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B5F97399-35FF-4915-A063-0EC7FDBF0CD3}"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26　ノロウイルス関連情報 " sheetId="101" r:id="rId3"/>
    <sheet name="26  衛生訓話" sheetId="258" r:id="rId4"/>
    <sheet name="26　食中毒記事等 " sheetId="29" r:id="rId5"/>
    <sheet name="26 海外情報" sheetId="123" r:id="rId6"/>
    <sheet name="25　国内感染症情報" sheetId="124" r:id="rId7"/>
    <sheet name="26　感染症統計" sheetId="240" r:id="rId8"/>
    <sheet name="Sheet1" sheetId="209" state="hidden" r:id="rId9"/>
    <sheet name="26　食品回収" sheetId="60" r:id="rId10"/>
    <sheet name="26　食品表示" sheetId="156" r:id="rId11"/>
    <sheet name="26　残留農薬など" sheetId="34" r:id="rId12"/>
    <sheet name="Sheet3" sheetId="254" state="hidden" r:id="rId13"/>
  </sheets>
  <definedNames>
    <definedName name="_xlnm._FilterDatabase" localSheetId="2" hidden="1">'26　ノロウイルス関連情報 '!$A$22:$G$75</definedName>
    <definedName name="_xlnm._FilterDatabase" localSheetId="4" hidden="1">'26　食中毒記事等 '!$A$11:$D$11</definedName>
    <definedName name="_xlnm._FilterDatabase" localSheetId="9" hidden="1">'26　食品回収'!$A$1:$E$42</definedName>
    <definedName name="_xlnm._FilterDatabase" localSheetId="10" hidden="1">'26　食品表示'!$A$1:$C$1</definedName>
    <definedName name="_xlnm.Print_Area" localSheetId="6">'25　国内感染症情報'!$A$1:$D$34</definedName>
    <definedName name="_xlnm.Print_Area" localSheetId="3">'26  衛生訓話'!$A$1:$M$31</definedName>
    <definedName name="_xlnm.Print_Area" localSheetId="2">'26　ノロウイルス関連情報 '!$A$19:$N$84</definedName>
    <definedName name="_xlnm.Print_Area" localSheetId="5">'26 海外情報'!$A$1:$C$57</definedName>
    <definedName name="_xlnm.Print_Area" localSheetId="7">'26　感染症統計'!$A$1:$AC$39</definedName>
    <definedName name="_xlnm.Print_Area" localSheetId="11">'26　残留農薬など'!$A$1:$N$19</definedName>
    <definedName name="_xlnm.Print_Area" localSheetId="4">'26　食中毒記事等 '!$A$1:$D$52</definedName>
    <definedName name="_xlnm.Print_Area" localSheetId="9">'26　食品回収'!$A$1:$E$46</definedName>
    <definedName name="_xlnm.Print_Area" localSheetId="10">'26　食品表示'!$A$1:$C$33</definedName>
    <definedName name="_xlnm.Print_Area" localSheetId="1">'スポンサー公告 '!$A$1:$AB$55</definedName>
    <definedName name="_xlnm.Print_Titles" localSheetId="4">'26　食中毒記事等 '!$11:$11</definedName>
    <definedName name="_xlnm.Print_Titles" localSheetId="10">'26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55" i="101" l="1"/>
  <c r="B56" i="101"/>
  <c r="B57" i="101"/>
  <c r="B58" i="101"/>
  <c r="B59" i="101"/>
  <c r="B60" i="101"/>
  <c r="B61" i="101"/>
  <c r="B62" i="101"/>
  <c r="B64" i="101"/>
  <c r="B65" i="101"/>
  <c r="B66" i="101"/>
  <c r="B67" i="101"/>
  <c r="B68" i="101"/>
  <c r="B69" i="101"/>
  <c r="B52" i="101"/>
  <c r="B53" i="101"/>
  <c r="B54" i="101"/>
  <c r="B15" i="78"/>
  <c r="B14" i="78"/>
  <c r="F4" i="240"/>
  <c r="G4" i="240"/>
  <c r="U4" i="240"/>
  <c r="V4" i="240"/>
  <c r="N20" i="209"/>
  <c r="N13" i="209"/>
  <c r="B10" i="78" l="1"/>
  <c r="B13" i="78"/>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T4" i="240"/>
  <c r="S4" i="240"/>
  <c r="R4" i="240"/>
  <c r="Q4" i="240"/>
  <c r="P4" i="240"/>
  <c r="M4" i="240"/>
  <c r="K4" i="240"/>
  <c r="J4" i="240"/>
  <c r="I4" i="240"/>
  <c r="H4" i="240"/>
  <c r="E4" i="240"/>
  <c r="D4" i="240"/>
  <c r="C4" i="240"/>
  <c r="B4" i="240"/>
  <c r="N4" i="240" l="1"/>
  <c r="AC4" i="240"/>
  <c r="M4" i="209" l="1"/>
  <c r="S13" i="209" l="1"/>
  <c r="R13" i="209"/>
  <c r="Q13" i="209"/>
  <c r="P13" i="209"/>
  <c r="O13" i="209"/>
  <c r="S20" i="209"/>
  <c r="R20" i="209"/>
  <c r="Q20" i="209"/>
  <c r="P20" i="209"/>
  <c r="O20" i="209"/>
  <c r="G25" i="101"/>
  <c r="B25" i="101" s="1"/>
  <c r="G26" i="101"/>
  <c r="G70" i="101" l="1"/>
  <c r="B70" i="101" s="1"/>
  <c r="Q25" i="209" l="1"/>
  <c r="N25" i="209"/>
  <c r="R25" i="209"/>
  <c r="O25" i="209"/>
  <c r="D5" i="209"/>
  <c r="G5" i="209"/>
  <c r="P25" i="209"/>
  <c r="S25" i="209"/>
  <c r="E5" i="209"/>
  <c r="F5" i="209"/>
  <c r="H5" i="209"/>
  <c r="I5" i="209"/>
  <c r="J5" i="209"/>
  <c r="D2" i="124" l="1"/>
  <c r="B12" i="78"/>
  <c r="G24" i="101" l="1"/>
  <c r="B24" i="101" s="1"/>
  <c r="G27" i="101"/>
  <c r="B27" i="101" s="1"/>
  <c r="G28" i="101"/>
  <c r="B28" i="101" s="1"/>
  <c r="G29" i="10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<sst xmlns="http://schemas.openxmlformats.org/spreadsheetml/2006/main" count="716" uniqueCount="496">
  <si>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</si>
  <si>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</si>
  <si>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</si>
  <si>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</si>
  <si>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</si>
  <si>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</si>
  <si>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</si>
  <si>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</si>
  <si>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</si>
  <si>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</si>
  <si>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</si>
  <si>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</si>
  <si>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</si>
  <si>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</si>
  <si>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</si>
  <si>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</si>
  <si>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</si>
  <si>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</si>
  <si>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</si>
  <si>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</si>
  <si>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</si>
  <si>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</si>
  <si>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</si>
  <si>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</si>
  <si>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</si>
  <si>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</si>
  <si>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</si>
  <si>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</si>
  <si>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</si>
  <si>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</si>
  <si>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</si>
  <si>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</si>
  <si>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</si>
  <si>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</si>
  <si>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</si>
  <si>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</si>
  <si>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</si>
  <si>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</si>
  <si>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</si>
  <si>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</si>
  <si>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</si>
  <si>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</si>
  <si>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</si>
  <si>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</si>
  <si>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</si>
  <si>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</si>
  <si>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</si>
  <si>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</si>
  <si>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</si>
  <si>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</si>
  <si>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</si>
  <si>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</si>
  <si>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</si>
  <si>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</si>
  <si>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</si>
  <si>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</si>
  <si>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</si>
  <si>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</si>
  <si>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</si>
  <si>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</si>
  <si>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</si>
  <si>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</si>
  <si>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</si>
  <si>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</si>
  <si>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</si>
  <si>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</si>
  <si>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</si>
  <si>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</si>
  <si>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</si>
  <si>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</si>
  <si>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</si>
  <si>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</si>
  <si>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</si>
  <si>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</si>
  <si>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</si>
  <si>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</si>
  <si>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</si>
  <si>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</si>
  <si>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</si>
  <si>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</si>
  <si>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</si>
  <si>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</si>
  <si>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</si>
  <si>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</si>
  <si>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</si>
  <si>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</si>
  <si>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</si>
  <si>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</si>
  <si>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</si>
  <si>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</si>
  <si>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</si>
  <si>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</si>
  <si>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</si>
  <si>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</si>
  <si>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</si>
  <si>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</si>
  <si>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</si>
  <si>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</si>
  <si>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</si>
  <si>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</si>
  <si>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</si>
  <si>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</si>
  <si>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</si>
  <si>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</si>
  <si>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</si>
  <si>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</si>
  <si>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</si>
  <si>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</si>
  <si>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</si>
  <si>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</si>
  <si>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</si>
  <si>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</si>
  <si>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</si>
  <si>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</si>
  <si>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</si>
  <si>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</si>
  <si>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</si>
  <si>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</si>
  <si>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</si>
  <si>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</si>
  <si>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</si>
  <si>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</si>
  <si>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</si>
  <si>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</si>
  <si>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</si>
  <si>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</si>
  <si>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</si>
  <si>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</si>
  <si>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</si>
  <si>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</si>
  <si>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</si>
  <si>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</si>
  <si>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</si>
  <si>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</si>
  <si>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</si>
  <si>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</si>
  <si>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</si>
  <si>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</si>
  <si>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</si>
  <si>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</si>
  <si>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</si>
  <si>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</si>
  <si>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</si>
  <si>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</si>
  <si>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</si>
  <si>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</si>
  <si>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</si>
  <si>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</si>
  <si>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</si>
  <si>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</si>
  <si>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</si>
  <si>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</si>
  <si>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</si>
  <si>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</si>
  <si>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</si>
  <si>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</si>
  <si>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</si>
  <si>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</si>
  <si>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</si>
  <si>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</si>
  <si>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</si>
  <si>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</si>
  <si>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</si>
  <si>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</si>
  <si>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</si>
  <si>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</si>
  <si>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</si>
  <si>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</si>
  <si>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</si>
  <si>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</si>
  <si>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</si>
  <si>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</si>
  <si>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</si>
  <si>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</si>
  <si>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</si>
  <si>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</si>
  <si>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</si>
  <si>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</si>
  <si>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</si>
  <si>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</si>
  <si>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</si>
  <si>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</si>
  <si>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</si>
  <si>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</si>
  <si>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</si>
  <si>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</si>
  <si>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</si>
  <si>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</si>
  <si>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</si>
  <si>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</si>
  <si>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</si>
  <si>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</si>
  <si>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</si>
  <si>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</si>
  <si>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</si>
  <si>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</si>
  <si>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</si>
  <si>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</si>
  <si>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</si>
  <si>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</si>
  <si>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</si>
  <si>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</si>
  <si>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</si>
  <si>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</si>
  <si>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</si>
  <si>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</si>
  <si>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</si>
  <si>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</si>
  <si>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</si>
  <si>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</si>
  <si>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</si>
  <si>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回収＆返金</t>
  </si>
  <si>
    <t>回収＆交換</t>
  </si>
  <si>
    <t>回収＆返金/交換</t>
  </si>
  <si>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</si>
  <si>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</si>
  <si>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</si>
  <si>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</si>
  <si>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細菌性赤痢1例‌
菌種：S. flexneri（B群）＿感染地域：インドネシア</t>
    <phoneticPr fontId="81"/>
  </si>
  <si>
    <t>非常に少ない</t>
    <rPh sb="0" eb="2">
      <t>ヒジョウ</t>
    </rPh>
    <rPh sb="3" eb="4">
      <t>スク</t>
    </rPh>
    <phoneticPr fontId="81"/>
  </si>
  <si>
    <t>西友</t>
  </si>
  <si>
    <t>PLANT</t>
  </si>
  <si>
    <t>赤痢　無し</t>
    <rPh sb="0" eb="2">
      <t>セキリ</t>
    </rPh>
    <rPh sb="3" eb="4">
      <t>ナ</t>
    </rPh>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</si>
  <si>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</si>
  <si>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</si>
  <si>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</si>
  <si>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</si>
  <si>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</si>
  <si>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</si>
  <si>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</si>
  <si>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</si>
  <si>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</si>
  <si>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</si>
  <si>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</si>
  <si>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</si>
  <si>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</si>
  <si>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</si>
  <si>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</si>
  <si>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</si>
  <si>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</si>
  <si>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</si>
  <si>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</si>
  <si>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2025/24週</t>
    <phoneticPr fontId="81"/>
  </si>
  <si>
    <t>2025/25週</t>
    <phoneticPr fontId="81"/>
  </si>
  <si>
    <t>★</t>
    <phoneticPr fontId="81"/>
  </si>
  <si>
    <t>京都市保健所は２３日、ジェイアール京都伊勢丹（京都市下京区）で開催中の「北海道展」で１７～１９日に販売された海鮮丼などを食べた１０～５０歳代の男女４人が 嘔吐 おうと や下痢などの症状を訴え、うち２人と調理従事者１人の便からノロウイルスが検出されたと発表した。　同保健所は食中毒と断定し、一部の販売ブースを２３日から３日間の営業停止処分とした。</t>
    <phoneticPr fontId="81"/>
  </si>
  <si>
    <t>読売新聞</t>
    <rPh sb="0" eb="4">
      <t>ヨミウリシンブン</t>
    </rPh>
    <phoneticPr fontId="81"/>
  </si>
  <si>
    <t>福岡市によりますと南区の保育施設で6月8日から21日までに0歳～4歳の園児21人がおう吐や下痢などの症状を訴えました。症状を訴えた園児のうち0歳の園児3人からノロウイルスが検出されています。
発症した園児21人の中に重症者はおらず全員快方に向かっているということです。
保健所は、「調理をする時、トイレの後や食事の前には手洗いを徹底してほしい」</t>
    <phoneticPr fontId="81"/>
  </si>
  <si>
    <t>RKB毎日放送</t>
    <rPh sb="3" eb="5">
      <t>マイニチ</t>
    </rPh>
    <rPh sb="5" eb="7">
      <t>ホウソウ</t>
    </rPh>
    <phoneticPr fontId="81"/>
  </si>
  <si>
    <t>を喫食した７９名中９名が同様の症状を呈していたことが判明しました。
　熊野保健所は、有症者は当該食事を喫食していること、調理従事者及び施設の有症者の便からノロウイルスが検出されたこと、有症者を診察した医師から食中毒の届出があったことから、当該給食事業者が提供した食事が原因の食中毒と断定し、本日付けで営業禁止処分としました。</t>
    <phoneticPr fontId="81"/>
  </si>
  <si>
    <t>三重県公表</t>
    <rPh sb="0" eb="3">
      <t>ミエケン</t>
    </rPh>
    <rPh sb="3" eb="5">
      <t>コウヒョウ</t>
    </rPh>
    <phoneticPr fontId="81"/>
  </si>
  <si>
    <t>浜松市保健所は２３日、中央区砂山町の飲食店「陣太鼓」の利用客６人が食中毒の症状を訴え、患者の便からカンピロバクターが検出されたと発表した。同日から衛生状況の改善…</t>
    <phoneticPr fontId="81"/>
  </si>
  <si>
    <t>静岡新聞</t>
    <rPh sb="0" eb="4">
      <t>シズオカシンブン</t>
    </rPh>
    <phoneticPr fontId="81"/>
  </si>
  <si>
    <t>市保健所にて調査を行ったところ、患者グループは、6月17日（火）に12名で市内の飲食店を利用し、嘔吐、下痢等の症状を呈していることが判明しました。また、同日に同じ飲食店を利 用した別グループも同様の症状を呈していることが判明しました。市保健所が行った検便検査により、調理従事者2名及び患者10名からノロウイルスGⅡが検出されました。</t>
    <phoneticPr fontId="81"/>
  </si>
  <si>
    <t>宮崎県公表</t>
    <rPh sb="0" eb="5">
      <t>ミヤザキケンコウヒョウ</t>
    </rPh>
    <phoneticPr fontId="81"/>
  </si>
  <si>
    <t>サミット</t>
  </si>
  <si>
    <t>回収</t>
  </si>
  <si>
    <t>むすんでひらいて...</t>
  </si>
  <si>
    <t>2025年第24週</t>
    <rPh sb="4" eb="5">
      <t>ネン</t>
    </rPh>
    <rPh sb="5" eb="6">
      <t>ダイ</t>
    </rPh>
    <rPh sb="8" eb="9">
      <t>シュウ</t>
    </rPh>
    <phoneticPr fontId="81"/>
  </si>
  <si>
    <t>　↓　職場の先輩は以下のことを理解して　わかり易く　指導しましょう　↓</t>
    <phoneticPr fontId="5"/>
  </si>
  <si>
    <t>福島県</t>
    <rPh sb="0" eb="2">
      <t>フクシマ</t>
    </rPh>
    <phoneticPr fontId="81"/>
  </si>
  <si>
    <t>今週のニュース（Noroｖｉｒｕｓ） (6/30-7/6)</t>
    <rPh sb="0" eb="2">
      <t>コンシュウ</t>
    </rPh>
    <phoneticPr fontId="5"/>
  </si>
  <si>
    <t>食中毒情報 (6/30-7/6)</t>
    <rPh sb="0" eb="3">
      <t>ショクチュウドク</t>
    </rPh>
    <rPh sb="3" eb="5">
      <t>ジョウホウ</t>
    </rPh>
    <phoneticPr fontId="5"/>
  </si>
  <si>
    <t>海外情報 (6/30-7/6)</t>
    <rPh sb="0" eb="4">
      <t>カイガイジョウホウ</t>
    </rPh>
    <phoneticPr fontId="5"/>
  </si>
  <si>
    <t>食品表示
 (6/30-7/6)</t>
    <rPh sb="0" eb="2">
      <t>ショクヒン</t>
    </rPh>
    <rPh sb="2" eb="4">
      <t>ヒョウジ</t>
    </rPh>
    <phoneticPr fontId="5"/>
  </si>
  <si>
    <t>食品表示  (6/30-7/6)</t>
    <phoneticPr fontId="5"/>
  </si>
  <si>
    <r>
      <t>残留農薬</t>
    </r>
    <r>
      <rPr>
        <sz val="20"/>
        <color theme="0"/>
        <rFont val="ＭＳ Ｐゴシック"/>
        <family val="3"/>
        <charset val="128"/>
      </rPr>
      <t xml:space="preserve"> (6/30-7/6)</t>
    </r>
    <phoneticPr fontId="5"/>
  </si>
  <si>
    <t xml:space="preserve"> GⅡ　25週   0例</t>
    <rPh sb="6" eb="7">
      <t>シュウ</t>
    </rPh>
    <phoneticPr fontId="5"/>
  </si>
  <si>
    <t xml:space="preserve"> GⅡ26週　0例</t>
    <rPh sb="8" eb="9">
      <t>レイ</t>
    </rPh>
    <phoneticPr fontId="5"/>
  </si>
  <si>
    <t>-</t>
    <phoneticPr fontId="81"/>
  </si>
  <si>
    <t>マルカ食品</t>
  </si>
  <si>
    <t>イケダヤ製菓</t>
  </si>
  <si>
    <t>大東農産加工場</t>
  </si>
  <si>
    <t>ブンセン</t>
  </si>
  <si>
    <t>ダイイチ</t>
  </si>
  <si>
    <t>丸久</t>
  </si>
  <si>
    <t>ローソン</t>
  </si>
  <si>
    <t>イタリアンフーズ...</t>
  </si>
  <si>
    <t>京急ストア</t>
  </si>
  <si>
    <t>綿半ホームエイド...</t>
  </si>
  <si>
    <t>嶋田ハム</t>
  </si>
  <si>
    <t>マニハ食品</t>
  </si>
  <si>
    <t>トラムスコープ</t>
  </si>
  <si>
    <t>山川食品</t>
  </si>
  <si>
    <t>ユニバース</t>
  </si>
  <si>
    <t>ハートフレンド</t>
  </si>
  <si>
    <t>冨貴食研</t>
  </si>
  <si>
    <t>さかもと養鶏</t>
  </si>
  <si>
    <t>特定非営利活動法...</t>
  </si>
  <si>
    <t>万惣</t>
  </si>
  <si>
    <t>エバラ食品工業</t>
  </si>
  <si>
    <t>エバラ 豚みそ焼のたれ 一部味噌原料で残留農薬基準超過</t>
  </si>
  <si>
    <t>福助</t>
  </si>
  <si>
    <t>水無月 一部カビ発生の恐れ</t>
  </si>
  <si>
    <t>光洋</t>
  </si>
  <si>
    <t>阪急三国店 エビ＆エビカツバーガー 一部(エビ)表示欠落</t>
  </si>
  <si>
    <t>小田急商事</t>
  </si>
  <si>
    <t>ビナガーデンズオフィス店 ねぎ塩豚カルビ弁当 一部保存温度逸脱</t>
  </si>
  <si>
    <t>瑞穂店 カナダ産豚バラブロック一部消費期限誤記</t>
  </si>
  <si>
    <t>オーケー</t>
  </si>
  <si>
    <t>ひばりが丘店 豚肉と玉葱の一口串カツ 一部(豚肉)表示欠落</t>
  </si>
  <si>
    <t>八六商店</t>
  </si>
  <si>
    <t>ベールラオフ 一部E.coli検出</t>
  </si>
  <si>
    <t>京王ストア</t>
  </si>
  <si>
    <t>多摩センター店 しまほっけ干し 一部消費期限誤記</t>
  </si>
  <si>
    <t>ハウス食品</t>
  </si>
  <si>
    <t>１歳からのやさしい野菜カレー 一部味噌原料で残留農薬基準超過</t>
  </si>
  <si>
    <t>レイナ</t>
  </si>
  <si>
    <t>ORO DEL DESIERTO 500ml一部邦文表示欠落</t>
  </si>
  <si>
    <t>とらや風月</t>
  </si>
  <si>
    <t>虎の子最中 一部賞味期限切れ</t>
  </si>
  <si>
    <t>李朝園</t>
  </si>
  <si>
    <t>チャンジャキムチ他 一部賞味期限誤記</t>
  </si>
  <si>
    <t>一口うり胡瓜 一部賞味期限誤記</t>
  </si>
  <si>
    <t>Vドラッグ いかせんべい 一部中身誤り(乳成分)表示欠落</t>
  </si>
  <si>
    <t>ポン菓子(マカロニ) 一部(小麦)アレルギー表示欠落</t>
  </si>
  <si>
    <t>まごわやさしいグッドバランス弁当 一部アレルギー表示欠落</t>
  </si>
  <si>
    <t>徳山中央店 国産若どりミンチ 一部ラベル誤貼付でアレルギー恐れ</t>
  </si>
  <si>
    <t>おにぎり、チルド弁当、冷し麺など 8商品 一部異物混入の恐れコメントあり</t>
  </si>
  <si>
    <t>紀ノ国屋 信州サーモンスモークスライス 一部賞味期限誤記</t>
  </si>
  <si>
    <t>鶏だし塩焼きそば～淡路島産藻塩使用～ 一部消費期限誤記</t>
  </si>
  <si>
    <t>れんこんと鶏肉の挟み天ぷら 一部(乳成分)表示欠落</t>
  </si>
  <si>
    <t>諏訪店 刺身用クジラ 一部消費期限誤記</t>
  </si>
  <si>
    <t>柔らか鶏もも幽庵焼 一部(乳成分,ごま,豚肉,ゼラチン)表示欠落</t>
  </si>
  <si>
    <t>もとまちユニオン本店 大学いも 一部(大豆)表示欠落</t>
  </si>
  <si>
    <t>真夏のしらすご飯幕の内弁当 一部(えび)表示欠落</t>
  </si>
  <si>
    <t>清須店 刺身用ニタリクジラ 一部消費期限誤記</t>
  </si>
  <si>
    <t>日本橋髙島屋 ブレーマソーセージ 一部賞味期限誤記</t>
  </si>
  <si>
    <t>辛みそ山牛蒡 一部原料味噌で残留農薬基準超過</t>
  </si>
  <si>
    <t>パンのトラ バタークッキー 一部消費期限誤記</t>
  </si>
  <si>
    <t>国分隼人店 かつおつぼ漬 一部保存方法表示欠落</t>
  </si>
  <si>
    <t>城東店 細巻寿司(卵黄納豆) 一部(小麦,さば)表示欠落</t>
  </si>
  <si>
    <t>堅田店 アメリカ産牛バラ切り落とし 消費期限誤記</t>
  </si>
  <si>
    <t>麻婆鍋の素他 一部原料味噌で農薬基準超過</t>
  </si>
  <si>
    <t>白鳳卵 一部卵殻の内部にカビ様異物の恐れ</t>
  </si>
  <si>
    <t>パウンドケーキ 一部賞味期限誤記</t>
  </si>
  <si>
    <t>レンズ豆チェダーチーズ風味スナック 一部賞味期限印字欠落</t>
  </si>
  <si>
    <t>牛豚合挽ミンチ 一部異物混入(金属片)の恐れ</t>
  </si>
  <si>
    <t>啓北店 ラムジンギスカン モモ、肩ロース 一部賞味期限等誤記</t>
    <phoneticPr fontId="26"/>
  </si>
  <si>
    <t>　上位2種目(賞味期限・アレルギー表記ミス)で全体の　(68%)</t>
    <rPh sb="1" eb="3">
      <t>ジョウイ</t>
    </rPh>
    <rPh sb="4" eb="6">
      <t>シュモク</t>
    </rPh>
    <rPh sb="7" eb="11">
      <t>ショウミキゲン</t>
    </rPh>
    <rPh sb="17" eb="19">
      <t>ヒョウキ</t>
    </rPh>
    <rPh sb="23" eb="25">
      <t>ゼンタイ</t>
    </rPh>
    <phoneticPr fontId="5"/>
  </si>
  <si>
    <t>6月19日（木曜日）または20日（金曜日）に市内仕出し弁当店で調理、提供された弁当を喫食した3グループ88人のうち15人が21日（土曜日）6時00分頃から下痢、吐き気、発熱等の食中毒様症状を呈したことが判明しました。患者15人のうち12人および従事者3人からサポウイルスが検出</t>
    <phoneticPr fontId="81"/>
  </si>
  <si>
    <t>千葉県公表</t>
    <rPh sb="0" eb="3">
      <t>チバケン</t>
    </rPh>
    <rPh sb="3" eb="5">
      <t>コウヒョウ</t>
    </rPh>
    <phoneticPr fontId="81"/>
  </si>
  <si>
    <t>岩見沢保健所によりますと、6月19日に昼食としてミートソーススパゲッティなどを食べた入居者や職員など13人が嘔吐や発熱、下痢等の症状を発症し、うち3人が医療機関を受診しました。
岩見沢保健所などの調査の結果、入居者や職員合わせて6人と、給食の調理を担当した2人からノロウイルスが検出</t>
    <phoneticPr fontId="81"/>
  </si>
  <si>
    <t>STVニュース北海道</t>
    <rPh sb="7" eb="10">
      <t>ホッカイドウ</t>
    </rPh>
    <phoneticPr fontId="81"/>
  </si>
  <si>
    <t>福島県は3日、南会津町の飲食店「日の丸亭田島上町店」が6月27日に町内の保育施設に提供した弁当を食べた3歳～60代の男女16人が下痢や嘔吐（おうと）などの症状を訴え、調査の結果、食中毒と断定したと発表した。患者からノロウイルスが検出</t>
    <phoneticPr fontId="81"/>
  </si>
  <si>
    <t>福島民友</t>
    <rPh sb="0" eb="2">
      <t>フクシマ</t>
    </rPh>
    <rPh sb="2" eb="4">
      <t>ミンユウ</t>
    </rPh>
    <phoneticPr fontId="81"/>
  </si>
  <si>
    <t>2025年 第26週（6/23～6/29）</t>
    <phoneticPr fontId="5"/>
  </si>
  <si>
    <t>平年並み</t>
    <rPh sb="0" eb="3">
      <t>ヘイネンナ</t>
    </rPh>
    <phoneticPr fontId="81"/>
  </si>
  <si>
    <t>長崎市の40代男性がフグの肝を食べ食中毒　処理免許ない知人が釣って自宅で調理</t>
    <phoneticPr fontId="15"/>
  </si>
  <si>
    <t xml:space="preserve">　長崎市は2日、自宅でフグを調理して食べた市内の40代男性が食中毒を起こしたと発表した。市によると、男性は6月28日、知人が釣ってさばいたフグの肝を自らみそ汁に入れて食べた。その後、吐き気や舌のしびれなどを発症して救急搬送された。快方に向かっているという。男性も知人もフグ処理の免許を持っていなかった。市はフグを自ら調理しないよう呼びかけている。
</t>
    <phoneticPr fontId="15"/>
  </si>
  <si>
    <t>西日本新聞</t>
    <phoneticPr fontId="15"/>
  </si>
  <si>
    <t>長崎県</t>
    <rPh sb="0" eb="3">
      <t>ナガサキケン</t>
    </rPh>
    <phoneticPr fontId="15"/>
  </si>
  <si>
    <t>https://news.livedoor.com/article/detail/29089326/</t>
    <phoneticPr fontId="15"/>
  </si>
  <si>
    <t>食中毒と断定されず　志摩観光ホテル客ら体調不良　レストランきょう再開　三重</t>
    <phoneticPr fontId="15"/>
  </si>
  <si>
    <t>伊勢新聞</t>
    <rPh sb="0" eb="4">
      <t>イセシンブン</t>
    </rPh>
    <phoneticPr fontId="15"/>
  </si>
  <si>
    <t>三重県</t>
    <rPh sb="0" eb="3">
      <t>ミエケン</t>
    </rPh>
    <phoneticPr fontId="15"/>
  </si>
  <si>
    <t>　近鉄・都ホテルズは2日、三重県志摩市阿児町神明の「志摩観光ホテル　ザ　ベイスイート」で食事をした客らが体調不良を訴えたことについて、食中毒とは断定されなかったと発表した。同社や県によると、調査をした伊勢保健所が先月25日、同社に「食中毒の疑いはあるものの食中毒とは断定しない」と報告した。体調不良の原因が特定されなかったという。ホテルでは先月6日から8日にかけ、フレンチレストランや和食店などで食事をした22人が嘔吐などの体調不良を訴えた。ホテルは翌九日から、レストランなどを自主休業している。同社はレストランなどの通常営業を今月3日に再開する。「このような事態を発生させ、深く反省している。再発防止に努め、食の安心安全の確保に全力で取り組む」としている。</t>
    <phoneticPr fontId="15"/>
  </si>
  <si>
    <t>https://news.yahoo.co.jp/articles/9d87cb9d995e12f396ac111f9e979fe62b218d4f</t>
    <phoneticPr fontId="15"/>
  </si>
  <si>
    <t>県内のヘルパンギーナの患者数 ことし初めて警報レベル超える</t>
    <phoneticPr fontId="15"/>
  </si>
  <si>
    <t>　夏かぜの一種で幼い子どもがかかりやすい「ヘルパンギーナ」の直近１週間の患者数がことし初めて警報レベルを超え、県は丁寧な手洗いをはじめ、感染症対策の徹底を呼びかけています。「ヘルパンギーナ」は幼い子どもを中心に夏に流行するウイルス性の感染症で、急な発熱のほか口の中の水ぶくれやのどの痛みなどの症状が出ます。
県が３日発表した最新の感染症週報によりますと、先月２３日から２９日までの１週間に県内で確認された１医療機関あたりのヘルパンギーナの患者数は６.１３人と、全国平均の１０倍近くになり、ことし初めて警報レベルを超えました。また、高熱や結膜炎などの症状が出る「咽頭結膜熱」や主に子どもが感染し、手足や口に発疹ができる「手足口病」も前の週と比べて患者の数が増えています。県は、せっけんを使って丁寧に手を洗うことやタオルを共有しないことなど、感染症対策の徹底を呼びかけています。このほか、かぜのような症状が出たあと、ほおなどに赤い発疹が出る「伝染性紅斑」、いわゆるリンゴ病の患者数は、１医療機関あたり２.９９人で、前の週より減ったものの７週連続で警報レベルを越えています。リンゴ病は特に過去に感染したことがない妊婦の場合、流産や死産、あるいは胎児の異常につながるおそれがあるということです。県はかぜのような症状がある人との接触をできる限り避け、手洗いやマスクの着用など基本的な感染対策を行うよう呼びかけています。</t>
    <phoneticPr fontId="15"/>
  </si>
  <si>
    <t>福岡県</t>
    <rPh sb="0" eb="3">
      <t>フクオカケン</t>
    </rPh>
    <phoneticPr fontId="15"/>
  </si>
  <si>
    <t>NHK</t>
    <phoneticPr fontId="15"/>
  </si>
  <si>
    <t>https://www3.nhk.or.jp/fukuoka-news/20250703/5010028807.html</t>
    <phoneticPr fontId="15"/>
  </si>
  <si>
    <t>今治の「朝倉保育園」で園児１９人集団食中毒 原因はサルモネラ菌 ５日間の調理業務停止処分に</t>
    <phoneticPr fontId="15"/>
  </si>
  <si>
    <t xml:space="preserve">   愛媛県今治市の保育園で６月下旬、給食などを食べた園児１９人が下痢や発熱などの症状を訴え、今治保健所が調査でサルモネラ菌による食中毒と断定し、保育園の調理業務を７月１日から５日間停止にする処分にしました。集団食中毒が発生したのは今治市朝倉北の朝倉保育園です。愛媛県によりますと朝倉保育園では６月１８日と１９日、０～４歳の園児１９人が給食とおやつを食べたあと、下痢や発熱などの症状を訴えました。保健所が調査したところ、園児に共通していたのがこの保育園が調理した食事で、サルモネラ菌が検出されたことから食中毒と断定しました。保健所は医療機関から６月２６日、「朝倉保育園の園児３人が胃腸炎の症状で受診しサルモネラ菌が検出された」と連絡を受け調査。３人を含む園児１９人に食中毒の症状があわられていて、このうち１７人が医療機関を受診。２人が一時入院していました。園児たちは快方に向かっているということです。保健所は保育園の調理業務を１日から５日間停止する処分にしました。
</t>
    <phoneticPr fontId="15"/>
  </si>
  <si>
    <t>https://news.jp/i/1312957746005148590?c=1179248089549373591</t>
    <phoneticPr fontId="15"/>
  </si>
  <si>
    <t>愛媛県</t>
    <rPh sb="0" eb="3">
      <t>エヒメケン</t>
    </rPh>
    <phoneticPr fontId="15"/>
  </si>
  <si>
    <t>テレビ愛媛</t>
    <rPh sb="3" eb="5">
      <t>エヒメ</t>
    </rPh>
    <phoneticPr fontId="15"/>
  </si>
  <si>
    <t xml:space="preserve">人気牛タン店の刺身でアニサキス マグロやアジの刺身食べた５０代女性の胃から摘出 腹痛など ... </t>
    <phoneticPr fontId="15"/>
  </si>
  <si>
    <t>仙台放送</t>
    <rPh sb="0" eb="4">
      <t>センダイホウソウ</t>
    </rPh>
    <phoneticPr fontId="15"/>
  </si>
  <si>
    <t>宮城県</t>
    <rPh sb="0" eb="3">
      <t>ミヤギケン</t>
    </rPh>
    <phoneticPr fontId="15"/>
  </si>
  <si>
    <t>　仙台市は、泉区内の牛たん専門店で提供された刺身を食べた５０代女性がアニサキスによる食中毒を発症したと発表しました。仙台市によりますと、５０代女性は６月２８日午後７時半ごろ、泉区八乙女にある「牛たん炭焼　利久　泉本店」で提供されたマグロ、アジ、スズキの刺身などを食べたところ、約７時間が経った翌２９日午前３時ごろから、腹痛や吐き気、下痢の症状を発症しました。女性が医療機関を受診したところ、胃から寄生虫のアニサキスが摘出されたということです。保健所は、発症までの時間や症状、女性が発症までの３日間、他に生の魚介類を食べていなかったことなどから、この店で発生した食中毒と断定したということです。
仙台市は、感染性をなくすための冷凍処理をしていなかったなど、アニサキスを取り除くための適切な処理ができていなかったとして、店に対し、６月３０日の１日間、生鮮魚介類の生食用での調理や提供を停止する行政処分を出しました。仙台市内での食中毒発生は今年に入り４件目で、アニサキスによる食中毒は初めてということです。</t>
    <phoneticPr fontId="15"/>
  </si>
  <si>
    <t>https://news.yahoo.co.jp/articles/adf3de35dbeda372e0a52744009a5872d1ae95f6</t>
    <phoneticPr fontId="15"/>
  </si>
  <si>
    <t xml:space="preserve">ネットキング - 宮崎市飲食店で鶏レバー和え食中毒6人報告 - 楽天市場 </t>
    <phoneticPr fontId="15"/>
  </si>
  <si>
    <r>
      <t>　6月13日午後10時頃、宮崎市中央通りの飲食店「折衷」の利用客6名（22～42歳女性）が腹痛、下痢、発熱などを訴えた。保健所が検査した結果、患者6名中3名の便からカンピロバクター属菌を検出。原因は店が提供した鶏レバーのニラ和えなどと判断された。全員快方に向かっており、宮崎市は6月30日から7月3日までの4日間、当該店舗に営業停止処分を科した
▶ 食品添加物殺菌料での衛生管理はこちら【カンピロバクターについて】</t>
    </r>
    <r>
      <rPr>
        <b/>
        <sz val="14"/>
        <color rgb="FF333333"/>
        <rFont val="Tahoma"/>
        <family val="3"/>
        <charset val="1"/>
      </rPr>
      <t>﻿</t>
    </r>
    <r>
      <rPr>
        <b/>
        <sz val="14"/>
        <color rgb="FF333333"/>
        <rFont val="游ゴシック"/>
        <family val="3"/>
        <charset val="128"/>
      </rPr>
      <t xml:space="preserve">
　　　　　感染の原因となる食品
　　　　　　　　　　・生や加熱不十分な鶏肉（刺身・たたき）
　　　　　　　　　　・鶏のレバーや内臓
　　　　　　　　　　・汚染された水
　　　　　　　　　　・ペットや家畜との接触
　　　　　　　　　　　　　　　　　　　　　　【これらの病原体から身を守るためにできること】
　　　　　　　　　　　　　　　　　　　　　　・鶏肉は中心部までしっかり加熱（75℃以上で1分以上）
　　　　　　　　　　　　　　　　　　　　　　・生肉を扱ったまな板・包丁はすぐ洗浄・消毒
　　　　　　　　　　　　　　　　　　　　　　・生肉と他の食品は分けて保存・調理
　　　　　　　　　　　　　　　　　　　　　　・外食時には生や半生の鶏料理を避ける</t>
    </r>
    <phoneticPr fontId="15"/>
  </si>
  <si>
    <t>宮崎県</t>
    <rPh sb="0" eb="3">
      <t>ミヤザキケン</t>
    </rPh>
    <phoneticPr fontId="15"/>
  </si>
  <si>
    <t>楽天</t>
    <rPh sb="0" eb="2">
      <t>ラクテン</t>
    </rPh>
    <phoneticPr fontId="15"/>
  </si>
  <si>
    <t>https://www.rakuten.co.jp/netking/contents/virus-133/</t>
    <phoneticPr fontId="15"/>
  </si>
  <si>
    <t xml:space="preserve">千葉市若葉区の弁当店で食中毒 １５人が下痢や吐き気、１２人の便から「サポウイルス」 ３日間の ... </t>
    <phoneticPr fontId="15"/>
  </si>
  <si>
    <t>　令和7年6月27日（金曜日）、市内医療機関から「下痢などの消化器症状を呈して入院した患者より、会社で注文した仕出し弁当を食べた複数人が同様の症状を呈しているとの情報を得た」旨の通報がありました。調査の結果、6月19日（木曜日）または20日（金曜日）に市内仕出し弁当店で調理、提供された弁当を喫食した3グループ88人のうち15人が21日（土曜日）6時00分頃から下痢、吐き気、発熱等の食中毒様症状を呈したことが判明しました。患者15人のうち12人および従事者3人からサポウイルスが検出されたこと、患者の症状および発症までの潜伏期間が同ウイルスによるものと一致したこと、同ウイルスが原因となりうる患者の共通の食事が当該施設で調理、提供された弁当に限られていたこと、感染症を疑うような先行感染や発症者間の接触等は認められなかったこと、患者を診察した医師から食中毒患者等届出票が提出されたことから、市保健所長は、本日、当該施設で調理、提供された弁当を原因とする食中毒と断定しました。</t>
    <phoneticPr fontId="15"/>
  </si>
  <si>
    <t>https://www.city.chiba.jp/hokenfukushi/iryoeisei/seikatsueisei/07offender1.html</t>
    <phoneticPr fontId="15"/>
  </si>
  <si>
    <t>千葉県</t>
    <rPh sb="0" eb="3">
      <t>チバケン</t>
    </rPh>
    <phoneticPr fontId="15"/>
  </si>
  <si>
    <t>千葉市公表</t>
    <rPh sb="0" eb="3">
      <t>チバシ</t>
    </rPh>
    <rPh sb="3" eb="5">
      <t>コウヒョウ</t>
    </rPh>
    <phoneticPr fontId="15"/>
  </si>
  <si>
    <t>https://www.vietnam.vn/ja/goc-viet-nam-dau-tien-tai-chuoi-sieu-thi-lon-o-thu-do-cua-lien-bang-nga</t>
    <phoneticPr fontId="81"/>
  </si>
  <si>
    <t xml:space="preserve">   ダン・ミン・コイ大使は、ロシアの消費者が今や、果物、麺類、フォーなどから生鮮食品に至るまで、さまざまな食品を楽しみ、ベトナムの製品を利用できるようになったことを強調した。ダン・ミン・コイ大使（中央）がベトナム製品を展示する棚を視察。（写真：クアン・ヴィン/VNA）
6月27日、ベトナムのマサングループとロシアのマグニットグループが共同運営するベトナム料理の屋台第1号店「ベトナムコーナー」が、ロシアのモスクワにあるスーパーマーケット「マグニット・エクストラ」にオープンした。生鮮および加工果物、飲料、お茶、コーヒー、魚醤、ディップソース、インスタントラーメンなど、150種類以上のベトナム製品やその他多くの人気商品がロシアの消費者に紹介されている。開会式には駐ロシア・ベトナム大使のダン・ミン・コイ氏、ロシア駐在ベトナム貿易代表部、ベトナム大使館職員、多くのロシア消費者が出席し、食事を楽しみ、ベトナム製品の消費を体験した。開会式で演説したダン・ミン・コイ大使は、ロシアの消費者が今や果物、麺類、フォー、スナック、加工食品から魚介類などの生鮮食品に至るまで、多種多様な食品を楽しみ、ベトナムの製品を利用できるようになったことを強調した。大使は、開会式後に多くのロシア人がベトナムを訪れ、リラックスしたり、多様なベトナム料理や商品を楽しんでくれることを期待すると述べた。
「ベトナムコーナー」プロジェクトの運営者であるグランドトレーディングカンパニーのゼネラルディレクター、ウラジスラヴァ・バフテンコ氏は、ロシアで最初の「ベトナムコーナー」ブースを開設することの価値を強調しました。バフテンコ氏によると、ここは商品を展示するだけでなく、文化的な力と精神的な感動を宿す空間でもある。ベトナム料理を味わい、親しみを感じることで、ロシア人はベトナムという国、伝統、そして精神をより深く理解するだろう。バフテンコ氏は、「ベトナムコーナー」は単なる始まりに過ぎないと考えており、このモデルをロシアの他の都市や地域にも拡大したいと考えています。
</t>
    <phoneticPr fontId="81"/>
  </si>
  <si>
    <t>ベトナム</t>
    <phoneticPr fontId="81"/>
  </si>
  <si>
    <t>https://www3.nhk.or.jp/news/html/20250629/k10014848071000.html</t>
    <phoneticPr fontId="81"/>
  </si>
  <si>
    <t>　中国の税関当局は、東京電力福島第一原発にたまる処理水の海洋放出を受けておととし8月から停止してきた日本産水産物の輸入を即日再開すると29日夜に発表しました。福島県や宮城県、東京都など10都県産の水産物は対象から除くとしています。再開にあたっては日本の業者の加工施設などを中国当局に登録する必要があり、手続きが終わりしだい、日本からの輸出が可能になるということです。また、業者は日本の政府機関が発行する衛生証明書と放射性物質の検査証明書、それに産地証明書を提出する必要があるとしています。税関総署は日本産水産物に対し、厳格な監督管理を実施するとしたうえで「中国の関連法規や食品安全基準に適合しない事例が確認された場合、または日本側が監督責任を適切に果たしていない場合には速やかに必要な措置を講じ、国民の健康と安全を確実に守る」としています。中国による日本産水産物の輸入停止措置をめぐっては5月、日中両政府が再開に必要な要件で合意していました。農林水産省によりますと日本から中国への水産物の輸出額は2022年には1年間で871億円と、国や地域別で最も多くなっていましたが、おととし8月の処理水の海洋放出を受けた中国の輸入停止措置によって、この翌月には輸出額が事実上ゼロとなりました。中国外務省の毛寧報道官は、30日の記者会見で「中国の法律や国際貿易のルール、これまでのモニタリングのデータなどの科学的根拠と慎重な分析に基づき、中国の管轄当局はきのう、中国の基準を満たす日本の一部地域からの水産物の輸入を、一定の条件の下で再開すると発表した」と述べました。その上で「中国当局は、食品の安全確保のため、引き続き、監督措置を強化し、リスクが判明し次第、法に基づき必要な輸入制限措置を速やかに講じる」と強調しました。
　また毛報道官は、輸入再開は中国側が処理水の海洋放出の安全性を認めたことを意味するのか問われたのに対し「海洋放出に反対だという中国の立場に変わりはない。中国の確固たる立場と積極的な推進こそが、海洋放出に対する国際的な監督を効果的に強化してきた」と強調し、引き続き国際社会と共に日本にモニタリングの継続を求めていくという考えを示しました。一方、引き続き輸入が制限される福島県など10都県産の水産物の輸入再開のめどについては「食品の安全性の問題について中国政府は一貫して国民に対する高い責任感を持ち安全と科学的な原則に基づいた政策をとっている」と述べました。</t>
    <phoneticPr fontId="81"/>
  </si>
  <si>
    <t>中国</t>
    <rPh sb="0" eb="2">
      <t>チュウゴク</t>
    </rPh>
    <phoneticPr fontId="81"/>
  </si>
  <si>
    <t>https://www3.nhk.or.jp/news/html/20250628/k10014846811000.html</t>
    <phoneticPr fontId="81"/>
  </si>
  <si>
    <t>　EU＝ヨーロッパ連合は、ニホンウナギなどを、絶滅のおそれがある野生生物の国際取り引きを規制するワシントン条約の対象に加えるよう条約の事務局に提案しました。ことし11月から開かれる締約国会議で議論されることになります。EUは27日、ドミニカ共和国などと共同で、ニホンウナギなど現在含まれていないすべての種類のウナギを、絶滅のおそれがある野生生物の国際取り引きを規制するワシントン条約の対象に加えるよう求める提案書を条約の事務局に提出しました。提案は、ことし11月からウズベキスタンで開かれるワシントン条約の締約国会議で議論されることになります。会議で提案が認められれば、ニホンウナギなどは規制の対象となり、国際取り引きには輸出元の当局が発行する許可書が義務づけられることになります。ウナギをめぐっては、2009年にヨーロッパウナギがワシントン条約による国際取り引きの規制の対象となったほか、2016年には締約国会議でEUが不透明な国際取り引きの実態調査を求めていて、ウナギの保護強化に向けた動きが続いてきました。</t>
    <phoneticPr fontId="81"/>
  </si>
  <si>
    <t>EU</t>
    <phoneticPr fontId="81"/>
  </si>
  <si>
    <t>https://www.jetro.go.jp/biznews/2025/06/ff88e4a2e3b6b583.html</t>
    <phoneticPr fontId="81"/>
  </si>
  <si>
    <t xml:space="preserve"> チリ外務省の国際経済関係次官官房（SUBREI）は6月23日、2024年にチリからの輸出が世界的に見て多かった品目をまとめたレポート外部サイトへ、新しいウィンドウで開きますを発表した。同レポートは国際貿易センター（ITC）が6月に発表したデータを基に作成されている。それによると、鉱物や食品など24品目が2024年にチリからの輸出額が世界で最も多かった（添付資料表参照）。この24品目の中で輸出額が最も多かったのは501億5,500万ドルを記録した銅で、全世界の輸出額に占めるシェアは15％だった。次いで生鮮サクランボ（30億8,700万ドル、55％）、炭酸リチウム（26億2,700万ドル、78％）が続く。生鮮サクランボの主な輸出先は中国だが、2024年に中国が輸入した生鮮サクランボの97％がチリ産だった。世界シェアの高い品目としては、冷凍のウニ（5,600万ドル、77％）や、そのほかの生鮮または冷蔵のサーモンの身（4,800万ドル、70％）があった。SUBREIのクラウディア・サンウエサ局長は「銅やリチウムなどの重要鉱物輸出の牽引役であることにより、チリはグリーン産業の発展や経済の脱炭素化の上で戦略的同盟国となっている」と述べた。また、「食料安全保障とサプライチェーンの強化に世界中の関心が高まる中で、チリが食品供給国として年々確固たる地位を築きつつあるのは重要なことだ」とした。</t>
    <phoneticPr fontId="81"/>
  </si>
  <si>
    <t>チリ</t>
    <phoneticPr fontId="81"/>
  </si>
  <si>
    <t>https://www.nikkei.com/article/DGXZQOGN25E7R0V20C25A6000000/</t>
    <phoneticPr fontId="81"/>
  </si>
  <si>
    <t>　日清食品ホールディングス（HD）は日本でヒットする「完全メシ」ブランドの米国展開に乗り出す。手軽で栄養バランスに優れた食品として、米国で急増する減量薬ユーザーなどの需要取り込みを狙う。米国ではKanzen Meal（カンゼン・ミール=ミールは食事の意）のブランド名で冷凍食品として展開する。26日、西海岸カリフォルニア州で「スパゲティ・ボロネーゼ」など3種類の販売を始めたと発表した。27年までに全米への販売拡大を目指している。米現地法人カンゼン・ミールのロバート・リトル最高経営責任者（CEO）は日本経済新聞の取材に「味と栄養バランスの良さを両立する新たな選択肢として、潜在的な需要が大きいと判断した」と説明した。
　「完全メシ」は日清が日本で2022年に発売した。ラーメンやカレーライスなど、従来は健康食として考えられていなかった食べ物を取り上げ、炭水化物やたんぱく質のバランスを調整。33種類の栄養素が含まれる「最適化栄養食」として売り出し、ヒットにつなげた。日清は、同事業を今後の成長の柱として重視する。米市場向けの商品では、米保健当局が定める栄養摂取基準を採用している。米消費者のニーズや嗜好を探るため、約2年前から現地で商品開発に取り組んできた。年内に、さらに2種類の商品投入を見込む。肥満が社会問題として深刻化する米国では近年、「ウゴービ」などの減量薬を使う人が増えている。体重を減らしつつ、薬の効果による食欲減退で栄養不足に陥らないよう注意する必要がある。食品業界では減量薬ユーザーを狙い、高たんぱく質の加工食品や機能食品の開発競争が過熱している。リトルCEOは「米国向けの商品開発を始めた当時は（減量薬ユーザー向け食品の）成長機会を想定していなかったが、結果的に良いタイミングで発売できた」と話す。今後、SNSでヘルスケア情報を発信するインフルエンサーなどを通し、消費者へのブランドの浸透を目指す。</t>
    <phoneticPr fontId="81"/>
  </si>
  <si>
    <t>米国</t>
    <rPh sb="0" eb="2">
      <t>ベイコク</t>
    </rPh>
    <phoneticPr fontId="81"/>
  </si>
  <si>
    <t>https://www3.nhk.or.jp/news/html/20250627/k10014846741000.html</t>
    <phoneticPr fontId="81"/>
  </si>
  <si>
    <t>　一部の物質が有害とされる有機フッ素化合物のPFASを流出させ、地下水を汚染させた罪などに問われた、当時の化学品メーカーの日本人3人を含む元幹部11人に対し、イタリアの裁判所は、26日、17年6か月から2年8か月の拘禁刑の判決を言い渡しました。イタリア北部ビチェンツァの裁判所は26日、PFASを工場から流出させ地下水を汚染させた罪などに問われていた化学品メーカーの、当時の幹部15人のうち11人に対し、17年6か月から2年8か月の拘禁刑を言い渡しました。
残る4人は無罪となりました。有罪の11人のうち3人は、親会社だった三菱商事から派遣されていた日本人で、2人は拘禁刑16年、1人は拘禁刑11年が言い渡されたということです。このほか、裁判所は11人に対し、イタリアの環境省にあわせて5680万ユーロ、日本円でおよそ96億円を支払うよう命じたほか、三菱商事を含む関係企業などに対しても被害者の市民や自治体などへの賠償を命じました。地元メディアは、この化学品メーカーは、1960年代から2018年に破産するまでPFASを含む製品を生産し、工場から排出された水で地下水が汚染されたなどと伝えています。
　三菱商事「今後も司法の場での協議に誠実に対応」
判決を受けて、三菱商事は「本判決に対する弊社の見解に関しては、現在進行中の法的手続きに深く関連するものとなるため回答は差し控えるが、今後も司法の場での協議に、誠実に対応していく」とコメントしています。</t>
    <phoneticPr fontId="81"/>
  </si>
  <si>
    <t>イタリア</t>
    <phoneticPr fontId="81"/>
  </si>
  <si>
    <t>https://www.jetro.go.jp/biznews/2025/06/46597a5657d3f00d.html</t>
    <phoneticPr fontId="81"/>
  </si>
  <si>
    <t>　タイ政府は6月26日、アルコール飲料の販売緩和を巡る2本の告示を官報に掲載し、翌27日から施行した。
（1）2025年タイ首相府告示「アルコール飲料販売禁止時間PDFファイル(外部サイトへ、新しいウィンドウで開きます)」
〇2015年1月6日付のタイ首相府告示「アルコール飲料販売禁止時間PDFファイル(外部サイトへ、新しいウィンドウで開きます)」を廃止する。
〇午前11時から午後2時、午後5時から翌日午前0時以外の時間は、アルコール飲料の販売を禁止する。ただし、次の場所を除く。
国際路線を運航する空港内の旅客ターミナル
娯楽施設法で定める娯楽施設（同法定の営業時間内）
ホテル法に基づいて操業するホテル
タイではこれまで、2015年の同首相府告示によって、国際空港内と娯楽施設での販売を除き、午前11時から午後2時、午後5時から翌日午前0時以外の時間は、アルコール飲料の販売は禁止されていた。2025年の今回の告示により、新たにホテルが販売可能になることを追加した。
（2）2025年タイ首相府告示「駅でのアルコール飲料の販売、消費を禁止する場所、エリアの指定PDFファイル(外部サイトへ、新しいウィンドウで開きます)」
〇2015年2月5日付のタイ首相府告示「駅でのアルコール飲料の販売、消費を禁止する場所、エリアの指定PDFファイル(外部サイトへ、新しいウィンドウで開きます)」を廃止する。
〇保健相の許可に基づき、首都バンコクのフアランポーン駅にあるエアコン付き待合エリアで開催する特別なイベントを除き、アルコール飲料の販売、消費を禁止する。なお、タイ国民の安全と社会の安定を保守し、未成年への飲酒防止措置やスクリーニングを講じなければならない。
　タイではこれまで、2015年の同首相府告示によって、鉄道駅の敷地内や鉄道車内でのアルコール飲料の販売や飲酒は禁止されていた。2025年の告示により、前述のとおり、フアランポーン駅の特定エリアで開催される特別イベントでは、例外的に認めることとなった。</t>
    <phoneticPr fontId="81"/>
  </si>
  <si>
    <t>タイ</t>
    <phoneticPr fontId="81"/>
  </si>
  <si>
    <t>https://www3.nhk.or.jp/news/html/20250701/k10014849201000.html</t>
    <phoneticPr fontId="81"/>
  </si>
  <si>
    <t>　アメリカのトランプ大統領は自身のSNSに、「日本はわれわれのコメを受け取ろうとしない」と投稿しました。関税措置をめぐる日本との交渉に関連して、コメの輸入に不満を表明した形で、日本側に圧力をかけるねらいがあるとみられます。
　アメリカのトランプ大統領は30日、自身のSNSに「日本はわれわれのコメを受け取ろうとしない。深刻なコメ不足となっているのにだ」と投稿しました。日本は「ミニマムアクセス」という制度に基づき、政府が関税をかけずにアメリカから直近では年間34万トン余りのコメを輸入していますが、トランプ大統領は関税措置をめぐる日本との交渉に関連して、コメの輸入に不満を表明した形です。また、トランプ大統領は同じ投稿の中で「われわれは日本に書簡を送るだけだ。今後、何年も貿易相手国として日本を歓迎する」とも記しています。詳細については明らかにしていませんが、トランプ大統領は、29日に放送されたFOXニュースのインタビューで、アメリカから日本への自動車輸出が少ないとして日本側に自動車への関税は25％だと書簡で通告することも可能だという認識を示していました。トランプ大統領は貿易赤字の削減に向け、日本側にさらなる対応を示すよう、圧力をかけるねらいがあるとみられます。アメリカのトランプ大統領が関税措置をめぐる日本との交渉に関連して自身のSNSに、「日本はわれわれのコメを受け取ろうとしない。われわれは日本に書簡を送るだけだ」などと投稿したことについて、NHKがホワイトハウスに説明を求めたところ、当局者は「政権は、7月9日まで、ほかの貿易相手に焦点を当てるだろう」として、現状のままでは日本以外の貿易相手との交渉を優先する考えを示唆しました。トランプ大統領は、関税措置をめぐる日米交渉で焦点となっている自動車をめぐっても、29日に放送されたFOXニュースのインタビューで、アメリカから日本への自動車輸出が少ないとして日本側に自動車への追加関税は25％だと書簡で通告することも可能だという認識を示しています。</t>
    <phoneticPr fontId="81"/>
  </si>
  <si>
    <t>https://news.nissyoku.co.jp/flash/1196742</t>
    <phoneticPr fontId="81"/>
  </si>
  <si>
    <t>　トランプ米大統領は１日、日本との関税交渉について「合意は難しい」との見方を示した。コメ不足に陥る中でも米国産品の輸入を拡大しないことや自動車貿易に不満を表明。日本に対する関税について「３０％か３５％、あるいはわれわれが決める数字を支払ってもらう」とする書簡を送る方針を示した。</t>
    <phoneticPr fontId="81"/>
  </si>
  <si>
    <t>https://www.nikkei.com/article/DGXZQOCC193LE0Z10C25A5000000/</t>
    <phoneticPr fontId="81"/>
  </si>
  <si>
    <t xml:space="preserve">　米国向け商品を現地で生産する食品飲料メーカーが増えている。ギンビス（東京・中央）はビスケット「たべっ子どうぶつ」などの米国生産を視野に入れる。伊藤園はペットボトル飲料「お〜いお茶」の米国での加工を検討する。貿易戦争の影響などで食品のサプライチェーン（供給網）は不安定になっている。トランプ米政権の関税政策も、リスク回避の動きを広げそうだ。
菓子製造の生産拠点設置を検討　菓子製造販売のギンビスは米国...
</t>
    <phoneticPr fontId="81"/>
  </si>
  <si>
    <t>https://news.yahoo.co.jp/articles/91f195fbe4bd3a83c03f39e24500e0dd6d4130ab</t>
    <phoneticPr fontId="81"/>
  </si>
  <si>
    <t>　日本の食品衛生法に違反した中国産輸入食品の回収事例が相次いでいる。5月22日にブルーベリー、同28日に冷凍大根、6月2日に冷凍ピーマンの千切り、そして6月12日に生姜から、いずれも基準値超えの残留農薬が検出され、自主回収。6月23日にはスナック菓子のフライドポテトから国内で使用が禁止された酸化防止剤が検出されたため、自治体の保健所が回収命令を出した。スーパーや飲食店などに流通しており、消費者の口に入った可能性がある。　だが、これらの事例は氷山の一角に過ぎない。厚労省が公開した2024年度の「輸入食品等の食品衛生法違反事例」（2024年4月～2025年3月）を確認すると、中国産食品の違反事例は170件にのぼり、国別で最多だった。中国産食品といえば、2002年に冷凍ほうれん草から殺虫成分のクロルピリホスが相次いで検出され、一時的にほうれん草の輸入が停止（2004年に再開）。2007年には冷凍餃子から有機リン系殺虫剤のメタミドホスが検出された「毒餃子事件」が世を騒がせ、2008年には乳製品や菓子など広範囲の食品から有害物質のメラミンが検出される騒動があった。なぜ中国産食品で違反事例が続出するのか。食品の安全に詳しいジャーナリストの小倉正行氏が語る。日本は身近な農産物の多くを中国に依存しています。輸入食品のなかで、例えばにんじんの94％、たまねぎの93％、ブロッコリーの92％を中国産が占めている。
　輸入量自体が多いために違反件数も多くなっている部分はありますが、問題は安全面の管理体制です。中国国内では農薬の管理が不十分で、日本で禁じられた農薬が使用されているケースも珍しくない。食の安全が担保されないまま、安価ゆえに中国産食品に頼り続ける構図があるのです」　関連記事《中国産輸入食品2024年度の「食品衛生法違反事例」170件全リスト　生鮮にんじん・ピーナッツ類、ブロッコリーなど、スーパーや飲食店に大量流通で回収事例も相次ぐ》では、中国産輸入食品の食品衛生法違反事例を一覧で紹介、食品名別にどのような違反があったのかを解説、消費者にできる自衛策についても紹介している。</t>
    <phoneticPr fontId="81"/>
  </si>
  <si>
    <t>https://news.yahoo.co.jp/articles/d940a69ee767f483107054a08f35d0fecf2fb80a</t>
    <phoneticPr fontId="81"/>
  </si>
  <si>
    <t>　中国では、東京電力福島第一原子力発電所からの「ALPS処理水」の海洋放出をきっかけに、2023年8月から日本産水産物の輸入を禁止としていたが、中国税関総署は（2025年）6月29日に「日本の一部地域の水産物の条件付き輸入再開に関する公告」を発出し、同日から原産地が福島県、群馬県、栃木県、茨城県、宮城県、新潟県、長野県、埼玉県、東京都、千葉県の10都県を除く日本の水産物の輸入が条件付きで再開されるに至った。マカオでも、2023年8月24日から食品の安全と居民の健康を保障することを理由に、上述の10都県産の生鮮食品、動物性食品、海塩・海藻類（野菜、果物、牛乳・乳製品、水産物・水産加工品、食肉類・肉製品、鶏卵等含む）の輸入禁止措置（第134/2023号行政長官令）が講じられている。
　マカオ政府市政署は6月30日、中国税関総署による「日本の一部地域の水産物の条件付き輸入再開に関する公告」の発出を受け、引き続き現行の輸入禁止措置を継続する方針を明らかにした。市政署では、第134/2023号行政長官令の規定を厳格に運用し、税関当局と連携して水際における日本産食品に対する放射能検査や日本食品取扱店を対象とした巡回・監視（入荷記録・書類のチェック重点）の強化実施体制の維持を通じたマカオへの10都県産食品の流入を厳格に阻止に取り組んでいるほか、市中の小売店や飲食店でランダム抽出による食品サンプル検査を毎日実施し、食品の安全性を確保しているとのこと。同署によれば、2025年6月22日までに水際及び市中で約19万3000点の日本産食品サンプルに対する携行型放射線測定装置での検査、約3700点のサンプルに対する放射性核種検査を実施し、これまでのところ異常は見つかっていないという。</t>
    <phoneticPr fontId="81"/>
  </si>
  <si>
    <t>マカオ</t>
    <phoneticPr fontId="81"/>
  </si>
  <si>
    <t>https://news.yahoo.co.jp/articles/226fe1f932c00dad9fc401a62e117366ac0fe60b</t>
    <phoneticPr fontId="81"/>
  </si>
  <si>
    <t>　食卓に並ぶ食べ物は、どれも安全。そう思い込むのは簡単だし、実際にそうであるべき。しかし、食品リコールが（米国で）毎週のように発生すると、食品の安全性に不安を感じる。一部の食品は他の食品よりもリスクが高いのではないか、と考えている人もいるだろう。「私たち消費者は、店頭で売られている以上、その商品は安全に違いないと思い込んでしまいがちです」と話すのは、米ノースイースタン大学の教授で著書に『Food Safety: Past, Present, and Predictions』を持つダリン・デトワイラー博士。「しかし、食品の安全は、農場で始まり食卓で終わる共同の責任です」。つまり、食品の生産者と規制機関にはサプライチェーンの安全性を守る責任があるけれど、消費者にもインフォームド・チョイス（十分な説明を受けた上での選択）を行い、食品の取り扱い方法を守り、食品リコールの情報や公衆衛生に関する警告や呼びかけをチェックする責任があるということ。
　専門家の紹介
ダリン・デトワイラー博士／米ノースイースタン大学の教授で『Food Safety: Past, Present, and Predictions』の著者。ジャネット・バッファー氏／米ジョージワシントン大学の食品栄養安全保障研究所（The Instutide for Food Safety and Nutrition Security）シニアマネージャー。ベンジャミン・チャプマン博士／米ノースカロライナ州立大学の農学・人間科学部長で食品安全の専門家。　
　食品の安全を守るプロセスの中には消費者のコントロールが及ばない部分もあるけれど、汚染された食品に接触する確率を下げるために自分でできることもある。手始めに、以下のリストの食品は要注意。もともと質が低いわけでも、メニューから外すべきと言っているわけでもない。しかし、食品の安全に関するデータや専門家の話によると、これらの食品を購入する際は注意が必要。</t>
    <phoneticPr fontId="81"/>
  </si>
  <si>
    <t>https://news.yahoo.co.jp/articles/4a6284e453f2df70d7188f865743d2a0cca972b0</t>
    <phoneticPr fontId="81"/>
  </si>
  <si>
    <t>　回転ずし大手のくら寿司は2日、中国本土の全3店舗を年内をめどに閉店することを明らかにした。2023年6月に出した中国本土1号店「上海龍之夢中山公園店」（上海市）は今年6月30日に閉店。残りの2店舗は年内での閉店を見込む。中国本土では同業の「スシロー」や「はま寿司」が先行しており、知名度不足から集客に苦戦していた。ただ現地法人は存続し、出店計画を再検討する方針を示した。「スタートがうまく切れなかった」。くら寿司の取締役は閉店の要因について、進出直後の23年8月に中国が日本産水産物の輸入を停止したことなどを挙げた。中国本土の店舗では当初から食材の8割は中国産を使い、現在はすべて中国産だが、風評被害もあり知名度を上げる販促が打てなかった。出ばなをくじかれたことに加え、中国の不動産不況による不景気が追い打ちかけ、思うように客足が伸びなかったという。
　くら寿司は当初20年に中国本土へ進出し、10年間で100店舗まで増やす目標を掲げていた。しかし、新型コロナウイルス禍で延期を余儀なくされ、23年6月にようやく1号店出店にこぎつけた。その後2カ月間で2店舗を立て続けに出店したが、この2年間で客をうまくつかめなかった。日本の回転ずしチェーンの中国本土進出はゼンショーホールディングスのはま寿司が14年、フード＆ライフカンパニーズ（F＆LC）のスシローが21年と先行し、両ブランドの現地での知名度はくら寿司に勝る。F＆LCの広報担当者は中国事業について「業績は回復に転じている」とし、エリアを厳選して出店を続ける方針を示す。店舗数もはま寿司が台湾を含め96店舗（今年3月末時点）、スシローが香港を含めて91店舗（同5月末時点）と多く、いずれもくら寿司が攻めた上海が中心ではなく、香港や中国内陸部にある。
　くら寿司は「同業他社と中国本土での商圏は重なっていない」と強調。回転ずしは日本と異なり中国ではやや高級とみなされており、「不景気が続いたことで回転ずしではない割安な外食に客が流れた」と説明した。その上で「もう一度戦略を練り直す」とし、完全撤退ではなく現地での出店計画を見直すとした。</t>
    <phoneticPr fontId="81"/>
  </si>
  <si>
    <t>https://www.nikkei.com/article/DGXZQOGR20DPR0Q5A620C2000000/</t>
    <phoneticPr fontId="81"/>
  </si>
  <si>
    <t xml:space="preserve">　トルコで日本食がじわり広がっている。トルコ人にとって、のりや海藻など独特の食材を多用する日本食は抵抗感が大きく、欧米のようなブームはこれまでみられなかった。だが、近年は若い世代を中心にアジア文化に親しむ人が増え、「保守的」とされた食文化は変わりつつある。日本企業にとっても商機となる可能性がありそうだ。イスタンブールのスーパーの店頭には日本のコンビニで見るようなフィルムに包まれたおにぎりやパック...
</t>
    <phoneticPr fontId="81"/>
  </si>
  <si>
    <t>トルコ</t>
    <phoneticPr fontId="81"/>
  </si>
  <si>
    <t>https://news.yahoo.co.jp/articles/adf230b6fc84c3bf0a828cd64f015c4ed0f80c59</t>
    <phoneticPr fontId="81"/>
  </si>
  <si>
    <t>　米大手チョコレートメーカーのハーシーは１日、２０２７年末までにスナック菓子に合成着色料を使用するのをやめると発表した。ケネディ厚生長官とマカリー米食品医薬品局（ＦＤＡ）長官は４月、注意欠陥・多動性障害（ＡＤＨＤ）、肥満、糖尿病などの健康問題に対処するために米国の食料供給から合成着色料を排除する計画を発表した。ハーシー広報担当は「こうした着色料を取り除くことは当社製品への信頼と信用を維持しつつ、消費者のライフスタイルに合った選択肢を確保する当社の計画において自然な次のステップだ」と述べた。ＷＫケロッグ、タイソン・フーズ、コナグラ・ブランズ、ネスレ米法人、ゼネラル・ミルズなども積極的に自社製品の製法を変えることで合成着色料の使用をやめるほか、合成着色料を含有しない新製品の導入進めている。</t>
    <phoneticPr fontId="81"/>
  </si>
  <si>
    <t>https://www.epochtimes.jp/2025/07/310893.html</t>
    <phoneticPr fontId="81"/>
  </si>
  <si>
    <t xml:space="preserve">　アメリカの輸出規制を回避するため、中国の越境EC業者（自国から他国の顧客に対して直接商品やサービスを販売する形態）による「産地偽装」が横行しており、国際的な警戒が高まっている。かつて存在した不透明な輸出ルートも、各国の規制強化により閉ざされつつある。中国で「原産地変更による輸出支援サービス」を提供している国際物流業者の関係者は、大紀元の取材に対し、「多くの中国のEC業者や製造業者が、高関税を避けるために商品を一度ベトナム、マレーシア、メキシコ、韓国などの第三国に送った上で、当該国の製品と装ってアメリカに輸出している」と証言した。同氏によれば、「こうした手口は業界内ではもはや公然の秘密だが、ここ数か月で状況は変わりつつある。各国政府が監視を強化しており、以前のように簡単には通用しなくなってきている」という。
</t>
    <phoneticPr fontId="81"/>
  </si>
  <si>
    <t>結核例　241例</t>
    <rPh sb="7" eb="8">
      <t>レイ</t>
    </rPh>
    <phoneticPr fontId="5"/>
  </si>
  <si>
    <t>2025年第25週（6月16日〜6月22日）</t>
    <phoneticPr fontId="81"/>
  </si>
  <si>
    <t xml:space="preserve">腸管出血性大腸菌感染症91例（有症者40例、うちHUS‌1例）
感染地域：‌ ‌国内55例、韓国5例、エジプト1例、国内・国外不明30例
‌国内の感染地域：‌‌広島県8例、福岡県5例、山口県4例、群馬県3例、千葉県3例、神奈川県3例、栃木県2例、東京都2例、愛媛県2例、長崎県2例、北海道1例、青森県1例、宮城県1例、秋田県1例、福島県1例、
石川県1例、岐阜県1例、愛知県1例、大阪府1例、兵庫県1例、島根県1例、徳島県1例、香川県1例、佐賀県1例、山形県/東京都1例、国内（都道府県不明）6例
</t>
    <phoneticPr fontId="81"/>
  </si>
  <si>
    <t>年齢群：‌ ‌0歳（1 例 ）、2歳（2 例 ）、4歳（2 例 ）、6歳（1 例 ）、7歳（4 例 ）、9歳（3 例 ）、　　10 代（9 例 ）、20代（21例）、30代（21例）、40代（9例）、50代（11例）、60 代（5 例 ）、　　70代（2例）</t>
    <phoneticPr fontId="81"/>
  </si>
  <si>
    <t xml:space="preserve">血清群・毒素型：‌ ‌O157‌VT2（16例）、O157‌VT1・VT2（10例）、O103‌VT1（9例）、O26‌VT1（6例）、O111‌ VT1（4例）、
O91‌VT1（3例）、O145‌VT2‌（2例）、O146‌VT2（2例）、O166‌VT2（2例）、O115‌VT1（1例）、O121‌VT1（1例）、O128‌ VT1（1）、
O136‌VT1（1例）、O146‌VT1‌（1例）、O157‌VT1（1例）、O8‌VT2（1例）、O91‌VT1・VT2（1例）、その他・不明（29例）
累積報告数：850例（有症者372例、うちHUS‌5例．死亡1例）
</t>
    <phoneticPr fontId="81"/>
  </si>
  <si>
    <t>E型肝炎14例‌　
感染地域（感染源）：‌東京都2例（不明2例）、北海道1例（不明）、茨城県1例（不明）、　　千葉県1例（豚のモツ煮）、神奈川県1例（不明）、国内（都道府県不明）4例（豚1例、鹿肉1例、不明2例）、国内・国外不明4例（豚肉1例、不明3例）
A型肝炎2例‌
感染地域：神奈川県1例、静岡県1例</t>
    <phoneticPr fontId="81"/>
  </si>
  <si>
    <t>アメーバ赤痢7例（腸管アメーバ症6例、腸管外アメーバ症1例）
‌感染地域：‌東京都2例、北海道1例、愛知県1例、佐賀県1例、中国1例、国内・国外不明1例
‌感染経路：‌性的 接 触 3 例（ 異 性 間 1 例 、 同性 間 2 例 ）、 経口感染3例、その他・不明1例
ウイルス性肝炎3例‌ B型肝炎ウイルス3例＿感染経路：‌性的 接 触 2 例（ 異 性 間 1 例 、 異性同 性 間 1 例 ）、その他・不明1例</t>
    <phoneticPr fontId="81"/>
  </si>
  <si>
    <t>2025年第25週</t>
    <rPh sb="4" eb="5">
      <t>ネン</t>
    </rPh>
    <rPh sb="5" eb="6">
      <t>ダイ</t>
    </rPh>
    <rPh sb="8" eb="9">
      <t>シュウ</t>
    </rPh>
    <phoneticPr fontId="81"/>
  </si>
  <si>
    <r>
      <t xml:space="preserve">対前週
</t>
    </r>
    <r>
      <rPr>
        <b/>
        <sz val="14"/>
        <color rgb="FF002060"/>
        <rFont val="ＭＳ Ｐゴシック"/>
        <family val="3"/>
        <charset val="128"/>
      </rPr>
      <t>インフルエンザ 　　     　       　-9%    減少</t>
    </r>
    <r>
      <rPr>
        <b/>
        <sz val="11"/>
        <color rgb="FF002060"/>
        <rFont val="ＭＳ Ｐゴシック"/>
        <family val="3"/>
        <charset val="128"/>
      </rPr>
      <t xml:space="preserve">
</t>
    </r>
    <r>
      <rPr>
        <b/>
        <sz val="14"/>
        <color rgb="FFEE0000"/>
        <rFont val="ＭＳ Ｐゴシック"/>
        <family val="3"/>
        <charset val="128"/>
      </rPr>
      <t>新型コロナウイルス          　 　10% 　 増加</t>
    </r>
    <rPh sb="0" eb="3">
      <t>タイゼンシュウゾウカゾウカゲンショウ</t>
    </rPh>
    <rPh sb="35" eb="37">
      <t>ゲンショウ</t>
    </rPh>
    <rPh sb="66" eb="68">
      <t>ゾウカ</t>
    </rPh>
    <phoneticPr fontId="81"/>
  </si>
  <si>
    <t>香川県に6日間「細菌性食中毒警報」　3日までに8件130人の食中毒　昨年1年間を上回るペース</t>
    <phoneticPr fontId="15"/>
  </si>
  <si>
    <t xml:space="preserve">  香川県は、きょう（4日）から今月9日までの6日間、細菌性食中毒警報を出しました。気温が35℃以上になる日が続くと予想されるためで、テイクアウトやデリバリーの商品はできるだけ早めに食べること、冷蔵や冷凍の必要な食べ物は、正しく保管することなどを呼びかけています。香川県では今年、きのう（3日）までに8件の食中毒が発生し、130人の患者が出ていて、昨年1年間を上回るペースとなっています。</t>
    <phoneticPr fontId="15"/>
  </si>
  <si>
    <t>香川県</t>
    <rPh sb="0" eb="3">
      <t>カガワケン</t>
    </rPh>
    <phoneticPr fontId="15"/>
  </si>
  <si>
    <t>https://news.yahoo.co.jp/articles/98230eefa9f756c43ee158599da90bd3aec8130d</t>
    <phoneticPr fontId="15"/>
  </si>
  <si>
    <t>RSK山陽放送</t>
    <rPh sb="3" eb="5">
      <t>サンヨウ</t>
    </rPh>
    <rPh sb="5" eb="7">
      <t>ホウソウ</t>
    </rPh>
    <phoneticPr fontId="15"/>
  </si>
  <si>
    <t xml:space="preserve">食の安心へＨＡＣＣＰ定着推進！県央食品衛生協会が2025年度事業計画 飲食店や旅館などが ... </t>
    <phoneticPr fontId="81"/>
  </si>
  <si>
    <t>https://www.47news.jp/12817910.html</t>
    <phoneticPr fontId="81"/>
  </si>
  <si>
    <t>　県央地域の飲食店や食品販売事業者、旅館などでつくる県央食品衛生協会は、国際基準「ＨＡＣＣＰ」（ハサップ）による食の衛生管理の定着などを進める２０２５年度事業計画を決めた。新型コロナウイルス禍後の規制緩和で、食中毒や食品事故が再び増加するのを防ぐ考えだ。５月下旬に三条市で開いた通常総会で決定した。ＨＡＣＣＰは、米国発祥の衛生管理手法で、食品への危険物混入などの要因分析をはじめ、製造・加工工程の厳格な管理や監視、記録などを定めている。県央食品衛生協会は、客が店を選ぶ目安となる「ＨＡＣＣＰ型食の安心・安全・五つ星店」への加入を促進。五つ星店を...</t>
    <phoneticPr fontId="81"/>
  </si>
  <si>
    <t>九州発のトライアル、西友買収で攻勢</t>
    <phoneticPr fontId="81"/>
  </si>
  <si>
    <t>　　物価高が続く中で、業容を拡大するスーパーがあります。福岡市に本社を置くトライアルホールディングス（HD）は7月1日、総合スーパーの西友（東京都武蔵野市）を買収しました（「トライアル、西友買収完了へ　首都圏の小型店でセブン・イオン系と激突も」）。1992年に1号店を出店したトライアルHDは九州を地盤に関東や北海道、東北を含め全国に200以上のディスカウント店や食品スーパーなどを展開しています。東京には店舗がありませんでしたが、西友買収を機に東京で攻勢をかけようとしています。トライアルHDの永田洋幸社長は記者会見で「両社で一緒になって買い物をおもしろく、暮らしを豊かにしていく」と述べました。同社の強みは、デジタルトランスフォーメーション（DX）と低価格です。IT（情報技術）を駆使して人件費や物流コスト、仕入れコストを削減し、低価格を実現しています。
　例えば、レジ機能付きの買い物カート「スキップカート」を過半の店舗に導入し、レジに並ばなくても買い物ができるようにして、人件費も削減しています（「トライアル、福岡に『シリコンバレー』　小売りDXで40兆円のムダ削減へ」）。物価上昇が続く中で、同社の取り組みに注目が集まっています。</t>
    <phoneticPr fontId="81"/>
  </si>
  <si>
    <t>https://business.nikkei.com/mail/saturday/?Date=2025070505</t>
    <phoneticPr fontId="81"/>
  </si>
  <si>
    <t xml:space="preserve">医薬品成分混入、WNGが取材報告会開催 広がる自主回収、業界に及ぼす影響を懸念 </t>
    <phoneticPr fontId="81"/>
  </si>
  <si>
    <t>　㈱ウェルネスニュースグループ（WNG、東京都港区）は2日、意図しない医薬品成分の微量混入が健康食品の原材料に発覚した問題を巡る取材報告会をオンラインで開催した。WMG会員企業に参加者を限定して開いたもので、原材料メーカーをはじめ受託製造・加工会社、最終製品販売会社などの幹部らを含む約30人が参加。大手企業の参加も目立ち、健康食品全体の信頼に関わる今回の問題に対する危機感がうかがわれた。取材報告を行ったWNGの石川太郎記者は、健康食品の原材料の製造・品質管理に端を発するかたちで無承認無許可医薬品事案に発展した今回の問題の概要と経緯を報告。行政機関が法的な措置を講じない中で、多くの事業者が自主的に回収を進めている現状について、行政機関は回収するかどうかの判断を事業者に委ねているとの見方を伝えた。
　また、今回の問題が健康食品業界に及ぼす影響について、最終製品の自主回数数量を踏まえ、「小さなものでは決してない」と指摘。2日までに自主回収を発表したアサヒグループ食品㈱（東京都墨田区）、富士フイルム㈱（東京都港区）、そして大正製薬㈱（東京都豊島区）の大手3社のみで合計100万個を超えるとし、エフェドリンが検出された当該原材料は機能性表示食品からそれ以外の健康食品まで広範に利用されているため、影響の拡大は避けられないとの見通しを語った。
　さらに今回の問題の出口については、まずは当該原材料を製造した松浦薬業㈱（愛知県名古屋市）による原因究明調査の結果報告と、それを踏まえた規制当局による同社への対応が注目されるとしつつ、健康食品原材料の品質確保に向けた機運が業界全体で高まる可能性がある、と推測した。終了後、参加者から、「今回のように情報が限られている場合に、タイムリーに取材内容を共有いただけるのは有り難い」などといった感想が聞かれた。</t>
    <phoneticPr fontId="81"/>
  </si>
  <si>
    <t>https://wellness-news.co.jp/posts/250703-6/</t>
    <phoneticPr fontId="81"/>
  </si>
  <si>
    <t xml:space="preserve">食中毒防止へ 保健所がスーパーなどで一斉取り締まり 温度管理や消費期限をチェック 北九州市 </t>
    <phoneticPr fontId="81"/>
  </si>
  <si>
    <t>　夏場に発生しやすい食中毒を防ごうと、食品の取扱いや表示が適切かをチェックする取り締まりが福岡県北九州市で始まりました。このうち北九州市八幡西区のスーパーには、1日午前、保健所の担当者ら5人が訪れ、食品売り場の検査に入りました。この取り締まりは、食中毒防止のため毎年この時期に全国で行われていて、担当者は温度管理が適切に行われているかや消費期限などの表示が適正にされているかなどを重点的にチェックしました。
◆北九州市 保健所　野口千秋さん
「（夏場は）非常に細菌が増えやすい環境となっております。（家庭では）すぐに冷蔵庫に入れていただいて、作ったものはなるべく早く食べる」市は、8月末までにスーパーや飲食店など約3000カ所を対象に立ち入り検査を行うとともに、家庭でも食中毒対策を徹底するよう呼びかけています。</t>
    <phoneticPr fontId="81"/>
  </si>
  <si>
    <t>https://news.tnc.co.jp/news/articles/NID2025070126137</t>
    <phoneticPr fontId="81"/>
  </si>
  <si>
    <t xml:space="preserve">機能性表示の適正広告自主基準が改訂 JAOHFAらが第3版、容器包装表示の留意事項を新たに </t>
    <phoneticPr fontId="81"/>
  </si>
  <si>
    <t xml:space="preserve">　健康食品業界団体の（一社）健康食品産業協議会（JAOHFA、川久保英一会長）は6月30日、機能性表示食品の広告作成に関する基本的な考え方（業界自主基準）を示した「適正広告自主基準」の第3版を公表した。機能性表示食品制度の改正に絡む食品表示基準（内閣府令）の改正や、その規定に基づく機能性表示食品の届出等に関する告示が今年4月施行されたことを踏まえ、容器包装表示の留意事項を新たに追加した。機能表示食品の商品パッケージにおける機能性表示の引用について、適切な表示例と不適切な表示例を示している。JAOHFAのウェブサイトでダウンロードできる。JAOHFAが機能性表示食品の適正広告自主基準を改訂するのは、第2版を発行した2023年6月以来。第2版では、機能性表示の直接引用以外の広告表現を行う際の留意点を追加していた。第3版は、JAOHFAと（公社）日本通信販売協会のほか（特非）日本抗加齢協会が協働して改訂した。
　新たに加えた、容器包装表示における留意事項では、機能性表示食品の商品パッケージ上の表示ルールを規定した食品表示基準を遵守することを前提に、機能性表示食品である旨や届出番号の記載の仕方などに関する留意点を提示。また、機能性表示の引用の仕方に関する留意点を示しつつ、適切な例と不適切な例を、分かりやすく図で示した。改正機能性表示食品制度に導入された、食品表示基準に基づく容器包装表示の新たな規定を巡っては、消費者庁食品表示課も説明会などを通じて、適切な表示、不適切な表示に関する一定の考え方を例示していた。JAOHFAらが取りまとめた適正広告自主基準の第3版には、同課が示した例示を基本としつつ、多少のバリエーションをもたせた表示例が示されている。
</t>
    <phoneticPr fontId="81"/>
  </si>
  <si>
    <t>https://wellness-news.co.jp/posts/250701-5/</t>
    <phoneticPr fontId="81"/>
  </si>
  <si>
    <t xml:space="preserve">回転寿司チェーンに公開質問状 ゲノム編集魚類・培養魚肉の使用方針を問う </t>
    <phoneticPr fontId="81"/>
  </si>
  <si>
    <t xml:space="preserve">   「日本消費者連盟」および「遺伝子組み換え食品いらない！キャンペーン」は、全国の回転寿司チェーンおよび海鮮系居酒屋チェーンを展開する18社に対し、ゲノム編集魚類および培養魚肉の使用に関する質問状を送付した。7月14日までに書面または電子メールで回答するよう求めている。この質問状の背景には、ゲノム編集食品や培養肉の市場流通が進む中、これらの新技術食品の安全性や表示義務が不十分であるという懸念がある。団体側は、消費者が選択の機会を奪われないよう、企業の方針を明らかにすることが必要だと訴える。ゲノム編集食品については、2020年のゲノム編集トマトの届出を皮切りに、これまでに8品目の届出が受理されており、その中には魚類も含まれる。団体は、ゲノム編集技術によって生物の遺伝子やエピゲノムに想定外の変異が生じる可能性があることを問題視している。国の安全性審査もなく、表示義務も課されていない現状では、消費者が商品を識別し選択することが困難と主張している。また、牛や豚、鶏だけでなく、ウナギやマグロといった魚種を対象とした「培養肉（細胞性食品）」の開発も進んでいることに触れ、消費者庁がガイドラインを策定中であるとしつつも、安全性の未確認や製造時における環境負荷の大きさに懸念を表明した。
　質問状では、ゲノム編集魚類および培養魚肉を現時点で使用しているか否か、使用予定の有無、その理由、将来的な使用時における表示方針などについて、選択肢を設けた形で企業に見解を求めている。あわせて、企業が現在抱えている課題や懸念などについて自由記述の形でも意見を募集している。　質問状の送付先は以下の18社（順不同、【 】内は社名）。・・・・・団体側は、質問状への回答の有無も含めて、結果を自らのホームページ等で公表する方針としている。
      スシロー【㈱あきんどスシロー】             くら寿司【くら寿司㈱】         はま寿司【㈱はま寿司】         すし銚子丸【㈱銚子丸】
      かっぱ寿司【カッパ・クリエイト㈱】       魚べい／元気寿司【㈱Genki Global Dining Concepts】     がってん寿司【㈱アールディーシー】
      回転寿しトリトン                                   【北一食品㈱】  すしざんまい【㈱喜代村】                           海鮮三崎港【㈱京樽】
      にぎりの徳兵衛【㈱アトム】                   平禄寿司【㈱焼肉坂井ホールディングス】                            さくら水産【㈱テラケン】
      磯丸水産【SFPホールディングス㈱】      庄や【㈱大庄】                        魚民【㈱モンテローザ】       丼丸【㈱ササフネ】      笹互【㈱笹互】</t>
    <phoneticPr fontId="81"/>
  </si>
  <si>
    <t>https://wellness-news.co.jp/posts/250624-2/</t>
    <phoneticPr fontId="81"/>
  </si>
  <si>
    <t xml:space="preserve">	エバラ食品、「豚みそ焼のたれ」を自主回収 原料に基準値超える農薬 - Yahoo!ニュース</t>
    <phoneticPr fontId="15"/>
  </si>
  <si>
    <t>　　エバラ食品工業（横浜市西区）は３０日、販売する調味料「豚みそ焼のたれ」に残留農薬が基準値を超えたみそ原料が含まれていたとして、自主回収すると発表した。
　みそ原料は大手ハナマルキがソラマメから製造し、２４日に連絡があった。エバラによると、この原料の割合は「極めて少量」といい、摂取しても安全性に問題はないという。３０日時点で健康被害は確認されていない。自主回収の対象は、賞味期限が２０２５年９月１日～２６年５月１３日までの商品。問い合わせは、同社相談室電話（０１２０）８９２９７０。</t>
    <phoneticPr fontId="15"/>
  </si>
  <si>
    <t>https://news.yahoo.co.jp/articles/596160889294e116c69af9e7a46e76a4ba98a00d</t>
    <phoneticPr fontId="15"/>
  </si>
  <si>
    <t xml:space="preserve">１歳からのやさしい野菜カレー 一部味噌原料で残留農薬基準超過 - エキサイト  </t>
    <phoneticPr fontId="15"/>
  </si>
  <si>
    <t>　レトルトパウチ商品「1歳からのやさしい野菜カレー」に使用した味噌原料において、ハナマルキ(株)より残留農薬基準値を超えたソラマメから製造した味噌原料を納品した旨の報告があり、使用量は極めて少量で安全性に問題はないが、該当する賞味期限の商品をリコール(自主回収)する。(リコールプラス編集部)
【発　表　日】2025/06/25
【企　業　名】ハウス食品株式会社
【キーワード】レトルトパウチ、1歳からのやさしい野菜カレー、残留農薬基準超過、ソラマメ、味噌
【 ジャンル 】食品
【 関連情報 】https://housefoods-group.com/important/pdf/important_notice2...---</t>
    <phoneticPr fontId="15"/>
  </si>
  <si>
    <t>https://www.excite.co.jp/news/article/Recall_53270/</t>
    <phoneticPr fontId="15"/>
  </si>
  <si>
    <t xml:space="preserve">	堅田店 アメリカ産牛バラ切り落とし 消費期限誤記 - フーズチャネル </t>
    <phoneticPr fontId="15"/>
  </si>
  <si>
    <t>　2025年6月30日に、スーパーフレスコ堅田店で販売した「アメリカ産牛バラ切り落とし」において、消費期限の印字誤り「 消費期限を本来は2025年7月2日と表示すべき所、2025年7月22日と表示」が判明したため、リコール(自主回収)する。これまで健康被害の報告はない。(リコールプラス編集部)(リコールプラス)
【対象】商品名:アメリカ産　牛バラ切り落とし　　内容量:1パック(不定貫)　形態:トレーにパック詰め　　JANコード:2121648000000　　消費期限:2025年7月22日
【販売店】スーパーフレスコ堅田店
【販売日】2025年6月30日　　【販売数量】17点　　【購入客数】14名</t>
    <phoneticPr fontId="15"/>
  </si>
  <si>
    <t>https://foods-ch.infomart.co.jp/anzen/recall/180740</t>
    <phoneticPr fontId="15"/>
  </si>
  <si>
    <t xml:space="preserve">【交換】辛みそ山牛蒡 一部原料味噌で残留農薬基準超過(ID:53295) - リコールプラス </t>
    <phoneticPr fontId="15"/>
  </si>
  <si>
    <t>　【回収理由の詳細】　  該当商品に使用しているハナマルキ株式会社製「熟成香りみそ」において2025年6月24日（火）ハナマルキ株式会社より連絡があり味噌の原材料に使用されている　　　　「そら豆」に農薬「フルアジホップブチル」が基準値（0.2ppm）を超えて、0.38ppm残留していたことが判明したと報告。安全面を考慮して基準値を超えた「そら豆」で製造した「熟成香りみそ」を使用した該当商品を回収とした。　食品衛生法第20条に該当 	
【販売地域】①関東甲信越・東北・関西・九州　　②関東甲信越
【販売先】　①②問屋販売
【販売日】　①2025年2月6日～2025年6月23日　  ②2025年3月14日～2025年6月23日
【販売数量】　①774パック　　②1402パック　　回収に着手した年月日　2025-06-25</t>
    <phoneticPr fontId="15"/>
  </si>
  <si>
    <t>https://ifas.mhlw.go.jp/faspub/_link.do?i=IO_S020502&amp;p=RCL202501404</t>
    <phoneticPr fontId="15"/>
  </si>
  <si>
    <t xml:space="preserve">ロシア連邦の首都にある大手スーパーマーケットチェーンに初めて「ベトナムコーナー」がオープン 　Vietnam.vn </t>
  </si>
  <si>
    <t>中国 日本産水産物の輸入29日から再開 福島や宮城など10都県は引き続き除外 ｜ NHK ｜ 中国</t>
  </si>
  <si>
    <t>EU “二ホンウナギなどワシントン条約の規制対象に”と提案 ｜ NHK ｜ 水産業</t>
  </si>
  <si>
    <t>鉱物や食品など24品目のチリからの輸出額が世界最多を記録(チリ) ｜ ビジネス短信 ―ジェトロ</t>
  </si>
  <si>
    <t>日清食品の「完全メシ」米国上陸　減量薬ユーザーに焦点 - 日本経済新聞</t>
  </si>
  <si>
    <t>イタリア PFAS汚染で化学品メーカーの日本人3人などに有罪判決 ｜ NHK ｜ イタリア</t>
  </si>
  <si>
    <t xml:space="preserve">タイ政府、酒類販売の緩和に関する新告示施行(タイ) | ビジネス短信 ―ジェトロの海外ニュース </t>
  </si>
  <si>
    <t>トランプ大統領“日本はわれわれのコメを受け取ろうとしない” ｜ NHK</t>
  </si>
  <si>
    <t>日本と「合意困難」＝米大統領、関税「３５％も」【時事通信速報】 - 日本食糧新聞・電子版</t>
  </si>
  <si>
    <t>たべっ子どうぶつ・お?いお茶…食品も米国生産で関税回避 - 日本経済新聞</t>
  </si>
  <si>
    <t>「中国産輸入食品」で食品衛生法違反事例が続出するのはなぜか 2024年度は170件で国別最多 　Yahoo!</t>
  </si>
  <si>
    <t xml:space="preserve">マカオ、日本10都県産の生鮮食品など輸入禁止措置継続 - Yahoo!ニュース </t>
  </si>
  <si>
    <t>米国で”40名が死亡した”フルーツも。「食中毒のリスクが最も高い」3つの食品とは？米の食品安全 ... Yahoo!ニュース</t>
  </si>
  <si>
    <t>トルコ、遅まきの日本食ブーム　「保守的」食文化変わる - 日本経済新聞</t>
  </si>
  <si>
    <t>回転ずし大手の中国進出・くら寿司全店撤退の背景　はま寿司96店、スシロー91店が先行（産経新聞） - Yahoo!ニュース</t>
  </si>
  <si>
    <t>米ハーシー、菓子の合成着色料を27年末までに使用停止へ（ロイター） - Yahoo!ニュース</t>
  </si>
  <si>
    <t>中国越境EC　関税逃れに産地偽装　各国が規制強化で包囲網 ｜ 迂回輸出 ｜ 大紀元 エポックタイムズ</t>
  </si>
  <si>
    <t>今週のお題　(まな板の管理と使用方法)</t>
    <rPh sb="9" eb="10">
      <t>イタ</t>
    </rPh>
    <rPh sb="11" eb="13">
      <t>カンリ</t>
    </rPh>
    <rPh sb="14" eb="16">
      <t>シヨウ</t>
    </rPh>
    <rPh sb="16" eb="18">
      <t>ホウホウ</t>
    </rPh>
    <phoneticPr fontId="5"/>
  </si>
  <si>
    <t>　　「新素材のまな板を過信してはいけません!」</t>
    <rPh sb="3" eb="6">
      <t>シンソザイ</t>
    </rPh>
    <rPh sb="9" eb="10">
      <t>イタ</t>
    </rPh>
    <rPh sb="11" eb="13">
      <t>カシン</t>
    </rPh>
    <phoneticPr fontId="5"/>
  </si>
  <si>
    <r>
      <t>★まな板は、</t>
    </r>
    <r>
      <rPr>
        <b/>
        <sz val="14"/>
        <color rgb="FFFFFF00"/>
        <rFont val="ＭＳ Ｐゴシック"/>
        <family val="3"/>
        <charset val="128"/>
      </rPr>
      <t>食材ごとに</t>
    </r>
    <r>
      <rPr>
        <b/>
        <sz val="12"/>
        <color indexed="9"/>
        <rFont val="ＭＳ Ｐゴシック"/>
        <family val="3"/>
        <charset val="128"/>
      </rPr>
      <t xml:space="preserve">使い分けるのが上手な使用法。
★洗剤で洗い、しっかり乾燥させれば、
</t>
    </r>
    <r>
      <rPr>
        <b/>
        <u/>
        <sz val="12"/>
        <color indexed="13"/>
        <rFont val="ＭＳ Ｐゴシック"/>
        <family val="3"/>
        <charset val="128"/>
      </rPr>
      <t>木製とプラスチック製で残存菌数に差はない。</t>
    </r>
    <r>
      <rPr>
        <b/>
        <sz val="12"/>
        <color indexed="9"/>
        <rFont val="ＭＳ Ｐゴシック"/>
        <family val="3"/>
        <charset val="128"/>
      </rPr>
      <t xml:space="preserve">
★お勧めのまな板使用法は、しっかりした厚手のまな板上に</t>
    </r>
    <r>
      <rPr>
        <b/>
        <sz val="12"/>
        <color indexed="13"/>
        <rFont val="ＭＳ Ｐゴシック"/>
        <family val="3"/>
        <charset val="128"/>
      </rPr>
      <t>薄手のまな板を乗せて使用する。</t>
    </r>
    <r>
      <rPr>
        <b/>
        <sz val="12"/>
        <color indexed="9"/>
        <rFont val="ＭＳ Ｐゴシック"/>
        <family val="3"/>
        <charset val="128"/>
      </rPr>
      <t xml:space="preserve">
★使い終わったら、直後に水洗いする。
★更に洗剤をつけて、スポンジで良く洗う。
★</t>
    </r>
    <r>
      <rPr>
        <b/>
        <sz val="12"/>
        <color indexed="13"/>
        <rFont val="ＭＳ Ｐゴシック"/>
        <family val="3"/>
        <charset val="128"/>
      </rPr>
      <t xml:space="preserve">次亜塩素酸ナトリウム溶液を過信してはいけません。
</t>
    </r>
    <r>
      <rPr>
        <b/>
        <sz val="12"/>
        <color indexed="9"/>
        <rFont val="ＭＳ Ｐゴシック"/>
        <family val="3"/>
        <charset val="128"/>
      </rPr>
      <t>(濃度は使用後薄くなる)　
★まな板など調理器具は日光消毒し乾燥させること。
★</t>
    </r>
    <r>
      <rPr>
        <b/>
        <u/>
        <sz val="12"/>
        <color indexed="51"/>
        <rFont val="ＭＳ Ｐゴシック"/>
        <family val="3"/>
        <charset val="128"/>
      </rPr>
      <t>傷が気になったら木製は表面を削る、プラスチック製は交換する。</t>
    </r>
    <rPh sb="21" eb="23">
      <t>シヨウ</t>
    </rPh>
    <rPh sb="56" eb="58">
      <t>ザンゾン</t>
    </rPh>
    <rPh sb="74" eb="75">
      <t>イタ</t>
    </rPh>
    <rPh sb="86" eb="88">
      <t>アツデ</t>
    </rPh>
    <rPh sb="91" eb="92">
      <t>イタ</t>
    </rPh>
    <rPh sb="94" eb="96">
      <t>ウスデ</t>
    </rPh>
    <rPh sb="104" eb="106">
      <t>シヨウ</t>
    </rPh>
    <rPh sb="130" eb="131">
      <t>サラ</t>
    </rPh>
    <rPh sb="239" eb="240">
      <t>セイ</t>
    </rPh>
    <rPh sb="241" eb="243">
      <t>コウカン</t>
    </rPh>
    <phoneticPr fontId="5"/>
  </si>
  <si>
    <t>桃太郎食品の紹介</t>
    <rPh sb="0" eb="3">
      <t>モモタロウ</t>
    </rPh>
    <rPh sb="3" eb="5">
      <t>ショクヒン</t>
    </rPh>
    <rPh sb="6" eb="8">
      <t>ショウカイ</t>
    </rPh>
    <phoneticPr fontId="81"/>
  </si>
  <si>
    <t>埼玉県川越市の製麺工場を１９９２年マレーシアに移転する。協力工場とともにハラル食品の製造ノウハウを蓄積現在では２０か国に輸出</t>
    <rPh sb="0" eb="3">
      <t>サイタマケン</t>
    </rPh>
    <rPh sb="3" eb="6">
      <t>カワゴエシ</t>
    </rPh>
    <rPh sb="7" eb="11">
      <t>セイメンコウジョウ</t>
    </rPh>
    <rPh sb="16" eb="17">
      <t>ネン</t>
    </rPh>
    <rPh sb="23" eb="25">
      <t>イテン</t>
    </rPh>
    <rPh sb="28" eb="32">
      <t>キョウリョクコウジョウ</t>
    </rPh>
    <rPh sb="39" eb="41">
      <t>ショクヒン</t>
    </rPh>
    <rPh sb="42" eb="44">
      <t>セイゾウ</t>
    </rPh>
    <rPh sb="49" eb="51">
      <t>チクセキ</t>
    </rPh>
    <rPh sb="51" eb="53">
      <t>ゲンザイ</t>
    </rPh>
    <rPh sb="58" eb="59">
      <t>コク</t>
    </rPh>
    <rPh sb="60" eb="62">
      <t>ユシュツ</t>
    </rPh>
    <phoneticPr fontId="81"/>
  </si>
  <si>
    <t>ハラル(ムスリム)の人口は、世界の1/4の20億人と推定されている。そしてその市場は７２兆円市場である。</t>
    <rPh sb="10" eb="12">
      <t>ジンコウ</t>
    </rPh>
    <rPh sb="14" eb="16">
      <t>セカイ</t>
    </rPh>
    <rPh sb="23" eb="25">
      <t>オクニン</t>
    </rPh>
    <rPh sb="26" eb="28">
      <t>スイテイ</t>
    </rPh>
    <rPh sb="39" eb="41">
      <t>シジョウ</t>
    </rPh>
    <rPh sb="44" eb="46">
      <t>チョウエン</t>
    </rPh>
    <rPh sb="46" eb="48">
      <t>シジョウ</t>
    </rPh>
    <phoneticPr fontId="81"/>
  </si>
  <si>
    <t>マレーシア/インドネシアではハラルが生きる道</t>
    <rPh sb="18" eb="19">
      <t>イ</t>
    </rPh>
    <rPh sb="21" eb="22">
      <t>ミチ</t>
    </rPh>
    <phoneticPr fontId="81"/>
  </si>
  <si>
    <t>　　　　　カレーやシチュー・スープとコラボすればまだまだ　　　　　　　　　市場が開発できる。
マレーシアが世界に輸出しませんか</t>
    <rPh sb="37" eb="39">
      <t>シジョウ</t>
    </rPh>
    <rPh sb="40" eb="42">
      <t>カイハツ</t>
    </rPh>
    <rPh sb="53" eb="55">
      <t>セカイ</t>
    </rPh>
    <rPh sb="56" eb="58">
      <t>ユシュツ</t>
    </rPh>
    <phoneticPr fontId="81"/>
  </si>
  <si>
    <t>桃太郎食品とコラボしませんか</t>
    <rPh sb="0" eb="5">
      <t>モモタロウショクヒン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</si>
</sst>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4"/>
      <color indexed="63"/>
      <name val="ＭＳ Ｐゴシック"/>
      <family val="3"/>
      <charset val="128"/>
    </font>
    <font>
      <b/>
      <sz val="14"/>
      <color rgb="FF333333"/>
      <name val="Tahoma"/>
      <family val="3"/>
      <charset val="1"/>
    </font>
    <font>
      <sz val="16"/>
      <name val="Arial"/>
      <family val="2"/>
    </font>
    <font>
      <b/>
      <sz val="14"/>
      <color rgb="FFEE0000"/>
      <name val="ＭＳ Ｐゴシック"/>
      <family val="3"/>
      <charset val="128"/>
    </font>
    <font>
      <b/>
      <sz val="16"/>
      <color theme="1"/>
      <name val="游ゴシック"/>
      <family val="3"/>
      <charset val="128"/>
    </font>
    <font>
      <b/>
      <sz val="16"/>
      <color rgb="FF454545"/>
      <name val="游ゴシック"/>
      <family val="3"/>
      <charset val="128"/>
    </font>
    <font>
      <sz val="16"/>
      <name val="ＭＳ Ｐゴシック"/>
      <family val="3"/>
      <charset val="128"/>
    </font>
    <font>
      <b/>
      <sz val="16"/>
      <color indexed="9"/>
      <name val="ＭＳ Ｐゴシック"/>
      <family val="3"/>
      <charset val="128"/>
    </font>
    <font>
      <sz val="16"/>
      <color indexed="9"/>
      <name val="ＭＳ Ｐゴシック"/>
      <family val="3"/>
      <charset val="128"/>
    </font>
    <font>
      <b/>
      <sz val="14"/>
      <color rgb="FFFFFF00"/>
      <name val="ＭＳ Ｐゴシック"/>
      <family val="3"/>
      <charset val="128"/>
    </font>
    <font>
      <b/>
      <u/>
      <sz val="12"/>
      <color indexed="13"/>
      <name val="ＭＳ Ｐゴシック"/>
      <family val="3"/>
      <charset val="128"/>
    </font>
    <font>
      <b/>
      <sz val="12"/>
      <color indexed="13"/>
      <name val="ＭＳ Ｐゴシック"/>
      <family val="3"/>
      <charset val="128"/>
    </font>
    <font>
      <b/>
      <u/>
      <sz val="12"/>
      <color indexed="51"/>
      <name val="ＭＳ Ｐゴシック"/>
      <family val="3"/>
      <charset val="128"/>
    </font>
    <font>
      <sz val="22"/>
      <color theme="1"/>
      <name val="メイリオ"/>
      <family val="3"/>
      <charset val="128"/>
    </font>
    <font>
      <b/>
      <sz val="16"/>
      <color theme="1"/>
      <name val="ＭＳ Ｐゴシック"/>
      <family val="3"/>
      <charset val="128"/>
      <scheme val="minor"/>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theme="3" tint="0.59999389629810485"/>
        <bgColor indexed="64"/>
      </patternFill>
    </fill>
    <fill>
      <patternFill patternType="solid">
        <fgColor rgb="FF002060"/>
        <bgColor indexed="64"/>
      </patternFill>
    </fill>
    <fill>
      <patternFill patternType="solid">
        <fgColor rgb="FFC00000"/>
        <bgColor indexed="64"/>
      </patternFill>
    </fill>
    <fill>
      <patternFill patternType="solid">
        <fgColor indexed="23"/>
        <bgColor indexed="64"/>
      </patternFill>
    </fill>
    <fill>
      <patternFill patternType="solid">
        <fgColor theme="7" tint="-0.499984740745262"/>
        <bgColor indexed="64"/>
      </patternFill>
    </fill>
    <fill>
      <patternFill patternType="solid">
        <fgColor rgb="FFFFA3C2"/>
        <bgColor indexed="64"/>
      </patternFill>
    </fill>
  </fills>
  <borders count="306">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right style="medium">
        <color theme="3"/>
      </right>
      <top/>
      <bottom style="medium">
        <color theme="3"/>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xf numFmtId="0" fontId="1" fillId="0" borderId="0">
      <alignment vertical="center"/>
    </xf>
  </cellStyleXfs>
  <cellXfs count="935">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3" borderId="63" xfId="2" applyFill="1" applyBorder="1" applyAlignment="1">
      <alignment horizontal="left" vertical="top"/>
    </xf>
    <xf numFmtId="0" fontId="8" fillId="23"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0"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0"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2"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4"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6" fillId="0" borderId="100" xfId="17" applyFont="1" applyBorder="1" applyAlignment="1">
      <alignment vertical="center" shrinkToFit="1"/>
    </xf>
    <xf numFmtId="0" fontId="46" fillId="10" borderId="104" xfId="17" applyFont="1" applyFill="1" applyBorder="1" applyAlignment="1">
      <alignment horizontal="center" vertical="center"/>
    </xf>
    <xf numFmtId="0" fontId="46" fillId="0" borderId="100" xfId="17" applyFont="1" applyBorder="1" applyAlignment="1">
      <alignment horizontal="center" vertical="center"/>
    </xf>
    <xf numFmtId="0" fontId="88" fillId="17" borderId="107" xfId="17" applyFont="1" applyFill="1" applyBorder="1" applyAlignment="1">
      <alignment horizontal="center" vertical="center" wrapText="1"/>
    </xf>
    <xf numFmtId="14" fontId="88"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3"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3"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5"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6" fillId="3" borderId="122" xfId="17" applyNumberFormat="1" applyFont="1" applyFill="1" applyBorder="1" applyAlignment="1">
      <alignment horizontal="center" vertical="center" wrapText="1"/>
    </xf>
    <xf numFmtId="0" fontId="56" fillId="3" borderId="122" xfId="17" applyFont="1" applyFill="1" applyBorder="1" applyAlignment="1">
      <alignment horizontal="left" vertical="center" wrapText="1"/>
    </xf>
    <xf numFmtId="176" fontId="56" fillId="11" borderId="123" xfId="17" applyNumberFormat="1" applyFont="1" applyFill="1" applyBorder="1" applyAlignment="1">
      <alignment horizontal="center" vertical="center" wrapText="1"/>
    </xf>
    <xf numFmtId="0" fontId="56" fillId="11" borderId="123" xfId="17" applyFont="1" applyFill="1" applyBorder="1" applyAlignment="1">
      <alignment horizontal="left" vertical="center" wrapText="1"/>
    </xf>
    <xf numFmtId="0" fontId="46" fillId="17" borderId="99" xfId="16" applyFont="1" applyFill="1" applyBorder="1">
      <alignment vertical="center"/>
    </xf>
    <xf numFmtId="0" fontId="60" fillId="12" borderId="124" xfId="17" applyFont="1" applyFill="1" applyBorder="1" applyAlignment="1">
      <alignment horizontal="center" vertical="center" wrapText="1"/>
    </xf>
    <xf numFmtId="176" fontId="58" fillId="12" borderId="124" xfId="17" applyNumberFormat="1" applyFont="1" applyFill="1" applyBorder="1" applyAlignment="1">
      <alignment horizontal="center" vertical="center" wrapText="1"/>
    </xf>
    <xf numFmtId="181" fontId="60" fillId="9" borderId="124" xfId="0" applyNumberFormat="1" applyFont="1" applyFill="1" applyBorder="1" applyAlignment="1">
      <alignment horizontal="center" vertical="center"/>
    </xf>
    <xf numFmtId="0" fontId="60" fillId="12" borderId="125" xfId="17" applyFont="1" applyFill="1" applyBorder="1" applyAlignment="1">
      <alignment horizontal="center" vertical="center" wrapText="1"/>
    </xf>
    <xf numFmtId="0" fontId="126"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5"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6"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4" fillId="0" borderId="139" xfId="2" applyFont="1" applyBorder="1" applyAlignment="1">
      <alignment vertical="top" wrapText="1"/>
    </xf>
    <xf numFmtId="0" fontId="139"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7" xfId="2" applyFont="1" applyFill="1" applyBorder="1" applyAlignment="1">
      <alignment horizontal="center" vertical="center" wrapText="1"/>
    </xf>
    <xf numFmtId="0" fontId="83"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6"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1" fillId="30" borderId="64" xfId="0" applyFont="1" applyFill="1" applyBorder="1" applyAlignment="1">
      <alignment horizontal="center" vertical="center" wrapText="1"/>
    </xf>
    <xf numFmtId="0" fontId="84" fillId="19" borderId="137" xfId="2" applyFont="1" applyFill="1" applyBorder="1" applyAlignment="1">
      <alignment horizontal="center" vertical="center" wrapText="1"/>
    </xf>
    <xf numFmtId="0" fontId="113" fillId="0" borderId="156" xfId="1" applyFont="1" applyFill="1" applyBorder="1" applyAlignment="1" applyProtection="1">
      <alignment vertical="top" wrapText="1"/>
    </xf>
    <xf numFmtId="14" fontId="82" fillId="19" borderId="159" xfId="1" applyNumberFormat="1" applyFont="1" applyFill="1" applyBorder="1" applyAlignment="1" applyProtection="1">
      <alignment horizontal="center" vertical="center" shrinkToFit="1"/>
    </xf>
    <xf numFmtId="14" fontId="82" fillId="19" borderId="159" xfId="2" applyNumberFormat="1" applyFont="1" applyFill="1" applyBorder="1" applyAlignment="1">
      <alignment horizontal="center" vertical="center" wrapText="1" shrinkToFit="1"/>
    </xf>
    <xf numFmtId="14" fontId="82"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0" fillId="17" borderId="161" xfId="2" applyFont="1" applyFill="1" applyBorder="1" applyAlignment="1">
      <alignment horizontal="center" vertical="center" wrapText="1"/>
    </xf>
    <xf numFmtId="0" fontId="82" fillId="19" borderId="144"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145"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88" fillId="13" borderId="130" xfId="2" applyFont="1" applyFill="1" applyBorder="1" applyAlignment="1">
      <alignment vertical="top" wrapText="1"/>
    </xf>
    <xf numFmtId="14" fontId="86" fillId="19" borderId="183" xfId="2" applyNumberFormat="1" applyFont="1" applyFill="1" applyBorder="1" applyAlignment="1">
      <alignment horizontal="center" vertical="center"/>
    </xf>
    <xf numFmtId="14" fontId="86" fillId="19" borderId="182" xfId="2" applyNumberFormat="1" applyFont="1" applyFill="1" applyBorder="1" applyAlignment="1">
      <alignment horizontal="center" vertical="center"/>
    </xf>
    <xf numFmtId="0" fontId="87" fillId="19" borderId="184" xfId="2" applyFont="1" applyFill="1" applyBorder="1" applyAlignment="1">
      <alignment horizontal="center" vertical="center"/>
    </xf>
    <xf numFmtId="14" fontId="86"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3" fillId="0" borderId="82" xfId="2" applyFont="1" applyBorder="1" applyAlignment="1">
      <alignment horizontal="left" vertical="top" wrapText="1"/>
    </xf>
    <xf numFmtId="0" fontId="113" fillId="0" borderId="181"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2" xfId="2" applyFont="1" applyFill="1" applyBorder="1" applyAlignment="1">
      <alignment horizontal="center" vertical="center"/>
    </xf>
    <xf numFmtId="0" fontId="147" fillId="19" borderId="183" xfId="2" applyFont="1" applyFill="1" applyBorder="1" applyAlignment="1">
      <alignment horizontal="center" vertical="center"/>
    </xf>
    <xf numFmtId="56" fontId="82" fillId="19" borderId="145" xfId="2" applyNumberFormat="1" applyFont="1" applyFill="1" applyBorder="1" applyAlignment="1">
      <alignment horizontal="center" vertical="center" wrapText="1"/>
    </xf>
    <xf numFmtId="14" fontId="86" fillId="19" borderId="185" xfId="2" applyNumberFormat="1" applyFont="1" applyFill="1" applyBorder="1" applyAlignment="1">
      <alignment horizontal="center" vertical="center"/>
    </xf>
    <xf numFmtId="0" fontId="12" fillId="36" borderId="0" xfId="2" applyFont="1" applyFill="1" applyAlignment="1">
      <alignment vertical="top" wrapText="1"/>
    </xf>
    <xf numFmtId="0" fontId="28" fillId="36" borderId="0" xfId="2" applyFont="1" applyFill="1" applyAlignment="1">
      <alignment vertical="top" wrapText="1"/>
    </xf>
    <xf numFmtId="0" fontId="8" fillId="36" borderId="0" xfId="1" applyFill="1" applyAlignment="1" applyProtection="1">
      <alignment horizontal="center" vertical="top" wrapText="1"/>
    </xf>
    <xf numFmtId="0" fontId="82" fillId="19" borderId="146" xfId="2" applyFont="1" applyFill="1" applyBorder="1">
      <alignment vertical="center"/>
    </xf>
    <xf numFmtId="14" fontId="82" fillId="2" borderId="143" xfId="2" applyNumberFormat="1" applyFont="1" applyFill="1" applyBorder="1" applyAlignment="1">
      <alignment horizontal="center" vertical="center"/>
    </xf>
    <xf numFmtId="14" fontId="82" fillId="19" borderId="146" xfId="2" applyNumberFormat="1" applyFont="1" applyFill="1" applyBorder="1">
      <alignment vertical="center"/>
    </xf>
    <xf numFmtId="14" fontId="82" fillId="19" borderId="151"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2" fillId="19" borderId="155" xfId="2" applyNumberFormat="1" applyFont="1" applyFill="1" applyBorder="1">
      <alignment vertical="center"/>
    </xf>
    <xf numFmtId="0" fontId="8" fillId="0" borderId="0" xfId="1" applyAlignment="1" applyProtection="1">
      <alignment vertical="top" wrapText="1"/>
    </xf>
    <xf numFmtId="0" fontId="149" fillId="0" borderId="180" xfId="1" applyFont="1" applyBorder="1" applyAlignment="1" applyProtection="1">
      <alignment horizontal="left" vertical="top" wrapText="1"/>
    </xf>
    <xf numFmtId="0" fontId="150" fillId="0" borderId="153" xfId="1" applyFont="1" applyFill="1" applyBorder="1" applyAlignment="1" applyProtection="1">
      <alignment horizontal="left" vertical="top" wrapText="1"/>
    </xf>
    <xf numFmtId="0" fontId="7" fillId="37" borderId="116" xfId="17" applyFont="1" applyFill="1" applyBorder="1" applyAlignment="1">
      <alignment horizontal="center" vertical="center" wrapText="1"/>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0" fontId="87" fillId="19" borderId="193" xfId="2"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14" fontId="86" fillId="19" borderId="193" xfId="2" applyNumberFormat="1" applyFont="1" applyFill="1" applyBorder="1" applyAlignment="1">
      <alignment horizontal="center" vertical="center"/>
    </xf>
    <xf numFmtId="0" fontId="8" fillId="0" borderId="194"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5" borderId="59" xfId="0" applyFont="1" applyFill="1" applyBorder="1" applyAlignment="1">
      <alignment horizontal="center" vertical="center" wrapText="1"/>
    </xf>
    <xf numFmtId="0" fontId="96" fillId="35" borderId="66" xfId="0" applyFont="1" applyFill="1" applyBorder="1" applyAlignment="1">
      <alignment horizontal="center" vertical="center" wrapText="1"/>
    </xf>
    <xf numFmtId="177" fontId="12" fillId="35" borderId="35" xfId="2" applyNumberFormat="1"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28" fillId="21" borderId="188" xfId="2" applyFont="1" applyFill="1" applyBorder="1" applyAlignment="1">
      <alignment horizontal="center" vertical="center" wrapText="1"/>
    </xf>
    <xf numFmtId="0" fontId="152" fillId="26" borderId="77" xfId="1" applyFont="1" applyFill="1" applyBorder="1" applyAlignment="1" applyProtection="1">
      <alignment horizontal="center" vertical="center" wrapText="1" shrinkToFit="1"/>
    </xf>
    <xf numFmtId="0" fontId="21" fillId="17" borderId="195" xfId="2" applyFont="1" applyFill="1" applyBorder="1" applyAlignment="1">
      <alignment horizontal="center" vertical="center" wrapText="1"/>
    </xf>
    <xf numFmtId="0" fontId="21" fillId="17" borderId="196"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0" fontId="17" fillId="21" borderId="197" xfId="2" applyFont="1" applyFill="1" applyBorder="1" applyAlignment="1">
      <alignment horizontal="center" vertical="center" wrapText="1"/>
    </xf>
    <xf numFmtId="0" fontId="82" fillId="21" borderId="198"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9"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5" xfId="2" applyFont="1" applyFill="1" applyBorder="1" applyAlignment="1">
      <alignment horizontal="center" vertical="center"/>
    </xf>
    <xf numFmtId="0" fontId="113" fillId="17" borderId="200" xfId="2" applyFont="1" applyFill="1" applyBorder="1" applyAlignment="1">
      <alignment horizontal="left" vertical="top" wrapText="1"/>
    </xf>
    <xf numFmtId="14" fontId="82" fillId="19" borderId="158" xfId="1" applyNumberFormat="1" applyFont="1" applyFill="1" applyBorder="1" applyAlignment="1" applyProtection="1">
      <alignment vertical="center" shrinkToFit="1"/>
    </xf>
    <xf numFmtId="14" fontId="82" fillId="19" borderId="158" xfId="2" applyNumberFormat="1" applyFont="1" applyFill="1" applyBorder="1" applyAlignment="1">
      <alignment vertical="center" wrapText="1" shrinkToFit="1"/>
    </xf>
    <xf numFmtId="0" fontId="82" fillId="19" borderId="0" xfId="1" applyFont="1" applyFill="1" applyBorder="1" applyAlignment="1" applyProtection="1">
      <alignment horizontal="center" vertical="center" wrapText="1"/>
    </xf>
    <xf numFmtId="0" fontId="113" fillId="0" borderId="203" xfId="2" applyFont="1" applyBorder="1" applyAlignment="1">
      <alignment vertical="top" wrapText="1"/>
    </xf>
    <xf numFmtId="0" fontId="113" fillId="17" borderId="87" xfId="1" applyFont="1" applyFill="1" applyBorder="1" applyAlignment="1" applyProtection="1">
      <alignment vertical="top" wrapText="1"/>
    </xf>
    <xf numFmtId="14" fontId="82" fillId="19" borderId="205" xfId="2" applyNumberFormat="1" applyFont="1" applyFill="1" applyBorder="1" applyAlignment="1">
      <alignment horizontal="center" vertical="center"/>
    </xf>
    <xf numFmtId="0" fontId="28" fillId="21" borderId="191" xfId="2" applyFont="1" applyFill="1" applyBorder="1" applyAlignment="1">
      <alignment horizontal="center" vertical="center" wrapText="1"/>
    </xf>
    <xf numFmtId="14" fontId="82" fillId="19" borderId="145" xfId="2" applyNumberFormat="1" applyFont="1" applyFill="1" applyBorder="1" applyAlignment="1">
      <alignment horizontal="center" vertical="center"/>
    </xf>
    <xf numFmtId="0" fontId="66" fillId="21" borderId="0" xfId="0" applyFont="1" applyFill="1">
      <alignment vertical="center"/>
    </xf>
    <xf numFmtId="0" fontId="8" fillId="17" borderId="202" xfId="1" applyFill="1" applyBorder="1" applyAlignment="1" applyProtection="1">
      <alignment vertical="center" wrapText="1"/>
    </xf>
    <xf numFmtId="14" fontId="31" fillId="19" borderId="197" xfId="2" applyNumberFormat="1" applyFont="1" applyFill="1" applyBorder="1" applyAlignment="1">
      <alignment horizontal="center" vertical="center"/>
    </xf>
    <xf numFmtId="0" fontId="8" fillId="17" borderId="204"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1"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7"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4" xfId="2" applyNumberFormat="1" applyFont="1" applyFill="1" applyBorder="1">
      <alignment vertical="center"/>
    </xf>
    <xf numFmtId="0" fontId="147" fillId="19" borderId="192" xfId="2" applyFont="1" applyFill="1" applyBorder="1" applyAlignment="1">
      <alignment horizontal="center" vertical="center"/>
    </xf>
    <xf numFmtId="0" fontId="113" fillId="0" borderId="189" xfId="1" applyFont="1" applyBorder="1" applyAlignment="1" applyProtection="1">
      <alignment vertical="top" wrapText="1"/>
    </xf>
    <xf numFmtId="184" fontId="62" fillId="12" borderId="126" xfId="17" applyNumberFormat="1" applyFont="1" applyFill="1" applyBorder="1" applyAlignment="1">
      <alignment horizontal="center" vertical="center" wrapText="1"/>
    </xf>
    <xf numFmtId="178" fontId="82"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1" xfId="2" applyFont="1" applyBorder="1" applyAlignment="1">
      <alignment horizontal="center" vertical="center" wrapText="1"/>
    </xf>
    <xf numFmtId="180" fontId="46" fillId="10" borderId="212" xfId="17" applyNumberFormat="1" applyFont="1" applyFill="1" applyBorder="1" applyAlignment="1">
      <alignment horizontal="center" vertical="center"/>
    </xf>
    <xf numFmtId="14" fontId="88" fillId="17" borderId="216"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7" xfId="2" applyFont="1" applyFill="1" applyBorder="1" applyAlignment="1">
      <alignment horizontal="center" vertical="center"/>
    </xf>
    <xf numFmtId="14" fontId="86" fillId="19" borderId="218"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3" fillId="17" borderId="0" xfId="0" applyFont="1" applyFill="1" applyAlignment="1">
      <alignment horizontal="center" vertical="center" wrapText="1"/>
    </xf>
    <xf numFmtId="14" fontId="88" fillId="17" borderId="108" xfId="17" applyNumberFormat="1" applyFont="1" applyFill="1" applyBorder="1" applyAlignment="1">
      <alignment horizontal="center" vertical="center" wrapText="1"/>
    </xf>
    <xf numFmtId="0" fontId="153" fillId="17" borderId="220" xfId="2" applyFont="1" applyFill="1" applyBorder="1" applyAlignment="1">
      <alignment horizontal="center" vertical="center" wrapText="1"/>
    </xf>
    <xf numFmtId="0" fontId="125" fillId="17" borderId="220" xfId="2" applyFont="1" applyFill="1" applyBorder="1" applyAlignment="1">
      <alignment horizontal="center" vertical="center" wrapText="1"/>
    </xf>
    <xf numFmtId="0" fontId="20" fillId="17" borderId="220" xfId="2" applyFont="1" applyFill="1" applyBorder="1" applyAlignment="1">
      <alignment horizontal="left" vertical="center" shrinkToFit="1"/>
    </xf>
    <xf numFmtId="14" fontId="20" fillId="17" borderId="220" xfId="2" applyNumberFormat="1" applyFont="1" applyFill="1" applyBorder="1" applyAlignment="1">
      <alignment horizontal="center" vertical="center"/>
    </xf>
    <xf numFmtId="14" fontId="20" fillId="17" borderId="221" xfId="2" applyNumberFormat="1" applyFont="1" applyFill="1" applyBorder="1" applyAlignment="1">
      <alignment horizontal="center" vertical="center"/>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20" fillId="17" borderId="222" xfId="2" applyFont="1" applyFill="1" applyBorder="1" applyAlignment="1">
      <alignment horizontal="center" vertical="center" wrapText="1"/>
    </xf>
    <xf numFmtId="0" fontId="6" fillId="0" borderId="0" xfId="4"/>
    <xf numFmtId="0" fontId="158" fillId="0" borderId="0" xfId="2" applyFont="1">
      <alignment vertical="center"/>
    </xf>
    <xf numFmtId="0" fontId="87" fillId="19" borderId="192" xfId="2" applyFont="1" applyFill="1" applyBorder="1" applyAlignment="1">
      <alignment horizontal="center" vertical="center" wrapText="1"/>
    </xf>
    <xf numFmtId="0" fontId="113" fillId="0" borderId="219" xfId="1" applyFont="1" applyBorder="1" applyAlignment="1" applyProtection="1">
      <alignment horizontal="left" vertical="top" wrapText="1"/>
    </xf>
    <xf numFmtId="0" fontId="115" fillId="0" borderId="153" xfId="1" applyFont="1" applyFill="1" applyBorder="1" applyAlignment="1" applyProtection="1">
      <alignment horizontal="left" vertical="top" wrapText="1"/>
    </xf>
    <xf numFmtId="14" fontId="82" fillId="19" borderId="145" xfId="2" applyNumberFormat="1" applyFont="1" applyFill="1" applyBorder="1">
      <alignment vertical="center"/>
    </xf>
    <xf numFmtId="0" fontId="159" fillId="23" borderId="223" xfId="1" applyFont="1" applyFill="1" applyBorder="1" applyAlignment="1" applyProtection="1">
      <alignment horizontal="center" vertical="center" wrapText="1"/>
    </xf>
    <xf numFmtId="0" fontId="159" fillId="23" borderId="224" xfId="1" applyFont="1" applyFill="1" applyBorder="1" applyAlignment="1" applyProtection="1">
      <alignment horizontal="center" vertical="center" wrapText="1"/>
    </xf>
    <xf numFmtId="0" fontId="8" fillId="0" borderId="225" xfId="1" applyBorder="1" applyAlignment="1" applyProtection="1">
      <alignment vertical="center"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0" fillId="18" borderId="50" xfId="0" applyFont="1" applyFill="1" applyBorder="1" applyAlignment="1">
      <alignment horizontal="center" vertical="center" wrapText="1"/>
    </xf>
    <xf numFmtId="0" fontId="160" fillId="31" borderId="50" xfId="0" applyFont="1" applyFill="1" applyBorder="1" applyAlignment="1">
      <alignment horizontal="center" vertical="center" wrapText="1"/>
    </xf>
    <xf numFmtId="14" fontId="82" fillId="19" borderId="144" xfId="2" applyNumberFormat="1" applyFont="1" applyFill="1" applyBorder="1">
      <alignment vertical="center"/>
    </xf>
    <xf numFmtId="14" fontId="82" fillId="19" borderId="155" xfId="2" applyNumberFormat="1" applyFont="1" applyFill="1" applyBorder="1">
      <alignment vertical="center"/>
    </xf>
    <xf numFmtId="46" fontId="117" fillId="30" borderId="0" xfId="0" applyNumberFormat="1" applyFont="1" applyFill="1" applyAlignment="1">
      <alignment horizontal="center" vertical="center" wrapText="1"/>
    </xf>
    <xf numFmtId="0" fontId="0" fillId="40" borderId="0" xfId="0" applyFill="1">
      <alignment vertical="center"/>
    </xf>
    <xf numFmtId="0" fontId="33" fillId="17" borderId="107" xfId="17" applyFont="1" applyFill="1" applyBorder="1" applyAlignment="1">
      <alignment horizontal="center" vertical="center" wrapText="1"/>
    </xf>
    <xf numFmtId="0" fontId="8" fillId="17" borderId="207"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2" borderId="0" xfId="0" applyFill="1">
      <alignment vertical="center"/>
    </xf>
    <xf numFmtId="0" fontId="8" fillId="0" borderId="224" xfId="1" applyBorder="1" applyAlignment="1" applyProtection="1">
      <alignment horizontal="left" vertical="center" wrapText="1"/>
    </xf>
    <xf numFmtId="0" fontId="121" fillId="30" borderId="227" xfId="0" applyFont="1" applyFill="1" applyBorder="1" applyAlignment="1">
      <alignment horizontal="center" vertical="center" wrapText="1"/>
    </xf>
    <xf numFmtId="0" fontId="115" fillId="17" borderId="0" xfId="1" applyFont="1" applyFill="1" applyBorder="1" applyAlignment="1" applyProtection="1">
      <alignment vertical="top" wrapText="1"/>
    </xf>
    <xf numFmtId="0" fontId="160" fillId="18" borderId="59" xfId="0" applyFont="1" applyFill="1" applyBorder="1" applyAlignment="1">
      <alignment horizontal="center" vertical="center" wrapText="1"/>
    </xf>
    <xf numFmtId="0" fontId="20" fillId="4" borderId="243" xfId="2" applyFont="1" applyFill="1" applyBorder="1" applyAlignment="1">
      <alignment horizontal="center" vertical="center" wrapText="1"/>
    </xf>
    <xf numFmtId="0" fontId="20" fillId="39" borderId="244" xfId="2" applyFont="1" applyFill="1" applyBorder="1" applyAlignment="1">
      <alignment horizontal="center" vertical="center" wrapText="1"/>
    </xf>
    <xf numFmtId="0" fontId="20" fillId="19" borderId="244" xfId="2" applyFont="1" applyFill="1" applyBorder="1" applyAlignment="1">
      <alignment horizontal="center" vertical="center" wrapText="1"/>
    </xf>
    <xf numFmtId="0" fontId="20" fillId="4" borderId="244" xfId="2" applyFont="1" applyFill="1" applyBorder="1" applyAlignment="1">
      <alignment horizontal="center" vertical="center" wrapText="1"/>
    </xf>
    <xf numFmtId="0" fontId="20" fillId="4" borderId="245" xfId="2" applyFont="1" applyFill="1" applyBorder="1" applyAlignment="1">
      <alignment horizontal="center" vertical="center" wrapText="1"/>
    </xf>
    <xf numFmtId="0" fontId="20" fillId="4" borderId="246" xfId="2" applyFont="1" applyFill="1" applyBorder="1" applyAlignment="1">
      <alignment horizontal="center" vertical="center" wrapText="1"/>
    </xf>
    <xf numFmtId="0" fontId="21" fillId="21" borderId="247" xfId="2" applyFont="1" applyFill="1" applyBorder="1" applyAlignment="1">
      <alignment horizontal="center" vertical="top" wrapText="1"/>
    </xf>
    <xf numFmtId="177" fontId="1" fillId="21" borderId="248" xfId="2" applyNumberFormat="1" applyFont="1" applyFill="1" applyBorder="1" applyAlignment="1">
      <alignment horizontal="center" vertical="center" wrapText="1"/>
    </xf>
    <xf numFmtId="0" fontId="21" fillId="21" borderId="247" xfId="2" applyFont="1" applyFill="1" applyBorder="1" applyAlignment="1">
      <alignment horizontal="center" vertical="center" wrapText="1"/>
    </xf>
    <xf numFmtId="0" fontId="21" fillId="17" borderId="248" xfId="2" applyFont="1" applyFill="1" applyBorder="1" applyAlignment="1">
      <alignment horizontal="center" vertical="top" wrapText="1"/>
    </xf>
    <xf numFmtId="177" fontId="20" fillId="19" borderId="195" xfId="2" applyNumberFormat="1" applyFont="1" applyFill="1" applyBorder="1" applyAlignment="1">
      <alignment horizontal="center" vertical="center" shrinkToFit="1"/>
    </xf>
    <xf numFmtId="177" fontId="1" fillId="17" borderId="248" xfId="2" applyNumberFormat="1" applyFont="1" applyFill="1" applyBorder="1" applyAlignment="1">
      <alignment horizontal="center" vertical="center" wrapText="1"/>
    </xf>
    <xf numFmtId="0" fontId="20" fillId="17" borderId="211" xfId="2" applyFont="1" applyFill="1" applyBorder="1" applyAlignment="1">
      <alignment horizontal="left" vertical="center"/>
    </xf>
    <xf numFmtId="177" fontId="20" fillId="17" borderId="195" xfId="2" applyNumberFormat="1" applyFont="1" applyFill="1" applyBorder="1" applyAlignment="1">
      <alignment horizontal="center" vertical="center" shrinkToFit="1"/>
    </xf>
    <xf numFmtId="177" fontId="33" fillId="38" borderId="195" xfId="2" applyNumberFormat="1" applyFont="1" applyFill="1" applyBorder="1" applyAlignment="1">
      <alignment horizontal="center" vertical="center" wrapText="1"/>
    </xf>
    <xf numFmtId="177" fontId="46" fillId="38" borderId="195" xfId="2" applyNumberFormat="1" applyFont="1" applyFill="1" applyBorder="1" applyAlignment="1">
      <alignment horizontal="center" vertical="center" wrapText="1"/>
    </xf>
    <xf numFmtId="0" fontId="80" fillId="0" borderId="249" xfId="0" applyFont="1" applyBorder="1" applyAlignment="1">
      <alignment horizontal="center" vertical="center" wrapText="1"/>
    </xf>
    <xf numFmtId="0" fontId="80" fillId="0" borderId="196" xfId="0" applyFont="1" applyBorder="1" applyAlignment="1">
      <alignment horizontal="center" vertical="center" wrapText="1"/>
    </xf>
    <xf numFmtId="0" fontId="80" fillId="21" borderId="196" xfId="0" applyFont="1" applyFill="1" applyBorder="1" applyAlignment="1">
      <alignment horizontal="center" vertical="center" wrapText="1"/>
    </xf>
    <xf numFmtId="0" fontId="80" fillId="17" borderId="196" xfId="0" applyFont="1" applyFill="1" applyBorder="1" applyAlignment="1">
      <alignment horizontal="center" vertical="center" wrapText="1"/>
    </xf>
    <xf numFmtId="0" fontId="80" fillId="32" borderId="196" xfId="0" applyFont="1" applyFill="1" applyBorder="1" applyAlignment="1">
      <alignment horizontal="center" vertical="center" wrapText="1"/>
    </xf>
    <xf numFmtId="0" fontId="20" fillId="17" borderId="196" xfId="2" applyFont="1" applyFill="1" applyBorder="1" applyAlignment="1">
      <alignment horizontal="center" vertical="center" wrapText="1"/>
    </xf>
    <xf numFmtId="0" fontId="20" fillId="27" borderId="196" xfId="2" applyFont="1" applyFill="1" applyBorder="1" applyAlignment="1">
      <alignment horizontal="center" vertical="center" wrapText="1"/>
    </xf>
    <xf numFmtId="0" fontId="20" fillId="33" borderId="196" xfId="2" applyFont="1" applyFill="1" applyBorder="1" applyAlignment="1">
      <alignment horizontal="center" vertical="center" wrapText="1"/>
    </xf>
    <xf numFmtId="0" fontId="20" fillId="34" borderId="196" xfId="2" applyFont="1" applyFill="1" applyBorder="1" applyAlignment="1">
      <alignment horizontal="center" vertical="center" wrapText="1"/>
    </xf>
    <xf numFmtId="0" fontId="20" fillId="17" borderId="250" xfId="2" applyFont="1" applyFill="1" applyBorder="1" applyAlignment="1">
      <alignment horizontal="center" vertical="center" wrapText="1"/>
    </xf>
    <xf numFmtId="177" fontId="20" fillId="17" borderId="250" xfId="2" applyNumberFormat="1" applyFont="1" applyFill="1" applyBorder="1" applyAlignment="1">
      <alignment horizontal="center" vertical="center" shrinkToFit="1"/>
    </xf>
    <xf numFmtId="0" fontId="0" fillId="0" borderId="251" xfId="0" applyBorder="1" applyAlignment="1">
      <alignment horizontal="center" vertical="center" wrapText="1"/>
    </xf>
    <xf numFmtId="177" fontId="20" fillId="21" borderId="251" xfId="2" applyNumberFormat="1" applyFont="1" applyFill="1" applyBorder="1" applyAlignment="1">
      <alignment horizontal="center" vertical="center" shrinkToFit="1"/>
    </xf>
    <xf numFmtId="177" fontId="20" fillId="17" borderId="251" xfId="2" applyNumberFormat="1" applyFont="1" applyFill="1" applyBorder="1" applyAlignment="1">
      <alignment horizontal="center" vertical="center" shrinkToFit="1"/>
    </xf>
    <xf numFmtId="0" fontId="20" fillId="0" borderId="250" xfId="2" applyFont="1" applyBorder="1" applyAlignment="1">
      <alignment horizontal="center" vertical="center"/>
    </xf>
    <xf numFmtId="177" fontId="33" fillId="17" borderId="250" xfId="2" applyNumberFormat="1" applyFont="1" applyFill="1" applyBorder="1" applyAlignment="1">
      <alignment horizontal="center" vertical="center" wrapText="1"/>
    </xf>
    <xf numFmtId="0" fontId="20" fillId="17" borderId="252" xfId="2" applyFont="1" applyFill="1" applyBorder="1" applyAlignment="1">
      <alignment horizontal="left" vertical="center"/>
    </xf>
    <xf numFmtId="0" fontId="20" fillId="29" borderId="250" xfId="2" applyFont="1" applyFill="1" applyBorder="1" applyAlignment="1">
      <alignment horizontal="center" vertical="center" wrapText="1"/>
    </xf>
    <xf numFmtId="177" fontId="20" fillId="29" borderId="250" xfId="2" applyNumberFormat="1" applyFont="1" applyFill="1" applyBorder="1" applyAlignment="1">
      <alignment horizontal="center" vertical="center" shrinkToFit="1"/>
    </xf>
    <xf numFmtId="177" fontId="20" fillId="27" borderId="250" xfId="2" applyNumberFormat="1" applyFont="1" applyFill="1" applyBorder="1" applyAlignment="1">
      <alignment horizontal="center" vertical="center" shrinkToFit="1"/>
    </xf>
    <xf numFmtId="0" fontId="6" fillId="27" borderId="250" xfId="2" applyFill="1" applyBorder="1" applyAlignment="1">
      <alignment horizontal="center" vertical="center"/>
    </xf>
    <xf numFmtId="177" fontId="1" fillId="17" borderId="250" xfId="2" applyNumberFormat="1" applyFont="1" applyFill="1" applyBorder="1" applyAlignment="1">
      <alignment horizontal="center" vertical="center" wrapText="1"/>
    </xf>
    <xf numFmtId="0" fontId="20" fillId="17" borderId="196" xfId="2" applyFont="1" applyFill="1" applyBorder="1" applyAlignment="1">
      <alignment horizontal="left" vertical="center"/>
    </xf>
    <xf numFmtId="0" fontId="20" fillId="29" borderId="196" xfId="2" applyFont="1" applyFill="1" applyBorder="1" applyAlignment="1">
      <alignment horizontal="left" vertical="center"/>
    </xf>
    <xf numFmtId="0" fontId="85" fillId="29" borderId="249" xfId="2" applyFont="1" applyFill="1" applyBorder="1" applyAlignment="1">
      <alignment horizontal="center" vertical="center"/>
    </xf>
    <xf numFmtId="177" fontId="85" fillId="29" borderId="249" xfId="2" applyNumberFormat="1" applyFont="1" applyFill="1" applyBorder="1" applyAlignment="1">
      <alignment horizontal="center" vertical="center" shrinkToFit="1"/>
    </xf>
    <xf numFmtId="177" fontId="10" fillId="29" borderId="249" xfId="2" applyNumberFormat="1" applyFont="1" applyFill="1" applyBorder="1" applyAlignment="1">
      <alignment horizontal="center" vertical="center" wrapText="1"/>
    </xf>
    <xf numFmtId="177" fontId="12" fillId="35" borderId="253" xfId="2" applyNumberFormat="1" applyFont="1" applyFill="1" applyBorder="1" applyAlignment="1">
      <alignment horizontal="center" vertical="center" wrapText="1"/>
    </xf>
    <xf numFmtId="177" fontId="85" fillId="29" borderId="196" xfId="2" applyNumberFormat="1" applyFont="1" applyFill="1" applyBorder="1" applyAlignment="1">
      <alignment horizontal="center" vertical="center" shrinkToFit="1"/>
    </xf>
    <xf numFmtId="177" fontId="122" fillId="29" borderId="196" xfId="2" applyNumberFormat="1" applyFont="1" applyFill="1" applyBorder="1" applyAlignment="1">
      <alignment horizontal="center" vertical="center" wrapText="1"/>
    </xf>
    <xf numFmtId="0" fontId="20" fillId="17" borderId="254" xfId="2" applyFont="1" applyFill="1" applyBorder="1" applyAlignment="1">
      <alignment horizontal="left" vertical="center"/>
    </xf>
    <xf numFmtId="0" fontId="96" fillId="35" borderId="196" xfId="0" applyFont="1" applyFill="1" applyBorder="1" applyAlignment="1">
      <alignment horizontal="center" vertical="center" wrapText="1"/>
    </xf>
    <xf numFmtId="177" fontId="97" fillId="35" borderId="196" xfId="2" applyNumberFormat="1" applyFont="1" applyFill="1" applyBorder="1" applyAlignment="1">
      <alignment horizontal="center" vertical="center" shrinkToFit="1"/>
    </xf>
    <xf numFmtId="177" fontId="6" fillId="17" borderId="196" xfId="2" applyNumberFormat="1" applyFill="1" applyBorder="1" applyAlignment="1">
      <alignment horizontal="center" vertical="center" shrinkToFit="1"/>
    </xf>
    <xf numFmtId="177" fontId="6" fillId="21" borderId="196" xfId="2" applyNumberFormat="1" applyFill="1" applyBorder="1" applyAlignment="1">
      <alignment horizontal="center" vertical="center" shrinkToFit="1"/>
    </xf>
    <xf numFmtId="177" fontId="12" fillId="38" borderId="196" xfId="2" applyNumberFormat="1" applyFont="1" applyFill="1" applyBorder="1" applyAlignment="1">
      <alignment horizontal="center" vertical="center" shrinkToFit="1"/>
    </xf>
    <xf numFmtId="0" fontId="20" fillId="5" borderId="254" xfId="2" applyFont="1" applyFill="1" applyBorder="1" applyAlignment="1">
      <alignment horizontal="left" vertical="center"/>
    </xf>
    <xf numFmtId="177" fontId="6" fillId="6" borderId="249" xfId="2" applyNumberFormat="1" applyFill="1" applyBorder="1" applyAlignment="1">
      <alignment horizontal="center" vertical="center" shrinkToFit="1"/>
    </xf>
    <xf numFmtId="177" fontId="6" fillId="5" borderId="249" xfId="2" applyNumberFormat="1" applyFill="1" applyBorder="1" applyAlignment="1">
      <alignment horizontal="center" vertical="center" shrinkToFit="1"/>
    </xf>
    <xf numFmtId="0" fontId="0" fillId="0" borderId="249" xfId="0" applyBorder="1" applyAlignment="1">
      <alignment horizontal="center" vertical="center" wrapText="1"/>
    </xf>
    <xf numFmtId="0" fontId="27" fillId="0" borderId="249" xfId="0" applyFont="1" applyBorder="1" applyAlignment="1">
      <alignment horizontal="center" vertical="center" wrapText="1"/>
    </xf>
    <xf numFmtId="0" fontId="0" fillId="21" borderId="249" xfId="0" applyFill="1" applyBorder="1" applyAlignment="1">
      <alignment horizontal="center" vertical="center" wrapText="1"/>
    </xf>
    <xf numFmtId="0" fontId="1" fillId="0" borderId="249" xfId="0" applyFont="1" applyBorder="1" applyAlignment="1">
      <alignment horizontal="center" vertical="center" wrapText="1"/>
    </xf>
    <xf numFmtId="177" fontId="6" fillId="0" borderId="249" xfId="2" applyNumberFormat="1" applyBorder="1" applyAlignment="1">
      <alignment horizontal="center" vertical="center" shrinkToFit="1"/>
    </xf>
    <xf numFmtId="177" fontId="12" fillId="38" borderId="255" xfId="2" applyNumberFormat="1" applyFont="1" applyFill="1" applyBorder="1" applyAlignment="1">
      <alignment horizontal="center" vertical="center" wrapText="1"/>
    </xf>
    <xf numFmtId="0" fontId="20" fillId="0" borderId="196" xfId="2" applyFont="1" applyBorder="1" applyAlignment="1">
      <alignment horizontal="left" vertical="center"/>
    </xf>
    <xf numFmtId="177" fontId="6" fillId="0" borderId="196" xfId="2" applyNumberFormat="1" applyBorder="1" applyAlignment="1">
      <alignment horizontal="center" vertical="center" shrinkToFit="1"/>
    </xf>
    <xf numFmtId="177" fontId="6" fillId="5" borderId="196" xfId="2" applyNumberFormat="1" applyFill="1" applyBorder="1" applyAlignment="1">
      <alignment horizontal="center" vertical="center" shrinkToFit="1"/>
    </xf>
    <xf numFmtId="177" fontId="6" fillId="20" borderId="196" xfId="2" applyNumberFormat="1" applyFill="1" applyBorder="1" applyAlignment="1">
      <alignment horizontal="center" vertical="center" shrinkToFit="1"/>
    </xf>
    <xf numFmtId="177" fontId="10" fillId="0" borderId="196" xfId="2" applyNumberFormat="1" applyFont="1" applyBorder="1" applyAlignment="1">
      <alignment horizontal="center" vertical="center" shrinkToFit="1"/>
    </xf>
    <xf numFmtId="0" fontId="20" fillId="5" borderId="196" xfId="2" applyFont="1" applyFill="1" applyBorder="1" applyAlignment="1">
      <alignment horizontal="left" vertical="center"/>
    </xf>
    <xf numFmtId="177" fontId="6" fillId="6" borderId="196" xfId="2" applyNumberFormat="1" applyFill="1" applyBorder="1" applyAlignment="1">
      <alignment horizontal="center" vertical="center" shrinkToFit="1"/>
    </xf>
    <xf numFmtId="177" fontId="6" fillId="2" borderId="196" xfId="2" applyNumberFormat="1" applyFill="1" applyBorder="1" applyAlignment="1">
      <alignment horizontal="center" vertical="center" shrinkToFit="1"/>
    </xf>
    <xf numFmtId="0" fontId="0" fillId="0" borderId="196" xfId="0" applyBorder="1" applyAlignment="1">
      <alignment horizontal="center" vertical="center" wrapText="1"/>
    </xf>
    <xf numFmtId="0" fontId="0" fillId="2" borderId="196" xfId="0" applyFill="1" applyBorder="1" applyAlignment="1">
      <alignment horizontal="center" vertical="center" wrapText="1"/>
    </xf>
    <xf numFmtId="0" fontId="1" fillId="0" borderId="196" xfId="0" applyFont="1" applyBorder="1" applyAlignment="1">
      <alignment horizontal="center" vertical="center" wrapText="1"/>
    </xf>
    <xf numFmtId="0" fontId="6" fillId="5" borderId="196" xfId="2" applyFill="1" applyBorder="1" applyAlignment="1">
      <alignment horizontal="center" vertical="center" wrapText="1"/>
    </xf>
    <xf numFmtId="177" fontId="12" fillId="25" borderId="255" xfId="2" applyNumberFormat="1" applyFont="1" applyFill="1" applyBorder="1" applyAlignment="1">
      <alignment horizontal="center" vertical="center" wrapText="1"/>
    </xf>
    <xf numFmtId="0" fontId="6" fillId="0" borderId="196" xfId="2" applyBorder="1" applyAlignment="1">
      <alignment horizontal="center" vertical="center"/>
    </xf>
    <xf numFmtId="177" fontId="1" fillId="0" borderId="196" xfId="2" applyNumberFormat="1" applyFont="1" applyBorder="1" applyAlignment="1">
      <alignment horizontal="center" vertical="center" shrinkToFit="1"/>
    </xf>
    <xf numFmtId="177" fontId="12" fillId="0" borderId="196" xfId="2" applyNumberFormat="1" applyFont="1" applyBorder="1" applyAlignment="1">
      <alignment horizontal="center" vertical="center" shrinkToFit="1"/>
    </xf>
    <xf numFmtId="0" fontId="20" fillId="5" borderId="254" xfId="2" applyFont="1" applyFill="1" applyBorder="1" applyAlignment="1">
      <alignment horizontal="center" vertical="center"/>
    </xf>
    <xf numFmtId="177" fontId="6" fillId="5" borderId="196" xfId="2" applyNumberFormat="1" applyFill="1" applyBorder="1" applyAlignment="1">
      <alignment horizontal="center" vertical="center" wrapText="1"/>
    </xf>
    <xf numFmtId="177" fontId="6" fillId="0" borderId="196" xfId="2" applyNumberFormat="1" applyBorder="1" applyAlignment="1">
      <alignment horizontal="center" vertical="center" wrapText="1"/>
    </xf>
    <xf numFmtId="177" fontId="6" fillId="6" borderId="196" xfId="2" applyNumberFormat="1" applyFill="1" applyBorder="1" applyAlignment="1">
      <alignment horizontal="center" vertical="center" wrapText="1"/>
    </xf>
    <xf numFmtId="0" fontId="6" fillId="0" borderId="196" xfId="2" applyBorder="1" applyAlignment="1">
      <alignment horizontal="center" vertical="center" wrapText="1"/>
    </xf>
    <xf numFmtId="0" fontId="20" fillId="5" borderId="256" xfId="2" applyFont="1" applyFill="1" applyBorder="1" applyAlignment="1">
      <alignment horizontal="left" vertical="center"/>
    </xf>
    <xf numFmtId="177" fontId="12" fillId="0" borderId="196" xfId="2" applyNumberFormat="1" applyFont="1" applyBorder="1" applyAlignment="1">
      <alignment horizontal="center" vertical="center" wrapText="1"/>
    </xf>
    <xf numFmtId="0" fontId="20" fillId="5" borderId="247" xfId="2" applyFont="1" applyFill="1" applyBorder="1" applyAlignment="1">
      <alignment horizontal="center" vertical="center"/>
    </xf>
    <xf numFmtId="177" fontId="6" fillId="7" borderId="255" xfId="2" applyNumberFormat="1" applyFill="1" applyBorder="1" applyAlignment="1">
      <alignment horizontal="center" vertical="center" wrapText="1"/>
    </xf>
    <xf numFmtId="0" fontId="20" fillId="5" borderId="256" xfId="2" applyFont="1" applyFill="1" applyBorder="1" applyAlignment="1">
      <alignment horizontal="center" vertical="center"/>
    </xf>
    <xf numFmtId="0" fontId="20" fillId="0" borderId="247" xfId="2" applyFont="1" applyBorder="1" applyAlignment="1">
      <alignment horizontal="center" vertical="center"/>
    </xf>
    <xf numFmtId="0" fontId="6" fillId="6" borderId="196" xfId="2" applyFill="1" applyBorder="1" applyAlignment="1">
      <alignment horizontal="center" vertical="center" wrapText="1"/>
    </xf>
    <xf numFmtId="0" fontId="20" fillId="0" borderId="256" xfId="2" applyFont="1" applyBorder="1" applyAlignment="1">
      <alignment horizontal="center" vertical="center"/>
    </xf>
    <xf numFmtId="177" fontId="6" fillId="0" borderId="255" xfId="2" applyNumberFormat="1" applyBorder="1" applyAlignment="1">
      <alignment horizontal="center" vertical="center" wrapText="1"/>
    </xf>
    <xf numFmtId="177" fontId="6" fillId="7" borderId="196" xfId="2" applyNumberFormat="1" applyFill="1" applyBorder="1" applyAlignment="1">
      <alignment horizontal="center" vertical="center" wrapText="1"/>
    </xf>
    <xf numFmtId="0" fontId="6" fillId="0" borderId="257" xfId="2" applyBorder="1" applyAlignment="1">
      <alignment horizontal="center" vertical="center" wrapText="1"/>
    </xf>
    <xf numFmtId="0" fontId="6" fillId="6" borderId="257" xfId="2" applyFill="1" applyBorder="1" applyAlignment="1">
      <alignment horizontal="center" vertical="center" wrapText="1"/>
    </xf>
    <xf numFmtId="177" fontId="6" fillId="0" borderId="258" xfId="2" applyNumberFormat="1" applyBorder="1" applyAlignment="1">
      <alignment horizontal="center" vertical="center" wrapText="1"/>
    </xf>
    <xf numFmtId="0" fontId="6" fillId="2" borderId="196" xfId="2" applyFill="1" applyBorder="1" applyAlignment="1">
      <alignment horizontal="center" vertical="center" wrapText="1"/>
    </xf>
    <xf numFmtId="0" fontId="67" fillId="5" borderId="263" xfId="2" applyFont="1" applyFill="1" applyBorder="1" applyAlignment="1">
      <alignment horizontal="center" vertical="center"/>
    </xf>
    <xf numFmtId="0" fontId="6" fillId="5" borderId="267" xfId="2" applyFill="1" applyBorder="1">
      <alignment vertical="center"/>
    </xf>
    <xf numFmtId="0" fontId="6" fillId="5" borderId="268" xfId="2" applyFill="1" applyBorder="1">
      <alignment vertical="center"/>
    </xf>
    <xf numFmtId="0" fontId="6" fillId="5" borderId="269" xfId="2" applyFill="1" applyBorder="1">
      <alignment vertical="center"/>
    </xf>
    <xf numFmtId="0" fontId="6" fillId="0" borderId="270" xfId="2" applyBorder="1">
      <alignment vertical="center"/>
    </xf>
    <xf numFmtId="0" fontId="6" fillId="0" borderId="271" xfId="2" applyBorder="1">
      <alignment vertical="center"/>
    </xf>
    <xf numFmtId="0" fontId="6" fillId="0" borderId="272" xfId="2" applyBorder="1">
      <alignment vertical="center"/>
    </xf>
    <xf numFmtId="0" fontId="6" fillId="0" borderId="273" xfId="2" applyBorder="1">
      <alignment vertical="center"/>
    </xf>
    <xf numFmtId="0" fontId="8" fillId="0" borderId="250" xfId="1" applyBorder="1" applyAlignment="1" applyProtection="1">
      <alignment vertical="center" wrapText="1"/>
    </xf>
    <xf numFmtId="0" fontId="89" fillId="17" borderId="0" xfId="0" applyFont="1" applyFill="1" applyAlignment="1">
      <alignment horizontal="center" vertical="center" wrapText="1"/>
    </xf>
    <xf numFmtId="0" fontId="88" fillId="17" borderId="277" xfId="17" applyFont="1" applyFill="1" applyBorder="1" applyAlignment="1">
      <alignment horizontal="center" vertical="center" wrapText="1"/>
    </xf>
    <xf numFmtId="14" fontId="88" fillId="17" borderId="278" xfId="17" applyNumberFormat="1" applyFont="1" applyFill="1" applyBorder="1" applyAlignment="1">
      <alignment horizontal="center" vertical="center"/>
    </xf>
    <xf numFmtId="0" fontId="160" fillId="0" borderId="50" xfId="0" applyFont="1" applyBorder="1" applyAlignment="1">
      <alignment horizontal="center" vertical="center" wrapText="1"/>
    </xf>
    <xf numFmtId="0" fontId="160" fillId="0" borderId="59" xfId="0" applyFont="1" applyBorder="1" applyAlignment="1">
      <alignment horizontal="center" vertical="center" wrapText="1"/>
    </xf>
    <xf numFmtId="0" fontId="88" fillId="17" borderId="284" xfId="17" applyFont="1" applyFill="1" applyBorder="1" applyAlignment="1">
      <alignment horizontal="center" vertical="center" wrapText="1"/>
    </xf>
    <xf numFmtId="14" fontId="88" fillId="17" borderId="282" xfId="17" applyNumberFormat="1" applyFont="1" applyFill="1" applyBorder="1" applyAlignment="1">
      <alignment horizontal="center" vertical="center"/>
    </xf>
    <xf numFmtId="0" fontId="33" fillId="17" borderId="284" xfId="17" applyFont="1" applyFill="1" applyBorder="1" applyAlignment="1">
      <alignment horizontal="center" vertical="center" wrapText="1"/>
    </xf>
    <xf numFmtId="14" fontId="12" fillId="17" borderId="282" xfId="17" applyNumberFormat="1" applyFont="1" applyFill="1" applyBorder="1" applyAlignment="1">
      <alignment horizontal="center" vertical="center"/>
    </xf>
    <xf numFmtId="14" fontId="20" fillId="17" borderId="282" xfId="17" applyNumberFormat="1" applyFont="1" applyFill="1" applyBorder="1" applyAlignment="1">
      <alignment horizontal="center" vertical="center"/>
    </xf>
    <xf numFmtId="0" fontId="106" fillId="17" borderId="0" xfId="0" applyFont="1" applyFill="1">
      <alignment vertical="center"/>
    </xf>
    <xf numFmtId="0" fontId="96" fillId="35" borderId="286" xfId="0" applyFont="1" applyFill="1" applyBorder="1" applyAlignment="1">
      <alignment horizontal="center" vertical="center" wrapText="1"/>
    </xf>
    <xf numFmtId="0" fontId="160" fillId="0" borderId="196" xfId="0" applyFont="1" applyBorder="1" applyAlignment="1">
      <alignment horizontal="center" vertical="center" wrapText="1"/>
    </xf>
    <xf numFmtId="0" fontId="160" fillId="0" borderId="287" xfId="0" applyFont="1" applyBorder="1" applyAlignment="1">
      <alignment horizontal="center" vertical="center" wrapText="1"/>
    </xf>
    <xf numFmtId="0" fontId="160" fillId="19" borderId="287" xfId="0" applyFont="1" applyFill="1" applyBorder="1" applyAlignment="1">
      <alignment horizontal="center" vertical="center" wrapText="1"/>
    </xf>
    <xf numFmtId="0" fontId="8" fillId="0" borderId="206" xfId="1" applyBorder="1" applyAlignment="1" applyProtection="1">
      <alignment vertical="center" wrapText="1"/>
    </xf>
    <xf numFmtId="0" fontId="8" fillId="0" borderId="203" xfId="1" applyBorder="1" applyAlignment="1" applyProtection="1">
      <alignment vertical="center" wrapText="1"/>
    </xf>
    <xf numFmtId="0" fontId="8" fillId="0" borderId="190" xfId="1" applyBorder="1" applyAlignment="1" applyProtection="1">
      <alignment vertical="center" wrapText="1"/>
    </xf>
    <xf numFmtId="0" fontId="8" fillId="0" borderId="193" xfId="1" applyBorder="1" applyAlignment="1" applyProtection="1">
      <alignment vertical="center" wrapText="1"/>
    </xf>
    <xf numFmtId="0" fontId="28" fillId="21" borderId="288" xfId="2" applyFont="1" applyFill="1" applyBorder="1" applyAlignment="1">
      <alignment horizontal="center" vertical="center" wrapText="1"/>
    </xf>
    <xf numFmtId="0" fontId="28" fillId="21" borderId="203" xfId="2" applyFont="1" applyFill="1" applyBorder="1" applyAlignment="1">
      <alignment horizontal="center" vertical="center" wrapText="1"/>
    </xf>
    <xf numFmtId="0" fontId="113" fillId="0" borderId="289" xfId="2" applyFont="1" applyBorder="1" applyAlignment="1">
      <alignment vertical="top" wrapText="1"/>
    </xf>
    <xf numFmtId="14" fontId="86" fillId="19" borderId="290" xfId="2" applyNumberFormat="1" applyFont="1" applyFill="1" applyBorder="1" applyAlignment="1">
      <alignment horizontal="center" vertical="center"/>
    </xf>
    <xf numFmtId="0" fontId="169" fillId="3" borderId="0" xfId="17" applyFont="1" applyFill="1" applyAlignment="1">
      <alignment horizontal="center" vertical="center" wrapText="1"/>
    </xf>
    <xf numFmtId="0" fontId="153" fillId="19" borderId="220" xfId="2" applyFont="1" applyFill="1" applyBorder="1" applyAlignment="1">
      <alignment horizontal="center" vertical="center" wrapText="1"/>
    </xf>
    <xf numFmtId="0" fontId="125" fillId="19" borderId="220" xfId="2" applyFont="1" applyFill="1" applyBorder="1" applyAlignment="1">
      <alignment horizontal="center" vertical="center" wrapText="1"/>
    </xf>
    <xf numFmtId="0" fontId="20" fillId="19" borderId="220" xfId="2" applyFont="1" applyFill="1" applyBorder="1" applyAlignment="1">
      <alignment horizontal="left" vertical="center" shrinkToFit="1"/>
    </xf>
    <xf numFmtId="14" fontId="20" fillId="19" borderId="220" xfId="2" applyNumberFormat="1" applyFont="1" applyFill="1" applyBorder="1" applyAlignment="1">
      <alignment horizontal="center" vertical="center"/>
    </xf>
    <xf numFmtId="14" fontId="20" fillId="19" borderId="221" xfId="2" applyNumberFormat="1" applyFont="1" applyFill="1" applyBorder="1" applyAlignment="1">
      <alignment horizontal="center" vertical="center"/>
    </xf>
    <xf numFmtId="0" fontId="153" fillId="23" borderId="220" xfId="2" applyFont="1" applyFill="1" applyBorder="1" applyAlignment="1">
      <alignment horizontal="center" vertical="center" wrapText="1"/>
    </xf>
    <xf numFmtId="0" fontId="125" fillId="23" borderId="220" xfId="2" applyFont="1" applyFill="1" applyBorder="1" applyAlignment="1">
      <alignment horizontal="center" vertical="center" wrapText="1"/>
    </xf>
    <xf numFmtId="0" fontId="20" fillId="23" borderId="220" xfId="2" applyFont="1" applyFill="1" applyBorder="1" applyAlignment="1">
      <alignment horizontal="left" vertical="center" shrinkToFit="1"/>
    </xf>
    <xf numFmtId="14" fontId="20" fillId="23" borderId="220" xfId="2" applyNumberFormat="1" applyFont="1" applyFill="1" applyBorder="1" applyAlignment="1">
      <alignment horizontal="center" vertical="center"/>
    </xf>
    <xf numFmtId="14" fontId="20" fillId="23" borderId="221" xfId="2" applyNumberFormat="1" applyFont="1" applyFill="1" applyBorder="1" applyAlignment="1">
      <alignment horizontal="center" vertical="center"/>
    </xf>
    <xf numFmtId="0" fontId="153" fillId="42" borderId="220" xfId="2" applyFont="1" applyFill="1" applyBorder="1" applyAlignment="1">
      <alignment horizontal="center" vertical="center" wrapText="1"/>
    </xf>
    <xf numFmtId="0" fontId="125" fillId="42" borderId="220" xfId="2" applyFont="1" applyFill="1" applyBorder="1" applyAlignment="1">
      <alignment horizontal="center" vertical="center" wrapText="1"/>
    </xf>
    <xf numFmtId="0" fontId="20" fillId="42" borderId="220" xfId="2" applyFont="1" applyFill="1" applyBorder="1" applyAlignment="1">
      <alignment horizontal="left" vertical="center" shrinkToFit="1"/>
    </xf>
    <xf numFmtId="14" fontId="20" fillId="42" borderId="220" xfId="2" applyNumberFormat="1" applyFont="1" applyFill="1" applyBorder="1" applyAlignment="1">
      <alignment horizontal="center" vertical="center"/>
    </xf>
    <xf numFmtId="14" fontId="20" fillId="42" borderId="221" xfId="2" applyNumberFormat="1" applyFont="1" applyFill="1" applyBorder="1" applyAlignment="1">
      <alignment horizontal="center" vertical="center"/>
    </xf>
    <xf numFmtId="0" fontId="17" fillId="19" borderId="127" xfId="2" applyFont="1" applyFill="1" applyBorder="1" applyAlignment="1">
      <alignment horizontal="center" vertical="center" wrapText="1"/>
    </xf>
    <xf numFmtId="0" fontId="171" fillId="26" borderId="0" xfId="0" applyFont="1" applyFill="1" applyAlignment="1">
      <alignment horizontal="center" vertical="center" wrapText="1"/>
    </xf>
    <xf numFmtId="14" fontId="33" fillId="17" borderId="282"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8" fillId="0" borderId="293" xfId="1" applyBorder="1" applyAlignment="1" applyProtection="1">
      <alignment vertical="center" wrapText="1"/>
    </xf>
    <xf numFmtId="0" fontId="153" fillId="24" borderId="220" xfId="2" applyFont="1" applyFill="1" applyBorder="1" applyAlignment="1">
      <alignment horizontal="center" vertical="center" wrapText="1"/>
    </xf>
    <xf numFmtId="0" fontId="125" fillId="24" borderId="220" xfId="2" applyFont="1" applyFill="1" applyBorder="1" applyAlignment="1">
      <alignment horizontal="center" vertical="center" wrapText="1"/>
    </xf>
    <xf numFmtId="0" fontId="20" fillId="24" borderId="220" xfId="2" applyFont="1" applyFill="1" applyBorder="1" applyAlignment="1">
      <alignment horizontal="left" vertical="center" shrinkToFit="1"/>
    </xf>
    <xf numFmtId="14" fontId="20" fillId="24" borderId="220" xfId="2" applyNumberFormat="1" applyFont="1" applyFill="1" applyBorder="1" applyAlignment="1">
      <alignment horizontal="center" vertical="center"/>
    </xf>
    <xf numFmtId="14" fontId="20" fillId="24" borderId="221" xfId="2" applyNumberFormat="1" applyFont="1" applyFill="1" applyBorder="1" applyAlignment="1">
      <alignment horizontal="center" vertical="center"/>
    </xf>
    <xf numFmtId="0" fontId="113" fillId="0" borderId="82" xfId="1" applyFont="1" applyBorder="1" applyAlignment="1" applyProtection="1">
      <alignment horizontal="left" vertical="top" wrapText="1"/>
    </xf>
    <xf numFmtId="0" fontId="158" fillId="0" borderId="0" xfId="26" applyFont="1">
      <alignment vertical="center"/>
    </xf>
    <xf numFmtId="0" fontId="0" fillId="44" borderId="0" xfId="0" applyFill="1">
      <alignment vertical="center"/>
    </xf>
    <xf numFmtId="0" fontId="94" fillId="17" borderId="284" xfId="17" applyFont="1" applyFill="1" applyBorder="1" applyAlignment="1">
      <alignment horizontal="center" vertical="center" wrapText="1"/>
    </xf>
    <xf numFmtId="0" fontId="153" fillId="37" borderId="220" xfId="2" applyFont="1" applyFill="1" applyBorder="1" applyAlignment="1">
      <alignment horizontal="center" vertical="center" wrapText="1"/>
    </xf>
    <xf numFmtId="0" fontId="125" fillId="37" borderId="220" xfId="2" applyFont="1" applyFill="1" applyBorder="1" applyAlignment="1">
      <alignment horizontal="center" vertical="center" wrapText="1"/>
    </xf>
    <xf numFmtId="0" fontId="20" fillId="37" borderId="220" xfId="2" applyFont="1" applyFill="1" applyBorder="1" applyAlignment="1">
      <alignment horizontal="left" vertical="center" shrinkToFit="1"/>
    </xf>
    <xf numFmtId="14" fontId="20" fillId="37" borderId="220" xfId="2" applyNumberFormat="1" applyFont="1" applyFill="1" applyBorder="1" applyAlignment="1">
      <alignment horizontal="center" vertical="center"/>
    </xf>
    <xf numFmtId="14" fontId="20" fillId="37" borderId="221" xfId="2" applyNumberFormat="1" applyFont="1" applyFill="1" applyBorder="1" applyAlignment="1">
      <alignment horizontal="center" vertical="center"/>
    </xf>
    <xf numFmtId="0" fontId="153" fillId="39" borderId="220" xfId="2" applyFont="1" applyFill="1" applyBorder="1" applyAlignment="1">
      <alignment horizontal="center" vertical="center" wrapText="1"/>
    </xf>
    <xf numFmtId="0" fontId="125" fillId="39" borderId="220" xfId="2" applyFont="1" applyFill="1" applyBorder="1" applyAlignment="1">
      <alignment horizontal="center" vertical="center" wrapText="1"/>
    </xf>
    <xf numFmtId="0" fontId="20" fillId="39" borderId="220" xfId="2" applyFont="1" applyFill="1" applyBorder="1" applyAlignment="1">
      <alignment horizontal="left" vertical="center" shrinkToFit="1"/>
    </xf>
    <xf numFmtId="14" fontId="20" fillId="39" borderId="220" xfId="2" applyNumberFormat="1" applyFont="1" applyFill="1" applyBorder="1" applyAlignment="1">
      <alignment horizontal="center" vertical="center"/>
    </xf>
    <xf numFmtId="14" fontId="20" fillId="39" borderId="221" xfId="2" applyNumberFormat="1" applyFont="1" applyFill="1" applyBorder="1" applyAlignment="1">
      <alignment horizontal="center" vertical="center"/>
    </xf>
    <xf numFmtId="0" fontId="168" fillId="0" borderId="0" xfId="0" applyFont="1">
      <alignment vertical="center"/>
    </xf>
    <xf numFmtId="0" fontId="175" fillId="0" borderId="0" xfId="0" applyFont="1">
      <alignment vertical="center"/>
    </xf>
    <xf numFmtId="0" fontId="174" fillId="0" borderId="0" xfId="0" applyFont="1">
      <alignment vertical="center"/>
    </xf>
    <xf numFmtId="0" fontId="182" fillId="0" borderId="0" xfId="0" applyFont="1">
      <alignment vertical="center"/>
    </xf>
    <xf numFmtId="0" fontId="179" fillId="0" borderId="0" xfId="0" applyFont="1">
      <alignment vertical="center"/>
    </xf>
    <xf numFmtId="0" fontId="180" fillId="0" borderId="0" xfId="0" applyFont="1">
      <alignment vertical="center"/>
    </xf>
    <xf numFmtId="0" fontId="173" fillId="0" borderId="0" xfId="0" applyFont="1">
      <alignment vertical="center"/>
    </xf>
    <xf numFmtId="0" fontId="8" fillId="0" borderId="295" xfId="1" applyBorder="1" applyAlignment="1" applyProtection="1">
      <alignment vertical="center"/>
    </xf>
    <xf numFmtId="56" fontId="0" fillId="0" borderId="0" xfId="0" applyNumberFormat="1">
      <alignment vertical="center"/>
    </xf>
    <xf numFmtId="0" fontId="183" fillId="0" borderId="0" xfId="0" applyFont="1">
      <alignment vertical="center"/>
    </xf>
    <xf numFmtId="0" fontId="0" fillId="0" borderId="0" xfId="0" applyAlignment="1">
      <alignment horizontal="center" vertical="center"/>
    </xf>
    <xf numFmtId="0" fontId="8" fillId="17" borderId="219" xfId="1" applyFill="1" applyBorder="1" applyAlignment="1" applyProtection="1">
      <alignment vertical="center" wrapText="1"/>
    </xf>
    <xf numFmtId="14" fontId="82" fillId="19" borderId="297" xfId="1" applyNumberFormat="1" applyFont="1" applyFill="1" applyBorder="1" applyAlignment="1" applyProtection="1">
      <alignment vertical="center" shrinkToFit="1"/>
    </xf>
    <xf numFmtId="0" fontId="184" fillId="19" borderId="81" xfId="2" applyFont="1" applyFill="1" applyBorder="1" applyAlignment="1">
      <alignment horizontal="center" vertical="center" wrapText="1"/>
    </xf>
    <xf numFmtId="0" fontId="17" fillId="21" borderId="127" xfId="2" applyFont="1" applyFill="1" applyBorder="1" applyAlignment="1">
      <alignment horizontal="center" vertical="center" wrapText="1"/>
    </xf>
    <xf numFmtId="0" fontId="137" fillId="21" borderId="127" xfId="2" applyFont="1" applyFill="1" applyBorder="1" applyAlignment="1">
      <alignment horizontal="center" vertical="center" wrapText="1"/>
    </xf>
    <xf numFmtId="0" fontId="164" fillId="0" borderId="0" xfId="2" applyFont="1">
      <alignment vertical="center"/>
    </xf>
    <xf numFmtId="0" fontId="185" fillId="0" borderId="0" xfId="2" applyFont="1">
      <alignment vertical="center"/>
    </xf>
    <xf numFmtId="0" fontId="8" fillId="0" borderId="0" xfId="1" applyAlignment="1" applyProtection="1">
      <alignment vertical="center"/>
    </xf>
    <xf numFmtId="14" fontId="86" fillId="19" borderId="295" xfId="2" applyNumberFormat="1" applyFont="1" applyFill="1" applyBorder="1">
      <alignment vertical="center"/>
    </xf>
    <xf numFmtId="14" fontId="86" fillId="19" borderId="302" xfId="2" applyNumberFormat="1" applyFont="1" applyFill="1" applyBorder="1" applyAlignment="1">
      <alignment horizontal="center" vertical="center"/>
    </xf>
    <xf numFmtId="0" fontId="66" fillId="17" borderId="0" xfId="0" applyFont="1" applyFill="1" applyAlignment="1">
      <alignment horizontal="center" vertical="center" wrapText="1"/>
    </xf>
    <xf numFmtId="0" fontId="106" fillId="17" borderId="280" xfId="0" applyFont="1" applyFill="1" applyBorder="1" applyAlignment="1">
      <alignment horizontal="center" vertical="center" wrapText="1"/>
    </xf>
    <xf numFmtId="0" fontId="20" fillId="24" borderId="20" xfId="2" applyFont="1" applyFill="1" applyBorder="1" applyAlignment="1">
      <alignment horizontal="left" vertical="center" shrinkToFit="1"/>
    </xf>
    <xf numFmtId="0" fontId="153" fillId="24" borderId="20" xfId="2" applyFont="1" applyFill="1" applyBorder="1" applyAlignment="1">
      <alignment horizontal="center" vertical="center" wrapText="1"/>
    </xf>
    <xf numFmtId="0" fontId="125" fillId="24" borderId="20" xfId="2" applyFont="1" applyFill="1" applyBorder="1" applyAlignment="1">
      <alignment horizontal="center" vertical="center" wrapText="1"/>
    </xf>
    <xf numFmtId="14" fontId="20" fillId="24" borderId="20" xfId="2" applyNumberFormat="1" applyFont="1" applyFill="1" applyBorder="1" applyAlignment="1">
      <alignment horizontal="center" vertical="center"/>
    </xf>
    <xf numFmtId="14" fontId="20" fillId="24" borderId="294" xfId="2" applyNumberFormat="1" applyFont="1" applyFill="1" applyBorder="1" applyAlignment="1">
      <alignment horizontal="center" vertical="center"/>
    </xf>
    <xf numFmtId="0" fontId="93" fillId="19" borderId="0" xfId="0" applyFont="1" applyFill="1" applyAlignment="1">
      <alignment horizontal="center" vertical="center" wrapText="1"/>
    </xf>
    <xf numFmtId="14" fontId="12" fillId="19" borderId="108" xfId="17" applyNumberFormat="1" applyFont="1" applyFill="1" applyBorder="1" applyAlignment="1">
      <alignment horizontal="center" vertical="center" wrapText="1"/>
    </xf>
    <xf numFmtId="0" fontId="66" fillId="19" borderId="284" xfId="0" applyFont="1" applyFill="1" applyBorder="1" applyAlignment="1">
      <alignment horizontal="center" vertical="center" wrapText="1"/>
    </xf>
    <xf numFmtId="14" fontId="94" fillId="19" borderId="282" xfId="17" applyNumberFormat="1" applyFont="1" applyFill="1" applyBorder="1" applyAlignment="1">
      <alignment horizontal="center" vertical="center" wrapText="1"/>
    </xf>
    <xf numFmtId="0" fontId="88" fillId="19" borderId="107" xfId="17" applyFont="1" applyFill="1" applyBorder="1" applyAlignment="1">
      <alignment horizontal="center" vertical="center" wrapText="1"/>
    </xf>
    <xf numFmtId="14" fontId="88" fillId="19" borderId="108" xfId="17" applyNumberFormat="1" applyFont="1" applyFill="1" applyBorder="1" applyAlignment="1">
      <alignment horizontal="center" vertical="center"/>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80" fillId="0" borderId="0" xfId="0" applyFont="1" applyAlignment="1">
      <alignment horizontal="center" vertical="center"/>
    </xf>
    <xf numFmtId="0" fontId="174" fillId="0" borderId="0" xfId="0" applyFont="1" applyAlignment="1">
      <alignment horizontal="center" vertical="center"/>
    </xf>
    <xf numFmtId="0" fontId="176" fillId="0" borderId="0" xfId="1" applyFont="1" applyFill="1" applyAlignment="1" applyProtection="1">
      <alignment horizontal="center" vertical="center"/>
    </xf>
    <xf numFmtId="0" fontId="181" fillId="0" borderId="0" xfId="0" applyFont="1" applyAlignment="1">
      <alignment horizontal="center" vertical="center"/>
    </xf>
    <xf numFmtId="0" fontId="180" fillId="0" borderId="0" xfId="0" applyFont="1" applyAlignment="1">
      <alignment horizontal="left"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4" fillId="17" borderId="109"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6" xfId="17" applyFont="1" applyFill="1" applyBorder="1" applyAlignment="1">
      <alignment horizontal="left" vertical="top" wrapText="1"/>
    </xf>
    <xf numFmtId="0" fontId="33" fillId="17" borderId="109" xfId="17" applyFont="1" applyFill="1" applyBorder="1" applyAlignment="1">
      <alignment horizontal="left" vertical="top" wrapText="1"/>
    </xf>
    <xf numFmtId="0" fontId="20" fillId="17" borderId="109" xfId="2"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6" xfId="2" applyFont="1" applyFill="1" applyBorder="1" applyAlignment="1">
      <alignment horizontal="left" vertical="top" wrapText="1"/>
    </xf>
    <xf numFmtId="0" fontId="90" fillId="17" borderId="279" xfId="2" applyFont="1" applyFill="1" applyBorder="1" applyAlignment="1">
      <alignment horizontal="left" vertical="top" wrapText="1"/>
    </xf>
    <xf numFmtId="0" fontId="90" fillId="17" borderId="280" xfId="2" applyFont="1" applyFill="1" applyBorder="1" applyAlignment="1">
      <alignment horizontal="left" vertical="top" wrapText="1"/>
    </xf>
    <xf numFmtId="0" fontId="90" fillId="17" borderId="281" xfId="2" applyFont="1" applyFill="1" applyBorder="1" applyAlignment="1">
      <alignment horizontal="left" vertical="top" wrapText="1"/>
    </xf>
    <xf numFmtId="0" fontId="20" fillId="17" borderId="279" xfId="2" applyFont="1" applyFill="1" applyBorder="1" applyAlignment="1">
      <alignment horizontal="left" vertical="top" wrapText="1"/>
    </xf>
    <xf numFmtId="0" fontId="20" fillId="17" borderId="280" xfId="2" applyFont="1" applyFill="1" applyBorder="1" applyAlignment="1">
      <alignment horizontal="left" vertical="top" wrapText="1"/>
    </xf>
    <xf numFmtId="0" fontId="20" fillId="17" borderId="281" xfId="2" applyFont="1" applyFill="1" applyBorder="1" applyAlignment="1">
      <alignment horizontal="left" vertical="top" wrapText="1"/>
    </xf>
    <xf numFmtId="0" fontId="33" fillId="17" borderId="274" xfId="17" applyFont="1" applyFill="1" applyBorder="1" applyAlignment="1">
      <alignment horizontal="left" vertical="top" wrapText="1"/>
    </xf>
    <xf numFmtId="0" fontId="33" fillId="17" borderId="275" xfId="17" applyFont="1" applyFill="1" applyBorder="1" applyAlignment="1">
      <alignment horizontal="left" vertical="top" wrapText="1"/>
    </xf>
    <xf numFmtId="0" fontId="33" fillId="17" borderId="276" xfId="17" applyFont="1" applyFill="1" applyBorder="1" applyAlignment="1">
      <alignment horizontal="left" vertical="top" wrapText="1"/>
    </xf>
    <xf numFmtId="0" fontId="154" fillId="17" borderId="279" xfId="17" applyFont="1" applyFill="1" applyBorder="1" applyAlignment="1">
      <alignment horizontal="left" vertical="top" wrapText="1"/>
    </xf>
    <xf numFmtId="0" fontId="33" fillId="17" borderId="280" xfId="17" applyFont="1" applyFill="1" applyBorder="1" applyAlignment="1">
      <alignment horizontal="left" vertical="top" wrapText="1"/>
    </xf>
    <xf numFmtId="0" fontId="33" fillId="17" borderId="281" xfId="17" applyFont="1" applyFill="1" applyBorder="1" applyAlignment="1">
      <alignment horizontal="left" vertical="top" wrapText="1"/>
    </xf>
    <xf numFmtId="0" fontId="56" fillId="11" borderId="123" xfId="17" applyFont="1" applyFill="1" applyBorder="1" applyAlignment="1">
      <alignment horizontal="right" vertical="center" wrapText="1"/>
    </xf>
    <xf numFmtId="0" fontId="57" fillId="11" borderId="123" xfId="0" applyFont="1" applyFill="1" applyBorder="1" applyAlignment="1">
      <alignment horizontal="right" vertical="center"/>
    </xf>
    <xf numFmtId="0" fontId="0" fillId="11" borderId="123" xfId="0" applyFill="1" applyBorder="1" applyAlignment="1">
      <alignment horizontal="right" vertical="center"/>
    </xf>
    <xf numFmtId="180" fontId="56"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8" fillId="12" borderId="124" xfId="17" applyFont="1" applyFill="1" applyBorder="1" applyAlignment="1">
      <alignment horizontal="center" vertical="center" wrapText="1"/>
    </xf>
    <xf numFmtId="0" fontId="59" fillId="12" borderId="124" xfId="0" applyFont="1" applyFill="1" applyBorder="1" applyAlignment="1">
      <alignment horizontal="center" vertical="center"/>
    </xf>
    <xf numFmtId="0" fontId="58" fillId="9" borderId="124" xfId="0" applyFont="1" applyFill="1" applyBorder="1" applyAlignment="1">
      <alignment horizontal="center" vertical="center"/>
    </xf>
    <xf numFmtId="0" fontId="61" fillId="9" borderId="124"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33" fillId="17" borderId="215"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7" borderId="117" xfId="17" applyFont="1" applyFill="1" applyBorder="1" applyAlignment="1">
      <alignment horizontal="center" vertical="center" wrapText="1"/>
    </xf>
    <xf numFmtId="0" fontId="54" fillId="37" borderId="117" xfId="17" applyFont="1" applyFill="1" applyBorder="1" applyAlignment="1">
      <alignment horizontal="center" vertical="center" wrapText="1"/>
    </xf>
    <xf numFmtId="0" fontId="0" fillId="37" borderId="117" xfId="0" applyFill="1" applyBorder="1" applyAlignment="1">
      <alignment horizontal="center" vertical="center" wrapText="1"/>
    </xf>
    <xf numFmtId="180" fontId="56" fillId="3" borderId="119" xfId="17" applyNumberFormat="1" applyFont="1" applyFill="1" applyBorder="1" applyAlignment="1">
      <alignment horizontal="center" vertical="center" wrapText="1"/>
    </xf>
    <xf numFmtId="180" fontId="56" fillId="3" borderId="121" xfId="17" applyNumberFormat="1"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64" fillId="3" borderId="121" xfId="17" applyFont="1" applyFill="1" applyBorder="1" applyAlignment="1">
      <alignment horizontal="center" vertical="center" wrapText="1"/>
    </xf>
    <xf numFmtId="0" fontId="88" fillId="17" borderId="279" xfId="17" applyFont="1" applyFill="1" applyBorder="1" applyAlignment="1">
      <alignment horizontal="left" vertical="top" wrapText="1"/>
    </xf>
    <xf numFmtId="0" fontId="88" fillId="17" borderId="280" xfId="17" applyFont="1" applyFill="1" applyBorder="1" applyAlignment="1">
      <alignment horizontal="left" vertical="top" wrapText="1"/>
    </xf>
    <xf numFmtId="0" fontId="88" fillId="17" borderId="281" xfId="17" applyFont="1" applyFill="1" applyBorder="1" applyAlignment="1">
      <alignment horizontal="left" vertical="top" wrapText="1"/>
    </xf>
    <xf numFmtId="0" fontId="88" fillId="17" borderId="109"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6" xfId="17" applyFont="1" applyFill="1" applyBorder="1" applyAlignment="1">
      <alignment horizontal="left" vertical="top" wrapText="1"/>
    </xf>
    <xf numFmtId="0" fontId="154" fillId="17" borderId="149" xfId="17" applyFont="1" applyFill="1" applyBorder="1" applyAlignment="1">
      <alignment horizontal="left" vertical="top" wrapText="1"/>
    </xf>
    <xf numFmtId="0" fontId="46" fillId="17" borderId="147" xfId="17" applyFont="1" applyFill="1" applyBorder="1" applyAlignment="1">
      <alignment horizontal="left" vertical="top" wrapText="1"/>
    </xf>
    <xf numFmtId="0" fontId="46" fillId="17" borderId="148" xfId="17" applyFont="1" applyFill="1" applyBorder="1" applyAlignment="1">
      <alignment horizontal="left" vertical="top" wrapText="1"/>
    </xf>
    <xf numFmtId="0" fontId="12" fillId="17" borderId="279" xfId="17" applyFont="1" applyFill="1" applyBorder="1" applyAlignment="1">
      <alignment horizontal="left" vertical="top" wrapText="1"/>
    </xf>
    <xf numFmtId="0" fontId="12" fillId="17" borderId="280" xfId="17" applyFont="1" applyFill="1" applyBorder="1" applyAlignment="1">
      <alignment horizontal="left" vertical="top" wrapText="1"/>
    </xf>
    <xf numFmtId="0" fontId="12" fillId="17" borderId="281" xfId="17" applyFont="1" applyFill="1" applyBorder="1" applyAlignment="1">
      <alignment horizontal="left" vertical="top" wrapText="1"/>
    </xf>
    <xf numFmtId="0" fontId="154" fillId="17" borderId="285" xfId="17" applyFont="1" applyFill="1" applyBorder="1" applyAlignment="1">
      <alignment horizontal="left" vertical="top" wrapText="1"/>
    </xf>
    <xf numFmtId="0" fontId="33" fillId="17" borderId="284" xfId="17" applyFont="1" applyFill="1" applyBorder="1" applyAlignment="1">
      <alignment horizontal="left" vertical="top" wrapText="1"/>
    </xf>
    <xf numFmtId="0" fontId="88" fillId="19" borderId="109" xfId="17" applyFont="1" applyFill="1" applyBorder="1" applyAlignment="1">
      <alignment horizontal="left" vertical="top" wrapText="1"/>
    </xf>
    <xf numFmtId="0" fontId="88" fillId="19" borderId="105" xfId="17" applyFont="1" applyFill="1" applyBorder="1" applyAlignment="1">
      <alignment horizontal="left" vertical="top" wrapText="1"/>
    </xf>
    <xf numFmtId="0" fontId="88" fillId="19" borderId="106" xfId="17" applyFont="1" applyFill="1" applyBorder="1" applyAlignment="1">
      <alignment horizontal="left" vertical="top" wrapText="1"/>
    </xf>
    <xf numFmtId="0" fontId="12" fillId="19" borderId="109" xfId="17" applyFont="1" applyFill="1" applyBorder="1" applyAlignment="1">
      <alignment horizontal="left" vertical="top" wrapText="1"/>
    </xf>
    <xf numFmtId="0" fontId="12" fillId="19" borderId="105" xfId="17" applyFont="1" applyFill="1" applyBorder="1" applyAlignment="1">
      <alignment horizontal="left" vertical="top" wrapText="1"/>
    </xf>
    <xf numFmtId="0" fontId="12" fillId="19" borderId="106"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9" borderId="283" xfId="17" applyFont="1" applyFill="1" applyBorder="1" applyAlignment="1">
      <alignment horizontal="left" vertical="top" wrapText="1"/>
    </xf>
    <xf numFmtId="0" fontId="88" fillId="19" borderId="280" xfId="17" applyFont="1" applyFill="1" applyBorder="1" applyAlignment="1">
      <alignment horizontal="left" vertical="top" wrapText="1"/>
    </xf>
    <xf numFmtId="0" fontId="88" fillId="19" borderId="281" xfId="17" applyFont="1" applyFill="1" applyBorder="1" applyAlignment="1">
      <alignment horizontal="left" vertical="top" wrapText="1"/>
    </xf>
    <xf numFmtId="0" fontId="102" fillId="17" borderId="279" xfId="17" applyFont="1" applyFill="1" applyBorder="1" applyAlignment="1">
      <alignment horizontal="left" vertical="top" wrapText="1"/>
    </xf>
    <xf numFmtId="0" fontId="102" fillId="17" borderId="280" xfId="17" applyFont="1" applyFill="1" applyBorder="1" applyAlignment="1">
      <alignment horizontal="left" vertical="top" wrapText="1"/>
    </xf>
    <xf numFmtId="0" fontId="102" fillId="17" borderId="281"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7" xfId="17" applyNumberFormat="1" applyFont="1" applyBorder="1" applyAlignment="1">
      <alignment horizontal="center" vertical="center" shrinkToFit="1"/>
    </xf>
    <xf numFmtId="179" fontId="124" fillId="0" borderId="98"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51" fillId="43" borderId="0" xfId="2" applyFont="1" applyFill="1" applyAlignment="1">
      <alignment horizontal="center" vertical="center"/>
    </xf>
    <xf numFmtId="0" fontId="6" fillId="0" borderId="0" xfId="2">
      <alignment vertical="center"/>
    </xf>
    <xf numFmtId="0" fontId="31" fillId="0" borderId="0" xfId="2" applyFont="1" applyAlignment="1">
      <alignment horizontal="center" vertical="center"/>
    </xf>
    <xf numFmtId="0" fontId="6" fillId="0" borderId="0" xfId="2" applyAlignment="1">
      <alignment horizontal="center" vertical="center"/>
    </xf>
    <xf numFmtId="0" fontId="163" fillId="0" borderId="0" xfId="2" applyFont="1">
      <alignment vertical="center"/>
    </xf>
    <xf numFmtId="14" fontId="86" fillId="19" borderId="144" xfId="2" applyNumberFormat="1" applyFont="1" applyFill="1" applyBorder="1" applyAlignment="1">
      <alignment horizontal="center" vertical="center" wrapText="1"/>
    </xf>
    <xf numFmtId="14" fontId="86" fillId="19" borderId="145"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296" xfId="2" applyNumberFormat="1" applyFont="1" applyFill="1" applyBorder="1" applyAlignment="1">
      <alignment horizontal="center" vertical="center" wrapText="1"/>
    </xf>
    <xf numFmtId="14" fontId="86" fillId="19" borderId="298" xfId="2" applyNumberFormat="1" applyFont="1" applyFill="1" applyBorder="1" applyAlignment="1">
      <alignment horizontal="center" vertical="center" wrapText="1"/>
    </xf>
    <xf numFmtId="14" fontId="82" fillId="19" borderId="162" xfId="2" applyNumberFormat="1" applyFont="1" applyFill="1" applyBorder="1" applyAlignment="1">
      <alignment horizontal="center" vertical="center"/>
    </xf>
    <xf numFmtId="14" fontId="82" fillId="19" borderId="197" xfId="2" applyNumberFormat="1" applyFont="1" applyFill="1" applyBorder="1" applyAlignment="1">
      <alignment horizontal="center" vertical="center"/>
    </xf>
    <xf numFmtId="14" fontId="82" fillId="19" borderId="299"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79"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8"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wrapText="1"/>
    </xf>
    <xf numFmtId="14" fontId="82" fillId="19" borderId="158" xfId="1" applyNumberFormat="1" applyFont="1" applyFill="1" applyBorder="1" applyAlignment="1" applyProtection="1">
      <alignment horizontal="center" vertical="center" wrapTex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7" xfId="2" applyNumberFormat="1" applyFont="1" applyFill="1" applyBorder="1" applyAlignment="1">
      <alignment horizontal="center" vertical="center" wrapText="1" shrinkToFit="1"/>
    </xf>
    <xf numFmtId="14" fontId="82" fillId="19" borderId="158" xfId="2" applyNumberFormat="1" applyFont="1" applyFill="1" applyBorder="1" applyAlignment="1">
      <alignment horizontal="center" vertical="center" wrapText="1" shrinkToFit="1"/>
    </xf>
    <xf numFmtId="14" fontId="187" fillId="19" borderId="300" xfId="0" applyNumberFormat="1" applyFont="1" applyFill="1" applyBorder="1" applyAlignment="1">
      <alignment horizontal="center" vertical="center" wrapText="1"/>
    </xf>
    <xf numFmtId="14" fontId="187" fillId="19" borderId="301" xfId="0" applyNumberFormat="1" applyFont="1" applyFill="1" applyBorder="1" applyAlignment="1">
      <alignment horizontal="center" vertical="center" wrapText="1"/>
    </xf>
    <xf numFmtId="0" fontId="120" fillId="33" borderId="0" xfId="2" applyFont="1" applyFill="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3" borderId="131" xfId="2" applyFont="1" applyFill="1" applyBorder="1" applyAlignment="1">
      <alignment horizontal="left" vertical="top" wrapText="1"/>
    </xf>
    <xf numFmtId="0" fontId="1" fillId="23" borderId="130" xfId="2" applyFont="1" applyFill="1" applyBorder="1" applyAlignment="1">
      <alignment horizontal="left" vertical="top" wrapText="1"/>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08" xfId="2" applyFill="1" applyBorder="1" applyAlignment="1">
      <alignment horizontal="center" vertical="top" wrapText="1"/>
    </xf>
    <xf numFmtId="0" fontId="6" fillId="2" borderId="63" xfId="2" applyFill="1" applyBorder="1" applyAlignment="1">
      <alignment horizontal="center" vertical="top" wrapText="1"/>
    </xf>
    <xf numFmtId="0" fontId="6" fillId="21" borderId="209" xfId="1" applyFont="1" applyFill="1" applyBorder="1" applyAlignment="1" applyProtection="1">
      <alignment horizontal="left" vertical="center" wrapText="1"/>
    </xf>
    <xf numFmtId="0" fontId="6" fillId="21" borderId="210"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292" xfId="2" applyFill="1" applyBorder="1" applyAlignment="1">
      <alignment horizontal="center" vertical="center" wrapText="1"/>
    </xf>
    <xf numFmtId="0" fontId="76" fillId="5" borderId="259" xfId="2" applyFont="1" applyFill="1" applyBorder="1" applyAlignment="1">
      <alignment horizontal="center" vertical="center"/>
    </xf>
    <xf numFmtId="0" fontId="76" fillId="5" borderId="260" xfId="2" applyFont="1" applyFill="1" applyBorder="1" applyAlignment="1">
      <alignment horizontal="center" vertical="center"/>
    </xf>
    <xf numFmtId="0" fontId="76" fillId="5" borderId="261" xfId="2" applyFont="1" applyFill="1" applyBorder="1" applyAlignment="1">
      <alignment horizontal="center" vertical="center"/>
    </xf>
    <xf numFmtId="0" fontId="143" fillId="17" borderId="262" xfId="2" applyFont="1" applyFill="1" applyBorder="1" applyAlignment="1">
      <alignment horizontal="center" vertical="center" shrinkToFit="1"/>
    </xf>
    <xf numFmtId="0" fontId="143" fillId="17" borderId="245" xfId="2" applyFont="1" applyFill="1" applyBorder="1" applyAlignment="1">
      <alignment horizontal="center" vertical="center" shrinkToFit="1"/>
    </xf>
    <xf numFmtId="0" fontId="142" fillId="17" borderId="264" xfId="2" applyFont="1" applyFill="1" applyBorder="1" applyAlignment="1">
      <alignment horizontal="center" vertical="center" wrapText="1"/>
    </xf>
    <xf numFmtId="0" fontId="142" fillId="17" borderId="265" xfId="2" applyFont="1" applyFill="1" applyBorder="1" applyAlignment="1">
      <alignment horizontal="center" vertical="center" wrapText="1"/>
    </xf>
    <xf numFmtId="0" fontId="142" fillId="17" borderId="266" xfId="2" applyFont="1" applyFill="1" applyBorder="1" applyAlignment="1">
      <alignment horizontal="center" vertical="center" wrapText="1"/>
    </xf>
    <xf numFmtId="0" fontId="6" fillId="5" borderId="235" xfId="2" applyFill="1" applyBorder="1">
      <alignment vertical="center"/>
    </xf>
    <xf numFmtId="0" fontId="6" fillId="5" borderId="236" xfId="2" applyFill="1" applyBorder="1">
      <alignment vertical="center"/>
    </xf>
    <xf numFmtId="0" fontId="6" fillId="5" borderId="237" xfId="2" applyFill="1" applyBorder="1">
      <alignment vertical="center"/>
    </xf>
    <xf numFmtId="0" fontId="19" fillId="5" borderId="238" xfId="2" applyFont="1" applyFill="1" applyBorder="1" applyAlignment="1">
      <alignment horizontal="center" vertical="top" wrapText="1"/>
    </xf>
    <xf numFmtId="0" fontId="19" fillId="5" borderId="239" xfId="2" applyFont="1" applyFill="1" applyBorder="1" applyAlignment="1">
      <alignment horizontal="center" vertical="top" wrapText="1"/>
    </xf>
    <xf numFmtId="0" fontId="19" fillId="5" borderId="240" xfId="2" applyFont="1" applyFill="1" applyBorder="1" applyAlignment="1">
      <alignment horizontal="center" vertical="top" wrapText="1"/>
    </xf>
    <xf numFmtId="0" fontId="19" fillId="5" borderId="241" xfId="2" applyFont="1" applyFill="1" applyBorder="1" applyAlignment="1">
      <alignment horizontal="center" vertical="top" wrapText="1"/>
    </xf>
    <xf numFmtId="0" fontId="19" fillId="5" borderId="242"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2" xfId="0" applyFont="1" applyFill="1" applyBorder="1" applyAlignment="1">
      <alignment horizontal="center" vertical="center"/>
    </xf>
    <xf numFmtId="0" fontId="66" fillId="21" borderId="64" xfId="0" applyFont="1" applyFill="1" applyBorder="1" applyAlignment="1">
      <alignment horizontal="center" vertical="center"/>
    </xf>
    <xf numFmtId="0" fontId="66" fillId="24" borderId="162" xfId="0" applyFont="1" applyFill="1" applyBorder="1" applyAlignment="1">
      <alignment horizontal="center" vertical="center"/>
    </xf>
    <xf numFmtId="0" fontId="66" fillId="24" borderId="64" xfId="0" applyFont="1" applyFill="1" applyBorder="1" applyAlignment="1">
      <alignment horizontal="center" vertical="center"/>
    </xf>
    <xf numFmtId="0" fontId="66" fillId="24" borderId="65" xfId="0" applyFont="1" applyFill="1" applyBorder="1" applyAlignment="1">
      <alignment horizontal="center" vertical="center"/>
    </xf>
    <xf numFmtId="0" fontId="66" fillId="33" borderId="163" xfId="0" applyFont="1" applyFill="1" applyBorder="1" applyAlignment="1">
      <alignment horizontal="center" vertical="center"/>
    </xf>
    <xf numFmtId="0" fontId="66" fillId="33" borderId="164" xfId="0" applyFont="1" applyFill="1" applyBorder="1" applyAlignment="1">
      <alignment horizontal="center" vertical="center"/>
    </xf>
    <xf numFmtId="0" fontId="66" fillId="21" borderId="163" xfId="0" applyFont="1" applyFill="1" applyBorder="1" applyAlignment="1">
      <alignment horizontal="center" vertical="center"/>
    </xf>
    <xf numFmtId="0" fontId="66" fillId="21" borderId="165" xfId="0" applyFont="1" applyFill="1" applyBorder="1" applyAlignment="1">
      <alignment horizontal="center" vertical="center"/>
    </xf>
    <xf numFmtId="0" fontId="66" fillId="21" borderId="166" xfId="0" applyFont="1" applyFill="1" applyBorder="1" applyAlignment="1">
      <alignment horizontal="center" vertical="center"/>
    </xf>
    <xf numFmtId="0" fontId="66" fillId="24" borderId="163" xfId="0" applyFont="1" applyFill="1" applyBorder="1" applyAlignment="1">
      <alignment horizontal="center" vertical="center"/>
    </xf>
    <xf numFmtId="0" fontId="66" fillId="24" borderId="165" xfId="0" applyFont="1" applyFill="1" applyBorder="1" applyAlignment="1">
      <alignment horizontal="center" vertical="center"/>
    </xf>
    <xf numFmtId="0" fontId="66" fillId="24" borderId="164" xfId="0" applyFont="1" applyFill="1" applyBorder="1" applyAlignment="1">
      <alignment horizontal="center" vertical="center"/>
    </xf>
    <xf numFmtId="0" fontId="23" fillId="17" borderId="0" xfId="19" applyFont="1" applyFill="1" applyAlignment="1">
      <alignment vertical="center" wrapText="1"/>
    </xf>
    <xf numFmtId="178" fontId="82" fillId="3" borderId="145" xfId="2"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6" xfId="0" applyNumberFormat="1" applyFont="1" applyFill="1" applyBorder="1" applyAlignment="1">
      <alignment horizontal="center" vertical="center"/>
    </xf>
    <xf numFmtId="178" fontId="82" fillId="3" borderId="144" xfId="2" applyNumberFormat="1" applyFont="1" applyFill="1" applyBorder="1" applyAlignment="1">
      <alignment horizontal="center" vertical="center"/>
    </xf>
    <xf numFmtId="0" fontId="115" fillId="17" borderId="231" xfId="1" applyFont="1" applyFill="1" applyBorder="1" applyAlignment="1" applyProtection="1">
      <alignment horizontal="left" vertical="top" wrapText="1"/>
    </xf>
    <xf numFmtId="0" fontId="115" fillId="17" borderId="226" xfId="1" applyFont="1" applyFill="1" applyBorder="1" applyAlignment="1" applyProtection="1">
      <alignment horizontal="left" vertical="top" wrapText="1"/>
    </xf>
    <xf numFmtId="0" fontId="115" fillId="17" borderId="232" xfId="1" applyFont="1" applyFill="1" applyBorder="1" applyAlignment="1" applyProtection="1">
      <alignment horizontal="left" vertical="top" wrapText="1"/>
    </xf>
    <xf numFmtId="0" fontId="8" fillId="17" borderId="233"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34" xfId="1" applyFill="1" applyBorder="1" applyAlignment="1" applyProtection="1">
      <alignment horizontal="left" vertical="top" wrapText="1"/>
    </xf>
    <xf numFmtId="0" fontId="108" fillId="24" borderId="228" xfId="2" applyFont="1" applyFill="1" applyBorder="1" applyAlignment="1">
      <alignment horizontal="center" vertical="center" wrapText="1" shrinkToFit="1"/>
    </xf>
    <xf numFmtId="0" fontId="28" fillId="24" borderId="229" xfId="2" applyFont="1" applyFill="1" applyBorder="1" applyAlignment="1">
      <alignment horizontal="center" vertical="center" shrinkToFit="1"/>
    </xf>
    <xf numFmtId="0" fontId="28" fillId="24" borderId="230" xfId="2" applyFont="1" applyFill="1" applyBorder="1" applyAlignment="1">
      <alignment horizontal="center" vertical="center" shrinkToFit="1"/>
    </xf>
    <xf numFmtId="0" fontId="108" fillId="24" borderId="228" xfId="2" quotePrefix="1" applyFont="1" applyFill="1" applyBorder="1" applyAlignment="1">
      <alignment horizontal="center" vertical="center" wrapText="1" shrinkToFit="1"/>
    </xf>
    <xf numFmtId="0" fontId="166" fillId="41" borderId="140" xfId="2" applyFont="1" applyFill="1" applyBorder="1" applyAlignment="1">
      <alignment horizontal="center" vertical="center" shrinkToFit="1"/>
    </xf>
    <xf numFmtId="0" fontId="166" fillId="41" borderId="141" xfId="2" applyFont="1" applyFill="1" applyBorder="1" applyAlignment="1">
      <alignment horizontal="center" vertical="center" shrinkToFit="1"/>
    </xf>
    <xf numFmtId="0" fontId="166" fillId="41" borderId="142" xfId="2" applyFont="1" applyFill="1" applyBorder="1" applyAlignment="1">
      <alignment horizontal="center" vertical="center" shrinkToFit="1"/>
    </xf>
    <xf numFmtId="0" fontId="108" fillId="35" borderId="228" xfId="2" applyFont="1" applyFill="1" applyBorder="1" applyAlignment="1">
      <alignment horizontal="center" vertical="center" wrapText="1" shrinkToFit="1"/>
    </xf>
    <xf numFmtId="0" fontId="28" fillId="35" borderId="229" xfId="2" applyFont="1" applyFill="1" applyBorder="1" applyAlignment="1">
      <alignment horizontal="center" vertical="center" shrinkToFit="1"/>
    </xf>
    <xf numFmtId="0" fontId="28" fillId="35" borderId="230" xfId="2" applyFont="1" applyFill="1" applyBorder="1" applyAlignment="1">
      <alignment horizontal="center" vertical="center" shrinkToFit="1"/>
    </xf>
    <xf numFmtId="0" fontId="8" fillId="17" borderId="291" xfId="1" applyFill="1" applyBorder="1" applyAlignment="1" applyProtection="1">
      <alignment horizontal="left" vertical="center" wrapText="1"/>
    </xf>
    <xf numFmtId="0" fontId="115" fillId="17" borderId="291" xfId="1" applyFont="1" applyFill="1" applyBorder="1" applyAlignment="1" applyProtection="1">
      <alignment horizontal="left" vertical="center" wrapText="1"/>
    </xf>
    <xf numFmtId="0" fontId="115" fillId="17" borderId="36" xfId="1" applyFont="1" applyFill="1" applyBorder="1" applyAlignment="1" applyProtection="1">
      <alignment horizontal="left" vertical="top" wrapText="1"/>
    </xf>
    <xf numFmtId="0" fontId="8" fillId="17" borderId="265" xfId="1" applyFill="1" applyBorder="1" applyAlignment="1" applyProtection="1">
      <alignment horizontal="left" vertical="center" wrapText="1"/>
    </xf>
    <xf numFmtId="0" fontId="115" fillId="17" borderId="265" xfId="1" applyFont="1" applyFill="1" applyBorder="1" applyAlignment="1" applyProtection="1">
      <alignment horizontal="left" vertical="center" wrapText="1"/>
    </xf>
    <xf numFmtId="0" fontId="8" fillId="17" borderId="233"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34" xfId="1" applyFill="1" applyBorder="1" applyAlignment="1" applyProtection="1">
      <alignment horizontal="left" vertical="center" wrapText="1"/>
    </xf>
    <xf numFmtId="0" fontId="149" fillId="0" borderId="0" xfId="2" applyFont="1" applyAlignment="1">
      <alignment horizontal="left" vertical="top" wrapText="1"/>
    </xf>
    <xf numFmtId="0" fontId="149" fillId="0" borderId="224" xfId="2" applyFont="1" applyBorder="1" applyAlignment="1">
      <alignment horizontal="left" vertical="top" wrapText="1"/>
    </xf>
    <xf numFmtId="0" fontId="189" fillId="0" borderId="224" xfId="1" applyFont="1" applyBorder="1" applyAlignment="1" applyProtection="1">
      <alignment horizontal="left" vertical="top" wrapText="1"/>
    </xf>
    <xf numFmtId="0" fontId="190" fillId="0" borderId="0" xfId="0" applyFont="1" applyAlignment="1">
      <alignment horizontal="left" vertical="top" wrapText="1"/>
    </xf>
    <xf numFmtId="0" fontId="149" fillId="0" borderId="0" xfId="2" applyFont="1" applyAlignment="1">
      <alignment vertical="top" wrapText="1"/>
    </xf>
    <xf numFmtId="0" fontId="150" fillId="0" borderId="0" xfId="0" applyFont="1" applyAlignment="1">
      <alignment horizontal="left" vertical="top" wrapText="1"/>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294" xfId="2" applyNumberFormat="1" applyFont="1" applyFill="1" applyBorder="1" applyAlignment="1">
      <alignment horizontal="center" vertical="center"/>
    </xf>
    <xf numFmtId="0" fontId="92" fillId="45" borderId="303" xfId="2" applyFont="1" applyFill="1" applyBorder="1" applyAlignment="1">
      <alignment horizontal="center" vertical="center" wrapText="1"/>
    </xf>
    <xf numFmtId="0" fontId="91" fillId="45" borderId="304" xfId="2" applyFont="1" applyFill="1" applyBorder="1" applyAlignment="1">
      <alignment horizontal="center" vertical="center" wrapText="1"/>
    </xf>
    <xf numFmtId="0" fontId="101" fillId="45" borderId="304" xfId="2" applyFont="1" applyFill="1" applyBorder="1" applyAlignment="1">
      <alignment horizontal="left" vertical="center" shrinkToFit="1"/>
    </xf>
    <xf numFmtId="0" fontId="91" fillId="45" borderId="304" xfId="2" applyFont="1" applyFill="1" applyBorder="1" applyAlignment="1">
      <alignment horizontal="center" vertical="center"/>
    </xf>
    <xf numFmtId="0" fontId="91" fillId="45" borderId="305" xfId="2" applyFont="1" applyFill="1" applyBorder="1" applyAlignment="1">
      <alignment horizontal="center" vertical="center"/>
    </xf>
    <xf numFmtId="0" fontId="82" fillId="0" borderId="0" xfId="2" applyFont="1" applyAlignment="1">
      <alignment horizontal="center" vertical="center"/>
    </xf>
    <xf numFmtId="0" fontId="191" fillId="0" borderId="0" xfId="2" applyFont="1" applyAlignment="1">
      <alignment horizontal="center" vertical="center"/>
    </xf>
    <xf numFmtId="0" fontId="192" fillId="46" borderId="0" xfId="2" applyFont="1" applyFill="1" applyAlignment="1">
      <alignment horizontal="center" vertical="center" wrapText="1" shrinkToFit="1"/>
    </xf>
    <xf numFmtId="0" fontId="193" fillId="46" borderId="0" xfId="2" applyFont="1" applyFill="1" applyAlignment="1">
      <alignment horizontal="center" vertical="center" wrapText="1" shrinkToFit="1"/>
    </xf>
    <xf numFmtId="0" fontId="7" fillId="14" borderId="0" xfId="4" applyFont="1" applyFill="1" applyAlignment="1">
      <alignment vertical="top"/>
    </xf>
    <xf numFmtId="0" fontId="7" fillId="14" borderId="0" xfId="2" applyFont="1" applyFill="1" applyAlignment="1">
      <alignment vertical="top"/>
    </xf>
    <xf numFmtId="0" fontId="161" fillId="14" borderId="0" xfId="2" applyFont="1" applyFill="1" applyAlignment="1">
      <alignment vertical="top" wrapText="1"/>
    </xf>
    <xf numFmtId="0" fontId="162" fillId="14" borderId="0" xfId="2" applyFont="1" applyFill="1" applyAlignment="1">
      <alignment vertical="top" wrapText="1"/>
    </xf>
    <xf numFmtId="0" fontId="170" fillId="14" borderId="0" xfId="2" applyFont="1" applyFill="1" applyAlignment="1">
      <alignment vertical="top"/>
    </xf>
    <xf numFmtId="0" fontId="30" fillId="14" borderId="0" xfId="2" applyFont="1" applyFill="1" applyAlignment="1">
      <alignment vertical="top"/>
    </xf>
    <xf numFmtId="0" fontId="6" fillId="14" borderId="0" xfId="2" applyFill="1" applyAlignment="1">
      <alignment vertical="top" wrapText="1"/>
    </xf>
    <xf numFmtId="0" fontId="6" fillId="47" borderId="0" xfId="4" applyFill="1"/>
    <xf numFmtId="0" fontId="153" fillId="47" borderId="0" xfId="4" applyFont="1" applyFill="1"/>
    <xf numFmtId="0" fontId="12" fillId="47" borderId="0" xfId="4" applyFont="1" applyFill="1" applyAlignment="1">
      <alignment vertical="top" wrapText="1"/>
    </xf>
    <xf numFmtId="0" fontId="31" fillId="47" borderId="0" xfId="4" applyFont="1" applyFill="1"/>
    <xf numFmtId="0" fontId="47" fillId="48" borderId="0" xfId="2" applyFont="1" applyFill="1" applyAlignment="1">
      <alignment horizontal="left" vertical="top" wrapText="1" indent="1"/>
    </xf>
    <xf numFmtId="0" fontId="172" fillId="48" borderId="0" xfId="2" applyFont="1" applyFill="1" applyAlignment="1">
      <alignment horizontal="left" vertical="top" wrapText="1" indent="1"/>
    </xf>
    <xf numFmtId="0" fontId="165" fillId="0" borderId="0" xfId="0" applyFont="1" applyAlignment="1">
      <alignment vertical="center" wrapText="1"/>
    </xf>
    <xf numFmtId="0" fontId="66" fillId="23" borderId="0" xfId="0" applyFont="1" applyFill="1" applyAlignment="1">
      <alignment horizontal="center" vertical="center" wrapText="1"/>
    </xf>
    <xf numFmtId="0" fontId="199" fillId="49" borderId="0" xfId="0" applyFont="1" applyFill="1" applyAlignment="1">
      <alignment horizontal="center" vertical="center" wrapText="1"/>
    </xf>
    <xf numFmtId="0" fontId="0" fillId="49" borderId="0" xfId="0" applyFill="1" applyAlignment="1">
      <alignment horizontal="center" vertical="center" wrapText="1"/>
    </xf>
    <xf numFmtId="0" fontId="165" fillId="24" borderId="0" xfId="0" applyFont="1" applyFill="1" applyAlignment="1">
      <alignment horizontal="left" vertical="top" wrapText="1" readingOrder="1"/>
    </xf>
    <xf numFmtId="0" fontId="165" fillId="24" borderId="0" xfId="0" applyFont="1" applyFill="1" applyAlignment="1">
      <alignment vertical="center" wrapText="1"/>
    </xf>
    <xf numFmtId="0" fontId="175" fillId="24" borderId="0" xfId="0" applyFont="1" applyFill="1" applyAlignment="1">
      <alignment horizontal="left" vertical="top" wrapText="1"/>
    </xf>
    <xf numFmtId="0" fontId="198" fillId="24" borderId="0" xfId="0" applyFont="1" applyFill="1" applyAlignment="1">
      <alignment horizontal="left" vertical="top" wrapText="1"/>
    </xf>
    <xf numFmtId="0" fontId="181" fillId="24" borderId="0" xfId="0" applyFont="1" applyFill="1" applyAlignment="1">
      <alignment horizontal="left" vertical="top" wrapTex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FFA3C2"/>
      <color rgb="FF6DDDF7"/>
      <color rgb="FF3399FF"/>
      <color rgb="FFFFF5D5"/>
      <color rgb="FF95F963"/>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'26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'26　感染症統計'!$B$7:$M$7</c:f>
              <c:numCache>
                <c:formatCode>General</c:formatCode>
                <c:ptCount val="12"/>
                <c:pt idx="0">
                  <c:v>142</c:v>
                </c:pt>
                <c:pt idx="1">
                  <c:v>95</c:v>
                </c:pt>
                <c:pt idx="2">
                  <c:v>86</c:v>
                </c:pt>
                <c:pt idx="3">
                  <c:v>107</c:v>
                </c:pt>
                <c:pt idx="4">
                  <c:v>209</c:v>
                </c:pt>
                <c:pt idx="5">
                  <c:v>293</c:v>
                </c:pt>
              </c:numCache>
            </c:numRef>
          </c:val>
          <c:smooth val="0"/>
          <c:extLst>
            <c:ext xmlns:c16="http://schemas.microsoft.com/office/drawing/2014/chart" uri="{C3380CC4-5D6E-409C-BE32-E72D297353CC}">
              <c16:uniqueId val="{00000000-258B-4D78-9FAF-C894CF0226E0}"/>
            </c:ext>
          </c:extLst>
        </c:ser>
        <c:ser>
          <c:idx val="6"/>
          <c:order val="1"/>
          <c:tx>
            <c:strRef>
              <c:f>'26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'26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'26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'26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'26　感染症統計'!$A$10</c:f>
              <c:strCache>
                <c:ptCount val="1"/>
                <c:pt idx="0">
                  <c:v>2022年</c:v>
                </c:pt>
              </c:strCache>
            </c:strRef>
          </c:tx>
          <c:spPr>
            <a:ln w="28575" cap="rnd">
              <a:solidFill>
                <a:schemeClr val="accent2"/>
              </a:solidFill>
              <a:round/>
            </a:ln>
            <a:effectLst/>
          </c:spPr>
          <c:marker>
            <c:symbol val="none"/>
          </c:marker>
          <c:val>
            <c:numRef>
              <c:f>'26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'26　感染症統計'!$A$11</c:f>
              <c:strCache>
                <c:ptCount val="1"/>
                <c:pt idx="0">
                  <c:v>2021年</c:v>
                </c:pt>
              </c:strCache>
            </c:strRef>
          </c:tx>
          <c:spPr>
            <a:ln w="28575" cap="rnd">
              <a:solidFill>
                <a:schemeClr val="accent3"/>
              </a:solidFill>
              <a:round/>
            </a:ln>
            <a:effectLst/>
          </c:spPr>
          <c:marker>
            <c:symbol val="none"/>
          </c:marker>
          <c:val>
            <c:numRef>
              <c:f>'26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'26　感染症統計'!$A$12</c:f>
              <c:strCache>
                <c:ptCount val="1"/>
                <c:pt idx="0">
                  <c:v>2020年</c:v>
                </c:pt>
              </c:strCache>
            </c:strRef>
          </c:tx>
          <c:spPr>
            <a:ln w="28575" cap="rnd">
              <a:solidFill>
                <a:schemeClr val="accent6"/>
              </a:solidFill>
              <a:round/>
            </a:ln>
            <a:effectLst/>
          </c:spPr>
          <c:marker>
            <c:symbol val="none"/>
          </c:marker>
          <c:val>
            <c:numRef>
              <c:f>'26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'26　感染症統計'!$P$7</c:f>
              <c:strCache>
                <c:ptCount val="1"/>
                <c:pt idx="0">
                  <c:v>2025年</c:v>
                </c:pt>
              </c:strCache>
            </c:strRef>
          </c:tx>
          <c:spPr>
            <a:ln w="38100" cap="rnd">
              <a:solidFill>
                <a:srgbClr val="FF0000"/>
              </a:solidFill>
              <a:round/>
            </a:ln>
            <a:effectLst/>
          </c:spPr>
          <c:marker>
            <c:symbol val="none"/>
          </c:marker>
          <c:val>
            <c:numRef>
              <c:f>'26　感染症統計'!$Q$7:$AB$7</c:f>
              <c:numCache>
                <c:formatCode>#,##0_ </c:formatCode>
                <c:ptCount val="12"/>
                <c:pt idx="0">
                  <c:v>2</c:v>
                </c:pt>
                <c:pt idx="1">
                  <c:v>4</c:v>
                </c:pt>
                <c:pt idx="2">
                  <c:v>6</c:v>
                </c:pt>
                <c:pt idx="3">
                  <c:v>4</c:v>
                </c:pt>
                <c:pt idx="4">
                  <c:v>7</c:v>
                </c:pt>
                <c:pt idx="5">
                  <c:v>0</c:v>
                </c:pt>
              </c:numCache>
            </c:numRef>
          </c:val>
          <c:smooth val="0"/>
          <c:extLst>
            <c:ext xmlns:c16="http://schemas.microsoft.com/office/drawing/2014/chart" uri="{C3380CC4-5D6E-409C-BE32-E72D297353CC}">
              <c16:uniqueId val="{00000000-1B18-4E7B-939D-82A450FC20BD}"/>
            </c:ext>
          </c:extLst>
        </c:ser>
        <c:ser>
          <c:idx val="0"/>
          <c:order val="1"/>
          <c:tx>
            <c:strRef>
              <c:f>'26　感染症統計'!$P$8</c:f>
              <c:strCache>
                <c:ptCount val="1"/>
                <c:pt idx="0">
                  <c:v>2024年</c:v>
                </c:pt>
              </c:strCache>
            </c:strRef>
          </c:tx>
          <c:spPr>
            <a:ln w="19050" cap="rnd">
              <a:solidFill>
                <a:srgbClr val="00B050"/>
              </a:solidFill>
              <a:round/>
            </a:ln>
            <a:effectLst/>
          </c:spPr>
          <c:marker>
            <c:symbol val="none"/>
          </c:marker>
          <c:val>
            <c:numRef>
              <c:f>'26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'26　感染症統計'!$P$9</c:f>
              <c:strCache>
                <c:ptCount val="1"/>
                <c:pt idx="0">
                  <c:v>2023年</c:v>
                </c:pt>
              </c:strCache>
            </c:strRef>
          </c:tx>
          <c:spPr>
            <a:ln w="28575" cap="rnd">
              <a:solidFill>
                <a:schemeClr val="accent2"/>
              </a:solidFill>
              <a:round/>
            </a:ln>
            <a:effectLst/>
          </c:spPr>
          <c:marker>
            <c:symbol val="none"/>
          </c:marker>
          <c:val>
            <c:numRef>
              <c:f>'26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'26　感染症統計'!$P$10</c:f>
              <c:strCache>
                <c:ptCount val="1"/>
                <c:pt idx="0">
                  <c:v>2022年</c:v>
                </c:pt>
              </c:strCache>
            </c:strRef>
          </c:tx>
          <c:spPr>
            <a:ln w="28575" cap="rnd">
              <a:solidFill>
                <a:schemeClr val="accent3"/>
              </a:solidFill>
              <a:round/>
            </a:ln>
            <a:effectLst/>
          </c:spPr>
          <c:marker>
            <c:symbol val="none"/>
          </c:marker>
          <c:val>
            <c:numRef>
              <c:f>'26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'26　感染症統計'!$P$11</c:f>
              <c:strCache>
                <c:ptCount val="1"/>
                <c:pt idx="0">
                  <c:v>2021年</c:v>
                </c:pt>
              </c:strCache>
            </c:strRef>
          </c:tx>
          <c:spPr>
            <a:ln w="28575" cap="rnd">
              <a:solidFill>
                <a:schemeClr val="accent4"/>
              </a:solidFill>
              <a:round/>
            </a:ln>
            <a:effectLst/>
          </c:spPr>
          <c:marker>
            <c:symbol val="none"/>
          </c:marker>
          <c:val>
            <c:numRef>
              <c:f>'26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'26　感染症統計'!$P$12</c:f>
              <c:strCache>
                <c:ptCount val="1"/>
                <c:pt idx="0">
                  <c:v>2020年</c:v>
                </c:pt>
              </c:strCache>
            </c:strRef>
          </c:tx>
          <c:spPr>
            <a:ln w="28575" cap="rnd">
              <a:solidFill>
                <a:schemeClr val="accent6"/>
              </a:solidFill>
              <a:round/>
            </a:ln>
            <a:effectLst/>
          </c:spPr>
          <c:marker>
            <c:symbol val="none"/>
          </c:marker>
          <c:val>
            <c:numRef>
              <c:f>'26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7" Type="http://schemas.openxmlformats.org/officeDocument/2006/relationships/image" Target="../media/image9.png"/><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png"/><Relationship Id="rId5" Type="http://schemas.openxmlformats.org/officeDocument/2006/relationships/image" Target="../media/image7.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360947</xdr:colOff>
      <xdr:row>23</xdr:row>
      <xdr:rowOff>20759</xdr:rowOff>
    </xdr:to>
    <xdr:pic>
      <xdr:nvPicPr>
        <xdr:cNvPr id="17" name="図 16">
          <a:extLst>
            <a:ext uri="{FF2B5EF4-FFF2-40B4-BE49-F238E27FC236}">
              <a16:creationId xmlns:a16="http://schemas.microsoft.com/office/drawing/2014/main" id="{4829AFF2-FCE7-F61F-AAC5-C9D9E76CFA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347" y="168442"/>
          <a:ext cx="7772400" cy="5009854"/>
        </a:xfrm>
        <a:prstGeom prst="rect">
          <a:avLst/>
        </a:prstGeom>
      </xdr:spPr>
    </xdr:pic>
    <xdr:clientData/>
  </xdr:twoCellAnchor>
  <xdr:twoCellAnchor>
    <xdr:from>
      <xdr:col>3</xdr:col>
      <xdr:colOff>32084</xdr:colOff>
      <xdr:row>23</xdr:row>
      <xdr:rowOff>152400</xdr:rowOff>
    </xdr:from>
    <xdr:to>
      <xdr:col>4</xdr:col>
      <xdr:colOff>417095</xdr:colOff>
      <xdr:row>28</xdr:row>
      <xdr:rowOff>72190</xdr:rowOff>
    </xdr:to>
    <xdr:sp macro="" textlink="">
      <xdr:nvSpPr>
        <xdr:cNvPr id="18" name="矢印: 下 17">
          <a:extLst>
            <a:ext uri="{FF2B5EF4-FFF2-40B4-BE49-F238E27FC236}">
              <a16:creationId xmlns:a16="http://schemas.microsoft.com/office/drawing/2014/main" id="{0C89B75F-D389-DB88-48D2-1A45E54AE4D7}"/>
            </a:ext>
          </a:extLst>
        </xdr:cNvPr>
        <xdr:cNvSpPr/>
      </xdr:nvSpPr>
      <xdr:spPr>
        <a:xfrm>
          <a:off x="1796716" y="5309937"/>
          <a:ext cx="898358" cy="906379"/>
        </a:xfrm>
        <a:prstGeom prst="downArrow">
          <a:avLst/>
        </a:prstGeom>
        <a:solidFill>
          <a:srgbClr val="0070C0"/>
        </a:solidFill>
        <a:ln w="34925">
          <a:solidFill>
            <a:srgbClr val="FFFFFF"/>
          </a:solidFill>
        </a:ln>
        <a:effectLst>
          <a:outerShdw blurRad="317500" dir="2700000" algn="ctr">
            <a:srgbClr val="000000">
              <a:alpha val="43000"/>
            </a:srgbClr>
          </a:outerShdw>
        </a:effectLst>
        <a:scene3d>
          <a:camera prst="isometricOffAxis1Right"/>
          <a:lightRig rig="threePt" dir="t">
            <a:rot lat="0" lon="0" rev="0"/>
          </a:lightRig>
        </a:scene3d>
        <a:sp3d extrusionH="38100" prstMaterial="clear">
          <a:bevelT w="260350" h="50800" prst="convex"/>
          <a:bevelB prst="softRound"/>
        </a:sp3d>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2000" b="1"/>
        </a:p>
      </xdr:txBody>
    </xdr:sp>
    <xdr:clientData/>
  </xdr:twoCellAnchor>
  <xdr:twoCellAnchor>
    <xdr:from>
      <xdr:col>6</xdr:col>
      <xdr:colOff>112294</xdr:colOff>
      <xdr:row>26</xdr:row>
      <xdr:rowOff>32084</xdr:rowOff>
    </xdr:from>
    <xdr:to>
      <xdr:col>21</xdr:col>
      <xdr:colOff>32084</xdr:colOff>
      <xdr:row>29</xdr:row>
      <xdr:rowOff>80210</xdr:rowOff>
    </xdr:to>
    <xdr:cxnSp macro="">
      <xdr:nvCxnSpPr>
        <xdr:cNvPr id="20" name="コネクタ: カギ線 19">
          <a:extLst>
            <a:ext uri="{FF2B5EF4-FFF2-40B4-BE49-F238E27FC236}">
              <a16:creationId xmlns:a16="http://schemas.microsoft.com/office/drawing/2014/main" id="{34F4B98F-7A93-F9A7-D377-FD02F33D358D}"/>
            </a:ext>
          </a:extLst>
        </xdr:cNvPr>
        <xdr:cNvCxnSpPr/>
      </xdr:nvCxnSpPr>
      <xdr:spPr>
        <a:xfrm flipV="1">
          <a:off x="3416968" y="5694947"/>
          <a:ext cx="7620000" cy="770021"/>
        </a:xfrm>
        <a:prstGeom prst="bentConnector3">
          <a:avLst/>
        </a:prstGeom>
        <a:ln w="88900">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21</xdr:col>
      <xdr:colOff>16042</xdr:colOff>
      <xdr:row>20</xdr:row>
      <xdr:rowOff>8021</xdr:rowOff>
    </xdr:from>
    <xdr:to>
      <xdr:col>21</xdr:col>
      <xdr:colOff>32084</xdr:colOff>
      <xdr:row>28</xdr:row>
      <xdr:rowOff>176463</xdr:rowOff>
    </xdr:to>
    <xdr:cxnSp macro="">
      <xdr:nvCxnSpPr>
        <xdr:cNvPr id="22" name="直線矢印コネクタ 21">
          <a:extLst>
            <a:ext uri="{FF2B5EF4-FFF2-40B4-BE49-F238E27FC236}">
              <a16:creationId xmlns:a16="http://schemas.microsoft.com/office/drawing/2014/main" id="{653FC55C-EB82-C584-C202-CD7F89ECB677}"/>
            </a:ext>
          </a:extLst>
        </xdr:cNvPr>
        <xdr:cNvCxnSpPr/>
      </xdr:nvCxnSpPr>
      <xdr:spPr>
        <a:xfrm flipH="1">
          <a:off x="11020926" y="4491789"/>
          <a:ext cx="16042" cy="1828800"/>
        </a:xfrm>
        <a:prstGeom prst="straightConnector1">
          <a:avLst/>
        </a:prstGeom>
        <a:ln w="127000">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137160</xdr:colOff>
      <xdr:row>17</xdr:row>
      <xdr:rowOff>480060</xdr:rowOff>
    </xdr:to>
    <xdr:pic>
      <xdr:nvPicPr>
        <xdr:cNvPr id="3" name="図 2" descr="感染性胃腸炎患者報告数　直近5シーズン">
          <a:extLst>
            <a:ext uri="{FF2B5EF4-FFF2-40B4-BE49-F238E27FC236}">
              <a16:creationId xmlns:a16="http://schemas.microsoft.com/office/drawing/2014/main" id="{5063340F-38DF-3897-5D0E-C0D3E10F2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142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5.57</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17886"/>
            <a:gd name="adj6" fmla="val 50625"/>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3</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953921</xdr:colOff>
      <xdr:row>12</xdr:row>
      <xdr:rowOff>43923</xdr:rowOff>
    </xdr:from>
    <xdr:to>
      <xdr:col>11</xdr:col>
      <xdr:colOff>1272540</xdr:colOff>
      <xdr:row>13</xdr:row>
      <xdr:rowOff>166768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242701" y="237564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7</xdr:col>
      <xdr:colOff>304800</xdr:colOff>
      <xdr:row>17</xdr:row>
      <xdr:rowOff>133350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9536F7C-0FD5-4650-9563-0265C1F9C2B8}"/>
            </a:ext>
          </a:extLst>
        </xdr:cNvPr>
        <xdr:cNvSpPr>
          <a:spLocks noChangeAspect="1" noChangeArrowheads="1"/>
        </xdr:cNvSpPr>
      </xdr:nvSpPr>
      <xdr:spPr bwMode="auto">
        <a:xfrm>
          <a:off x="4038600" y="3901440"/>
          <a:ext cx="304800" cy="300990"/>
        </a:xfrm>
        <a:prstGeom prst="rect">
          <a:avLst/>
        </a:prstGeom>
        <a:noFill/>
        <a:ln w="9525">
          <a:noFill/>
          <a:miter lim="800000"/>
          <a:headEnd/>
          <a:tailEnd/>
        </a:ln>
      </xdr:spPr>
    </xdr:sp>
    <xdr:clientData/>
  </xdr:twoCellAnchor>
  <xdr:twoCellAnchor>
    <xdr:from>
      <xdr:col>5</xdr:col>
      <xdr:colOff>297273</xdr:colOff>
      <xdr:row>7</xdr:row>
      <xdr:rowOff>138360</xdr:rowOff>
    </xdr:from>
    <xdr:to>
      <xdr:col>6</xdr:col>
      <xdr:colOff>525873</xdr:colOff>
      <xdr:row>10</xdr:row>
      <xdr:rowOff>214560</xdr:rowOff>
    </xdr:to>
    <xdr:sp macro="" textlink="">
      <xdr:nvSpPr>
        <xdr:cNvPr id="3" name="右矢印 2">
          <a:extLst>
            <a:ext uri="{FF2B5EF4-FFF2-40B4-BE49-F238E27FC236}">
              <a16:creationId xmlns:a16="http://schemas.microsoft.com/office/drawing/2014/main" id="{D42EA133-DB28-4002-96D6-3436A0872327}"/>
            </a:ext>
          </a:extLst>
        </xdr:cNvPr>
        <xdr:cNvSpPr/>
      </xdr:nvSpPr>
      <xdr:spPr>
        <a:xfrm>
          <a:off x="3101433" y="1959540"/>
          <a:ext cx="845820" cy="701040"/>
        </a:xfrm>
        <a:prstGeom prst="rightArrow">
          <a:avLst/>
        </a:prstGeom>
        <a:solidFill>
          <a:schemeClr val="bg1"/>
        </a:solidFill>
        <a:effectLst>
          <a:glow rad="101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C4D228AE-EC12-4062-B5C4-205C3726BE7C}"/>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657E88EE-84C0-4166-A43C-C4051EBD0F0F}"/>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16</xdr:col>
      <xdr:colOff>0</xdr:colOff>
      <xdr:row>11</xdr:row>
      <xdr:rowOff>0</xdr:rowOff>
    </xdr:from>
    <xdr:to>
      <xdr:col>16</xdr:col>
      <xdr:colOff>304800</xdr:colOff>
      <xdr:row>12</xdr:row>
      <xdr:rowOff>85726</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C4072255-BE23-4F5A-8F8A-0725DA86942C}"/>
            </a:ext>
          </a:extLst>
        </xdr:cNvPr>
        <xdr:cNvSpPr>
          <a:spLocks noChangeAspect="1" noChangeArrowheads="1"/>
        </xdr:cNvSpPr>
      </xdr:nvSpPr>
      <xdr:spPr bwMode="auto">
        <a:xfrm>
          <a:off x="10721340" y="2659380"/>
          <a:ext cx="304800" cy="291466"/>
        </a:xfrm>
        <a:prstGeom prst="rect">
          <a:avLst/>
        </a:prstGeom>
        <a:noFill/>
        <a:ln w="9525">
          <a:noFill/>
          <a:miter lim="800000"/>
          <a:headEnd/>
          <a:tailEnd/>
        </a:ln>
      </xdr:spPr>
    </xdr:sp>
    <xdr:clientData/>
  </xdr:twoCellAnchor>
  <xdr:twoCellAnchor editAs="oneCell">
    <xdr:from>
      <xdr:col>1</xdr:col>
      <xdr:colOff>152490</xdr:colOff>
      <xdr:row>5</xdr:row>
      <xdr:rowOff>136358</xdr:rowOff>
    </xdr:from>
    <xdr:to>
      <xdr:col>5</xdr:col>
      <xdr:colOff>400</xdr:colOff>
      <xdr:row>13</xdr:row>
      <xdr:rowOff>219075</xdr:rowOff>
    </xdr:to>
    <xdr:pic>
      <xdr:nvPicPr>
        <xdr:cNvPr id="7" name="図 2">
          <a:extLst>
            <a:ext uri="{FF2B5EF4-FFF2-40B4-BE49-F238E27FC236}">
              <a16:creationId xmlns:a16="http://schemas.microsoft.com/office/drawing/2014/main" id="{8C6D1F73-0AA5-44CD-A5A7-A7961C07DF95}"/>
            </a:ext>
          </a:extLst>
        </xdr:cNvPr>
        <xdr:cNvPicPr>
          <a:picLocks noChangeAspect="1"/>
        </xdr:cNvPicPr>
      </xdr:nvPicPr>
      <xdr:blipFill>
        <a:blip xmlns:r="http://schemas.openxmlformats.org/officeDocument/2006/relationships" r:embed="rId4" cstate="print"/>
        <a:srcRect/>
        <a:stretch>
          <a:fillRect/>
        </a:stretch>
      </xdr:blipFill>
      <xdr:spPr bwMode="auto">
        <a:xfrm>
          <a:off x="487770" y="1530818"/>
          <a:ext cx="2316790" cy="1759117"/>
        </a:xfrm>
        <a:prstGeom prst="rect">
          <a:avLst/>
        </a:prstGeom>
        <a:noFill/>
        <a:ln>
          <a:noFill/>
        </a:ln>
        <a:effectLst>
          <a:outerShdw blurRad="50800" dist="88900" dir="2700000" algn="tl" rotWithShape="0">
            <a:prstClr val="black">
              <a:alpha val="40000"/>
            </a:prstClr>
          </a:outerShdw>
        </a:effectLst>
      </xdr:spPr>
    </xdr:pic>
    <xdr:clientData/>
  </xdr:twoCellAnchor>
  <xdr:twoCellAnchor editAs="oneCell">
    <xdr:from>
      <xdr:col>22</xdr:col>
      <xdr:colOff>161925</xdr:colOff>
      <xdr:row>60</xdr:row>
      <xdr:rowOff>114300</xdr:rowOff>
    </xdr:from>
    <xdr:to>
      <xdr:col>26</xdr:col>
      <xdr:colOff>613410</xdr:colOff>
      <xdr:row>71</xdr:row>
      <xdr:rowOff>28575</xdr:rowOff>
    </xdr:to>
    <xdr:pic>
      <xdr:nvPicPr>
        <xdr:cNvPr id="8" name="図 3">
          <a:extLst>
            <a:ext uri="{FF2B5EF4-FFF2-40B4-BE49-F238E27FC236}">
              <a16:creationId xmlns:a16="http://schemas.microsoft.com/office/drawing/2014/main" id="{D17EEA2C-732A-4061-B51E-301576E51D87}"/>
            </a:ext>
          </a:extLst>
        </xdr:cNvPr>
        <xdr:cNvPicPr>
          <a:picLocks noChangeAspect="1"/>
        </xdr:cNvPicPr>
      </xdr:nvPicPr>
      <xdr:blipFill>
        <a:blip xmlns:r="http://schemas.openxmlformats.org/officeDocument/2006/relationships" r:embed="rId5" cstate="print"/>
        <a:srcRect/>
        <a:stretch>
          <a:fillRect/>
        </a:stretch>
      </xdr:blipFill>
      <xdr:spPr bwMode="auto">
        <a:xfrm>
          <a:off x="14586585" y="11452860"/>
          <a:ext cx="2920365" cy="1758315"/>
        </a:xfrm>
        <a:prstGeom prst="rect">
          <a:avLst/>
        </a:prstGeom>
        <a:noFill/>
        <a:ln w="9525">
          <a:noFill/>
          <a:miter lim="800000"/>
          <a:headEnd/>
          <a:tailEnd/>
        </a:ln>
      </xdr:spPr>
    </xdr:pic>
    <xdr:clientData/>
  </xdr:twoCellAnchor>
  <xdr:twoCellAnchor editAs="oneCell">
    <xdr:from>
      <xdr:col>0</xdr:col>
      <xdr:colOff>265698</xdr:colOff>
      <xdr:row>18</xdr:row>
      <xdr:rowOff>122321</xdr:rowOff>
    </xdr:from>
    <xdr:to>
      <xdr:col>7</xdr:col>
      <xdr:colOff>94600</xdr:colOff>
      <xdr:row>29</xdr:row>
      <xdr:rowOff>40105</xdr:rowOff>
    </xdr:to>
    <xdr:pic>
      <xdr:nvPicPr>
        <xdr:cNvPr id="9" name="図 7">
          <a:extLst>
            <a:ext uri="{FF2B5EF4-FFF2-40B4-BE49-F238E27FC236}">
              <a16:creationId xmlns:a16="http://schemas.microsoft.com/office/drawing/2014/main" id="{6B20EB1F-9B58-43B3-8336-BE36A4B9B451}"/>
            </a:ext>
          </a:extLst>
        </xdr:cNvPr>
        <xdr:cNvPicPr>
          <a:picLocks noChangeAspect="1"/>
        </xdr:cNvPicPr>
      </xdr:nvPicPr>
      <xdr:blipFill>
        <a:blip xmlns:r="http://schemas.openxmlformats.org/officeDocument/2006/relationships" r:embed="rId6" cstate="print"/>
        <a:srcRect/>
        <a:stretch>
          <a:fillRect/>
        </a:stretch>
      </xdr:blipFill>
      <xdr:spPr bwMode="auto">
        <a:xfrm>
          <a:off x="265698" y="4359041"/>
          <a:ext cx="3867502" cy="1769444"/>
        </a:xfrm>
        <a:prstGeom prst="rect">
          <a:avLst/>
        </a:prstGeom>
        <a:noFill/>
        <a:ln w="25400">
          <a:solidFill>
            <a:schemeClr val="bg2"/>
          </a:solidFill>
          <a:miter lim="800000"/>
          <a:headEnd/>
          <a:tailEnd/>
        </a:ln>
        <a:effectLst>
          <a:outerShdw blurRad="50800" dist="38100" dir="2700000" algn="tl" rotWithShape="0">
            <a:prstClr val="black">
              <a:alpha val="40000"/>
            </a:prstClr>
          </a:outerShdw>
        </a:effectLst>
      </xdr:spPr>
    </xdr:pic>
    <xdr:clientData/>
  </xdr:twoCellAnchor>
  <xdr:twoCellAnchor editAs="oneCell">
    <xdr:from>
      <xdr:col>7</xdr:col>
      <xdr:colOff>549441</xdr:colOff>
      <xdr:row>18</xdr:row>
      <xdr:rowOff>130843</xdr:rowOff>
    </xdr:from>
    <xdr:to>
      <xdr:col>11</xdr:col>
      <xdr:colOff>211810</xdr:colOff>
      <xdr:row>29</xdr:row>
      <xdr:rowOff>82216</xdr:rowOff>
    </xdr:to>
    <xdr:pic>
      <xdr:nvPicPr>
        <xdr:cNvPr id="10" name="図 10">
          <a:extLst>
            <a:ext uri="{FF2B5EF4-FFF2-40B4-BE49-F238E27FC236}">
              <a16:creationId xmlns:a16="http://schemas.microsoft.com/office/drawing/2014/main" id="{767B1ED3-4D32-4B23-A6A9-7B57C52DB9A0}"/>
            </a:ext>
          </a:extLst>
        </xdr:cNvPr>
        <xdr:cNvPicPr>
          <a:picLocks noChangeAspect="1"/>
        </xdr:cNvPicPr>
      </xdr:nvPicPr>
      <xdr:blipFill>
        <a:blip xmlns:r="http://schemas.openxmlformats.org/officeDocument/2006/relationships" r:embed="rId7" cstate="print"/>
        <a:srcRect/>
        <a:stretch>
          <a:fillRect/>
        </a:stretch>
      </xdr:blipFill>
      <xdr:spPr bwMode="auto">
        <a:xfrm>
          <a:off x="4588041" y="4367563"/>
          <a:ext cx="3479989" cy="1803033"/>
        </a:xfrm>
        <a:prstGeom prst="rect">
          <a:avLst/>
        </a:prstGeom>
        <a:noFill/>
        <a:ln w="25400">
          <a:solidFill>
            <a:srgbClr val="FFFF00"/>
          </a:solidFill>
          <a:miter lim="800000"/>
          <a:headEnd/>
          <a:tailEnd/>
        </a:ln>
        <a:effectLst>
          <a:outerShdw blurRad="50800" dist="38100" dir="2700000" algn="tl" rotWithShape="0">
            <a:prstClr val="black">
              <a:alpha val="40000"/>
            </a:prstClr>
          </a:outerShdw>
        </a:effectLst>
      </xdr:spPr>
    </xdr:pic>
    <xdr:clientData/>
  </xdr:twoCellAnchor>
  <xdr:twoCellAnchor>
    <xdr:from>
      <xdr:col>0</xdr:col>
      <xdr:colOff>316331</xdr:colOff>
      <xdr:row>16</xdr:row>
      <xdr:rowOff>14036</xdr:rowOff>
    </xdr:from>
    <xdr:to>
      <xdr:col>6</xdr:col>
      <xdr:colOff>70184</xdr:colOff>
      <xdr:row>17</xdr:row>
      <xdr:rowOff>140368</xdr:rowOff>
    </xdr:to>
    <xdr:sp macro="" textlink="">
      <xdr:nvSpPr>
        <xdr:cNvPr id="11" name="テキスト ボックス 10">
          <a:extLst>
            <a:ext uri="{FF2B5EF4-FFF2-40B4-BE49-F238E27FC236}">
              <a16:creationId xmlns:a16="http://schemas.microsoft.com/office/drawing/2014/main" id="{5D08A605-6F18-45FB-B298-12DC58477BBE}"/>
            </a:ext>
          </a:extLst>
        </xdr:cNvPr>
        <xdr:cNvSpPr txBox="1"/>
      </xdr:nvSpPr>
      <xdr:spPr>
        <a:xfrm>
          <a:off x="316331" y="3915476"/>
          <a:ext cx="3175233" cy="293972"/>
        </a:xfrm>
        <a:prstGeom prst="rect">
          <a:avLst/>
        </a:prstGeom>
        <a:solidFill>
          <a:srgbClr val="C00000"/>
        </a:solidFill>
        <a:ln w="2540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chemeClr val="bg1"/>
              </a:solidFill>
            </a:rPr>
            <a:t>木製</a:t>
          </a:r>
          <a:r>
            <a:rPr kumimoji="1" lang="en-US" altLang="ja-JP" sz="1200" b="1">
              <a:solidFill>
                <a:schemeClr val="bg1"/>
              </a:solidFill>
            </a:rPr>
            <a:t>/</a:t>
          </a:r>
          <a:r>
            <a:rPr kumimoji="1" lang="ja-JP" altLang="en-US" sz="1200" b="1">
              <a:solidFill>
                <a:schemeClr val="bg1"/>
              </a:solidFill>
            </a:rPr>
            <a:t>合成素材の菌数調査：差がない</a:t>
          </a:r>
        </a:p>
      </xdr:txBody>
    </xdr:sp>
    <xdr:clientData/>
  </xdr:twoCellAnchor>
  <xdr:twoCellAnchor>
    <xdr:from>
      <xdr:col>7</xdr:col>
      <xdr:colOff>232107</xdr:colOff>
      <xdr:row>15</xdr:row>
      <xdr:rowOff>139869</xdr:rowOff>
    </xdr:from>
    <xdr:to>
      <xdr:col>11</xdr:col>
      <xdr:colOff>1253289</xdr:colOff>
      <xdr:row>18</xdr:row>
      <xdr:rowOff>60159</xdr:rowOff>
    </xdr:to>
    <xdr:sp macro="" textlink="">
      <xdr:nvSpPr>
        <xdr:cNvPr id="12" name="テキスト ボックス 11">
          <a:extLst>
            <a:ext uri="{FF2B5EF4-FFF2-40B4-BE49-F238E27FC236}">
              <a16:creationId xmlns:a16="http://schemas.microsoft.com/office/drawing/2014/main" id="{C2121361-D85E-406A-B7AC-888719C65102}"/>
            </a:ext>
          </a:extLst>
        </xdr:cNvPr>
        <xdr:cNvSpPr txBox="1">
          <a:spLocks noChangeArrowheads="1"/>
        </xdr:cNvSpPr>
      </xdr:nvSpPr>
      <xdr:spPr bwMode="auto">
        <a:xfrm>
          <a:off x="4270707" y="3873669"/>
          <a:ext cx="4694022" cy="423210"/>
        </a:xfrm>
        <a:prstGeom prst="rect">
          <a:avLst/>
        </a:prstGeom>
        <a:solidFill>
          <a:schemeClr val="accent4">
            <a:lumMod val="75000"/>
          </a:schemeClr>
        </a:solidFill>
        <a:ln w="25400">
          <a:solidFill>
            <a:srgbClr val="FFFF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chemeClr val="bg1"/>
              </a:solidFill>
              <a:latin typeface="ＭＳ Ｐゴシック"/>
              <a:ea typeface="ＭＳ Ｐゴシック"/>
            </a:rPr>
            <a:t>まな板の衛生管理</a:t>
          </a:r>
          <a:endParaRPr lang="ja-JP" altLang="en-US" sz="1100" b="1" i="0" u="none" strike="noStrike" baseline="0">
            <a:solidFill>
              <a:schemeClr val="bg1"/>
            </a:solidFill>
            <a:latin typeface="Calibri"/>
            <a:ea typeface="ＭＳ Ｐゴシック"/>
          </a:endParaRPr>
        </a:p>
        <a:p>
          <a:pPr algn="l" rtl="0">
            <a:lnSpc>
              <a:spcPts val="1300"/>
            </a:lnSpc>
            <a:defRPr sz="1000"/>
          </a:pPr>
          <a:r>
            <a:rPr lang="ja-JP" altLang="en-US" sz="1100" b="1" i="0" u="none" strike="noStrike" baseline="0">
              <a:solidFill>
                <a:schemeClr val="bg1"/>
              </a:solidFill>
              <a:latin typeface="ＭＳ Ｐゴシック"/>
              <a:ea typeface="ＭＳ Ｐゴシック"/>
            </a:rPr>
            <a:t>洗剤洗いの後に適切な水洗いで　　付着菌数激減</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23328</xdr:rowOff>
    </xdr:from>
    <xdr:to>
      <xdr:col>2</xdr:col>
      <xdr:colOff>4081875</xdr:colOff>
      <xdr:row>33</xdr:row>
      <xdr:rowOff>62205</xdr:rowOff>
    </xdr:to>
    <xdr:pic>
      <xdr:nvPicPr>
        <xdr:cNvPr id="4" name="図 3">
          <a:extLst>
            <a:ext uri="{FF2B5EF4-FFF2-40B4-BE49-F238E27FC236}">
              <a16:creationId xmlns:a16="http://schemas.microsoft.com/office/drawing/2014/main" id="{6E2B3A59-52F2-2589-24A7-5707600CC46A}"/>
            </a:ext>
          </a:extLst>
        </xdr:cNvPr>
        <xdr:cNvPicPr>
          <a:picLocks noChangeAspect="1"/>
        </xdr:cNvPicPr>
      </xdr:nvPicPr>
      <xdr:blipFill>
        <a:blip xmlns:r="http://schemas.openxmlformats.org/officeDocument/2006/relationships" r:embed="rId2"/>
        <a:stretch>
          <a:fillRect/>
        </a:stretch>
      </xdr:blipFill>
      <xdr:spPr>
        <a:xfrm>
          <a:off x="2107163" y="6826899"/>
          <a:ext cx="4081875" cy="32268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237067</xdr:rowOff>
    </xdr:from>
    <xdr:to>
      <xdr:col>21</xdr:col>
      <xdr:colOff>59267</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524000"/>
          <a:ext cx="1135032" cy="16808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7</xdr:row>
      <xdr:rowOff>8467</xdr:rowOff>
    </xdr:from>
    <xdr:to>
      <xdr:col>6</xdr:col>
      <xdr:colOff>118533</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549400"/>
          <a:ext cx="941010" cy="1684176"/>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8467</xdr:colOff>
      <xdr:row>40</xdr:row>
      <xdr:rowOff>76200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328411" cy="268374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21</xdr:col>
      <xdr:colOff>33867</xdr:colOff>
      <xdr:row>45</xdr:row>
      <xdr:rowOff>93133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072279" cy="35420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41</xdr:row>
      <xdr:rowOff>240973</xdr:rowOff>
    </xdr:from>
    <xdr:to>
      <xdr:col>2</xdr:col>
      <xdr:colOff>4068025</xdr:colOff>
      <xdr:row>43</xdr:row>
      <xdr:rowOff>182358</xdr:rowOff>
    </xdr:to>
    <xdr:pic>
      <xdr:nvPicPr>
        <xdr:cNvPr id="2" name="図 1">
          <a:extLst>
            <a:ext uri="{FF2B5EF4-FFF2-40B4-BE49-F238E27FC236}">
              <a16:creationId xmlns:a16="http://schemas.microsoft.com/office/drawing/2014/main" id="{1070BF1D-7D7F-9471-83CD-CD2B32704E74}"/>
            </a:ext>
          </a:extLst>
        </xdr:cNvPr>
        <xdr:cNvPicPr>
          <a:picLocks noChangeAspect="1"/>
        </xdr:cNvPicPr>
      </xdr:nvPicPr>
      <xdr:blipFill>
        <a:blip xmlns:r="http://schemas.openxmlformats.org/officeDocument/2006/relationships" r:embed="rId1"/>
        <a:stretch>
          <a:fillRect/>
        </a:stretch>
      </xdr:blipFill>
      <xdr:spPr>
        <a:xfrm>
          <a:off x="1465385" y="13064717"/>
          <a:ext cx="5429204" cy="5666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ellness-news.co.jp/posts/250703-6/" TargetMode="External"/><Relationship Id="rId7" Type="http://schemas.openxmlformats.org/officeDocument/2006/relationships/printerSettings" Target="../printerSettings/printerSettings10.bin"/><Relationship Id="rId2" Type="http://schemas.openxmlformats.org/officeDocument/2006/relationships/hyperlink" Target="https://business.nikkei.com/mail/saturday/?Date=2025070505" TargetMode="External"/><Relationship Id="rId1" Type="http://schemas.openxmlformats.org/officeDocument/2006/relationships/hyperlink" Target="https://www.47news.jp/12817910.html" TargetMode="External"/><Relationship Id="rId6" Type="http://schemas.openxmlformats.org/officeDocument/2006/relationships/hyperlink" Target="https://wellness-news.co.jp/posts/250624-2/" TargetMode="External"/><Relationship Id="rId5" Type="http://schemas.openxmlformats.org/officeDocument/2006/relationships/hyperlink" Target="https://wellness-news.co.jp/posts/250701-5/" TargetMode="External"/><Relationship Id="rId4" Type="http://schemas.openxmlformats.org/officeDocument/2006/relationships/hyperlink" Target="https://news.tnc.co.jp/news/articles/NID2025070126137"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foods-ch.infomart.co.jp/anzen/recall/180740" TargetMode="External"/><Relationship Id="rId2" Type="http://schemas.openxmlformats.org/officeDocument/2006/relationships/hyperlink" Target="https://www.excite.co.jp/news/article/Recall_53270/" TargetMode="External"/><Relationship Id="rId1" Type="http://schemas.openxmlformats.org/officeDocument/2006/relationships/hyperlink" Target="https://news.yahoo.co.jp/articles/596160889294e116c69af9e7a46e76a4ba98a00d" TargetMode="External"/><Relationship Id="rId5" Type="http://schemas.openxmlformats.org/officeDocument/2006/relationships/printerSettings" Target="../printerSettings/printerSettings11.bin"/><Relationship Id="rId4" Type="http://schemas.openxmlformats.org/officeDocument/2006/relationships/hyperlink" Target="https://ifas.mhlw.go.jp/faspub/_link.do?i=IO_S020502&amp;p=RCL202501404"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chiba.jp/hokenfukushi/iryoeisei/seikatsueisei/07offender1.html" TargetMode="External"/><Relationship Id="rId3" Type="http://schemas.openxmlformats.org/officeDocument/2006/relationships/hyperlink" Target="https://news.yahoo.co.jp/articles/9d87cb9d995e12f396ac111f9e979fe62b218d4f" TargetMode="External"/><Relationship Id="rId7" Type="http://schemas.openxmlformats.org/officeDocument/2006/relationships/hyperlink" Target="https://www.rakuten.co.jp/netking/contents/virus-133/" TargetMode="External"/><Relationship Id="rId2" Type="http://schemas.openxmlformats.org/officeDocument/2006/relationships/hyperlink" Target="https://news.livedoor.com/article/detail/29089326/"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ews.yahoo.co.jp/articles/adf3de35dbeda372e0a52744009a5872d1ae95f6" TargetMode="External"/><Relationship Id="rId5" Type="http://schemas.openxmlformats.org/officeDocument/2006/relationships/hyperlink" Target="https://news.jp/i/1312957746005148590?c=1179248089549373591" TargetMode="External"/><Relationship Id="rId10" Type="http://schemas.openxmlformats.org/officeDocument/2006/relationships/printerSettings" Target="../printerSettings/printerSettings5.bin"/><Relationship Id="rId4" Type="http://schemas.openxmlformats.org/officeDocument/2006/relationships/hyperlink" Target="https://www3.nhk.or.jp/fukuoka-news/20250703/5010028807.html" TargetMode="External"/><Relationship Id="rId9" Type="http://schemas.openxmlformats.org/officeDocument/2006/relationships/hyperlink" Target="https://news.yahoo.co.jp/articles/98230eefa9f756c43ee158599da90bd3aec8130d"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news/html/20250701/k10014849201000.html" TargetMode="External"/><Relationship Id="rId13" Type="http://schemas.openxmlformats.org/officeDocument/2006/relationships/hyperlink" Target="https://news.yahoo.co.jp/articles/226fe1f932c00dad9fc401a62e117366ac0fe60b" TargetMode="External"/><Relationship Id="rId18" Type="http://schemas.openxmlformats.org/officeDocument/2006/relationships/printerSettings" Target="../printerSettings/printerSettings6.bin"/><Relationship Id="rId3" Type="http://schemas.openxmlformats.org/officeDocument/2006/relationships/hyperlink" Target="https://www3.nhk.or.jp/news/html/20250628/k10014846811000.html" TargetMode="External"/><Relationship Id="rId7" Type="http://schemas.openxmlformats.org/officeDocument/2006/relationships/hyperlink" Target="https://www.jetro.go.jp/biznews/2025/06/46597a5657d3f00d.html" TargetMode="External"/><Relationship Id="rId12" Type="http://schemas.openxmlformats.org/officeDocument/2006/relationships/hyperlink" Target="https://news.yahoo.co.jp/articles/d940a69ee767f483107054a08f35d0fecf2fb80a" TargetMode="External"/><Relationship Id="rId17" Type="http://schemas.openxmlformats.org/officeDocument/2006/relationships/hyperlink" Target="https://www.epochtimes.jp/2025/07/310893.html" TargetMode="External"/><Relationship Id="rId2" Type="http://schemas.openxmlformats.org/officeDocument/2006/relationships/hyperlink" Target="https://www3.nhk.or.jp/news/html/20250629/k10014848071000.html" TargetMode="External"/><Relationship Id="rId16" Type="http://schemas.openxmlformats.org/officeDocument/2006/relationships/hyperlink" Target="https://news.yahoo.co.jp/articles/adf230b6fc84c3bf0a828cd64f015c4ed0f80c59" TargetMode="External"/><Relationship Id="rId1" Type="http://schemas.openxmlformats.org/officeDocument/2006/relationships/hyperlink" Target="https://www.vietnam.vn/ja/goc-viet-nam-dau-tien-tai-chuoi-sieu-thi-lon-o-thu-do-cua-lien-bang-nga" TargetMode="External"/><Relationship Id="rId6" Type="http://schemas.openxmlformats.org/officeDocument/2006/relationships/hyperlink" Target="https://www3.nhk.or.jp/news/html/20250627/k10014846741000.html" TargetMode="External"/><Relationship Id="rId11" Type="http://schemas.openxmlformats.org/officeDocument/2006/relationships/hyperlink" Target="https://news.yahoo.co.jp/articles/91f195fbe4bd3a83c03f39e24500e0dd6d4130ab" TargetMode="External"/><Relationship Id="rId5" Type="http://schemas.openxmlformats.org/officeDocument/2006/relationships/hyperlink" Target="https://www.nikkei.com/article/DGXZQOGN25E7R0V20C25A6000000/" TargetMode="External"/><Relationship Id="rId15" Type="http://schemas.openxmlformats.org/officeDocument/2006/relationships/hyperlink" Target="https://www.nikkei.com/article/DGXZQOGR20DPR0Q5A620C2000000/" TargetMode="External"/><Relationship Id="rId10" Type="http://schemas.openxmlformats.org/officeDocument/2006/relationships/hyperlink" Target="https://www.nikkei.com/article/DGXZQOCC193LE0Z10C25A5000000/" TargetMode="External"/><Relationship Id="rId4" Type="http://schemas.openxmlformats.org/officeDocument/2006/relationships/hyperlink" Target="https://www.jetro.go.jp/biznews/2025/06/ff88e4a2e3b6b583.html" TargetMode="External"/><Relationship Id="rId9" Type="http://schemas.openxmlformats.org/officeDocument/2006/relationships/hyperlink" Target="https://news.nissyoku.co.jp/flash/1196742" TargetMode="External"/><Relationship Id="rId14" Type="http://schemas.openxmlformats.org/officeDocument/2006/relationships/hyperlink" Target="https://news.yahoo.co.jp/articles/4a6284e453f2df70d7188f865743d2a0cca972b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5" t="s">
        <v>3</v>
      </c>
      <c r="B3" s="636"/>
      <c r="C3" s="636"/>
      <c r="D3" s="636"/>
      <c r="E3" s="636"/>
      <c r="F3" s="636"/>
      <c r="G3" s="636"/>
      <c r="H3" s="637"/>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+'26　食中毒記事等 '!A8</f>
        <v>食中毒と断定されず　志摩観光ホテル客ら体調不良　レストランきょう再開　三重</v>
      </c>
      <c r="C10" s="75"/>
      <c r="D10" s="77"/>
      <c r="E10" s="75"/>
      <c r="F10" s="78"/>
      <c r="G10" s="76"/>
      <c r="H10" s="76"/>
      <c r="I10" s="41"/>
    </row>
    <row r="11" spans="1:9" ht="15" customHeight="1">
      <c r="A11" s="144" t="s">
        <v>9</v>
      </c>
      <c r="B11" s="75" t="str">
        <f>+'26　ノロウイルス関連情報 '!H72</f>
        <v>管理レベル「3」　</v>
      </c>
      <c r="C11" s="75"/>
      <c r="D11" s="75" t="s">
        <v>10</v>
      </c>
      <c r="E11" s="75"/>
      <c r="F11" s="77">
        <f>+'26　ノロウイルス関連情報 '!G73</f>
        <v>5.57</v>
      </c>
      <c r="G11" s="75" t="str">
        <f>+'26　ノロウイルス関連情報 '!H73</f>
        <v>　：先週より</v>
      </c>
      <c r="H11" s="171">
        <f>+'26　ノロウイルス関連情報 '!I73</f>
        <v>-0.23999999999999932</v>
      </c>
      <c r="I11" s="41"/>
    </row>
    <row r="12" spans="1:9" s="49" customFormat="1" ht="15" customHeight="1">
      <c r="A12" s="79" t="s">
        <v>11</v>
      </c>
      <c r="B12" s="641" t="str">
        <f>+'26　残留農薬など'!A2</f>
        <v xml:space="preserve">	エバラ食品、「豚みそ焼のたれ」を自主回収 原料に基準値超える農薬 - Yahoo!ニュース</v>
      </c>
      <c r="C12" s="641"/>
      <c r="D12" s="641"/>
      <c r="E12" s="641"/>
      <c r="F12" s="641"/>
      <c r="G12" s="641"/>
      <c r="H12" s="80"/>
      <c r="I12" s="48"/>
    </row>
    <row r="13" spans="1:9" ht="15" customHeight="1">
      <c r="A13" s="74" t="s">
        <v>12</v>
      </c>
      <c r="B13" s="641" t="str">
        <f>+'26　食品表示'!A2</f>
        <v xml:space="preserve">食の安心へＨＡＣＣＰ定着推進！県央食品衛生協会が2025年度事業計画 飲食店や旅館などが ... </v>
      </c>
      <c r="C13" s="641"/>
      <c r="D13" s="641"/>
      <c r="E13" s="641"/>
      <c r="F13" s="641"/>
      <c r="G13" s="641"/>
      <c r="H13" s="76"/>
      <c r="I13" s="41"/>
    </row>
    <row r="14" spans="1:9" ht="15" customHeight="1">
      <c r="A14" s="74" t="s">
        <v>13</v>
      </c>
      <c r="B14" s="76" t="str">
        <f>+'26 海外情報'!A2</f>
        <v xml:space="preserve">ロシア連邦の首都にある大手スーパーマーケットチェーンに初めて「ベトナムコーナー」がオープン 　Vietnam.vn </v>
      </c>
      <c r="D14" s="76"/>
      <c r="E14" s="76"/>
      <c r="F14" s="76"/>
      <c r="G14" s="76"/>
      <c r="H14" s="76"/>
      <c r="I14" s="41"/>
    </row>
    <row r="15" spans="1:9" ht="15" customHeight="1">
      <c r="A15" s="81" t="s">
        <v>14</v>
      </c>
      <c r="B15" s="82" t="str">
        <f>+'26 海外情報'!A5</f>
        <v>中国 日本産水産物の輸入29日から再開 福島や宮城など10都県は引き続き除外 ｜ NHK ｜ 中国</v>
      </c>
      <c r="C15" s="638" t="s">
        <v>15</v>
      </c>
      <c r="D15" s="638"/>
      <c r="E15" s="638"/>
      <c r="F15" s="638"/>
      <c r="G15" s="638"/>
      <c r="H15" s="639"/>
      <c r="I15" s="41"/>
    </row>
    <row r="16" spans="1:9" ht="15" customHeight="1">
      <c r="A16" s="74" t="s">
        <v>16</v>
      </c>
      <c r="B16" s="75" t="str">
        <f>+'26　感染症統計'!A23</f>
        <v>2025年 第26週（6/23～6/29）</v>
      </c>
      <c r="C16" s="76"/>
      <c r="D16" s="75" t="s">
        <v>17</v>
      </c>
      <c r="E16" s="76"/>
      <c r="F16" s="76"/>
      <c r="G16" s="76"/>
      <c r="H16" s="76"/>
      <c r="I16" s="41"/>
    </row>
    <row r="17" spans="1:16" ht="15" customHeight="1">
      <c r="A17" s="74" t="s">
        <v>18</v>
      </c>
      <c r="B17" s="640" t="str">
        <f>+'25　国内感染症情報'!B2</f>
        <v>2025年第25週（6月16日〜6月22日）</v>
      </c>
      <c r="C17" s="640"/>
      <c r="D17" s="640"/>
      <c r="E17" s="640"/>
      <c r="F17" s="640"/>
      <c r="G17" s="640"/>
      <c r="H17" s="76"/>
      <c r="I17" s="41"/>
    </row>
    <row r="18" spans="1:16" ht="15" customHeight="1">
      <c r="A18" s="74" t="s">
        <v>19</v>
      </c>
      <c r="B18" s="83" t="str">
        <f>+'26  衛生訓話'!A2</f>
        <v>今週のお題　(まな板の管理と使用方法)</v>
      </c>
      <c r="F18" s="83"/>
      <c r="G18" s="76"/>
      <c r="H18" s="76"/>
      <c r="I18" s="41"/>
    </row>
    <row r="19" spans="1:16" ht="15" customHeight="1">
      <c r="A19" s="74" t="s">
        <v>20</v>
      </c>
      <c r="B19" s="638" t="s">
        <v>495</v>
      </c>
      <c r="C19" s="638"/>
      <c r="D19" s="638"/>
      <c r="E19" s="638"/>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2" t="s">
        <v>25</v>
      </c>
      <c r="B39" s="642"/>
      <c r="C39" s="642"/>
      <c r="D39" s="642"/>
      <c r="E39" s="642"/>
      <c r="F39" s="642"/>
      <c r="G39" s="642"/>
    </row>
    <row r="40" spans="1:9" ht="30.75" customHeight="1">
      <c r="A40" s="646" t="s">
        <v>26</v>
      </c>
      <c r="B40" s="646"/>
      <c r="C40" s="646"/>
      <c r="D40" s="646"/>
      <c r="E40" s="646"/>
      <c r="F40" s="646"/>
      <c r="G40" s="646"/>
    </row>
    <row r="41" spans="1:9" ht="15">
      <c r="A41" s="52"/>
    </row>
    <row r="42" spans="1:9" ht="69.75" customHeight="1">
      <c r="A42" s="644" t="s">
        <v>27</v>
      </c>
      <c r="B42" s="644"/>
      <c r="C42" s="644"/>
      <c r="D42" s="644"/>
      <c r="E42" s="644"/>
      <c r="F42" s="644"/>
      <c r="G42" s="644"/>
    </row>
    <row r="43" spans="1:9" ht="35.25" customHeight="1">
      <c r="A43" s="646" t="s">
        <v>28</v>
      </c>
      <c r="B43" s="646"/>
      <c r="C43" s="646"/>
      <c r="D43" s="646"/>
      <c r="E43" s="646"/>
      <c r="F43" s="646"/>
      <c r="G43" s="646"/>
    </row>
    <row r="44" spans="1:9" ht="59.25" customHeight="1">
      <c r="A44" s="644" t="s">
        <v>29</v>
      </c>
      <c r="B44" s="644"/>
      <c r="C44" s="644"/>
      <c r="D44" s="644"/>
      <c r="E44" s="644"/>
      <c r="F44" s="644"/>
      <c r="G44" s="644"/>
    </row>
    <row r="45" spans="1:9" ht="15">
      <c r="A45" s="53"/>
    </row>
    <row r="46" spans="1:9" ht="27.75" customHeight="1">
      <c r="A46" s="645" t="s">
        <v>30</v>
      </c>
      <c r="B46" s="645"/>
      <c r="C46" s="645"/>
      <c r="D46" s="645"/>
      <c r="E46" s="645"/>
      <c r="F46" s="645"/>
      <c r="G46" s="645"/>
    </row>
    <row r="47" spans="1:9" ht="53.25" customHeight="1">
      <c r="A47" s="643" t="s">
        <v>31</v>
      </c>
      <c r="B47" s="644"/>
      <c r="C47" s="644"/>
      <c r="D47" s="644"/>
      <c r="E47" s="644"/>
      <c r="F47" s="644"/>
      <c r="G47" s="644"/>
    </row>
    <row r="48" spans="1:9" ht="15">
      <c r="A48" s="53"/>
    </row>
    <row r="49" spans="1:7" ht="32.25" customHeight="1">
      <c r="A49" s="645" t="s">
        <v>32</v>
      </c>
      <c r="B49" s="645"/>
      <c r="C49" s="645"/>
      <c r="D49" s="645"/>
      <c r="E49" s="645"/>
      <c r="F49" s="645"/>
      <c r="G49" s="645"/>
    </row>
    <row r="50" spans="1:7" ht="15">
      <c r="A50" s="52"/>
    </row>
    <row r="51" spans="1:7" ht="87" customHeight="1">
      <c r="A51" s="643" t="s">
        <v>33</v>
      </c>
      <c r="B51" s="644"/>
      <c r="C51" s="644"/>
      <c r="D51" s="644"/>
      <c r="E51" s="644"/>
      <c r="F51" s="644"/>
      <c r="G51" s="644"/>
    </row>
    <row r="52" spans="1:7" ht="15">
      <c r="A52" s="53"/>
    </row>
    <row r="53" spans="1:7" ht="32.25" customHeight="1">
      <c r="A53" s="645" t="s">
        <v>34</v>
      </c>
      <c r="B53" s="645"/>
      <c r="C53" s="645"/>
      <c r="D53" s="645"/>
      <c r="E53" s="645"/>
      <c r="F53" s="645"/>
      <c r="G53" s="645"/>
    </row>
    <row r="54" spans="1:7" ht="29.25" customHeight="1">
      <c r="A54" s="644" t="s">
        <v>35</v>
      </c>
      <c r="B54" s="644"/>
      <c r="C54" s="644"/>
      <c r="D54" s="644"/>
      <c r="E54" s="644"/>
      <c r="F54" s="644"/>
      <c r="G54" s="644"/>
    </row>
    <row r="55" spans="1:7" ht="15">
      <c r="A55" s="53"/>
    </row>
    <row r="56" spans="1:7" s="49" customFormat="1" ht="110.25" customHeight="1">
      <c r="A56" s="647" t="s">
        <v>36</v>
      </c>
      <c r="B56" s="648"/>
      <c r="C56" s="648"/>
      <c r="D56" s="648"/>
      <c r="E56" s="648"/>
      <c r="F56" s="648"/>
      <c r="G56" s="648"/>
    </row>
    <row r="57" spans="1:7" ht="34.5" customHeight="1">
      <c r="A57" s="646" t="s">
        <v>37</v>
      </c>
      <c r="B57" s="646"/>
      <c r="C57" s="646"/>
      <c r="D57" s="646"/>
      <c r="E57" s="646"/>
      <c r="F57" s="646"/>
      <c r="G57" s="646"/>
    </row>
    <row r="58" spans="1:7" ht="114" customHeight="1">
      <c r="A58" s="643" t="s">
        <v>38</v>
      </c>
      <c r="B58" s="644"/>
      <c r="C58" s="644"/>
      <c r="D58" s="644"/>
      <c r="E58" s="644"/>
      <c r="F58" s="644"/>
      <c r="G58" s="644"/>
    </row>
    <row r="59" spans="1:7" ht="109.5" customHeight="1">
      <c r="A59" s="644"/>
      <c r="B59" s="644"/>
      <c r="C59" s="644"/>
      <c r="D59" s="644"/>
      <c r="E59" s="644"/>
      <c r="F59" s="644"/>
      <c r="G59" s="644"/>
    </row>
    <row r="60" spans="1:7" ht="15">
      <c r="A60" s="53"/>
    </row>
    <row r="61" spans="1:7" s="50" customFormat="1" ht="57.75" customHeight="1">
      <c r="A61" s="644"/>
      <c r="B61" s="644"/>
      <c r="C61" s="644"/>
      <c r="D61" s="644"/>
      <c r="E61" s="644"/>
      <c r="F61" s="644"/>
      <c r="G61" s="644"/>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5"/>
  <sheetViews>
    <sheetView view="pageBreakPreview" zoomScale="117" zoomScaleNormal="100" zoomScaleSheetLayoutView="117" workbookViewId="0">
      <selection activeCell="F4" sqref="F4"/>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904" t="s">
        <v>264</v>
      </c>
      <c r="B1" s="905" t="s">
        <v>176</v>
      </c>
      <c r="C1" s="906" t="s">
        <v>339</v>
      </c>
      <c r="D1" s="907" t="s">
        <v>172</v>
      </c>
      <c r="E1" s="908" t="s">
        <v>173</v>
      </c>
    </row>
    <row r="2" spans="1:5" s="45" customFormat="1" ht="25.2" customHeight="1" thickTop="1">
      <c r="A2" s="899" t="s">
        <v>211</v>
      </c>
      <c r="B2" s="900" t="s">
        <v>270</v>
      </c>
      <c r="C2" s="901" t="s">
        <v>313</v>
      </c>
      <c r="D2" s="902">
        <v>45842</v>
      </c>
      <c r="E2" s="903">
        <v>45842</v>
      </c>
    </row>
    <row r="3" spans="1:5" s="45" customFormat="1" ht="25.2" customHeight="1">
      <c r="A3" s="582" t="s">
        <v>211</v>
      </c>
      <c r="B3" s="583" t="s">
        <v>271</v>
      </c>
      <c r="C3" s="584" t="s">
        <v>314</v>
      </c>
      <c r="D3" s="585">
        <v>45842</v>
      </c>
      <c r="E3" s="586">
        <v>45842</v>
      </c>
    </row>
    <row r="4" spans="1:5" s="45" customFormat="1" ht="25.2" customHeight="1">
      <c r="A4" s="582" t="s">
        <v>256</v>
      </c>
      <c r="B4" s="583" t="s">
        <v>272</v>
      </c>
      <c r="C4" s="584" t="s">
        <v>315</v>
      </c>
      <c r="D4" s="585">
        <v>45842</v>
      </c>
      <c r="E4" s="586">
        <v>45842</v>
      </c>
    </row>
    <row r="5" spans="1:5" s="45" customFormat="1" ht="25.2" customHeight="1">
      <c r="A5" s="582" t="s">
        <v>211</v>
      </c>
      <c r="B5" s="583" t="s">
        <v>273</v>
      </c>
      <c r="C5" s="584" t="s">
        <v>316</v>
      </c>
      <c r="D5" s="585">
        <v>45841</v>
      </c>
      <c r="E5" s="586">
        <v>45842</v>
      </c>
    </row>
    <row r="6" spans="1:5" s="45" customFormat="1" ht="25.2" customHeight="1">
      <c r="A6" s="560" t="s">
        <v>212</v>
      </c>
      <c r="B6" s="561" t="s">
        <v>274</v>
      </c>
      <c r="C6" s="562" t="s">
        <v>338</v>
      </c>
      <c r="D6" s="563">
        <v>45841</v>
      </c>
      <c r="E6" s="564">
        <v>45842</v>
      </c>
    </row>
    <row r="7" spans="1:5" s="45" customFormat="1" ht="25.2" customHeight="1">
      <c r="A7" s="582" t="s">
        <v>211</v>
      </c>
      <c r="B7" s="583" t="s">
        <v>275</v>
      </c>
      <c r="C7" s="584" t="s">
        <v>317</v>
      </c>
      <c r="D7" s="585">
        <v>45841</v>
      </c>
      <c r="E7" s="586">
        <v>45842</v>
      </c>
    </row>
    <row r="8" spans="1:5" s="45" customFormat="1" ht="25.2" customHeight="1">
      <c r="A8" s="565" t="s">
        <v>211</v>
      </c>
      <c r="B8" s="566" t="s">
        <v>276</v>
      </c>
      <c r="C8" s="567" t="s">
        <v>318</v>
      </c>
      <c r="D8" s="568">
        <v>45841</v>
      </c>
      <c r="E8" s="569">
        <v>45842</v>
      </c>
    </row>
    <row r="9" spans="1:5" s="45" customFormat="1" ht="25.2" customHeight="1">
      <c r="A9" s="560" t="s">
        <v>256</v>
      </c>
      <c r="B9" s="561" t="s">
        <v>277</v>
      </c>
      <c r="C9" s="562" t="s">
        <v>319</v>
      </c>
      <c r="D9" s="563">
        <v>45841</v>
      </c>
      <c r="E9" s="564">
        <v>45841</v>
      </c>
    </row>
    <row r="10" spans="1:5" s="45" customFormat="1" ht="25.2" customHeight="1">
      <c r="A10" s="560" t="s">
        <v>211</v>
      </c>
      <c r="B10" s="561" t="s">
        <v>221</v>
      </c>
      <c r="C10" s="562" t="s">
        <v>320</v>
      </c>
      <c r="D10" s="563">
        <v>45840</v>
      </c>
      <c r="E10" s="564">
        <v>45841</v>
      </c>
    </row>
    <row r="11" spans="1:5" s="45" customFormat="1" ht="25.2" customHeight="1">
      <c r="A11" s="582" t="s">
        <v>211</v>
      </c>
      <c r="B11" s="583" t="s">
        <v>278</v>
      </c>
      <c r="C11" s="584" t="s">
        <v>321</v>
      </c>
      <c r="D11" s="585">
        <v>45840</v>
      </c>
      <c r="E11" s="586">
        <v>45841</v>
      </c>
    </row>
    <row r="12" spans="1:5" s="45" customFormat="1" ht="25.2" customHeight="1">
      <c r="A12" s="560" t="s">
        <v>211</v>
      </c>
      <c r="B12" s="561" t="s">
        <v>279</v>
      </c>
      <c r="C12" s="562" t="s">
        <v>322</v>
      </c>
      <c r="D12" s="563">
        <v>45840</v>
      </c>
      <c r="E12" s="564">
        <v>45841</v>
      </c>
    </row>
    <row r="13" spans="1:5" s="45" customFormat="1" ht="25.2" customHeight="1">
      <c r="A13" s="582" t="s">
        <v>211</v>
      </c>
      <c r="B13" s="583" t="s">
        <v>255</v>
      </c>
      <c r="C13" s="584" t="s">
        <v>323</v>
      </c>
      <c r="D13" s="585">
        <v>45840</v>
      </c>
      <c r="E13" s="586">
        <v>45841</v>
      </c>
    </row>
    <row r="14" spans="1:5" s="45" customFormat="1" ht="23.4" customHeight="1">
      <c r="A14" s="625" t="s">
        <v>211</v>
      </c>
      <c r="B14" s="626" t="s">
        <v>278</v>
      </c>
      <c r="C14" s="624" t="s">
        <v>324</v>
      </c>
      <c r="D14" s="627">
        <v>45840</v>
      </c>
      <c r="E14" s="628">
        <v>45841</v>
      </c>
    </row>
    <row r="15" spans="1:5" s="45" customFormat="1" ht="23.4" customHeight="1">
      <c r="A15" s="582" t="s">
        <v>211</v>
      </c>
      <c r="B15" s="583" t="s">
        <v>257</v>
      </c>
      <c r="C15" s="584" t="s">
        <v>325</v>
      </c>
      <c r="D15" s="585">
        <v>45840</v>
      </c>
      <c r="E15" s="586">
        <v>45841</v>
      </c>
    </row>
    <row r="16" spans="1:5" s="45" customFormat="1" ht="23.4" customHeight="1">
      <c r="A16" s="560" t="s">
        <v>211</v>
      </c>
      <c r="B16" s="561" t="s">
        <v>279</v>
      </c>
      <c r="C16" s="562" t="s">
        <v>326</v>
      </c>
      <c r="D16" s="563">
        <v>45840</v>
      </c>
      <c r="E16" s="564">
        <v>45841</v>
      </c>
    </row>
    <row r="17" spans="1:5" s="45" customFormat="1" ht="23.4" customHeight="1">
      <c r="A17" s="560" t="s">
        <v>211</v>
      </c>
      <c r="B17" s="561" t="s">
        <v>280</v>
      </c>
      <c r="C17" s="562" t="s">
        <v>327</v>
      </c>
      <c r="D17" s="563">
        <v>45840</v>
      </c>
      <c r="E17" s="564">
        <v>45841</v>
      </c>
    </row>
    <row r="18" spans="1:5" s="45" customFormat="1" ht="23.4" customHeight="1">
      <c r="A18" s="570" t="s">
        <v>212</v>
      </c>
      <c r="B18" s="571" t="s">
        <v>281</v>
      </c>
      <c r="C18" s="572" t="s">
        <v>328</v>
      </c>
      <c r="D18" s="573">
        <v>45840</v>
      </c>
      <c r="E18" s="574">
        <v>45841</v>
      </c>
    </row>
    <row r="19" spans="1:5" s="45" customFormat="1" ht="23.4" customHeight="1">
      <c r="A19" s="560" t="s">
        <v>213</v>
      </c>
      <c r="B19" s="561" t="s">
        <v>282</v>
      </c>
      <c r="C19" s="562" t="s">
        <v>329</v>
      </c>
      <c r="D19" s="563">
        <v>45840</v>
      </c>
      <c r="E19" s="564">
        <v>45841</v>
      </c>
    </row>
    <row r="20" spans="1:5" s="45" customFormat="1" ht="23.4" customHeight="1">
      <c r="A20" s="591" t="s">
        <v>211</v>
      </c>
      <c r="B20" s="592" t="s">
        <v>283</v>
      </c>
      <c r="C20" s="593" t="s">
        <v>330</v>
      </c>
      <c r="D20" s="594">
        <v>45839</v>
      </c>
      <c r="E20" s="595">
        <v>45840</v>
      </c>
    </row>
    <row r="21" spans="1:5" s="45" customFormat="1" ht="23.4" customHeight="1">
      <c r="A21" s="582" t="s">
        <v>211</v>
      </c>
      <c r="B21" s="583" t="s">
        <v>284</v>
      </c>
      <c r="C21" s="584" t="s">
        <v>331</v>
      </c>
      <c r="D21" s="585">
        <v>45839</v>
      </c>
      <c r="E21" s="586">
        <v>45840</v>
      </c>
    </row>
    <row r="22" spans="1:5" s="45" customFormat="1" ht="23.4" customHeight="1">
      <c r="A22" s="560" t="s">
        <v>211</v>
      </c>
      <c r="B22" s="561" t="s">
        <v>285</v>
      </c>
      <c r="C22" s="562" t="s">
        <v>332</v>
      </c>
      <c r="D22" s="563">
        <v>45839</v>
      </c>
      <c r="E22" s="564">
        <v>45840</v>
      </c>
    </row>
    <row r="23" spans="1:5" s="45" customFormat="1" ht="23.4" customHeight="1">
      <c r="A23" s="570" t="s">
        <v>213</v>
      </c>
      <c r="B23" s="571" t="s">
        <v>286</v>
      </c>
      <c r="C23" s="572" t="s">
        <v>333</v>
      </c>
      <c r="D23" s="573">
        <v>45839</v>
      </c>
      <c r="E23" s="574">
        <v>45840</v>
      </c>
    </row>
    <row r="24" spans="1:5" s="45" customFormat="1" ht="23.4" customHeight="1">
      <c r="A24" s="565" t="s">
        <v>213</v>
      </c>
      <c r="B24" s="566" t="s">
        <v>287</v>
      </c>
      <c r="C24" s="567" t="s">
        <v>334</v>
      </c>
      <c r="D24" s="568">
        <v>45839</v>
      </c>
      <c r="E24" s="569">
        <v>45840</v>
      </c>
    </row>
    <row r="25" spans="1:5" s="45" customFormat="1" ht="23.4" customHeight="1">
      <c r="A25" s="560" t="s">
        <v>211</v>
      </c>
      <c r="B25" s="561" t="s">
        <v>288</v>
      </c>
      <c r="C25" s="562" t="s">
        <v>335</v>
      </c>
      <c r="D25" s="563">
        <v>45839</v>
      </c>
      <c r="E25" s="564">
        <v>45840</v>
      </c>
    </row>
    <row r="26" spans="1:5" s="45" customFormat="1" ht="23.4" customHeight="1">
      <c r="A26" s="560" t="s">
        <v>211</v>
      </c>
      <c r="B26" s="561" t="s">
        <v>220</v>
      </c>
      <c r="C26" s="562" t="s">
        <v>336</v>
      </c>
      <c r="D26" s="563">
        <v>45839</v>
      </c>
      <c r="E26" s="564">
        <v>45840</v>
      </c>
    </row>
    <row r="27" spans="1:5" s="45" customFormat="1" ht="23.4" customHeight="1">
      <c r="A27" s="565" t="s">
        <v>211</v>
      </c>
      <c r="B27" s="566" t="s">
        <v>289</v>
      </c>
      <c r="C27" s="567" t="s">
        <v>337</v>
      </c>
      <c r="D27" s="568">
        <v>45839</v>
      </c>
      <c r="E27" s="569">
        <v>45840</v>
      </c>
    </row>
    <row r="28" spans="1:5" s="45" customFormat="1" ht="23.4" customHeight="1">
      <c r="A28" s="570" t="s">
        <v>211</v>
      </c>
      <c r="B28" s="571" t="s">
        <v>290</v>
      </c>
      <c r="C28" s="572" t="s">
        <v>291</v>
      </c>
      <c r="D28" s="573">
        <v>45838</v>
      </c>
      <c r="E28" s="574">
        <v>45839</v>
      </c>
    </row>
    <row r="29" spans="1:5" s="45" customFormat="1" ht="23.4" customHeight="1">
      <c r="A29" s="565" t="s">
        <v>211</v>
      </c>
      <c r="B29" s="566" t="s">
        <v>292</v>
      </c>
      <c r="C29" s="567" t="s">
        <v>293</v>
      </c>
      <c r="D29" s="568">
        <v>45838</v>
      </c>
      <c r="E29" s="569">
        <v>45839</v>
      </c>
    </row>
    <row r="30" spans="1:5" s="45" customFormat="1" ht="23.4" customHeight="1">
      <c r="A30" s="582" t="s">
        <v>211</v>
      </c>
      <c r="B30" s="583" t="s">
        <v>294</v>
      </c>
      <c r="C30" s="584" t="s">
        <v>295</v>
      </c>
      <c r="D30" s="585">
        <v>45838</v>
      </c>
      <c r="E30" s="586">
        <v>45839</v>
      </c>
    </row>
    <row r="31" spans="1:5" s="45" customFormat="1" ht="23.4" customHeight="1">
      <c r="A31" s="591" t="s">
        <v>211</v>
      </c>
      <c r="B31" s="592" t="s">
        <v>296</v>
      </c>
      <c r="C31" s="593" t="s">
        <v>297</v>
      </c>
      <c r="D31" s="594">
        <v>45838</v>
      </c>
      <c r="E31" s="595">
        <v>45839</v>
      </c>
    </row>
    <row r="32" spans="1:5" s="45" customFormat="1" ht="23.4" customHeight="1">
      <c r="A32" s="560" t="s">
        <v>211</v>
      </c>
      <c r="B32" s="561" t="s">
        <v>221</v>
      </c>
      <c r="C32" s="562" t="s">
        <v>298</v>
      </c>
      <c r="D32" s="563">
        <v>45838</v>
      </c>
      <c r="E32" s="564">
        <v>45839</v>
      </c>
    </row>
    <row r="33" spans="1:5" s="45" customFormat="1" ht="23.4" customHeight="1">
      <c r="A33" s="582" t="s">
        <v>211</v>
      </c>
      <c r="B33" s="583" t="s">
        <v>299</v>
      </c>
      <c r="C33" s="584" t="s">
        <v>300</v>
      </c>
      <c r="D33" s="585">
        <v>45838</v>
      </c>
      <c r="E33" s="586">
        <v>45839</v>
      </c>
    </row>
    <row r="34" spans="1:5" s="45" customFormat="1" ht="23.4" customHeight="1">
      <c r="A34" s="596" t="s">
        <v>211</v>
      </c>
      <c r="B34" s="597" t="s">
        <v>301</v>
      </c>
      <c r="C34" s="598" t="s">
        <v>302</v>
      </c>
      <c r="D34" s="599">
        <v>45838</v>
      </c>
      <c r="E34" s="600">
        <v>45839</v>
      </c>
    </row>
    <row r="35" spans="1:5" s="45" customFormat="1" ht="23.4" customHeight="1">
      <c r="A35" s="560" t="s">
        <v>211</v>
      </c>
      <c r="B35" s="561" t="s">
        <v>303</v>
      </c>
      <c r="C35" s="562" t="s">
        <v>304</v>
      </c>
      <c r="D35" s="563">
        <v>45838</v>
      </c>
      <c r="E35" s="564">
        <v>45839</v>
      </c>
    </row>
    <row r="36" spans="1:5" s="45" customFormat="1" ht="23.4" customHeight="1">
      <c r="A36" s="570" t="s">
        <v>256</v>
      </c>
      <c r="B36" s="571" t="s">
        <v>305</v>
      </c>
      <c r="C36" s="572" t="s">
        <v>306</v>
      </c>
      <c r="D36" s="573">
        <v>45833</v>
      </c>
      <c r="E36" s="574">
        <v>45838</v>
      </c>
    </row>
    <row r="37" spans="1:5" s="45" customFormat="1" ht="23.4" customHeight="1">
      <c r="A37" s="591" t="s">
        <v>212</v>
      </c>
      <c r="B37" s="592" t="s">
        <v>307</v>
      </c>
      <c r="C37" s="593" t="s">
        <v>308</v>
      </c>
      <c r="D37" s="594">
        <v>45838</v>
      </c>
      <c r="E37" s="595">
        <v>45838</v>
      </c>
    </row>
    <row r="38" spans="1:5" s="45" customFormat="1" ht="23.4" customHeight="1">
      <c r="A38" s="560" t="s">
        <v>213</v>
      </c>
      <c r="B38" s="561" t="s">
        <v>309</v>
      </c>
      <c r="C38" s="562" t="s">
        <v>310</v>
      </c>
      <c r="D38" s="563">
        <v>45835</v>
      </c>
      <c r="E38" s="564">
        <v>45838</v>
      </c>
    </row>
    <row r="39" spans="1:5" s="45" customFormat="1" ht="23.4" customHeight="1">
      <c r="A39" s="560" t="s">
        <v>213</v>
      </c>
      <c r="B39" s="561" t="s">
        <v>311</v>
      </c>
      <c r="C39" s="562" t="s">
        <v>312</v>
      </c>
      <c r="D39" s="563">
        <v>45835</v>
      </c>
      <c r="E39" s="564">
        <v>45838</v>
      </c>
    </row>
    <row r="40" spans="1:5" s="45" customFormat="1" ht="23.4" customHeight="1">
      <c r="A40" s="397"/>
      <c r="B40" s="398"/>
      <c r="C40" s="399"/>
      <c r="D40" s="400"/>
      <c r="E40" s="401"/>
    </row>
    <row r="41" spans="1:5" ht="27.6" customHeight="1">
      <c r="A41" s="194" t="s">
        <v>202</v>
      </c>
      <c r="B41" s="195">
        <v>38</v>
      </c>
      <c r="C41" s="198"/>
      <c r="D41" s="133"/>
      <c r="E41" s="133"/>
    </row>
    <row r="42" spans="1:5" ht="19.2" customHeight="1">
      <c r="B42" s="351" t="s">
        <v>198</v>
      </c>
      <c r="D42" s="134"/>
      <c r="E42" s="134"/>
    </row>
    <row r="43" spans="1:5" ht="30" customHeight="1">
      <c r="B43" s="381"/>
      <c r="D43" s="134"/>
      <c r="E43" s="134"/>
    </row>
    <row r="44" spans="1:5" ht="30" customHeight="1">
      <c r="B44" s="381"/>
      <c r="D44" s="134"/>
      <c r="E44" s="134"/>
    </row>
    <row r="45" spans="1:5" ht="16.95" customHeight="1">
      <c r="A45" s="116" t="s">
        <v>174</v>
      </c>
    </row>
    <row r="46" spans="1:5" ht="16.95" customHeight="1">
      <c r="A46" s="864" t="s">
        <v>175</v>
      </c>
      <c r="B46" s="864"/>
      <c r="C46" s="864"/>
    </row>
    <row r="49" s="1" customFormat="1"/>
    <row r="50" s="1" customFormat="1"/>
    <row r="51" s="1" customFormat="1"/>
    <row r="52" s="1" customFormat="1"/>
    <row r="53" s="1" customFormat="1"/>
    <row r="54" s="1" customFormat="1"/>
    <row r="55" s="1" customFormat="1"/>
  </sheetData>
  <autoFilter ref="A1:E42" xr:uid="{00000000-0001-0000-0800-000000000000}"/>
  <mergeCells count="1">
    <mergeCell ref="A46:C46"/>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76" zoomScaleNormal="75" zoomScaleSheetLayoutView="76" workbookViewId="0"/>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1" t="s">
        <v>265</v>
      </c>
      <c r="B1" s="261" t="s">
        <v>205</v>
      </c>
      <c r="C1" s="318" t="s">
        <v>206</v>
      </c>
    </row>
    <row r="2" spans="1:3" ht="46.95" customHeight="1">
      <c r="A2" s="175" t="s">
        <v>440</v>
      </c>
      <c r="B2" s="249"/>
      <c r="C2" s="865">
        <v>45843</v>
      </c>
    </row>
    <row r="3" spans="1:3" ht="111.6" customHeight="1">
      <c r="A3" s="893" t="s">
        <v>442</v>
      </c>
      <c r="B3" s="250"/>
      <c r="C3" s="866"/>
    </row>
    <row r="4" spans="1:3" ht="37.799999999999997" customHeight="1" thickBot="1">
      <c r="A4" s="387" t="s">
        <v>441</v>
      </c>
      <c r="B4" s="1"/>
      <c r="C4" s="319"/>
    </row>
    <row r="5" spans="1:3" ht="43.2" customHeight="1">
      <c r="A5" s="411" t="s">
        <v>443</v>
      </c>
      <c r="B5" s="1"/>
      <c r="C5" s="410"/>
    </row>
    <row r="6" spans="1:3" ht="192" customHeight="1">
      <c r="A6" s="894" t="s">
        <v>444</v>
      </c>
      <c r="B6" s="1"/>
      <c r="C6" s="370">
        <v>45843</v>
      </c>
    </row>
    <row r="7" spans="1:3" ht="34.950000000000003" customHeight="1" thickBot="1">
      <c r="A7" s="427" t="s">
        <v>445</v>
      </c>
      <c r="B7" s="1"/>
      <c r="C7" s="410"/>
    </row>
    <row r="8" spans="1:3" ht="44.4" customHeight="1">
      <c r="A8" s="412" t="s">
        <v>446</v>
      </c>
      <c r="B8" s="1"/>
      <c r="C8" s="418"/>
    </row>
    <row r="9" spans="1:3" ht="296.39999999999998" customHeight="1">
      <c r="A9" s="895" t="s">
        <v>447</v>
      </c>
      <c r="B9" s="1"/>
      <c r="C9" s="370">
        <v>45841</v>
      </c>
    </row>
    <row r="10" spans="1:3" ht="34.950000000000003" customHeight="1" thickBot="1">
      <c r="A10" s="413" t="s">
        <v>448</v>
      </c>
      <c r="B10" s="1"/>
      <c r="C10" s="419"/>
    </row>
    <row r="11" spans="1:3" ht="45.6" customHeight="1">
      <c r="A11" s="428" t="s">
        <v>449</v>
      </c>
      <c r="B11" s="249"/>
      <c r="C11" s="382"/>
    </row>
    <row r="12" spans="1:3" ht="173.4" customHeight="1">
      <c r="A12" s="896" t="s">
        <v>450</v>
      </c>
      <c r="B12" s="250"/>
      <c r="C12" s="386">
        <v>45839</v>
      </c>
    </row>
    <row r="13" spans="1:3" ht="39" customHeight="1" thickBot="1">
      <c r="A13" s="323" t="s">
        <v>451</v>
      </c>
      <c r="B13" s="324"/>
      <c r="C13" s="325"/>
    </row>
    <row r="14" spans="1:3" ht="49.2" customHeight="1">
      <c r="A14" s="175" t="s">
        <v>452</v>
      </c>
      <c r="B14" s="249"/>
      <c r="C14" s="865">
        <v>45839</v>
      </c>
    </row>
    <row r="15" spans="1:3" ht="291" customHeight="1" thickBot="1">
      <c r="A15" s="897" t="s">
        <v>453</v>
      </c>
      <c r="B15" s="250"/>
      <c r="C15" s="866"/>
    </row>
    <row r="16" spans="1:3" ht="39" customHeight="1" thickBot="1">
      <c r="A16" s="535" t="s">
        <v>454</v>
      </c>
      <c r="B16" s="1"/>
      <c r="C16" s="319"/>
    </row>
    <row r="17" spans="1:3" ht="43.95" customHeight="1">
      <c r="A17" s="260" t="s">
        <v>455</v>
      </c>
      <c r="B17" s="251"/>
      <c r="C17" s="868">
        <v>45838</v>
      </c>
    </row>
    <row r="18" spans="1:3" ht="400.2" customHeight="1">
      <c r="A18" s="898" t="s">
        <v>456</v>
      </c>
      <c r="B18" s="252"/>
      <c r="C18" s="865"/>
    </row>
    <row r="19" spans="1:3" ht="46.2" customHeight="1" thickBot="1">
      <c r="A19" s="255" t="s">
        <v>457</v>
      </c>
      <c r="B19" s="256"/>
      <c r="C19" s="320"/>
    </row>
    <row r="20" spans="1:3" s="142" customFormat="1" ht="46.2" hidden="1" customHeight="1">
      <c r="A20" s="343"/>
      <c r="B20" s="254"/>
      <c r="C20" s="865"/>
    </row>
    <row r="21" spans="1:3" ht="273" hidden="1" customHeight="1" thickBot="1">
      <c r="A21" s="327"/>
      <c r="B21" s="247"/>
      <c r="C21" s="866"/>
    </row>
    <row r="22" spans="1:3" s="143" customFormat="1" ht="38.4" hidden="1" customHeight="1" thickBot="1">
      <c r="A22" s="336"/>
      <c r="B22" s="202"/>
      <c r="C22" s="319"/>
    </row>
    <row r="23" spans="1:3" ht="46.2" hidden="1" customHeight="1">
      <c r="A23" s="576"/>
      <c r="B23" s="249"/>
      <c r="C23" s="868"/>
    </row>
    <row r="24" spans="1:3" ht="392.4" hidden="1" customHeight="1">
      <c r="A24" s="408"/>
      <c r="B24" s="250"/>
      <c r="C24" s="866"/>
    </row>
    <row r="25" spans="1:3" ht="46.2" hidden="1" customHeight="1" thickBot="1">
      <c r="A25" s="246"/>
      <c r="B25" s="1"/>
      <c r="C25" s="317"/>
    </row>
    <row r="26" spans="1:3" ht="46.2" hidden="1" customHeight="1">
      <c r="A26" s="420"/>
      <c r="B26" s="1"/>
      <c r="C26" s="321"/>
    </row>
    <row r="27" spans="1:3" ht="97.2" hidden="1" customHeight="1" thickBot="1">
      <c r="A27" s="409"/>
      <c r="B27" s="1"/>
      <c r="C27" s="865"/>
    </row>
    <row r="28" spans="1:3" ht="46.2" hidden="1" customHeight="1" thickBot="1">
      <c r="A28" s="258"/>
      <c r="B28" s="259"/>
      <c r="C28" s="867"/>
    </row>
    <row r="29" spans="1:3" ht="46.2" hidden="1" customHeight="1">
      <c r="A29" s="184"/>
      <c r="B29" s="1"/>
      <c r="C29" s="321"/>
    </row>
    <row r="30" spans="1:3" ht="46.2" hidden="1" customHeight="1" thickBot="1">
      <c r="A30" s="328"/>
      <c r="B30" s="1"/>
      <c r="C30" s="865"/>
    </row>
    <row r="31" spans="1:3" ht="46.2" hidden="1" customHeight="1" thickBot="1">
      <c r="A31" s="258"/>
      <c r="B31" s="259"/>
      <c r="C31" s="867"/>
    </row>
    <row r="32" spans="1:3" ht="46.2" customHeight="1">
      <c r="A32" s="1" t="s">
        <v>17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255E67F9-3AF5-4E57-8973-3726BA2056DF}"/>
    <hyperlink ref="A7" r:id="rId2" xr:uid="{B545B2A6-B75A-429F-8F78-CFAF635D9D8D}"/>
    <hyperlink ref="A10" r:id="rId3" xr:uid="{017ED9E9-7776-4BF0-8F44-3D1F1BA92A44}"/>
    <hyperlink ref="A13" r:id="rId4" xr:uid="{45DA4E4C-E2DB-4268-8027-50B16E96068D}"/>
    <hyperlink ref="A16" r:id="rId5" xr:uid="{423F0DAD-3E0E-467D-8BF2-3AFA797C7454}"/>
    <hyperlink ref="A19" r:id="rId6" xr:uid="{8D1520C4-51C5-45DB-9151-B64E637F0147}"/>
  </hyperlinks>
  <pageMargins left="0" right="0" top="0.19685039370078741" bottom="0.39370078740157483" header="0" footer="0.19685039370078741"/>
  <pageSetup paperSize="9" scale="25" orientation="portrait"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zoomScale="89" zoomScaleNormal="100" zoomScaleSheetLayoutView="89" workbookViewId="0">
      <selection sqref="A1:N1"/>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79" t="s">
        <v>266</v>
      </c>
      <c r="B1" s="880"/>
      <c r="C1" s="880"/>
      <c r="D1" s="880"/>
      <c r="E1" s="880"/>
      <c r="F1" s="880"/>
      <c r="G1" s="880"/>
      <c r="H1" s="880"/>
      <c r="I1" s="880"/>
      <c r="J1" s="880"/>
      <c r="K1" s="880"/>
      <c r="L1" s="880"/>
      <c r="M1" s="880"/>
      <c r="N1" s="881"/>
    </row>
    <row r="2" spans="1:14" ht="46.95" customHeight="1">
      <c r="A2" s="882" t="s">
        <v>458</v>
      </c>
      <c r="B2" s="883"/>
      <c r="C2" s="883"/>
      <c r="D2" s="883"/>
      <c r="E2" s="883"/>
      <c r="F2" s="883"/>
      <c r="G2" s="883"/>
      <c r="H2" s="883"/>
      <c r="I2" s="883"/>
      <c r="J2" s="883"/>
      <c r="K2" s="883"/>
      <c r="L2" s="883"/>
      <c r="M2" s="883"/>
      <c r="N2" s="884"/>
    </row>
    <row r="3" spans="1:14" s="429" customFormat="1" ht="78.599999999999994" customHeight="1">
      <c r="A3" s="869" t="s">
        <v>459</v>
      </c>
      <c r="B3" s="870"/>
      <c r="C3" s="870"/>
      <c r="D3" s="870"/>
      <c r="E3" s="870"/>
      <c r="F3" s="870"/>
      <c r="G3" s="870"/>
      <c r="H3" s="870"/>
      <c r="I3" s="870"/>
      <c r="J3" s="870"/>
      <c r="K3" s="870"/>
      <c r="L3" s="870"/>
      <c r="M3" s="870"/>
      <c r="N3" s="871"/>
    </row>
    <row r="4" spans="1:14" s="429" customFormat="1" ht="36.6" customHeight="1" thickBot="1">
      <c r="A4" s="885" t="s">
        <v>460</v>
      </c>
      <c r="B4" s="886"/>
      <c r="C4" s="886"/>
      <c r="D4" s="886"/>
      <c r="E4" s="886"/>
      <c r="F4" s="886"/>
      <c r="G4" s="886"/>
      <c r="H4" s="886"/>
      <c r="I4" s="886"/>
      <c r="J4" s="886"/>
      <c r="K4" s="886"/>
      <c r="L4" s="886"/>
      <c r="M4" s="886"/>
      <c r="N4" s="886"/>
    </row>
    <row r="5" spans="1:14" s="429" customFormat="1" ht="44.4" customHeight="1">
      <c r="A5" s="882" t="s">
        <v>461</v>
      </c>
      <c r="B5" s="883"/>
      <c r="C5" s="883"/>
      <c r="D5" s="883"/>
      <c r="E5" s="883"/>
      <c r="F5" s="883"/>
      <c r="G5" s="883"/>
      <c r="H5" s="883"/>
      <c r="I5" s="883"/>
      <c r="J5" s="883"/>
      <c r="K5" s="883"/>
      <c r="L5" s="883"/>
      <c r="M5" s="883"/>
      <c r="N5" s="884"/>
    </row>
    <row r="6" spans="1:14" s="429" customFormat="1" ht="161.4" customHeight="1" thickBot="1">
      <c r="A6" s="887" t="s">
        <v>462</v>
      </c>
      <c r="B6" s="887"/>
      <c r="C6" s="887"/>
      <c r="D6" s="887"/>
      <c r="E6" s="887"/>
      <c r="F6" s="887"/>
      <c r="G6" s="887"/>
      <c r="H6" s="887"/>
      <c r="I6" s="887"/>
      <c r="J6" s="887"/>
      <c r="K6" s="887"/>
      <c r="L6" s="887"/>
      <c r="M6" s="887"/>
      <c r="N6" s="887"/>
    </row>
    <row r="7" spans="1:14" s="429" customFormat="1" ht="37.200000000000003" customHeight="1" thickBot="1">
      <c r="A7" s="888" t="s">
        <v>463</v>
      </c>
      <c r="B7" s="889"/>
      <c r="C7" s="889"/>
      <c r="D7" s="889"/>
      <c r="E7" s="889"/>
      <c r="F7" s="889"/>
      <c r="G7" s="889"/>
      <c r="H7" s="889"/>
      <c r="I7" s="889"/>
      <c r="J7" s="889"/>
      <c r="K7" s="889"/>
      <c r="L7" s="889"/>
      <c r="M7" s="889"/>
      <c r="N7" s="889"/>
    </row>
    <row r="8" spans="1:14" s="429" customFormat="1" ht="46.8" customHeight="1">
      <c r="A8" s="882" t="s">
        <v>464</v>
      </c>
      <c r="B8" s="883"/>
      <c r="C8" s="883"/>
      <c r="D8" s="883"/>
      <c r="E8" s="883"/>
      <c r="F8" s="883"/>
      <c r="G8" s="883"/>
      <c r="H8" s="883"/>
      <c r="I8" s="883"/>
      <c r="J8" s="883"/>
      <c r="K8" s="883"/>
      <c r="L8" s="883"/>
      <c r="M8" s="883"/>
      <c r="N8" s="884"/>
    </row>
    <row r="9" spans="1:14" s="429" customFormat="1" ht="126" customHeight="1">
      <c r="A9" s="869" t="s">
        <v>465</v>
      </c>
      <c r="B9" s="870"/>
      <c r="C9" s="870"/>
      <c r="D9" s="870"/>
      <c r="E9" s="870"/>
      <c r="F9" s="870"/>
      <c r="G9" s="870"/>
      <c r="H9" s="870"/>
      <c r="I9" s="870"/>
      <c r="J9" s="870"/>
      <c r="K9" s="870"/>
      <c r="L9" s="870"/>
      <c r="M9" s="870"/>
      <c r="N9" s="871"/>
    </row>
    <row r="10" spans="1:14" s="429" customFormat="1" ht="42" customHeight="1" thickBot="1">
      <c r="A10" s="890" t="s">
        <v>466</v>
      </c>
      <c r="B10" s="891"/>
      <c r="C10" s="891"/>
      <c r="D10" s="891"/>
      <c r="E10" s="891"/>
      <c r="F10" s="891"/>
      <c r="G10" s="891"/>
      <c r="H10" s="891"/>
      <c r="I10" s="891"/>
      <c r="J10" s="891"/>
      <c r="K10" s="891"/>
      <c r="L10" s="891"/>
      <c r="M10" s="891"/>
      <c r="N10" s="892"/>
    </row>
    <row r="11" spans="1:14" s="429" customFormat="1" ht="43.8" customHeight="1">
      <c r="A11" s="875" t="s">
        <v>467</v>
      </c>
      <c r="B11" s="876"/>
      <c r="C11" s="876"/>
      <c r="D11" s="876"/>
      <c r="E11" s="876"/>
      <c r="F11" s="876"/>
      <c r="G11" s="876"/>
      <c r="H11" s="876"/>
      <c r="I11" s="876"/>
      <c r="J11" s="876"/>
      <c r="K11" s="876"/>
      <c r="L11" s="876"/>
      <c r="M11" s="876"/>
      <c r="N11" s="877"/>
    </row>
    <row r="12" spans="1:14" s="429" customFormat="1" ht="164.4" customHeight="1">
      <c r="A12" s="869" t="s">
        <v>468</v>
      </c>
      <c r="B12" s="870"/>
      <c r="C12" s="870"/>
      <c r="D12" s="870"/>
      <c r="E12" s="870"/>
      <c r="F12" s="870"/>
      <c r="G12" s="870"/>
      <c r="H12" s="870"/>
      <c r="I12" s="870"/>
      <c r="J12" s="870"/>
      <c r="K12" s="870"/>
      <c r="L12" s="870"/>
      <c r="M12" s="870"/>
      <c r="N12" s="871"/>
    </row>
    <row r="13" spans="1:14" s="429" customFormat="1" ht="35.4" customHeight="1" thickBot="1">
      <c r="A13" s="890" t="s">
        <v>469</v>
      </c>
      <c r="B13" s="891"/>
      <c r="C13" s="891"/>
      <c r="D13" s="891"/>
      <c r="E13" s="891"/>
      <c r="F13" s="891"/>
      <c r="G13" s="891"/>
      <c r="H13" s="891"/>
      <c r="I13" s="891"/>
      <c r="J13" s="891"/>
      <c r="K13" s="891"/>
      <c r="L13" s="891"/>
      <c r="M13" s="891"/>
      <c r="N13" s="892"/>
    </row>
    <row r="14" spans="1:14" s="429" customFormat="1" ht="41.4" hidden="1" customHeight="1">
      <c r="A14" s="878"/>
      <c r="B14" s="876"/>
      <c r="C14" s="876"/>
      <c r="D14" s="876"/>
      <c r="E14" s="876"/>
      <c r="F14" s="876"/>
      <c r="G14" s="876"/>
      <c r="H14" s="876"/>
      <c r="I14" s="876"/>
      <c r="J14" s="876"/>
      <c r="K14" s="876"/>
      <c r="L14" s="876"/>
      <c r="M14" s="876"/>
      <c r="N14" s="877"/>
    </row>
    <row r="15" spans="1:14" s="429" customFormat="1" ht="409.2" hidden="1" customHeight="1">
      <c r="A15" s="869"/>
      <c r="B15" s="870"/>
      <c r="C15" s="870"/>
      <c r="D15" s="870"/>
      <c r="E15" s="870"/>
      <c r="F15" s="870"/>
      <c r="G15" s="870"/>
      <c r="H15" s="870"/>
      <c r="I15" s="870"/>
      <c r="J15" s="870"/>
      <c r="K15" s="870"/>
      <c r="L15" s="870"/>
      <c r="M15" s="870"/>
      <c r="N15" s="871"/>
    </row>
    <row r="16" spans="1:14" s="429" customFormat="1" ht="36" hidden="1" customHeight="1" thickBot="1">
      <c r="A16" s="872"/>
      <c r="B16" s="873"/>
      <c r="C16" s="873"/>
      <c r="D16" s="873"/>
      <c r="E16" s="873"/>
      <c r="F16" s="873"/>
      <c r="G16" s="873"/>
      <c r="H16" s="873"/>
      <c r="I16" s="873"/>
      <c r="J16" s="873"/>
      <c r="K16" s="873"/>
      <c r="L16" s="873"/>
      <c r="M16" s="873"/>
      <c r="N16" s="874"/>
    </row>
    <row r="17" spans="1:14" s="429" customFormat="1" ht="45" hidden="1" customHeight="1">
      <c r="A17" s="875"/>
      <c r="B17" s="876"/>
      <c r="C17" s="876"/>
      <c r="D17" s="876"/>
      <c r="E17" s="876"/>
      <c r="F17" s="876"/>
      <c r="G17" s="876"/>
      <c r="H17" s="876"/>
      <c r="I17" s="876"/>
      <c r="J17" s="876"/>
      <c r="K17" s="876"/>
      <c r="L17" s="876"/>
      <c r="M17" s="876"/>
      <c r="N17" s="877"/>
    </row>
    <row r="18" spans="1:14" ht="409.6" hidden="1" customHeight="1">
      <c r="A18" s="869"/>
      <c r="B18" s="870"/>
      <c r="C18" s="870"/>
      <c r="D18" s="870"/>
      <c r="E18" s="870"/>
      <c r="F18" s="870"/>
      <c r="G18" s="870"/>
      <c r="H18" s="870"/>
      <c r="I18" s="870"/>
      <c r="J18" s="870"/>
      <c r="K18" s="870"/>
      <c r="L18" s="870"/>
      <c r="M18" s="870"/>
      <c r="N18" s="871"/>
    </row>
    <row r="19" spans="1:14" ht="36" customHeight="1" thickBot="1">
      <c r="A19" s="872"/>
      <c r="B19" s="873"/>
      <c r="C19" s="873"/>
      <c r="D19" s="873"/>
      <c r="E19" s="873"/>
      <c r="F19" s="873"/>
      <c r="G19" s="873"/>
      <c r="H19" s="873"/>
      <c r="I19" s="873"/>
      <c r="J19" s="873"/>
      <c r="K19" s="873"/>
      <c r="L19" s="873"/>
      <c r="M19" s="873"/>
      <c r="N19" s="874"/>
    </row>
  </sheetData>
  <mergeCells count="19">
    <mergeCell ref="A6:N6"/>
    <mergeCell ref="A8:N8"/>
    <mergeCell ref="A7:N7"/>
    <mergeCell ref="A12:N12"/>
    <mergeCell ref="A13:N13"/>
    <mergeCell ref="A9:N9"/>
    <mergeCell ref="A10:N10"/>
    <mergeCell ref="A11:N11"/>
    <mergeCell ref="A1:N1"/>
    <mergeCell ref="A2:N2"/>
    <mergeCell ref="A3:N3"/>
    <mergeCell ref="A5:N5"/>
    <mergeCell ref="A4:N4"/>
    <mergeCell ref="A18:N18"/>
    <mergeCell ref="A19:N19"/>
    <mergeCell ref="A17:N17"/>
    <mergeCell ref="A14:N14"/>
    <mergeCell ref="A15:N15"/>
    <mergeCell ref="A16:N16"/>
  </mergeCells>
  <phoneticPr fontId="15"/>
  <hyperlinks>
    <hyperlink ref="A4" r:id="rId1" xr:uid="{EFC7E7CC-7407-4037-93C1-31E5BE4CCDC9}"/>
    <hyperlink ref="A7" r:id="rId2" xr:uid="{EE4CB06A-70AC-4D57-BDB7-8AFF4A9BAD55}"/>
    <hyperlink ref="A10" r:id="rId3" xr:uid="{BBE911E9-1AC1-4ED3-9FB8-92B10402AEF1}"/>
    <hyperlink ref="A13" r:id="rId4" xr:uid="{5C8221E2-BEE9-4905-B9ED-A063CBC28CCB}"/>
  </hyperlinks>
  <pageMargins left="0.7" right="0.7" top="0.75" bottom="0.75" header="0.3" footer="0.3"/>
  <pageSetup paperSize="9" scale="37" orientation="portrait" horizontalDpi="300" verticalDpi="3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223</v>
      </c>
      <c r="E4" t="s">
        <v>224</v>
      </c>
      <c r="F4" t="s">
        <v>225</v>
      </c>
    </row>
    <row r="7" spans="3:12" ht="18">
      <c r="C7" t="s">
        <v>238</v>
      </c>
      <c r="D7" t="s">
        <v>226</v>
      </c>
      <c r="E7" s="609">
        <v>45819</v>
      </c>
      <c r="F7" t="s">
        <v>227</v>
      </c>
      <c r="G7" t="s">
        <v>228</v>
      </c>
      <c r="H7" t="s">
        <v>229</v>
      </c>
      <c r="I7" t="s">
        <v>235</v>
      </c>
      <c r="J7" t="s">
        <v>229</v>
      </c>
      <c r="K7" s="610" t="s">
        <v>232</v>
      </c>
      <c r="L7" t="s">
        <v>233</v>
      </c>
    </row>
    <row r="8" spans="3:12" ht="18">
      <c r="C8" t="s">
        <v>239</v>
      </c>
      <c r="D8" t="s">
        <v>226</v>
      </c>
      <c r="E8" s="609">
        <v>45826</v>
      </c>
      <c r="F8" t="s">
        <v>230</v>
      </c>
      <c r="G8" t="s">
        <v>228</v>
      </c>
      <c r="H8" t="s">
        <v>231</v>
      </c>
      <c r="I8" t="s">
        <v>236</v>
      </c>
      <c r="J8" t="s">
        <v>237</v>
      </c>
      <c r="K8" s="610" t="s">
        <v>232</v>
      </c>
      <c r="L8" t="s">
        <v>234</v>
      </c>
    </row>
    <row r="11" spans="3:12">
      <c r="J11" s="611" t="s">
        <v>229</v>
      </c>
      <c r="K11" t="s">
        <v>240</v>
      </c>
      <c r="L11" t="s">
        <v>241</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4:AZ59"/>
  <sheetViews>
    <sheetView view="pageBreakPreview" zoomScale="95" zoomScaleNormal="100" zoomScaleSheetLayoutView="95" workbookViewId="0">
      <selection activeCell="AA28" sqref="AA28"/>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21"/>
  </cols>
  <sheetData>
    <row r="4" spans="3:52" ht="17.399999999999999" customHeight="1">
      <c r="S4"/>
      <c r="T4"/>
      <c r="U4"/>
      <c r="V4"/>
      <c r="W4"/>
      <c r="X4"/>
      <c r="Y4"/>
      <c r="Z4"/>
      <c r="AA4"/>
      <c r="AB4"/>
      <c r="AC4" s="426"/>
      <c r="AD4" s="426"/>
      <c r="AE4" s="426"/>
      <c r="AF4" s="426"/>
      <c r="AG4" s="426"/>
      <c r="AH4" s="426"/>
      <c r="AI4" s="426"/>
      <c r="AJ4"/>
      <c r="AK4"/>
      <c r="AL4"/>
      <c r="AM4"/>
      <c r="AN4"/>
      <c r="AO4"/>
      <c r="AP4"/>
      <c r="AQ4"/>
      <c r="AR4"/>
      <c r="AS4"/>
      <c r="AT4"/>
      <c r="AU4"/>
      <c r="AV4"/>
      <c r="AW4"/>
      <c r="AX4"/>
      <c r="AY4"/>
      <c r="AZ4"/>
    </row>
    <row r="5" spans="3:52" ht="17.399999999999999" customHeight="1">
      <c r="K5" s="926"/>
      <c r="L5" s="926"/>
      <c r="M5" s="926"/>
      <c r="N5" s="926"/>
      <c r="O5" s="926"/>
      <c r="P5" s="926"/>
      <c r="Q5" s="926"/>
      <c r="R5" s="930" t="s">
        <v>490</v>
      </c>
      <c r="S5" s="930"/>
      <c r="T5" s="930"/>
      <c r="U5" s="930"/>
      <c r="V5" s="930"/>
      <c r="W5" s="930"/>
      <c r="X5" s="930"/>
      <c r="Y5" s="931"/>
      <c r="Z5" s="931"/>
      <c r="AA5" s="926"/>
      <c r="AB5" s="926"/>
      <c r="AC5" s="426"/>
      <c r="AD5" s="426"/>
      <c r="AE5" s="426"/>
      <c r="AF5" s="426"/>
      <c r="AG5" s="426"/>
      <c r="AH5" s="426"/>
      <c r="AI5" s="426"/>
      <c r="AJ5"/>
      <c r="AK5"/>
      <c r="AL5"/>
      <c r="AM5"/>
      <c r="AN5"/>
      <c r="AO5"/>
      <c r="AP5"/>
      <c r="AQ5"/>
      <c r="AR5"/>
      <c r="AS5"/>
      <c r="AT5"/>
      <c r="AU5"/>
      <c r="AV5"/>
      <c r="AW5"/>
      <c r="AX5"/>
      <c r="AY5"/>
      <c r="AZ5"/>
    </row>
    <row r="6" spans="3:52" ht="30.6" customHeight="1">
      <c r="C6" s="601"/>
      <c r="D6" s="602"/>
      <c r="E6" s="601"/>
      <c r="F6" s="601"/>
      <c r="G6" s="601"/>
      <c r="K6" s="926"/>
      <c r="L6" s="926"/>
      <c r="M6" s="926"/>
      <c r="N6" s="926"/>
      <c r="O6" s="926"/>
      <c r="P6" s="926"/>
      <c r="Q6" s="926"/>
      <c r="R6" s="930"/>
      <c r="S6" s="930"/>
      <c r="T6" s="930"/>
      <c r="U6" s="930"/>
      <c r="V6" s="930"/>
      <c r="W6" s="930"/>
      <c r="X6" s="930"/>
      <c r="Y6" s="931"/>
      <c r="Z6" s="931"/>
      <c r="AA6" s="926"/>
      <c r="AB6" s="926"/>
      <c r="AC6" s="426"/>
      <c r="AD6" s="426"/>
      <c r="AE6" s="426"/>
      <c r="AF6" s="426"/>
      <c r="AG6" s="426"/>
      <c r="AH6" s="426"/>
      <c r="AI6" s="426"/>
      <c r="AJ6"/>
      <c r="AK6"/>
      <c r="AL6"/>
      <c r="AM6"/>
      <c r="AN6"/>
      <c r="AO6"/>
      <c r="AP6"/>
      <c r="AQ6"/>
      <c r="AR6"/>
      <c r="AS6"/>
      <c r="AT6"/>
      <c r="AU6"/>
      <c r="AV6"/>
      <c r="AW6"/>
      <c r="AX6"/>
      <c r="AY6"/>
      <c r="AZ6"/>
    </row>
    <row r="7" spans="3:52" ht="17.399999999999999" customHeight="1">
      <c r="K7" s="926"/>
      <c r="L7" s="926"/>
      <c r="M7" s="926"/>
      <c r="N7" s="926"/>
      <c r="O7" s="926"/>
      <c r="P7" s="926"/>
      <c r="Q7" s="926"/>
      <c r="R7" s="932" t="s">
        <v>491</v>
      </c>
      <c r="S7" s="933"/>
      <c r="T7" s="933"/>
      <c r="U7" s="933"/>
      <c r="V7" s="933"/>
      <c r="W7" s="933"/>
      <c r="X7" s="933"/>
      <c r="Y7" s="933"/>
      <c r="Z7" s="933"/>
      <c r="AA7" s="926"/>
      <c r="AB7" s="926"/>
      <c r="AC7" s="426"/>
      <c r="AD7" s="426"/>
      <c r="AE7" s="426"/>
      <c r="AF7" s="426"/>
      <c r="AG7" s="426"/>
      <c r="AH7" s="426"/>
      <c r="AI7" s="426"/>
      <c r="AJ7"/>
      <c r="AK7"/>
      <c r="AL7"/>
      <c r="AM7"/>
      <c r="AN7"/>
      <c r="AO7"/>
      <c r="AP7"/>
      <c r="AQ7"/>
      <c r="AR7"/>
      <c r="AS7"/>
      <c r="AT7"/>
      <c r="AU7"/>
      <c r="AV7"/>
      <c r="AW7"/>
      <c r="AX7"/>
      <c r="AY7"/>
      <c r="AZ7"/>
    </row>
    <row r="8" spans="3:52" ht="17.399999999999999" customHeight="1">
      <c r="D8" s="652"/>
      <c r="E8" s="652"/>
      <c r="F8" s="652"/>
      <c r="K8" s="926"/>
      <c r="L8" s="926"/>
      <c r="M8" s="926"/>
      <c r="N8" s="926"/>
      <c r="O8" s="926"/>
      <c r="P8" s="926"/>
      <c r="Q8" s="926"/>
      <c r="R8" s="933"/>
      <c r="S8" s="933"/>
      <c r="T8" s="933"/>
      <c r="U8" s="933"/>
      <c r="V8" s="933"/>
      <c r="W8" s="933"/>
      <c r="X8" s="933"/>
      <c r="Y8" s="933"/>
      <c r="Z8" s="933"/>
      <c r="AA8" s="926"/>
      <c r="AB8" s="926"/>
      <c r="AC8" s="426"/>
      <c r="AD8" s="426"/>
      <c r="AE8" s="426"/>
      <c r="AF8" s="426"/>
      <c r="AG8" s="426"/>
      <c r="AH8" s="426"/>
      <c r="AI8" s="426"/>
      <c r="AJ8"/>
      <c r="AK8"/>
      <c r="AL8"/>
      <c r="AM8"/>
      <c r="AN8"/>
      <c r="AO8"/>
      <c r="AP8"/>
      <c r="AQ8"/>
      <c r="AR8"/>
      <c r="AS8"/>
      <c r="AT8"/>
      <c r="AU8"/>
      <c r="AV8"/>
      <c r="AW8"/>
      <c r="AX8"/>
      <c r="AY8"/>
      <c r="AZ8"/>
    </row>
    <row r="9" spans="3:52" ht="17.399999999999999" customHeight="1">
      <c r="D9" s="652"/>
      <c r="E9" s="652"/>
      <c r="F9" s="652"/>
      <c r="G9" s="603"/>
      <c r="H9" s="603"/>
      <c r="L9" s="604"/>
      <c r="M9" s="604"/>
      <c r="N9" s="604"/>
      <c r="O9" s="604"/>
      <c r="P9" s="603"/>
      <c r="Q9" s="603"/>
      <c r="R9" s="933"/>
      <c r="S9" s="933"/>
      <c r="T9" s="933"/>
      <c r="U9" s="933"/>
      <c r="V9" s="933"/>
      <c r="W9" s="933"/>
      <c r="X9" s="933"/>
      <c r="Y9" s="933"/>
      <c r="Z9" s="933"/>
      <c r="AA9"/>
      <c r="AB9"/>
      <c r="AC9" s="426"/>
      <c r="AD9" s="426"/>
      <c r="AE9" s="426"/>
      <c r="AF9" s="426"/>
      <c r="AG9" s="426"/>
      <c r="AH9" s="426"/>
      <c r="AI9" s="426"/>
      <c r="AJ9"/>
      <c r="AK9"/>
      <c r="AL9"/>
      <c r="AM9"/>
      <c r="AN9"/>
      <c r="AO9"/>
      <c r="AP9"/>
      <c r="AQ9"/>
      <c r="AR9"/>
      <c r="AS9"/>
      <c r="AT9"/>
      <c r="AU9"/>
      <c r="AV9"/>
      <c r="AW9"/>
      <c r="AX9"/>
      <c r="AY9"/>
      <c r="AZ9"/>
    </row>
    <row r="10" spans="3:52" ht="17.399999999999999" customHeight="1">
      <c r="D10" s="603"/>
      <c r="E10" s="603"/>
      <c r="F10" s="603"/>
      <c r="G10" s="603"/>
      <c r="L10" s="603"/>
      <c r="M10" s="603"/>
      <c r="N10" s="603"/>
      <c r="O10" s="603"/>
      <c r="P10" s="603"/>
      <c r="Q10" s="603"/>
      <c r="R10" s="933"/>
      <c r="S10" s="933"/>
      <c r="T10" s="933"/>
      <c r="U10" s="933"/>
      <c r="V10" s="933"/>
      <c r="W10" s="933"/>
      <c r="X10" s="933"/>
      <c r="Y10" s="933"/>
      <c r="Z10" s="933"/>
      <c r="AA10"/>
      <c r="AB10"/>
      <c r="AC10" s="426"/>
      <c r="AD10" s="426"/>
      <c r="AE10" s="426"/>
      <c r="AF10" s="426"/>
      <c r="AG10" s="426"/>
      <c r="AH10" s="426"/>
      <c r="AI10" s="426"/>
      <c r="AJ10"/>
      <c r="AK10"/>
      <c r="AL10"/>
      <c r="AM10"/>
      <c r="AN10"/>
      <c r="AO10"/>
      <c r="AP10"/>
      <c r="AQ10"/>
      <c r="AR10"/>
      <c r="AS10"/>
      <c r="AT10"/>
      <c r="AU10"/>
      <c r="AV10"/>
      <c r="AW10"/>
      <c r="AX10"/>
      <c r="AY10"/>
      <c r="AZ10"/>
    </row>
    <row r="11" spans="3:52" ht="17.399999999999999" customHeight="1">
      <c r="C11" s="605"/>
      <c r="D11" s="649"/>
      <c r="E11" s="649"/>
      <c r="F11" s="649"/>
      <c r="G11" s="649"/>
      <c r="H11" s="606"/>
      <c r="L11" s="603"/>
      <c r="M11" s="603"/>
      <c r="N11" s="603"/>
      <c r="O11" s="603"/>
      <c r="P11" s="603"/>
      <c r="Q11" s="603"/>
      <c r="R11" s="933"/>
      <c r="S11" s="933"/>
      <c r="T11" s="933"/>
      <c r="U11" s="933"/>
      <c r="V11" s="933"/>
      <c r="W11" s="933"/>
      <c r="X11" s="933"/>
      <c r="Y11" s="933"/>
      <c r="Z11" s="933"/>
      <c r="AA11"/>
      <c r="AB11"/>
      <c r="AC11" s="426"/>
      <c r="AD11" s="426"/>
      <c r="AE11" s="426"/>
      <c r="AF11" s="426"/>
      <c r="AG11" s="426"/>
      <c r="AH11" s="426"/>
      <c r="AI11" s="426"/>
      <c r="AJ11"/>
      <c r="AK11"/>
      <c r="AL11"/>
      <c r="AM11"/>
      <c r="AN11"/>
      <c r="AO11"/>
      <c r="AP11"/>
      <c r="AQ11"/>
      <c r="AR11"/>
      <c r="AS11"/>
      <c r="AT11"/>
      <c r="AU11"/>
      <c r="AV11"/>
      <c r="AW11"/>
      <c r="AX11"/>
      <c r="AY11"/>
      <c r="AZ11"/>
    </row>
    <row r="12" spans="3:52" ht="17.399999999999999" customHeight="1">
      <c r="C12" s="605"/>
      <c r="D12" s="653"/>
      <c r="E12" s="653"/>
      <c r="F12" s="653"/>
      <c r="G12" s="653"/>
      <c r="H12" s="653"/>
      <c r="I12" s="653"/>
      <c r="L12" s="603"/>
      <c r="M12" s="603"/>
      <c r="N12" s="603"/>
      <c r="O12" s="603"/>
      <c r="P12" s="603"/>
      <c r="Q12" s="603"/>
      <c r="R12" s="933"/>
      <c r="S12" s="933"/>
      <c r="T12" s="933"/>
      <c r="U12" s="933"/>
      <c r="V12" s="933"/>
      <c r="W12" s="933"/>
      <c r="X12" s="933"/>
      <c r="Y12" s="933"/>
      <c r="Z12" s="933"/>
      <c r="AA12"/>
      <c r="AB12"/>
      <c r="AC12" s="426"/>
      <c r="AD12" s="426"/>
      <c r="AE12" s="426"/>
      <c r="AF12" s="426"/>
      <c r="AG12" s="426"/>
      <c r="AH12" s="426"/>
      <c r="AI12" s="426"/>
      <c r="AJ12"/>
      <c r="AK12"/>
      <c r="AL12"/>
      <c r="AM12"/>
      <c r="AN12"/>
      <c r="AO12"/>
      <c r="AP12"/>
      <c r="AQ12"/>
      <c r="AR12"/>
      <c r="AS12"/>
      <c r="AT12"/>
      <c r="AU12"/>
      <c r="AV12"/>
      <c r="AW12"/>
      <c r="AX12"/>
      <c r="AY12"/>
      <c r="AZ12"/>
    </row>
    <row r="13" spans="3:52" ht="17.399999999999999" customHeight="1">
      <c r="C13" s="649"/>
      <c r="D13" s="649"/>
      <c r="E13" s="649"/>
      <c r="F13" s="649"/>
      <c r="G13" s="649"/>
      <c r="H13" s="649"/>
      <c r="L13" s="603"/>
      <c r="M13" s="603"/>
      <c r="N13" s="603"/>
      <c r="O13" s="603"/>
      <c r="P13" s="603"/>
      <c r="Q13" s="603"/>
      <c r="R13" s="933"/>
      <c r="S13" s="933"/>
      <c r="T13" s="933"/>
      <c r="U13" s="933"/>
      <c r="V13" s="933"/>
      <c r="W13" s="933"/>
      <c r="X13" s="933"/>
      <c r="Y13" s="933"/>
      <c r="Z13" s="933"/>
      <c r="AA13"/>
      <c r="AB13"/>
      <c r="AC13" s="426"/>
      <c r="AD13" s="426"/>
      <c r="AE13" s="426"/>
      <c r="AF13" s="426"/>
      <c r="AG13" s="426"/>
      <c r="AH13" s="426"/>
      <c r="AI13" s="426"/>
      <c r="AJ13"/>
      <c r="AK13"/>
      <c r="AL13"/>
      <c r="AM13"/>
      <c r="AN13"/>
      <c r="AO13"/>
      <c r="AP13"/>
      <c r="AQ13"/>
      <c r="AR13"/>
      <c r="AS13"/>
      <c r="AT13"/>
      <c r="AU13"/>
      <c r="AV13"/>
      <c r="AW13"/>
      <c r="AX13"/>
      <c r="AY13"/>
      <c r="AZ13"/>
    </row>
    <row r="14" spans="3:52" ht="17.399999999999999" customHeight="1">
      <c r="C14" s="605"/>
      <c r="D14" s="649"/>
      <c r="E14" s="649"/>
      <c r="F14" s="649"/>
      <c r="G14" s="649"/>
      <c r="H14" s="606"/>
      <c r="L14" s="603"/>
      <c r="M14" s="603"/>
      <c r="N14" s="603"/>
      <c r="O14" s="603"/>
      <c r="P14" s="603"/>
      <c r="Q14" s="603"/>
      <c r="R14" s="933"/>
      <c r="S14" s="933"/>
      <c r="T14" s="933"/>
      <c r="U14" s="933"/>
      <c r="V14" s="933"/>
      <c r="W14" s="933"/>
      <c r="X14" s="933"/>
      <c r="Y14" s="933"/>
      <c r="Z14" s="933"/>
      <c r="AA14"/>
      <c r="AB14"/>
      <c r="AC14" s="426"/>
      <c r="AD14" s="426"/>
      <c r="AE14" s="426"/>
      <c r="AF14" s="426"/>
      <c r="AG14" s="426"/>
      <c r="AH14" s="426"/>
      <c r="AI14" s="426"/>
      <c r="AJ14"/>
      <c r="AK14"/>
      <c r="AL14"/>
      <c r="AM14"/>
      <c r="AN14"/>
      <c r="AO14"/>
      <c r="AP14"/>
      <c r="AQ14"/>
      <c r="AR14"/>
      <c r="AS14"/>
      <c r="AT14"/>
      <c r="AU14"/>
      <c r="AV14"/>
      <c r="AW14"/>
      <c r="AX14"/>
      <c r="AY14"/>
      <c r="AZ14"/>
    </row>
    <row r="15" spans="3:52" ht="17.399999999999999" customHeight="1">
      <c r="C15" s="605"/>
      <c r="D15" s="649"/>
      <c r="E15" s="649"/>
      <c r="F15" s="649"/>
      <c r="G15" s="649"/>
      <c r="H15" s="649"/>
      <c r="L15" s="603"/>
      <c r="M15" s="603"/>
      <c r="N15" s="603"/>
      <c r="O15" s="603"/>
      <c r="P15" s="603"/>
      <c r="Q15" s="603"/>
      <c r="R15" s="933"/>
      <c r="S15" s="933"/>
      <c r="T15" s="933"/>
      <c r="U15" s="933"/>
      <c r="V15" s="933"/>
      <c r="W15" s="933"/>
      <c r="X15" s="933"/>
      <c r="Y15" s="933"/>
      <c r="Z15" s="933"/>
      <c r="AA15"/>
      <c r="AB15"/>
      <c r="AC15" s="426"/>
      <c r="AD15" s="426"/>
      <c r="AE15" s="426"/>
      <c r="AF15" s="426"/>
      <c r="AG15" s="426"/>
      <c r="AH15" s="426"/>
      <c r="AI15" s="426"/>
      <c r="AJ15"/>
      <c r="AK15"/>
      <c r="AL15"/>
      <c r="AM15"/>
      <c r="AN15"/>
      <c r="AO15"/>
      <c r="AP15"/>
      <c r="AQ15"/>
      <c r="AR15"/>
      <c r="AS15"/>
      <c r="AT15"/>
      <c r="AU15"/>
      <c r="AV15"/>
      <c r="AW15"/>
      <c r="AX15"/>
      <c r="AY15"/>
      <c r="AZ15"/>
    </row>
    <row r="16" spans="3:52" ht="17.399999999999999" customHeight="1">
      <c r="D16" s="607"/>
      <c r="E16" s="607"/>
      <c r="F16" s="607"/>
      <c r="G16" s="607"/>
      <c r="H16" s="607"/>
      <c r="L16" s="603"/>
      <c r="M16" s="603"/>
      <c r="N16" s="603"/>
      <c r="O16" s="603"/>
      <c r="P16" s="603"/>
      <c r="Q16" s="603"/>
      <c r="R16" s="934" t="s">
        <v>492</v>
      </c>
      <c r="S16" s="934"/>
      <c r="T16" s="934"/>
      <c r="U16" s="934"/>
      <c r="V16" s="934"/>
      <c r="W16" s="934"/>
      <c r="X16" s="934"/>
      <c r="Y16" s="934"/>
      <c r="Z16" s="934"/>
      <c r="AA16"/>
      <c r="AB16"/>
      <c r="AC16" s="426"/>
      <c r="AD16" s="426"/>
      <c r="AE16" s="426"/>
      <c r="AF16" s="426"/>
      <c r="AG16" s="426"/>
      <c r="AH16" s="426"/>
      <c r="AI16" s="426"/>
      <c r="AJ16"/>
      <c r="AK16"/>
      <c r="AL16"/>
      <c r="AM16"/>
      <c r="AN16"/>
      <c r="AO16"/>
      <c r="AP16"/>
      <c r="AQ16"/>
      <c r="AR16"/>
      <c r="AS16"/>
      <c r="AT16"/>
      <c r="AU16"/>
      <c r="AV16"/>
      <c r="AW16"/>
      <c r="AX16"/>
      <c r="AY16"/>
      <c r="AZ16"/>
    </row>
    <row r="17" spans="3:52" ht="17.399999999999999" customHeight="1">
      <c r="L17" s="603"/>
      <c r="M17" s="603"/>
      <c r="N17" s="603"/>
      <c r="O17" s="603"/>
      <c r="P17" s="603"/>
      <c r="Q17" s="603"/>
      <c r="R17" s="934"/>
      <c r="S17" s="934"/>
      <c r="T17" s="934"/>
      <c r="U17" s="934"/>
      <c r="V17" s="934"/>
      <c r="W17" s="934"/>
      <c r="X17" s="934"/>
      <c r="Y17" s="934"/>
      <c r="Z17" s="934"/>
      <c r="AA17"/>
      <c r="AB17"/>
      <c r="AC17" s="426"/>
      <c r="AD17" s="426"/>
      <c r="AE17" s="426"/>
      <c r="AF17" s="426"/>
      <c r="AG17" s="426"/>
      <c r="AH17" s="426"/>
      <c r="AI17" s="426"/>
      <c r="AJ17"/>
      <c r="AK17"/>
      <c r="AL17"/>
      <c r="AM17"/>
      <c r="AN17"/>
      <c r="AO17"/>
      <c r="AP17"/>
      <c r="AQ17"/>
      <c r="AR17"/>
      <c r="AS17"/>
      <c r="AT17"/>
      <c r="AU17"/>
      <c r="AV17"/>
      <c r="AW17"/>
      <c r="AX17"/>
      <c r="AY17"/>
      <c r="AZ17"/>
    </row>
    <row r="18" spans="3:52" ht="17.399999999999999" customHeight="1">
      <c r="L18" s="650"/>
      <c r="M18" s="650"/>
      <c r="N18" s="650"/>
      <c r="O18" s="603"/>
      <c r="P18" s="603"/>
      <c r="Q18" s="603"/>
      <c r="R18" s="934"/>
      <c r="S18" s="934"/>
      <c r="T18" s="934"/>
      <c r="U18" s="934"/>
      <c r="V18" s="934"/>
      <c r="W18" s="934"/>
      <c r="X18" s="934"/>
      <c r="Y18" s="934"/>
      <c r="Z18" s="934"/>
      <c r="AA18"/>
      <c r="AB18"/>
      <c r="AC18" s="426"/>
      <c r="AD18" s="426"/>
      <c r="AE18" s="426"/>
      <c r="AF18" s="426"/>
      <c r="AG18" s="426"/>
      <c r="AH18" s="426"/>
      <c r="AI18" s="426"/>
      <c r="AJ18"/>
      <c r="AK18"/>
      <c r="AL18"/>
      <c r="AM18"/>
      <c r="AN18"/>
      <c r="AO18"/>
      <c r="AP18"/>
      <c r="AQ18"/>
      <c r="AR18"/>
      <c r="AS18"/>
      <c r="AT18"/>
      <c r="AU18"/>
      <c r="AV18"/>
      <c r="AW18"/>
      <c r="AX18"/>
      <c r="AY18"/>
      <c r="AZ18"/>
    </row>
    <row r="19" spans="3:52" ht="17.399999999999999" customHeight="1">
      <c r="F19" s="651"/>
      <c r="G19" s="651"/>
      <c r="H19" s="651"/>
      <c r="L19" s="603"/>
      <c r="M19" s="603"/>
      <c r="N19" s="603"/>
      <c r="O19" s="603"/>
      <c r="P19" s="603"/>
      <c r="Q19" s="603"/>
      <c r="R19" s="934"/>
      <c r="S19" s="934"/>
      <c r="T19" s="934"/>
      <c r="U19" s="934"/>
      <c r="V19" s="934"/>
      <c r="W19" s="934"/>
      <c r="X19" s="934"/>
      <c r="Y19" s="934"/>
      <c r="Z19" s="934"/>
      <c r="AA19"/>
      <c r="AB19"/>
      <c r="AC19" s="426"/>
      <c r="AD19" s="426"/>
      <c r="AE19" s="426"/>
      <c r="AF19" s="426"/>
      <c r="AG19" s="426"/>
      <c r="AH19" s="426"/>
      <c r="AI19" s="426"/>
      <c r="AJ19"/>
      <c r="AK19"/>
      <c r="AL19"/>
      <c r="AM19"/>
      <c r="AN19"/>
      <c r="AO19"/>
      <c r="AP19"/>
      <c r="AQ19"/>
      <c r="AR19"/>
      <c r="AS19"/>
      <c r="AT19"/>
      <c r="AU19"/>
      <c r="AV19"/>
      <c r="AW19"/>
      <c r="AX19"/>
      <c r="AY19"/>
      <c r="AZ19"/>
    </row>
    <row r="20" spans="3:52" ht="17.399999999999999" customHeight="1">
      <c r="F20" s="651"/>
      <c r="G20" s="651"/>
      <c r="H20" s="651"/>
      <c r="L20" s="603"/>
      <c r="M20" s="603"/>
      <c r="N20" s="603"/>
      <c r="O20" s="603"/>
      <c r="P20" s="603"/>
      <c r="Q20" s="603"/>
      <c r="R20" s="934"/>
      <c r="S20" s="934"/>
      <c r="T20" s="934"/>
      <c r="U20" s="934"/>
      <c r="V20" s="934"/>
      <c r="W20" s="934"/>
      <c r="X20" s="934"/>
      <c r="Y20" s="934"/>
      <c r="Z20" s="934"/>
      <c r="AA20"/>
      <c r="AB20"/>
      <c r="AC20" s="426"/>
      <c r="AD20" s="426"/>
      <c r="AE20" s="426"/>
      <c r="AF20" s="426"/>
      <c r="AG20" s="426"/>
      <c r="AH20" s="426"/>
      <c r="AI20" s="426"/>
      <c r="AJ20"/>
      <c r="AK20"/>
      <c r="AL20"/>
      <c r="AM20"/>
      <c r="AN20"/>
      <c r="AO20"/>
      <c r="AP20"/>
      <c r="AQ20"/>
      <c r="AR20"/>
      <c r="AS20"/>
      <c r="AT20"/>
      <c r="AU20"/>
      <c r="AV20"/>
      <c r="AW20"/>
      <c r="AX20"/>
      <c r="AY20"/>
      <c r="AZ20"/>
    </row>
    <row r="21" spans="3:52" ht="17.399999999999999" customHeight="1">
      <c r="F21" s="651"/>
      <c r="G21" s="651"/>
      <c r="H21" s="651"/>
      <c r="L21" s="603"/>
      <c r="M21" s="603"/>
      <c r="N21" s="603"/>
      <c r="O21" s="603"/>
      <c r="P21" s="603"/>
      <c r="Q21" s="603"/>
      <c r="R21" s="603"/>
      <c r="S21"/>
      <c r="T21"/>
      <c r="U21"/>
      <c r="V21"/>
      <c r="W21"/>
      <c r="X21"/>
      <c r="Y21"/>
      <c r="Z21"/>
      <c r="AA21"/>
      <c r="AB21"/>
      <c r="AC21" s="426"/>
      <c r="AD21" s="426"/>
      <c r="AE21" s="426"/>
      <c r="AF21" s="426"/>
      <c r="AG21" s="426"/>
      <c r="AH21" s="426"/>
      <c r="AI21" s="426"/>
      <c r="AJ21"/>
      <c r="AK21"/>
      <c r="AL21"/>
      <c r="AM21"/>
      <c r="AN21"/>
      <c r="AO21"/>
      <c r="AP21"/>
      <c r="AQ21"/>
      <c r="AR21"/>
      <c r="AS21"/>
      <c r="AT21"/>
      <c r="AU21"/>
      <c r="AV21"/>
      <c r="AW21"/>
      <c r="AX21"/>
      <c r="AY21"/>
      <c r="AZ21"/>
    </row>
    <row r="22" spans="3:52" ht="17.399999999999999" customHeight="1">
      <c r="Q22" s="603"/>
      <c r="R22" s="603"/>
      <c r="S22"/>
      <c r="T22"/>
      <c r="U22"/>
      <c r="V22"/>
      <c r="W22"/>
      <c r="X22"/>
      <c r="Y22"/>
      <c r="Z22"/>
      <c r="AA22"/>
      <c r="AB22"/>
      <c r="AC22" s="426"/>
      <c r="AD22" s="426"/>
      <c r="AE22" s="426"/>
      <c r="AF22" s="426"/>
      <c r="AG22" s="426"/>
      <c r="AH22" s="426"/>
      <c r="AI22" s="426"/>
      <c r="AJ22"/>
      <c r="AK22"/>
      <c r="AL22"/>
      <c r="AM22"/>
      <c r="AN22"/>
      <c r="AO22"/>
      <c r="AP22"/>
      <c r="AQ22"/>
      <c r="AR22"/>
      <c r="AS22"/>
      <c r="AT22"/>
      <c r="AU22"/>
      <c r="AV22"/>
      <c r="AW22"/>
      <c r="AX22"/>
      <c r="AY22"/>
      <c r="AZ22"/>
    </row>
    <row r="23" spans="3:52" ht="17.399999999999999" customHeight="1">
      <c r="L23" s="603"/>
      <c r="M23" s="603"/>
      <c r="N23" s="603"/>
      <c r="O23" s="603"/>
      <c r="P23" s="603"/>
      <c r="Q23" s="603"/>
      <c r="R23" s="603"/>
      <c r="S23"/>
      <c r="T23"/>
      <c r="U23"/>
      <c r="V23"/>
      <c r="W23"/>
      <c r="X23"/>
      <c r="Y23"/>
      <c r="Z23"/>
      <c r="AA23"/>
      <c r="AB23"/>
      <c r="AC23" s="426"/>
      <c r="AD23" s="426"/>
      <c r="AE23" s="426"/>
      <c r="AF23" s="426"/>
      <c r="AG23" s="426"/>
      <c r="AH23" s="426"/>
      <c r="AI23" s="426"/>
      <c r="AJ23"/>
      <c r="AK23"/>
      <c r="AL23"/>
      <c r="AM23"/>
      <c r="AN23"/>
      <c r="AO23"/>
      <c r="AP23"/>
      <c r="AQ23"/>
      <c r="AR23"/>
      <c r="AS23"/>
      <c r="AT23"/>
      <c r="AU23"/>
      <c r="AV23"/>
      <c r="AW23"/>
      <c r="AX23"/>
      <c r="AY23"/>
      <c r="AZ23"/>
    </row>
    <row r="24" spans="3:52" ht="13.2" customHeight="1">
      <c r="L24" s="650"/>
      <c r="M24" s="650"/>
      <c r="N24" s="650"/>
      <c r="O24" s="650"/>
      <c r="P24" s="650"/>
      <c r="Q24" s="650"/>
      <c r="R24" s="650"/>
      <c r="S24" s="650"/>
      <c r="T24"/>
      <c r="U24"/>
      <c r="V24"/>
      <c r="W24"/>
      <c r="X24"/>
      <c r="Y24"/>
      <c r="Z24"/>
      <c r="AA24"/>
      <c r="AB24"/>
      <c r="AC24" s="426"/>
      <c r="AD24" s="426"/>
      <c r="AE24" s="426"/>
      <c r="AF24" s="426"/>
      <c r="AG24" s="426"/>
      <c r="AH24" s="426"/>
      <c r="AI24" s="426"/>
      <c r="AJ24"/>
      <c r="AK24"/>
      <c r="AL24"/>
      <c r="AM24"/>
      <c r="AN24"/>
      <c r="AO24"/>
      <c r="AP24"/>
      <c r="AQ24"/>
      <c r="AR24"/>
      <c r="AS24"/>
      <c r="AT24"/>
      <c r="AU24"/>
      <c r="AV24"/>
      <c r="AW24"/>
      <c r="AX24"/>
      <c r="AY24"/>
      <c r="AZ24"/>
    </row>
    <row r="25" spans="3:52" ht="13.2" customHeight="1">
      <c r="L25" s="650"/>
      <c r="M25" s="650"/>
      <c r="N25" s="650"/>
      <c r="O25" s="650"/>
      <c r="P25" s="650"/>
      <c r="Q25" s="650"/>
      <c r="R25" s="650"/>
      <c r="S25" s="650"/>
      <c r="T25"/>
      <c r="U25"/>
      <c r="V25"/>
      <c r="W25"/>
      <c r="X25"/>
      <c r="Y25"/>
      <c r="Z25"/>
      <c r="AA25"/>
      <c r="AB25"/>
      <c r="AC25" s="426"/>
      <c r="AD25" s="426"/>
      <c r="AE25" s="426"/>
      <c r="AF25" s="426"/>
      <c r="AG25" s="426"/>
      <c r="AH25" s="426"/>
      <c r="AI25" s="426"/>
      <c r="AJ25"/>
      <c r="AK25"/>
      <c r="AL25"/>
      <c r="AM25"/>
      <c r="AN25"/>
      <c r="AO25"/>
      <c r="AP25"/>
      <c r="AQ25"/>
      <c r="AR25"/>
      <c r="AS25"/>
      <c r="AT25"/>
      <c r="AU25"/>
      <c r="AV25"/>
      <c r="AW25"/>
      <c r="AX25"/>
      <c r="AY25"/>
      <c r="AZ25"/>
    </row>
    <row r="26" spans="3:52">
      <c r="L26" s="650"/>
      <c r="M26" s="650"/>
      <c r="N26" s="650"/>
      <c r="O26" s="650"/>
      <c r="P26" s="650"/>
      <c r="Q26" s="650"/>
      <c r="R26" s="650"/>
      <c r="S26" s="650"/>
      <c r="T26"/>
      <c r="U26"/>
      <c r="V26"/>
      <c r="W26"/>
      <c r="X26"/>
      <c r="Y26"/>
      <c r="Z26"/>
      <c r="AA26"/>
      <c r="AB26"/>
      <c r="AC26" s="426"/>
      <c r="AD26" s="426"/>
      <c r="AE26" s="426"/>
      <c r="AF26" s="426"/>
      <c r="AG26" s="426"/>
      <c r="AH26" s="426"/>
      <c r="AI26" s="426"/>
      <c r="AJ26"/>
      <c r="AK26"/>
      <c r="AL26"/>
      <c r="AM26"/>
      <c r="AN26"/>
      <c r="AO26"/>
      <c r="AP26"/>
      <c r="AQ26"/>
      <c r="AR26"/>
      <c r="AS26"/>
      <c r="AT26"/>
      <c r="AU26"/>
      <c r="AV26"/>
      <c r="AW26"/>
      <c r="AX26"/>
      <c r="AY26"/>
      <c r="AZ26"/>
    </row>
    <row r="27" spans="3:52" ht="19.2">
      <c r="L27" s="603"/>
      <c r="M27" s="603"/>
      <c r="N27" s="603"/>
      <c r="O27" s="603"/>
      <c r="P27" s="603"/>
      <c r="Q27" s="603"/>
      <c r="R27" s="603"/>
      <c r="S27"/>
      <c r="T27"/>
      <c r="U27"/>
      <c r="V27"/>
      <c r="W27"/>
      <c r="X27"/>
      <c r="Y27"/>
      <c r="Z27"/>
      <c r="AA27"/>
      <c r="AB27"/>
      <c r="AC27" s="426"/>
      <c r="AD27" s="426"/>
      <c r="AE27" s="426"/>
      <c r="AF27" s="426"/>
      <c r="AG27" s="426"/>
      <c r="AH27" s="426"/>
      <c r="AI27" s="426"/>
      <c r="AJ27"/>
      <c r="AK27"/>
      <c r="AL27"/>
      <c r="AM27"/>
      <c r="AN27"/>
      <c r="AO27"/>
      <c r="AP27"/>
      <c r="AQ27"/>
      <c r="AR27"/>
      <c r="AS27"/>
      <c r="AT27"/>
      <c r="AU27"/>
      <c r="AV27"/>
      <c r="AW27"/>
      <c r="AX27"/>
      <c r="AY27"/>
      <c r="AZ27"/>
    </row>
    <row r="28" spans="3:52" ht="19.2">
      <c r="L28" s="603"/>
      <c r="M28" s="603"/>
      <c r="N28" s="603"/>
      <c r="O28" s="603"/>
      <c r="P28" s="603"/>
      <c r="Q28" s="603"/>
      <c r="R28" s="603"/>
      <c r="S28"/>
      <c r="T28"/>
      <c r="U28"/>
      <c r="V28"/>
      <c r="W28"/>
      <c r="X28"/>
      <c r="Y28"/>
      <c r="Z28"/>
      <c r="AA28"/>
      <c r="AB28"/>
      <c r="AC28" s="426"/>
      <c r="AD28" s="426"/>
      <c r="AE28" s="426"/>
      <c r="AF28" s="426"/>
      <c r="AG28" s="426"/>
      <c r="AH28" s="426"/>
      <c r="AI28" s="426"/>
      <c r="AJ28"/>
      <c r="AK28"/>
      <c r="AL28"/>
      <c r="AM28"/>
      <c r="AN28"/>
      <c r="AO28"/>
      <c r="AP28"/>
      <c r="AQ28"/>
      <c r="AR28"/>
      <c r="AS28"/>
      <c r="AT28"/>
      <c r="AU28"/>
      <c r="AV28"/>
      <c r="AW28"/>
      <c r="AX28"/>
      <c r="AY28"/>
      <c r="AZ28"/>
    </row>
    <row r="29" spans="3:52" ht="19.2">
      <c r="C29" s="927" t="s">
        <v>493</v>
      </c>
      <c r="D29" s="927"/>
      <c r="E29" s="927"/>
      <c r="F29" s="927"/>
      <c r="L29" s="603"/>
      <c r="M29" s="603"/>
      <c r="N29" s="603"/>
      <c r="O29" s="603"/>
      <c r="P29" s="603"/>
      <c r="Q29" s="603"/>
      <c r="R29" s="603"/>
      <c r="S29"/>
      <c r="T29"/>
      <c r="U29"/>
      <c r="V29"/>
      <c r="W29"/>
      <c r="X29"/>
      <c r="Y29"/>
      <c r="Z29"/>
      <c r="AA29"/>
      <c r="AB29"/>
      <c r="AC29" s="426"/>
      <c r="AD29" s="426"/>
      <c r="AE29" s="426"/>
      <c r="AF29" s="426"/>
      <c r="AG29" s="426"/>
      <c r="AH29" s="426"/>
      <c r="AI29" s="426"/>
      <c r="AJ29"/>
      <c r="AK29"/>
      <c r="AL29"/>
      <c r="AM29"/>
      <c r="AN29"/>
      <c r="AO29"/>
      <c r="AP29"/>
      <c r="AQ29"/>
      <c r="AR29"/>
      <c r="AS29"/>
      <c r="AT29"/>
      <c r="AU29"/>
      <c r="AV29"/>
      <c r="AW29"/>
      <c r="AX29"/>
      <c r="AY29"/>
      <c r="AZ29"/>
    </row>
    <row r="30" spans="3:52">
      <c r="C30" s="927"/>
      <c r="D30" s="927"/>
      <c r="E30" s="927"/>
      <c r="F30" s="927"/>
      <c r="Q30" s="928" t="s">
        <v>494</v>
      </c>
      <c r="R30" s="929"/>
      <c r="S30" s="929"/>
      <c r="T30" s="929"/>
      <c r="U30" s="929"/>
      <c r="V30" s="929"/>
      <c r="W30" s="929"/>
      <c r="X30" s="929"/>
      <c r="Y30" s="929"/>
      <c r="Z30" s="929"/>
      <c r="AA30" s="929"/>
      <c r="AB30"/>
      <c r="AC30" s="426"/>
      <c r="AD30" s="426"/>
      <c r="AE30" s="426"/>
      <c r="AF30" s="426"/>
      <c r="AG30" s="426"/>
      <c r="AH30" s="426"/>
      <c r="AI30" s="426"/>
      <c r="AJ30"/>
      <c r="AK30"/>
      <c r="AL30"/>
      <c r="AM30"/>
      <c r="AN30"/>
      <c r="AO30"/>
      <c r="AP30"/>
      <c r="AQ30"/>
      <c r="AR30"/>
      <c r="AS30"/>
      <c r="AT30"/>
      <c r="AU30"/>
      <c r="AV30"/>
      <c r="AW30"/>
      <c r="AX30"/>
      <c r="AY30"/>
      <c r="AZ30"/>
    </row>
    <row r="31" spans="3:52">
      <c r="C31" s="927"/>
      <c r="D31" s="927"/>
      <c r="E31" s="927"/>
      <c r="F31" s="927"/>
      <c r="Q31" s="929"/>
      <c r="R31" s="929"/>
      <c r="S31" s="929"/>
      <c r="T31" s="929"/>
      <c r="U31" s="929"/>
      <c r="V31" s="929"/>
      <c r="W31" s="929"/>
      <c r="X31" s="929"/>
      <c r="Y31" s="929"/>
      <c r="Z31" s="929"/>
      <c r="AA31" s="929"/>
      <c r="AB31"/>
      <c r="AC31" s="426"/>
      <c r="AD31" s="426"/>
      <c r="AE31" s="426"/>
      <c r="AF31" s="426"/>
      <c r="AG31" s="426"/>
      <c r="AH31" s="426"/>
      <c r="AI31" s="426"/>
      <c r="AJ31"/>
      <c r="AK31"/>
      <c r="AL31"/>
      <c r="AM31"/>
      <c r="AN31"/>
      <c r="AO31"/>
      <c r="AP31"/>
      <c r="AQ31"/>
      <c r="AR31"/>
      <c r="AS31"/>
      <c r="AT31"/>
      <c r="AU31"/>
      <c r="AV31"/>
      <c r="AW31"/>
      <c r="AX31"/>
      <c r="AY31"/>
      <c r="AZ31"/>
    </row>
    <row r="32" spans="3:52">
      <c r="Q32" s="929"/>
      <c r="R32" s="929"/>
      <c r="S32" s="929"/>
      <c r="T32" s="929"/>
      <c r="U32" s="929"/>
      <c r="V32" s="929"/>
      <c r="W32" s="929"/>
      <c r="X32" s="929"/>
      <c r="Y32" s="929"/>
      <c r="Z32" s="929"/>
      <c r="AA32" s="929"/>
      <c r="AB32"/>
      <c r="AC32" s="426"/>
      <c r="AD32" s="426"/>
      <c r="AE32" s="426"/>
      <c r="AF32" s="426"/>
      <c r="AG32" s="426"/>
      <c r="AH32" s="426"/>
      <c r="AI32" s="426"/>
    </row>
    <row r="33" spans="1:35">
      <c r="Q33" s="929"/>
      <c r="R33" s="929"/>
      <c r="S33" s="929"/>
      <c r="T33" s="929"/>
      <c r="U33" s="929"/>
      <c r="V33" s="929"/>
      <c r="W33" s="929"/>
      <c r="X33" s="929"/>
      <c r="Y33" s="929"/>
      <c r="Z33" s="929"/>
      <c r="AA33" s="929"/>
      <c r="AB33"/>
      <c r="AC33" s="426"/>
      <c r="AD33" s="426"/>
      <c r="AE33" s="426"/>
      <c r="AF33" s="426"/>
      <c r="AG33" s="426"/>
      <c r="AH33" s="426"/>
      <c r="AI33" s="426"/>
    </row>
    <row r="34" spans="1:35">
      <c r="Q34" s="929"/>
      <c r="R34" s="929"/>
      <c r="S34" s="929"/>
      <c r="T34" s="929"/>
      <c r="U34" s="929"/>
      <c r="V34" s="929"/>
      <c r="W34" s="929"/>
      <c r="X34" s="929"/>
      <c r="Y34" s="929"/>
      <c r="Z34" s="929"/>
      <c r="AA34" s="929"/>
      <c r="AB34"/>
      <c r="AC34" s="426"/>
      <c r="AD34" s="426"/>
      <c r="AE34" s="426"/>
      <c r="AF34" s="426"/>
      <c r="AG34" s="426"/>
      <c r="AH34" s="426"/>
      <c r="AI34" s="426"/>
    </row>
    <row r="35" spans="1:35">
      <c r="Q35" s="929"/>
      <c r="R35" s="929"/>
      <c r="S35" s="929"/>
      <c r="T35" s="929"/>
      <c r="U35" s="929"/>
      <c r="V35" s="929"/>
      <c r="W35" s="929"/>
      <c r="X35" s="929"/>
      <c r="Y35" s="929"/>
      <c r="Z35" s="929"/>
      <c r="AA35" s="929"/>
      <c r="AB35"/>
      <c r="AC35" s="426"/>
      <c r="AD35" s="426"/>
      <c r="AE35" s="426"/>
      <c r="AF35" s="426"/>
      <c r="AG35" s="426"/>
      <c r="AH35" s="426"/>
      <c r="AI35" s="426"/>
    </row>
    <row r="36" spans="1:35">
      <c r="S36"/>
      <c r="T36"/>
      <c r="U36"/>
      <c r="V36"/>
      <c r="W36"/>
      <c r="X36"/>
      <c r="Y36"/>
      <c r="Z36"/>
      <c r="AA36"/>
      <c r="AB36"/>
      <c r="AC36" s="426"/>
      <c r="AD36" s="426"/>
      <c r="AE36" s="426"/>
      <c r="AF36" s="426"/>
      <c r="AG36" s="426"/>
      <c r="AH36" s="426"/>
      <c r="AI36" s="426"/>
    </row>
    <row r="37" spans="1:35">
      <c r="S37"/>
      <c r="T37"/>
      <c r="U37"/>
      <c r="V37"/>
      <c r="W37"/>
      <c r="X37"/>
      <c r="Y37"/>
      <c r="Z37"/>
      <c r="AA37"/>
      <c r="AB37"/>
      <c r="AC37" s="426"/>
      <c r="AD37" s="426"/>
      <c r="AE37" s="426"/>
      <c r="AF37" s="426"/>
      <c r="AG37" s="426"/>
      <c r="AH37" s="426"/>
      <c r="AI37" s="426"/>
    </row>
    <row r="38" spans="1:35">
      <c r="S38"/>
      <c r="T38"/>
      <c r="U38"/>
      <c r="V38"/>
      <c r="W38"/>
      <c r="X38"/>
      <c r="Y38"/>
      <c r="Z38"/>
      <c r="AA38"/>
      <c r="AB38"/>
      <c r="AC38" s="426"/>
      <c r="AD38" s="426"/>
      <c r="AE38" s="426"/>
      <c r="AF38" s="426"/>
      <c r="AG38" s="426"/>
      <c r="AH38" s="426"/>
      <c r="AI38" s="426"/>
    </row>
    <row r="39" spans="1:35">
      <c r="S39"/>
      <c r="T39"/>
      <c r="U39"/>
      <c r="V39"/>
      <c r="W39"/>
      <c r="X39"/>
      <c r="Y39"/>
      <c r="Z39"/>
      <c r="AA39"/>
      <c r="AB39"/>
      <c r="AC39" s="426"/>
      <c r="AD39" s="426"/>
      <c r="AE39" s="426"/>
      <c r="AF39" s="426"/>
      <c r="AG39" s="426"/>
      <c r="AH39" s="426"/>
      <c r="AI39" s="426"/>
    </row>
    <row r="40" spans="1:35">
      <c r="S40"/>
      <c r="T40"/>
      <c r="U40"/>
      <c r="V40"/>
      <c r="W40"/>
      <c r="X40"/>
      <c r="Y40"/>
      <c r="Z40"/>
      <c r="AA40"/>
      <c r="AB40"/>
      <c r="AC40" s="426"/>
      <c r="AD40" s="426"/>
      <c r="AE40" s="426"/>
      <c r="AF40" s="426"/>
      <c r="AG40" s="426"/>
      <c r="AH40" s="426"/>
      <c r="AI40" s="426"/>
    </row>
    <row r="41" spans="1:35">
      <c r="S41"/>
      <c r="T41"/>
      <c r="U41"/>
      <c r="V41"/>
      <c r="W41"/>
      <c r="X41"/>
      <c r="Y41"/>
      <c r="Z41"/>
      <c r="AA41"/>
      <c r="AB41"/>
      <c r="AC41" s="426"/>
      <c r="AD41" s="426"/>
      <c r="AE41" s="426"/>
      <c r="AF41" s="426"/>
      <c r="AG41" s="426"/>
      <c r="AH41" s="426"/>
      <c r="AI41" s="426"/>
    </row>
    <row r="42" spans="1:35">
      <c r="S42"/>
      <c r="T42"/>
      <c r="U42"/>
      <c r="V42"/>
      <c r="W42"/>
      <c r="X42"/>
      <c r="Y42"/>
      <c r="Z42"/>
      <c r="AA42"/>
      <c r="AB42"/>
      <c r="AC42" s="426"/>
      <c r="AD42" s="426"/>
      <c r="AE42" s="426"/>
      <c r="AF42" s="426"/>
      <c r="AG42" s="426"/>
      <c r="AH42" s="426"/>
      <c r="AI42" s="426"/>
    </row>
    <row r="43" spans="1:35">
      <c r="S43"/>
      <c r="T43"/>
      <c r="U43"/>
      <c r="V43"/>
      <c r="W43"/>
      <c r="X43"/>
      <c r="Y43"/>
      <c r="Z43"/>
      <c r="AA43"/>
      <c r="AB43"/>
      <c r="AC43" s="426"/>
      <c r="AD43" s="426"/>
      <c r="AE43" s="426"/>
      <c r="AF43" s="426"/>
      <c r="AG43" s="426"/>
      <c r="AH43" s="426"/>
      <c r="AI43" s="426"/>
    </row>
    <row r="44" spans="1:35">
      <c r="S44"/>
      <c r="T44"/>
      <c r="U44"/>
      <c r="V44"/>
      <c r="W44"/>
      <c r="X44"/>
      <c r="Y44"/>
      <c r="Z44"/>
      <c r="AA44"/>
      <c r="AB44"/>
      <c r="AC44" s="426"/>
      <c r="AD44" s="426"/>
      <c r="AE44" s="426"/>
      <c r="AF44" s="426"/>
      <c r="AG44" s="426"/>
      <c r="AH44" s="426"/>
      <c r="AI44" s="426"/>
    </row>
    <row r="45" spans="1:35">
      <c r="A45" s="589"/>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426"/>
      <c r="AD45" s="426"/>
      <c r="AE45" s="426"/>
      <c r="AF45" s="426"/>
      <c r="AG45" s="426"/>
      <c r="AH45" s="426"/>
      <c r="AI45" s="426"/>
    </row>
    <row r="46" spans="1:35">
      <c r="A46" s="589"/>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426"/>
      <c r="AD46" s="426"/>
      <c r="AE46" s="426"/>
      <c r="AF46" s="426"/>
      <c r="AG46" s="426"/>
      <c r="AH46" s="426"/>
      <c r="AI46" s="426"/>
    </row>
    <row r="47" spans="1:35">
      <c r="A47" s="589"/>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426"/>
      <c r="AD47" s="426"/>
      <c r="AE47" s="426"/>
      <c r="AF47" s="426"/>
      <c r="AG47" s="426"/>
      <c r="AH47" s="426"/>
      <c r="AI47" s="426"/>
    </row>
    <row r="48" spans="1:35">
      <c r="A48" s="589"/>
      <c r="B48" s="589"/>
      <c r="C48" s="589"/>
      <c r="D48" s="589"/>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426"/>
      <c r="AD48" s="426"/>
      <c r="AE48" s="426"/>
      <c r="AF48" s="426"/>
      <c r="AG48" s="426"/>
      <c r="AH48" s="426"/>
      <c r="AI48" s="426"/>
    </row>
    <row r="49" spans="1:35">
      <c r="A49" s="589"/>
      <c r="B49" s="589"/>
      <c r="C49" s="589"/>
      <c r="D49" s="589"/>
      <c r="E49" s="589"/>
      <c r="F49" s="589"/>
      <c r="G49" s="589"/>
      <c r="H49" s="589"/>
      <c r="I49" s="589"/>
      <c r="J49" s="589"/>
      <c r="K49" s="589"/>
      <c r="L49" s="589"/>
      <c r="M49" s="589"/>
      <c r="N49" s="589"/>
      <c r="O49" s="589"/>
      <c r="P49" s="589"/>
      <c r="Q49" s="589"/>
      <c r="R49" s="589"/>
      <c r="S49" s="589"/>
      <c r="T49" s="589"/>
      <c r="U49" s="589"/>
      <c r="V49" s="589"/>
      <c r="W49" s="589"/>
      <c r="X49" s="589"/>
      <c r="Y49" s="589"/>
      <c r="Z49" s="589"/>
      <c r="AA49" s="589"/>
      <c r="AB49" s="589"/>
      <c r="AC49" s="426"/>
      <c r="AD49" s="426"/>
      <c r="AE49" s="426"/>
      <c r="AF49" s="426"/>
      <c r="AG49" s="426"/>
      <c r="AH49" s="426"/>
      <c r="AI49" s="426"/>
    </row>
    <row r="50" spans="1:35">
      <c r="A50" s="589"/>
      <c r="B50" s="589"/>
      <c r="C50" s="589"/>
      <c r="D50" s="589"/>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426"/>
      <c r="AD50" s="426"/>
      <c r="AE50" s="426"/>
      <c r="AF50" s="426"/>
      <c r="AG50" s="426"/>
      <c r="AH50" s="426"/>
      <c r="AI50" s="426"/>
    </row>
    <row r="51" spans="1:35">
      <c r="A51" s="589"/>
      <c r="B51" s="589"/>
      <c r="C51" s="589"/>
      <c r="D51" s="589"/>
      <c r="E51" s="589"/>
      <c r="F51" s="589"/>
      <c r="G51" s="589"/>
      <c r="H51" s="589"/>
      <c r="I51" s="589"/>
      <c r="J51" s="589"/>
      <c r="K51" s="589"/>
      <c r="L51" s="589"/>
      <c r="M51" s="589"/>
      <c r="N51" s="589"/>
      <c r="O51" s="589"/>
      <c r="P51" s="589"/>
      <c r="Q51" s="589"/>
      <c r="R51" s="589"/>
      <c r="S51" s="589"/>
      <c r="T51" s="589"/>
      <c r="U51" s="589"/>
      <c r="V51" s="589"/>
      <c r="W51" s="589"/>
      <c r="X51" s="589"/>
      <c r="Y51" s="589"/>
      <c r="Z51" s="589"/>
      <c r="AA51" s="589"/>
      <c r="AB51" s="589"/>
      <c r="AC51" s="426"/>
      <c r="AD51" s="426"/>
      <c r="AE51" s="426"/>
      <c r="AF51" s="426"/>
      <c r="AG51" s="426"/>
      <c r="AH51" s="426"/>
      <c r="AI51" s="426"/>
    </row>
    <row r="52" spans="1:35">
      <c r="A52" s="589"/>
      <c r="B52" s="589"/>
      <c r="C52" s="589"/>
      <c r="D52" s="589"/>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426"/>
      <c r="AD52" s="426"/>
      <c r="AE52" s="426"/>
      <c r="AF52" s="426"/>
      <c r="AG52" s="426"/>
      <c r="AH52" s="426"/>
      <c r="AI52" s="426"/>
    </row>
    <row r="53" spans="1:35">
      <c r="A53" s="589"/>
      <c r="B53" s="589"/>
      <c r="C53" s="589"/>
      <c r="D53" s="589"/>
      <c r="E53" s="589"/>
      <c r="F53" s="589"/>
      <c r="G53" s="589"/>
      <c r="H53" s="589"/>
      <c r="I53" s="589"/>
      <c r="J53" s="589"/>
      <c r="K53" s="589"/>
      <c r="L53" s="589"/>
      <c r="M53" s="589"/>
      <c r="N53" s="589"/>
      <c r="O53" s="589"/>
      <c r="P53" s="589"/>
      <c r="Q53" s="589"/>
      <c r="R53" s="589"/>
      <c r="S53" s="589"/>
      <c r="T53" s="589"/>
      <c r="U53" s="589"/>
      <c r="V53" s="589"/>
      <c r="W53" s="589"/>
      <c r="X53" s="589"/>
      <c r="Y53" s="589"/>
      <c r="Z53" s="589"/>
      <c r="AA53" s="589"/>
      <c r="AB53" s="589"/>
      <c r="AC53" s="426"/>
      <c r="AD53" s="426"/>
      <c r="AE53" s="426"/>
      <c r="AF53" s="426"/>
      <c r="AG53" s="426"/>
      <c r="AH53" s="426"/>
      <c r="AI53" s="426"/>
    </row>
    <row r="54" spans="1:35">
      <c r="A54" s="589"/>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426"/>
      <c r="AD54" s="426"/>
      <c r="AE54" s="426"/>
      <c r="AF54" s="426"/>
      <c r="AG54" s="426"/>
      <c r="AH54" s="426"/>
      <c r="AI54" s="426"/>
    </row>
    <row r="55" spans="1:35">
      <c r="A55" s="589"/>
      <c r="B55" s="589"/>
      <c r="C55" s="589"/>
      <c r="D55" s="589"/>
      <c r="E55" s="589"/>
      <c r="F55" s="589"/>
      <c r="G55" s="589"/>
      <c r="H55" s="589"/>
      <c r="I55" s="589"/>
      <c r="J55" s="589"/>
      <c r="K55" s="589"/>
      <c r="L55" s="589"/>
      <c r="M55" s="589"/>
      <c r="N55" s="589"/>
      <c r="O55" s="589"/>
      <c r="P55" s="589"/>
      <c r="Q55" s="589"/>
      <c r="R55" s="589"/>
      <c r="S55" s="589"/>
      <c r="T55" s="589"/>
      <c r="U55" s="589"/>
      <c r="V55" s="589"/>
      <c r="W55" s="589"/>
      <c r="X55" s="589"/>
      <c r="Y55" s="589"/>
      <c r="Z55" s="589"/>
      <c r="AA55" s="589"/>
      <c r="AB55" s="589"/>
      <c r="AC55" s="426"/>
      <c r="AD55" s="426"/>
      <c r="AE55" s="426"/>
      <c r="AF55" s="426"/>
      <c r="AG55" s="426"/>
      <c r="AH55" s="426"/>
      <c r="AI55" s="426"/>
    </row>
    <row r="56" spans="1:35">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row>
    <row r="57" spans="1:35">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c r="AF57" s="426"/>
      <c r="AG57" s="426"/>
      <c r="AH57" s="426"/>
      <c r="AI57" s="426"/>
    </row>
    <row r="58" spans="1:35">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row>
    <row r="59" spans="1:35">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row>
  </sheetData>
  <sheetProtection formatCells="0" formatColumns="0" formatRows="0" insertColumns="0" insertRows="0" insertHyperlinks="0" deleteColumns="0" deleteRows="0" sort="0" autoFilter="0" pivotTables="0"/>
  <mergeCells count="14">
    <mergeCell ref="C29:F31"/>
    <mergeCell ref="Q30:AA35"/>
    <mergeCell ref="D15:H15"/>
    <mergeCell ref="L18:N18"/>
    <mergeCell ref="F19:H21"/>
    <mergeCell ref="L24:S26"/>
    <mergeCell ref="D8:F9"/>
    <mergeCell ref="D11:G11"/>
    <mergeCell ref="D12:I12"/>
    <mergeCell ref="C13:H13"/>
    <mergeCell ref="D14:G14"/>
    <mergeCell ref="R5:X6"/>
    <mergeCell ref="R7:Z15"/>
    <mergeCell ref="R16:Z20"/>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4" sqref="N4"/>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54" t="s">
        <v>200</v>
      </c>
      <c r="J2" s="754"/>
      <c r="K2" s="754"/>
      <c r="L2" s="754"/>
      <c r="M2" s="754"/>
      <c r="N2" s="71"/>
      <c r="O2" s="23" t="s">
        <v>207</v>
      </c>
      <c r="P2" s="54"/>
    </row>
    <row r="3" spans="1:16" ht="17.399999999999999">
      <c r="A3" s="769" t="e" vm="1">
        <v>#VALUE!</v>
      </c>
      <c r="B3" s="769"/>
      <c r="C3" s="770"/>
      <c r="D3" s="87"/>
      <c r="E3" s="87"/>
      <c r="F3" s="752" t="e" vm="1">
        <v>#VALUE!</v>
      </c>
      <c r="G3" s="753"/>
      <c r="H3" s="46"/>
      <c r="I3" s="154"/>
      <c r="J3" s="155"/>
      <c r="K3" s="156"/>
      <c r="L3" s="148"/>
      <c r="M3" s="157"/>
    </row>
    <row r="4" spans="1:16" ht="17.399999999999999">
      <c r="A4" s="769"/>
      <c r="B4" s="769"/>
      <c r="C4" s="770"/>
      <c r="D4" s="87"/>
      <c r="E4" s="87"/>
      <c r="F4" s="752"/>
      <c r="G4" s="753"/>
      <c r="H4" s="158"/>
      <c r="I4" s="158"/>
      <c r="J4" s="147"/>
      <c r="K4" s="156"/>
      <c r="L4" s="148"/>
      <c r="M4" s="157"/>
      <c r="N4" s="113"/>
    </row>
    <row r="5" spans="1:16">
      <c r="A5" s="769"/>
      <c r="B5" s="769"/>
      <c r="C5" s="770"/>
      <c r="D5" s="87"/>
      <c r="E5" s="27"/>
      <c r="F5" s="752"/>
      <c r="G5" s="753"/>
      <c r="H5"/>
      <c r="I5" s="159"/>
      <c r="J5" s="147"/>
      <c r="K5" s="156"/>
      <c r="L5" s="156"/>
      <c r="M5" s="157"/>
      <c r="N5" s="22" t="s">
        <v>208</v>
      </c>
    </row>
    <row r="6" spans="1:16">
      <c r="A6" s="769"/>
      <c r="B6" s="769"/>
      <c r="C6" s="770"/>
      <c r="D6" s="87"/>
      <c r="E6" s="88"/>
      <c r="F6" s="752"/>
      <c r="G6" s="753"/>
      <c r="H6"/>
      <c r="I6" s="160"/>
      <c r="J6" s="147"/>
      <c r="K6" s="156"/>
      <c r="L6" s="156"/>
      <c r="M6" s="157"/>
      <c r="P6" s="22">
        <v>1</v>
      </c>
    </row>
    <row r="7" spans="1:16">
      <c r="A7" s="769"/>
      <c r="B7" s="769"/>
      <c r="C7" s="770"/>
      <c r="D7" s="87"/>
      <c r="E7" s="88"/>
      <c r="F7" s="752"/>
      <c r="G7" s="753"/>
      <c r="H7" s="161"/>
      <c r="I7" s="159"/>
      <c r="J7" s="147"/>
      <c r="K7" s="156"/>
      <c r="L7" s="156"/>
      <c r="M7" s="157"/>
    </row>
    <row r="8" spans="1:16">
      <c r="A8" s="769"/>
      <c r="B8" s="769"/>
      <c r="C8" s="770"/>
      <c r="D8" s="87"/>
      <c r="E8" s="88"/>
      <c r="F8" s="752"/>
      <c r="G8" s="753"/>
      <c r="H8" s="152"/>
      <c r="I8" s="162"/>
      <c r="J8" s="162"/>
      <c r="K8" s="162"/>
      <c r="L8" s="156"/>
      <c r="M8" s="163"/>
      <c r="N8" s="29" t="s">
        <v>42</v>
      </c>
    </row>
    <row r="9" spans="1:16">
      <c r="A9" s="769"/>
      <c r="B9" s="769"/>
      <c r="C9" s="770"/>
      <c r="D9" s="87"/>
      <c r="E9" s="88"/>
      <c r="F9" s="752"/>
      <c r="G9" s="753"/>
      <c r="H9" s="162"/>
      <c r="I9" s="162"/>
      <c r="J9" s="162"/>
      <c r="K9" s="162"/>
      <c r="L9" s="156"/>
      <c r="M9" s="163"/>
      <c r="N9" s="29"/>
    </row>
    <row r="10" spans="1:16">
      <c r="A10" s="769"/>
      <c r="B10" s="769"/>
      <c r="C10" s="770"/>
      <c r="D10" s="87"/>
      <c r="E10" s="88"/>
      <c r="F10" s="752"/>
      <c r="G10" s="753"/>
      <c r="H10" s="162"/>
      <c r="I10" s="162"/>
      <c r="J10" s="162"/>
      <c r="K10" s="162"/>
      <c r="L10" s="156"/>
      <c r="M10" s="163"/>
      <c r="N10" s="29" t="s">
        <v>43</v>
      </c>
    </row>
    <row r="11" spans="1:16">
      <c r="A11" s="769"/>
      <c r="B11" s="769"/>
      <c r="C11" s="770"/>
      <c r="D11" s="87"/>
      <c r="E11" s="88"/>
      <c r="F11" s="752"/>
      <c r="G11" s="753"/>
      <c r="H11" s="162"/>
      <c r="I11" s="162"/>
      <c r="J11" s="162"/>
      <c r="K11" s="162"/>
      <c r="L11" s="156"/>
      <c r="M11" s="163"/>
    </row>
    <row r="12" spans="1:16">
      <c r="A12" s="769"/>
      <c r="B12" s="769"/>
      <c r="C12" s="770"/>
      <c r="D12" s="87"/>
      <c r="E12" s="88"/>
      <c r="F12" s="752"/>
      <c r="G12" s="753"/>
      <c r="H12" s="162"/>
      <c r="I12" s="162"/>
      <c r="J12" s="162"/>
      <c r="K12" s="162"/>
      <c r="L12" s="156"/>
      <c r="M12" s="163"/>
      <c r="O12" s="122"/>
    </row>
    <row r="13" spans="1:16">
      <c r="A13" s="769"/>
      <c r="B13" s="769"/>
      <c r="C13" s="770"/>
      <c r="D13" s="87"/>
      <c r="E13" s="88"/>
      <c r="F13" s="752"/>
      <c r="G13" s="753"/>
      <c r="H13" s="162"/>
      <c r="I13" s="162"/>
      <c r="J13" s="162"/>
      <c r="K13" s="162"/>
      <c r="L13" s="156"/>
      <c r="M13" s="163"/>
      <c r="N13" s="135" t="s">
        <v>44</v>
      </c>
    </row>
    <row r="14" spans="1:16">
      <c r="A14" s="769"/>
      <c r="B14" s="769"/>
      <c r="C14" s="770"/>
      <c r="D14" s="87"/>
      <c r="E14" s="88"/>
      <c r="F14" s="752"/>
      <c r="G14" s="753"/>
      <c r="H14" s="162"/>
      <c r="I14" s="162"/>
      <c r="J14" s="162"/>
      <c r="K14" s="162"/>
      <c r="L14" s="156"/>
      <c r="M14" s="163"/>
    </row>
    <row r="15" spans="1:16">
      <c r="A15" s="769"/>
      <c r="B15" s="769"/>
      <c r="C15" s="770"/>
      <c r="D15" s="87"/>
      <c r="E15" s="87" t="s">
        <v>17</v>
      </c>
      <c r="F15" s="752"/>
      <c r="G15" s="753"/>
      <c r="H15" s="161"/>
      <c r="I15" s="159"/>
      <c r="J15" s="152"/>
      <c r="K15" s="156"/>
      <c r="L15" s="156"/>
      <c r="M15" s="163"/>
      <c r="N15" s="114" t="s">
        <v>45</v>
      </c>
    </row>
    <row r="16" spans="1:16">
      <c r="A16" s="769"/>
      <c r="B16" s="769"/>
      <c r="C16" s="770"/>
      <c r="D16" s="87"/>
      <c r="E16" s="87"/>
      <c r="F16" s="752"/>
      <c r="G16" s="753"/>
      <c r="H16" s="147"/>
      <c r="I16" s="159"/>
      <c r="J16" s="147"/>
      <c r="K16" s="156"/>
      <c r="L16" s="156"/>
      <c r="M16" s="163"/>
      <c r="N16" s="89" t="s">
        <v>46</v>
      </c>
    </row>
    <row r="17" spans="1:19" ht="20.25" customHeight="1" thickBot="1">
      <c r="A17" s="755" t="s">
        <v>267</v>
      </c>
      <c r="B17" s="756"/>
      <c r="C17" s="756"/>
      <c r="D17" s="90"/>
      <c r="E17" s="91"/>
      <c r="F17" s="757" t="s">
        <v>268</v>
      </c>
      <c r="G17" s="758"/>
      <c r="H17" s="161"/>
      <c r="I17" s="159"/>
      <c r="J17" s="152"/>
      <c r="K17" s="156"/>
      <c r="L17" s="153"/>
      <c r="M17" s="157"/>
    </row>
    <row r="18" spans="1:19" ht="39" customHeight="1" thickTop="1">
      <c r="A18" s="759" t="s">
        <v>47</v>
      </c>
      <c r="B18" s="760"/>
      <c r="C18" s="761"/>
      <c r="D18" s="92" t="s">
        <v>48</v>
      </c>
      <c r="E18" s="352" t="s">
        <v>204</v>
      </c>
      <c r="F18" s="762" t="s">
        <v>49</v>
      </c>
      <c r="G18" s="763"/>
      <c r="H18" s="147"/>
      <c r="I18" s="159"/>
      <c r="J18" s="147"/>
      <c r="K18" s="156"/>
      <c r="L18" s="156"/>
      <c r="M18" s="157"/>
      <c r="Q18" s="22" t="s">
        <v>3</v>
      </c>
      <c r="S18" s="22" t="s">
        <v>17</v>
      </c>
    </row>
    <row r="19" spans="1:19" ht="30" customHeight="1">
      <c r="A19" s="764" t="s">
        <v>177</v>
      </c>
      <c r="B19" s="764"/>
      <c r="C19" s="764"/>
      <c r="D19" s="764"/>
      <c r="E19" s="764"/>
      <c r="F19" s="764"/>
      <c r="G19" s="764"/>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65">
        <v>45844</v>
      </c>
      <c r="C21" s="766"/>
      <c r="D21" s="208" t="s">
        <v>53</v>
      </c>
      <c r="E21" s="767" t="s">
        <v>54</v>
      </c>
      <c r="F21" s="768"/>
      <c r="G21" s="26" t="s">
        <v>55</v>
      </c>
      <c r="H21" s="738" t="s">
        <v>261</v>
      </c>
      <c r="I21" s="739"/>
      <c r="J21" s="739"/>
      <c r="K21" s="739"/>
      <c r="L21" s="739"/>
      <c r="M21" s="167" t="s">
        <v>182</v>
      </c>
      <c r="N21" s="169">
        <v>9</v>
      </c>
    </row>
    <row r="22" spans="1:19" ht="36" customHeight="1" thickTop="1" thickBot="1">
      <c r="A22" s="209" t="s">
        <v>56</v>
      </c>
      <c r="B22" s="740" t="s">
        <v>57</v>
      </c>
      <c r="C22" s="741"/>
      <c r="D22" s="742"/>
      <c r="E22" s="210" t="s">
        <v>242</v>
      </c>
      <c r="F22" s="210" t="s">
        <v>243</v>
      </c>
      <c r="G22" s="211"/>
      <c r="H22" s="743" t="s">
        <v>58</v>
      </c>
      <c r="I22" s="744"/>
      <c r="J22" s="744"/>
      <c r="K22" s="744"/>
      <c r="L22" s="745"/>
      <c r="M22" s="168" t="s">
        <v>59</v>
      </c>
      <c r="N22" s="170" t="s">
        <v>60</v>
      </c>
      <c r="R22" s="22" t="s">
        <v>3</v>
      </c>
    </row>
    <row r="23" spans="1:19" ht="71.400000000000006" customHeight="1" thickBot="1">
      <c r="A23" s="176" t="s">
        <v>61</v>
      </c>
      <c r="B23" s="654" t="str">
        <f>IF(G23&gt;5,"☆☆☆☆",IF(AND(G23&gt;=2.39,G23&lt;5),"☆☆☆",IF(AND(G23&gt;=1.39,G23&lt;2.4),"☆☆",IF(AND(G23&gt;0,G23&lt;1.4),"☆",IF(AND(G23&gt;=-1.39,G23&lt;0),"★",IF(AND(G23&gt;=-2.39,G23&lt;-1.4),"★★",IF(AND(G23&gt;=-3.39,G23&lt;-2.4),"★★★")))))))</f>
        <v>★</v>
      </c>
      <c r="C23" s="655"/>
      <c r="D23" s="656"/>
      <c r="E23" s="416">
        <v>3.66</v>
      </c>
      <c r="F23" s="416">
        <v>3.52</v>
      </c>
      <c r="G23" s="125">
        <f t="shared" ref="G23:G69" si="0">F23-E23</f>
        <v>-0.14000000000000012</v>
      </c>
      <c r="H23" s="746" t="s">
        <v>342</v>
      </c>
      <c r="I23" s="747"/>
      <c r="J23" s="747"/>
      <c r="K23" s="747"/>
      <c r="L23" s="748"/>
      <c r="M23" s="631" t="s">
        <v>343</v>
      </c>
      <c r="N23" s="632">
        <v>45841</v>
      </c>
      <c r="O23" s="118" t="s">
        <v>62</v>
      </c>
    </row>
    <row r="24" spans="1:19" ht="61.2" customHeight="1" thickBot="1">
      <c r="A24" s="96" t="s">
        <v>63</v>
      </c>
      <c r="B24" s="654" t="str">
        <f>IF(G24&gt;5,"☆☆☆☆",IF(AND(G24&gt;=2.39,G24&lt;5),"☆☆☆",IF(AND(G24&gt;=1.39,G24&lt;2.4),"☆☆",IF(AND(G24&gt;0,G24&lt;1.4),"☆",IF(AND(G24&gt;=-1.39,G24&lt;0),"★",IF(AND(G24&gt;=-2.39,G24&lt;-1.4),"★★",IF(AND(G24&gt;=-3.39,G24&lt;-2.4),"★★★")))))))</f>
        <v>★</v>
      </c>
      <c r="C24" s="655"/>
      <c r="D24" s="656"/>
      <c r="E24" s="539">
        <v>2.68</v>
      </c>
      <c r="F24" s="539">
        <v>2.62</v>
      </c>
      <c r="G24" s="125">
        <f t="shared" si="0"/>
        <v>-6.0000000000000053E-2</v>
      </c>
      <c r="H24" s="749"/>
      <c r="I24" s="750"/>
      <c r="J24" s="750"/>
      <c r="K24" s="750"/>
      <c r="L24" s="751"/>
      <c r="M24" s="541"/>
      <c r="N24" s="542"/>
      <c r="O24" s="118" t="s">
        <v>63</v>
      </c>
      <c r="Q24" s="22" t="s">
        <v>3</v>
      </c>
    </row>
    <row r="25" spans="1:19" ht="65.400000000000006" customHeight="1" thickBot="1">
      <c r="A25" s="214" t="s">
        <v>64</v>
      </c>
      <c r="B25" s="654" t="str">
        <f t="shared" ref="B25:B51" si="1">IF(G25&gt;5,"☆☆☆☆",IF(AND(G25&gt;=2.39,G25&lt;5),"☆☆☆",IF(AND(G25&gt;=1.39,G25&lt;2.4),"☆☆",IF(AND(G25&gt;0,G25&lt;1.4),"☆",IF(AND(G25&gt;=-1.39,G25&lt;0),"★",IF(AND(G25&gt;=-2.39,G25&lt;-1.4),"★★",IF(AND(G25&gt;=-3.39,G25&lt;-2.4),"★★★")))))))</f>
        <v>☆☆</v>
      </c>
      <c r="C25" s="655"/>
      <c r="D25" s="656"/>
      <c r="E25" s="416">
        <v>5.74</v>
      </c>
      <c r="F25" s="417">
        <v>7.41</v>
      </c>
      <c r="G25" s="125">
        <f t="shared" si="0"/>
        <v>1.67</v>
      </c>
      <c r="H25" s="718"/>
      <c r="I25" s="719"/>
      <c r="J25" s="719"/>
      <c r="K25" s="719"/>
      <c r="L25" s="720"/>
      <c r="M25" s="590"/>
      <c r="N25" s="542"/>
      <c r="O25" s="118" t="s">
        <v>64</v>
      </c>
    </row>
    <row r="26" spans="1:19" ht="61.2" customHeight="1" thickBot="1">
      <c r="A26" s="214" t="s">
        <v>65</v>
      </c>
      <c r="B26" s="654" t="s">
        <v>269</v>
      </c>
      <c r="C26" s="655"/>
      <c r="D26" s="656"/>
      <c r="E26" s="416">
        <v>4.5999999999999996</v>
      </c>
      <c r="F26" s="416">
        <v>4.5999999999999996</v>
      </c>
      <c r="G26" s="125">
        <f t="shared" si="0"/>
        <v>0</v>
      </c>
      <c r="H26" s="660"/>
      <c r="I26" s="658"/>
      <c r="J26" s="658"/>
      <c r="K26" s="658"/>
      <c r="L26" s="659"/>
      <c r="M26" s="212"/>
      <c r="N26" s="213"/>
      <c r="O26" s="118" t="s">
        <v>65</v>
      </c>
    </row>
    <row r="27" spans="1:19" ht="61.2" customHeight="1" thickBot="1">
      <c r="A27" s="214" t="s">
        <v>66</v>
      </c>
      <c r="B27" s="654" t="str">
        <f t="shared" si="1"/>
        <v>★</v>
      </c>
      <c r="C27" s="655"/>
      <c r="D27" s="656"/>
      <c r="E27" s="539">
        <v>2.85</v>
      </c>
      <c r="F27" s="539">
        <v>2.54</v>
      </c>
      <c r="G27" s="125">
        <f t="shared" si="0"/>
        <v>-0.31000000000000005</v>
      </c>
      <c r="H27" s="657"/>
      <c r="I27" s="658"/>
      <c r="J27" s="658"/>
      <c r="K27" s="658"/>
      <c r="L27" s="659"/>
      <c r="M27" s="212"/>
      <c r="N27" s="215"/>
      <c r="O27" s="118" t="s">
        <v>66</v>
      </c>
    </row>
    <row r="28" spans="1:19" ht="61.2" customHeight="1" thickBot="1">
      <c r="A28" s="214" t="s">
        <v>67</v>
      </c>
      <c r="B28" s="654" t="str">
        <f t="shared" si="1"/>
        <v>★★</v>
      </c>
      <c r="C28" s="655"/>
      <c r="D28" s="656"/>
      <c r="E28" s="417">
        <v>6.92</v>
      </c>
      <c r="F28" s="416">
        <v>5.19</v>
      </c>
      <c r="G28" s="125">
        <f t="shared" si="0"/>
        <v>-1.7299999999999995</v>
      </c>
      <c r="H28" s="721"/>
      <c r="I28" s="722"/>
      <c r="J28" s="722"/>
      <c r="K28" s="722"/>
      <c r="L28" s="723"/>
      <c r="M28" s="212"/>
      <c r="N28" s="213"/>
      <c r="O28" s="118" t="s">
        <v>67</v>
      </c>
    </row>
    <row r="29" spans="1:19" ht="61.2" customHeight="1" thickBot="1">
      <c r="A29" s="214" t="s">
        <v>260</v>
      </c>
      <c r="B29" s="654" t="s">
        <v>244</v>
      </c>
      <c r="C29" s="655"/>
      <c r="D29" s="656"/>
      <c r="E29" s="416">
        <v>4.21</v>
      </c>
      <c r="F29" s="416">
        <v>4.07</v>
      </c>
      <c r="G29" s="125">
        <f t="shared" si="0"/>
        <v>-0.13999999999999968</v>
      </c>
      <c r="H29" s="732" t="s">
        <v>344</v>
      </c>
      <c r="I29" s="733"/>
      <c r="J29" s="733"/>
      <c r="K29" s="733"/>
      <c r="L29" s="734"/>
      <c r="M29" s="633" t="s">
        <v>345</v>
      </c>
      <c r="N29" s="634">
        <v>45842</v>
      </c>
      <c r="O29" s="118" t="s">
        <v>68</v>
      </c>
    </row>
    <row r="30" spans="1:19" ht="61.2" customHeight="1" thickBot="1">
      <c r="A30" s="214" t="s">
        <v>69</v>
      </c>
      <c r="B30" s="654" t="str">
        <f t="shared" si="1"/>
        <v>☆</v>
      </c>
      <c r="C30" s="655"/>
      <c r="D30" s="656"/>
      <c r="E30" s="416">
        <v>4.8899999999999997</v>
      </c>
      <c r="F30" s="416">
        <v>5.26</v>
      </c>
      <c r="G30" s="125">
        <f t="shared" si="0"/>
        <v>0.37000000000000011</v>
      </c>
      <c r="H30" s="721"/>
      <c r="I30" s="722"/>
      <c r="J30" s="722"/>
      <c r="K30" s="722"/>
      <c r="L30" s="723"/>
      <c r="M30" s="395"/>
      <c r="N30" s="213"/>
      <c r="O30" s="118" t="s">
        <v>69</v>
      </c>
    </row>
    <row r="31" spans="1:19" ht="61.2" customHeight="1" thickBot="1">
      <c r="A31" s="214" t="s">
        <v>70</v>
      </c>
      <c r="B31" s="654" t="str">
        <f t="shared" si="1"/>
        <v>☆</v>
      </c>
      <c r="C31" s="655"/>
      <c r="D31" s="656"/>
      <c r="E31" s="416">
        <v>3.81</v>
      </c>
      <c r="F31" s="416">
        <v>4.04</v>
      </c>
      <c r="G31" s="125">
        <f t="shared" si="0"/>
        <v>0.22999999999999998</v>
      </c>
      <c r="H31" s="673"/>
      <c r="I31" s="674"/>
      <c r="J31" s="674"/>
      <c r="K31" s="674"/>
      <c r="L31" s="675"/>
      <c r="M31" s="212"/>
      <c r="N31" s="542"/>
      <c r="O31" s="118" t="s">
        <v>70</v>
      </c>
    </row>
    <row r="32" spans="1:19" ht="61.2" customHeight="1" thickBot="1">
      <c r="A32" s="216" t="s">
        <v>71</v>
      </c>
      <c r="B32" s="654" t="str">
        <f t="shared" si="1"/>
        <v>☆</v>
      </c>
      <c r="C32" s="655"/>
      <c r="D32" s="656"/>
      <c r="E32" s="417">
        <v>7.84</v>
      </c>
      <c r="F32" s="417">
        <v>7.92</v>
      </c>
      <c r="G32" s="125">
        <f t="shared" si="0"/>
        <v>8.0000000000000071E-2</v>
      </c>
      <c r="H32" s="660"/>
      <c r="I32" s="658"/>
      <c r="J32" s="658"/>
      <c r="K32" s="658"/>
      <c r="L32" s="659"/>
      <c r="M32" s="212"/>
      <c r="N32" s="396"/>
      <c r="O32" s="118" t="s">
        <v>71</v>
      </c>
    </row>
    <row r="33" spans="1:16" ht="61.2" customHeight="1" thickBot="1">
      <c r="A33" s="217" t="s">
        <v>72</v>
      </c>
      <c r="B33" s="654" t="str">
        <f t="shared" si="1"/>
        <v>★</v>
      </c>
      <c r="C33" s="655"/>
      <c r="D33" s="656"/>
      <c r="E33" s="417">
        <v>6.68</v>
      </c>
      <c r="F33" s="417">
        <v>6.35</v>
      </c>
      <c r="G33" s="125">
        <f t="shared" si="0"/>
        <v>-0.33000000000000007</v>
      </c>
      <c r="H33" s="660"/>
      <c r="I33" s="658"/>
      <c r="J33" s="658"/>
      <c r="K33" s="658"/>
      <c r="L33" s="659"/>
      <c r="M33" s="212"/>
      <c r="N33" s="213"/>
      <c r="O33" s="118" t="s">
        <v>72</v>
      </c>
    </row>
    <row r="34" spans="1:16" ht="61.2" customHeight="1" thickBot="1">
      <c r="A34" s="96" t="s">
        <v>73</v>
      </c>
      <c r="B34" s="654" t="str">
        <f t="shared" si="1"/>
        <v>★</v>
      </c>
      <c r="C34" s="655"/>
      <c r="D34" s="656"/>
      <c r="E34" s="416">
        <v>5.21</v>
      </c>
      <c r="F34" s="416">
        <v>4.79</v>
      </c>
      <c r="G34" s="125">
        <f t="shared" si="0"/>
        <v>-0.41999999999999993</v>
      </c>
      <c r="H34" s="735" t="s">
        <v>340</v>
      </c>
      <c r="I34" s="736"/>
      <c r="J34" s="736"/>
      <c r="K34" s="736"/>
      <c r="L34" s="737"/>
      <c r="M34" s="629" t="s">
        <v>341</v>
      </c>
      <c r="N34" s="630">
        <v>45842</v>
      </c>
      <c r="O34" s="118" t="s">
        <v>73</v>
      </c>
    </row>
    <row r="35" spans="1:16" ht="61.2" customHeight="1" thickBot="1">
      <c r="A35" s="218" t="s">
        <v>74</v>
      </c>
      <c r="B35" s="654" t="str">
        <f t="shared" si="1"/>
        <v>★</v>
      </c>
      <c r="C35" s="655"/>
      <c r="D35" s="656"/>
      <c r="E35" s="417">
        <v>6.38</v>
      </c>
      <c r="F35" s="417">
        <v>6.01</v>
      </c>
      <c r="G35" s="125">
        <f t="shared" si="0"/>
        <v>-0.37000000000000011</v>
      </c>
      <c r="H35" s="727"/>
      <c r="I35" s="728"/>
      <c r="J35" s="728"/>
      <c r="K35" s="728"/>
      <c r="L35" s="729"/>
      <c r="M35" s="543"/>
      <c r="N35" s="544"/>
      <c r="O35" s="118" t="s">
        <v>74</v>
      </c>
    </row>
    <row r="36" spans="1:16" ht="61.2" customHeight="1" thickBot="1">
      <c r="A36" s="219" t="s">
        <v>75</v>
      </c>
      <c r="B36" s="654" t="str">
        <f t="shared" si="1"/>
        <v>★</v>
      </c>
      <c r="C36" s="655"/>
      <c r="D36" s="656"/>
      <c r="E36" s="416">
        <v>5.28</v>
      </c>
      <c r="F36" s="416">
        <v>5.1100000000000003</v>
      </c>
      <c r="G36" s="125">
        <f t="shared" si="0"/>
        <v>-0.16999999999999993</v>
      </c>
      <c r="H36" s="718"/>
      <c r="I36" s="719"/>
      <c r="J36" s="719"/>
      <c r="K36" s="719"/>
      <c r="L36" s="720"/>
      <c r="M36" s="543"/>
      <c r="N36" s="577"/>
      <c r="O36" s="118" t="s">
        <v>75</v>
      </c>
    </row>
    <row r="37" spans="1:16" ht="70.2" customHeight="1" thickBot="1">
      <c r="A37" s="214" t="s">
        <v>76</v>
      </c>
      <c r="B37" s="654" t="str">
        <f t="shared" si="1"/>
        <v>★</v>
      </c>
      <c r="C37" s="655"/>
      <c r="D37" s="656"/>
      <c r="E37" s="539">
        <v>2.93</v>
      </c>
      <c r="F37" s="539">
        <v>2.83</v>
      </c>
      <c r="G37" s="125">
        <f t="shared" si="0"/>
        <v>-0.10000000000000009</v>
      </c>
      <c r="H37" s="721"/>
      <c r="I37" s="722"/>
      <c r="J37" s="722"/>
      <c r="K37" s="722"/>
      <c r="L37" s="723"/>
      <c r="M37" s="212"/>
      <c r="N37" s="213"/>
      <c r="O37" s="118" t="s">
        <v>76</v>
      </c>
    </row>
    <row r="38" spans="1:16" ht="61.2" customHeight="1" thickBot="1">
      <c r="A38" s="214" t="s">
        <v>77</v>
      </c>
      <c r="B38" s="654" t="str">
        <f t="shared" si="1"/>
        <v>☆</v>
      </c>
      <c r="C38" s="655"/>
      <c r="D38" s="656"/>
      <c r="E38" s="416">
        <v>5.79</v>
      </c>
      <c r="F38" s="417">
        <v>6.45</v>
      </c>
      <c r="G38" s="125">
        <f t="shared" si="0"/>
        <v>0.66000000000000014</v>
      </c>
      <c r="H38" s="721"/>
      <c r="I38" s="722"/>
      <c r="J38" s="722"/>
      <c r="K38" s="722"/>
      <c r="L38" s="723"/>
      <c r="M38" s="212"/>
      <c r="N38" s="213"/>
      <c r="O38" s="118" t="s">
        <v>77</v>
      </c>
    </row>
    <row r="39" spans="1:16" ht="61.2" customHeight="1" thickBot="1">
      <c r="A39" s="214" t="s">
        <v>78</v>
      </c>
      <c r="B39" s="654" t="str">
        <f t="shared" si="1"/>
        <v>★</v>
      </c>
      <c r="C39" s="655"/>
      <c r="D39" s="656"/>
      <c r="E39" s="417">
        <v>8.89</v>
      </c>
      <c r="F39" s="417">
        <v>8.11</v>
      </c>
      <c r="G39" s="125">
        <f t="shared" si="0"/>
        <v>-0.78000000000000114</v>
      </c>
      <c r="H39" s="721"/>
      <c r="I39" s="722"/>
      <c r="J39" s="722"/>
      <c r="K39" s="722"/>
      <c r="L39" s="723"/>
      <c r="M39" s="422"/>
      <c r="N39" s="215"/>
      <c r="O39" s="118" t="s">
        <v>78</v>
      </c>
    </row>
    <row r="40" spans="1:16" ht="61.2" customHeight="1" thickBot="1">
      <c r="A40" s="214" t="s">
        <v>79</v>
      </c>
      <c r="B40" s="654" t="str">
        <f t="shared" si="1"/>
        <v>★</v>
      </c>
      <c r="C40" s="655"/>
      <c r="D40" s="656"/>
      <c r="E40" s="417">
        <v>7.12</v>
      </c>
      <c r="F40" s="417">
        <v>6</v>
      </c>
      <c r="G40" s="125">
        <f t="shared" si="0"/>
        <v>-1.1200000000000001</v>
      </c>
      <c r="H40" s="660"/>
      <c r="I40" s="658"/>
      <c r="J40" s="658"/>
      <c r="K40" s="658"/>
      <c r="L40" s="659"/>
      <c r="M40" s="212"/>
      <c r="N40" s="213"/>
      <c r="O40" s="118" t="s">
        <v>79</v>
      </c>
    </row>
    <row r="41" spans="1:16" ht="75" customHeight="1" thickBot="1">
      <c r="A41" s="214" t="s">
        <v>80</v>
      </c>
      <c r="B41" s="654" t="str">
        <f t="shared" si="1"/>
        <v>☆</v>
      </c>
      <c r="C41" s="655"/>
      <c r="D41" s="656"/>
      <c r="E41" s="416">
        <v>3.48</v>
      </c>
      <c r="F41" s="416">
        <v>3.67</v>
      </c>
      <c r="G41" s="125">
        <f t="shared" si="0"/>
        <v>0.18999999999999995</v>
      </c>
      <c r="H41" s="724"/>
      <c r="I41" s="725"/>
      <c r="J41" s="725"/>
      <c r="K41" s="725"/>
      <c r="L41" s="726"/>
      <c r="M41" s="212"/>
      <c r="N41" s="213"/>
      <c r="O41" s="118" t="s">
        <v>80</v>
      </c>
    </row>
    <row r="42" spans="1:16" ht="61.2" customHeight="1" thickBot="1">
      <c r="A42" s="214" t="s">
        <v>81</v>
      </c>
      <c r="B42" s="654" t="str">
        <f t="shared" si="1"/>
        <v>☆</v>
      </c>
      <c r="C42" s="655"/>
      <c r="D42" s="656"/>
      <c r="E42" s="416">
        <v>5.37</v>
      </c>
      <c r="F42" s="416">
        <v>5.63</v>
      </c>
      <c r="G42" s="125">
        <f t="shared" si="0"/>
        <v>0.25999999999999979</v>
      </c>
      <c r="H42" s="660"/>
      <c r="I42" s="658"/>
      <c r="J42" s="658"/>
      <c r="K42" s="658"/>
      <c r="L42" s="659"/>
      <c r="M42" s="422"/>
      <c r="N42" s="213"/>
      <c r="O42" s="118" t="s">
        <v>81</v>
      </c>
      <c r="P42" s="22" t="s">
        <v>41</v>
      </c>
    </row>
    <row r="43" spans="1:16" ht="69" customHeight="1" thickBot="1">
      <c r="A43" s="214" t="s">
        <v>82</v>
      </c>
      <c r="B43" s="654" t="str">
        <f t="shared" si="1"/>
        <v>★</v>
      </c>
      <c r="C43" s="655"/>
      <c r="D43" s="656"/>
      <c r="E43" s="417">
        <v>9.26</v>
      </c>
      <c r="F43" s="417">
        <v>8.44</v>
      </c>
      <c r="G43" s="125">
        <f t="shared" si="0"/>
        <v>-0.82000000000000028</v>
      </c>
      <c r="H43" s="718"/>
      <c r="I43" s="719"/>
      <c r="J43" s="719"/>
      <c r="K43" s="719"/>
      <c r="L43" s="720"/>
      <c r="M43" s="541"/>
      <c r="N43" s="542"/>
      <c r="O43" s="118" t="s">
        <v>82</v>
      </c>
    </row>
    <row r="44" spans="1:16" ht="61.2" customHeight="1" thickBot="1">
      <c r="A44" s="220" t="s">
        <v>179</v>
      </c>
      <c r="B44" s="654" t="str">
        <f t="shared" si="1"/>
        <v>★</v>
      </c>
      <c r="C44" s="655"/>
      <c r="D44" s="656"/>
      <c r="E44" s="416">
        <v>4.76</v>
      </c>
      <c r="F44" s="416">
        <v>4.51</v>
      </c>
      <c r="G44" s="125">
        <f t="shared" si="0"/>
        <v>-0.25</v>
      </c>
      <c r="H44" s="730" t="s">
        <v>251</v>
      </c>
      <c r="I44" s="731"/>
      <c r="J44" s="731"/>
      <c r="K44" s="731"/>
      <c r="L44" s="731"/>
      <c r="M44" s="622" t="s">
        <v>252</v>
      </c>
      <c r="N44" s="542">
        <v>45832</v>
      </c>
      <c r="O44" s="22" t="s">
        <v>179</v>
      </c>
    </row>
    <row r="45" spans="1:16" ht="61.2" customHeight="1" thickBot="1">
      <c r="A45" s="214" t="s">
        <v>83</v>
      </c>
      <c r="B45" s="654" t="str">
        <f t="shared" si="1"/>
        <v>☆</v>
      </c>
      <c r="C45" s="655"/>
      <c r="D45" s="656"/>
      <c r="E45" s="416">
        <v>5.53</v>
      </c>
      <c r="F45" s="416">
        <v>5.62</v>
      </c>
      <c r="G45" s="125">
        <f t="shared" si="0"/>
        <v>8.9999999999999858E-2</v>
      </c>
      <c r="H45" s="721"/>
      <c r="I45" s="722"/>
      <c r="J45" s="722"/>
      <c r="K45" s="722"/>
      <c r="L45" s="723"/>
      <c r="M45" s="212"/>
      <c r="N45" s="396"/>
      <c r="O45" s="118" t="s">
        <v>83</v>
      </c>
    </row>
    <row r="46" spans="1:16" ht="61.2" customHeight="1" thickBot="1">
      <c r="A46" s="214" t="s">
        <v>84</v>
      </c>
      <c r="B46" s="654" t="str">
        <f t="shared" si="1"/>
        <v>☆</v>
      </c>
      <c r="C46" s="655"/>
      <c r="D46" s="656"/>
      <c r="E46" s="416">
        <v>3.98</v>
      </c>
      <c r="F46" s="416">
        <v>4.3</v>
      </c>
      <c r="G46" s="125">
        <f t="shared" si="0"/>
        <v>0.31999999999999984</v>
      </c>
      <c r="H46" s="657" t="s">
        <v>249</v>
      </c>
      <c r="I46" s="658"/>
      <c r="J46" s="658"/>
      <c r="K46" s="658"/>
      <c r="L46" s="659"/>
      <c r="M46" s="212" t="s">
        <v>250</v>
      </c>
      <c r="N46" s="213">
        <v>45833</v>
      </c>
      <c r="O46" s="118" t="s">
        <v>84</v>
      </c>
    </row>
    <row r="47" spans="1:16" ht="61.2" customHeight="1" thickBot="1">
      <c r="A47" s="214" t="s">
        <v>85</v>
      </c>
      <c r="B47" s="654" t="str">
        <f t="shared" si="1"/>
        <v>☆</v>
      </c>
      <c r="C47" s="655"/>
      <c r="D47" s="656"/>
      <c r="E47" s="416">
        <v>5.46</v>
      </c>
      <c r="F47" s="417">
        <v>6.31</v>
      </c>
      <c r="G47" s="125">
        <f t="shared" si="0"/>
        <v>0.84999999999999964</v>
      </c>
      <c r="H47" s="660"/>
      <c r="I47" s="658"/>
      <c r="J47" s="658"/>
      <c r="K47" s="658"/>
      <c r="L47" s="659"/>
      <c r="M47" s="212"/>
      <c r="N47" s="213"/>
      <c r="O47" s="118" t="s">
        <v>85</v>
      </c>
    </row>
    <row r="48" spans="1:16" ht="61.2" customHeight="1" thickBot="1">
      <c r="A48" s="214" t="s">
        <v>86</v>
      </c>
      <c r="B48" s="654" t="str">
        <f t="shared" si="1"/>
        <v>★</v>
      </c>
      <c r="C48" s="655"/>
      <c r="D48" s="656"/>
      <c r="E48" s="417">
        <v>6.9</v>
      </c>
      <c r="F48" s="416">
        <v>5.74</v>
      </c>
      <c r="G48" s="125">
        <f t="shared" si="0"/>
        <v>-1.1600000000000001</v>
      </c>
      <c r="H48" s="667" t="s">
        <v>245</v>
      </c>
      <c r="I48" s="668"/>
      <c r="J48" s="668"/>
      <c r="K48" s="668"/>
      <c r="L48" s="669"/>
      <c r="M48" s="541" t="s">
        <v>246</v>
      </c>
      <c r="N48" s="542">
        <v>45832</v>
      </c>
      <c r="O48" s="118" t="s">
        <v>86</v>
      </c>
    </row>
    <row r="49" spans="1:15" ht="61.2" customHeight="1" thickBot="1">
      <c r="A49" s="214" t="s">
        <v>87</v>
      </c>
      <c r="B49" s="654" t="str">
        <f t="shared" si="1"/>
        <v>★</v>
      </c>
      <c r="C49" s="655"/>
      <c r="D49" s="656"/>
      <c r="E49" s="417">
        <v>6.24</v>
      </c>
      <c r="F49" s="416">
        <v>5.39</v>
      </c>
      <c r="G49" s="125">
        <f t="shared" si="0"/>
        <v>-0.85000000000000053</v>
      </c>
      <c r="H49" s="718"/>
      <c r="I49" s="719"/>
      <c r="J49" s="719"/>
      <c r="K49" s="719"/>
      <c r="L49" s="720"/>
      <c r="M49" s="541"/>
      <c r="N49" s="542"/>
      <c r="O49" s="118" t="s">
        <v>87</v>
      </c>
    </row>
    <row r="50" spans="1:15" ht="75.599999999999994" customHeight="1" thickBot="1">
      <c r="A50" s="214" t="s">
        <v>88</v>
      </c>
      <c r="B50" s="654" t="str">
        <f t="shared" si="1"/>
        <v>☆</v>
      </c>
      <c r="C50" s="655"/>
      <c r="D50" s="656"/>
      <c r="E50" s="417">
        <v>6.3</v>
      </c>
      <c r="F50" s="417">
        <v>6.7</v>
      </c>
      <c r="G50" s="125">
        <f t="shared" si="0"/>
        <v>0.40000000000000036</v>
      </c>
      <c r="H50" s="667"/>
      <c r="I50" s="668"/>
      <c r="J50" s="668"/>
      <c r="K50" s="668"/>
      <c r="L50" s="669"/>
      <c r="M50" s="541"/>
      <c r="N50" s="545"/>
      <c r="O50" s="118" t="s">
        <v>88</v>
      </c>
    </row>
    <row r="51" spans="1:15" ht="61.2" customHeight="1" thickBot="1">
      <c r="A51" s="214" t="s">
        <v>89</v>
      </c>
      <c r="B51" s="654" t="str">
        <f t="shared" si="1"/>
        <v>☆</v>
      </c>
      <c r="C51" s="655"/>
      <c r="D51" s="656"/>
      <c r="E51" s="417">
        <v>7.29</v>
      </c>
      <c r="F51" s="417">
        <v>8.26</v>
      </c>
      <c r="G51" s="125">
        <f t="shared" si="0"/>
        <v>0.96999999999999975</v>
      </c>
      <c r="H51" s="660"/>
      <c r="I51" s="658"/>
      <c r="J51" s="658"/>
      <c r="K51" s="658"/>
      <c r="L51" s="659"/>
      <c r="M51" s="212"/>
      <c r="N51" s="213"/>
      <c r="O51" s="118" t="s">
        <v>89</v>
      </c>
    </row>
    <row r="52" spans="1:15" ht="61.2" customHeight="1" thickBot="1">
      <c r="A52" s="214" t="s">
        <v>90</v>
      </c>
      <c r="B52" s="654" t="str">
        <f t="shared" ref="B52:B55" si="2">IF(G52&gt;5,"☆☆☆☆",IF(AND(G52&gt;=2.39,G52&lt;5),"☆☆☆",IF(AND(G52&gt;=1.39,G52&lt;2.4),"☆☆",IF(AND(G52&gt;0,G52&lt;1.4),"☆",IF(AND(G52&gt;=-1.39,G52&lt;0),"★",IF(AND(G52&gt;=-2.39,G52&lt;-1.4),"★★",IF(AND(G52&gt;=-3.39,G52&lt;-2.4),"★★★")))))))</f>
        <v>☆</v>
      </c>
      <c r="C52" s="655"/>
      <c r="D52" s="656"/>
      <c r="E52" s="416">
        <v>5.04</v>
      </c>
      <c r="F52" s="416">
        <v>5.52</v>
      </c>
      <c r="G52" s="125">
        <f t="shared" si="0"/>
        <v>0.47999999999999954</v>
      </c>
      <c r="H52" s="721"/>
      <c r="I52" s="722"/>
      <c r="J52" s="722"/>
      <c r="K52" s="722"/>
      <c r="L52" s="723"/>
      <c r="M52" s="212"/>
      <c r="N52" s="213"/>
      <c r="O52" s="118" t="s">
        <v>90</v>
      </c>
    </row>
    <row r="53" spans="1:15" ht="61.2" customHeight="1" thickBot="1">
      <c r="A53" s="214" t="s">
        <v>91</v>
      </c>
      <c r="B53" s="654" t="str">
        <f t="shared" si="2"/>
        <v>★★</v>
      </c>
      <c r="C53" s="655"/>
      <c r="D53" s="656"/>
      <c r="E53" s="416">
        <v>5</v>
      </c>
      <c r="F53" s="416">
        <v>3.53</v>
      </c>
      <c r="G53" s="125">
        <f t="shared" si="0"/>
        <v>-1.4700000000000002</v>
      </c>
      <c r="H53" s="660"/>
      <c r="I53" s="658"/>
      <c r="J53" s="658"/>
      <c r="K53" s="658"/>
      <c r="L53" s="659"/>
      <c r="M53" s="415"/>
      <c r="N53" s="213"/>
      <c r="O53" s="118" t="s">
        <v>91</v>
      </c>
    </row>
    <row r="54" spans="1:15" ht="61.2" customHeight="1" thickBot="1">
      <c r="A54" s="214" t="s">
        <v>92</v>
      </c>
      <c r="B54" s="654" t="str">
        <f t="shared" si="2"/>
        <v>★</v>
      </c>
      <c r="C54" s="655"/>
      <c r="D54" s="656"/>
      <c r="E54" s="417">
        <v>8.82</v>
      </c>
      <c r="F54" s="417">
        <v>7.55</v>
      </c>
      <c r="G54" s="125">
        <f t="shared" si="0"/>
        <v>-1.2700000000000005</v>
      </c>
      <c r="H54" s="660"/>
      <c r="I54" s="658"/>
      <c r="J54" s="658"/>
      <c r="K54" s="658"/>
      <c r="L54" s="659"/>
      <c r="M54" s="212"/>
      <c r="N54" s="213"/>
      <c r="O54" s="118" t="s">
        <v>92</v>
      </c>
    </row>
    <row r="55" spans="1:15" ht="61.2" customHeight="1" thickBot="1">
      <c r="A55" s="214" t="s">
        <v>93</v>
      </c>
      <c r="B55" s="654" t="str">
        <f t="shared" si="2"/>
        <v>★</v>
      </c>
      <c r="C55" s="655"/>
      <c r="D55" s="656"/>
      <c r="E55" s="416">
        <v>5.71</v>
      </c>
      <c r="F55" s="416">
        <v>5.57</v>
      </c>
      <c r="G55" s="125">
        <f t="shared" si="0"/>
        <v>-0.13999999999999968</v>
      </c>
      <c r="H55" s="718"/>
      <c r="I55" s="719"/>
      <c r="J55" s="719"/>
      <c r="K55" s="719"/>
      <c r="L55" s="720"/>
      <c r="M55" s="541"/>
      <c r="N55" s="542"/>
      <c r="O55" s="118" t="s">
        <v>93</v>
      </c>
    </row>
    <row r="56" spans="1:15" ht="61.2" customHeight="1" thickBot="1">
      <c r="A56" s="214" t="s">
        <v>94</v>
      </c>
      <c r="B56" s="654" t="str">
        <f t="shared" ref="B56:B70" si="3">IF(G56&gt;5,"☆☆☆☆",IF(AND(G56&gt;=2.39,G56&lt;5),"☆☆☆",IF(AND(G56&gt;=1.39,G56&lt;2.4),"☆☆",IF(AND(G56&gt;0,G56&lt;1.4),"☆",IF(AND(G56&gt;=-1.39,G56&lt;0),"★",IF(AND(G56&gt;=-2.39,G56&lt;-1.4),"★★",IF(AND(G56&gt;=-3.39,G56&lt;-2.4),"★★★")))))))</f>
        <v>★</v>
      </c>
      <c r="C56" s="655"/>
      <c r="D56" s="656"/>
      <c r="E56" s="417">
        <v>6.19</v>
      </c>
      <c r="F56" s="416">
        <v>5.57</v>
      </c>
      <c r="G56" s="125">
        <f t="shared" si="0"/>
        <v>-0.62000000000000011</v>
      </c>
      <c r="H56" s="657"/>
      <c r="I56" s="658"/>
      <c r="J56" s="658"/>
      <c r="K56" s="658"/>
      <c r="L56" s="659"/>
      <c r="M56" s="212"/>
      <c r="N56" s="213"/>
      <c r="O56" s="118" t="s">
        <v>94</v>
      </c>
    </row>
    <row r="57" spans="1:15" ht="61.2" customHeight="1" thickBot="1">
      <c r="A57" s="214" t="s">
        <v>95</v>
      </c>
      <c r="B57" s="654" t="str">
        <f t="shared" si="3"/>
        <v>★</v>
      </c>
      <c r="C57" s="655"/>
      <c r="D57" s="656"/>
      <c r="E57" s="416">
        <v>5.9</v>
      </c>
      <c r="F57" s="416">
        <v>5</v>
      </c>
      <c r="G57" s="125">
        <f t="shared" si="0"/>
        <v>-0.90000000000000036</v>
      </c>
      <c r="H57" s="657"/>
      <c r="I57" s="658"/>
      <c r="J57" s="658"/>
      <c r="K57" s="658"/>
      <c r="L57" s="659"/>
      <c r="M57" s="212"/>
      <c r="N57" s="213"/>
      <c r="O57" s="118" t="s">
        <v>95</v>
      </c>
    </row>
    <row r="58" spans="1:15" ht="61.2" customHeight="1" thickBot="1">
      <c r="A58" s="214" t="s">
        <v>96</v>
      </c>
      <c r="B58" s="654" t="str">
        <f t="shared" si="3"/>
        <v>★</v>
      </c>
      <c r="C58" s="655"/>
      <c r="D58" s="656"/>
      <c r="E58" s="416">
        <v>5.62</v>
      </c>
      <c r="F58" s="416">
        <v>5.57</v>
      </c>
      <c r="G58" s="125">
        <f t="shared" si="0"/>
        <v>-4.9999999999999822E-2</v>
      </c>
      <c r="H58" s="660"/>
      <c r="I58" s="658"/>
      <c r="J58" s="658"/>
      <c r="K58" s="658"/>
      <c r="L58" s="659"/>
      <c r="M58" s="212"/>
      <c r="N58" s="213"/>
      <c r="O58" s="118" t="s">
        <v>96</v>
      </c>
    </row>
    <row r="59" spans="1:15" ht="61.2" customHeight="1" thickBot="1">
      <c r="A59" s="214" t="s">
        <v>97</v>
      </c>
      <c r="B59" s="654" t="str">
        <f t="shared" si="3"/>
        <v>★</v>
      </c>
      <c r="C59" s="655"/>
      <c r="D59" s="656"/>
      <c r="E59" s="416">
        <v>5.81</v>
      </c>
      <c r="F59" s="416">
        <v>4.62</v>
      </c>
      <c r="G59" s="125">
        <f t="shared" si="0"/>
        <v>-1.1899999999999995</v>
      </c>
      <c r="H59" s="660"/>
      <c r="I59" s="658"/>
      <c r="J59" s="658"/>
      <c r="K59" s="658"/>
      <c r="L59" s="659"/>
      <c r="M59" s="212"/>
      <c r="N59" s="213"/>
      <c r="O59" s="118" t="s">
        <v>97</v>
      </c>
    </row>
    <row r="60" spans="1:15" ht="61.2" customHeight="1" thickBot="1">
      <c r="A60" s="214" t="s">
        <v>98</v>
      </c>
      <c r="B60" s="654" t="str">
        <f t="shared" si="3"/>
        <v>☆</v>
      </c>
      <c r="C60" s="655"/>
      <c r="D60" s="656"/>
      <c r="E60" s="417">
        <v>9.52</v>
      </c>
      <c r="F60" s="417">
        <v>9.67</v>
      </c>
      <c r="G60" s="125">
        <f t="shared" si="0"/>
        <v>0.15000000000000036</v>
      </c>
      <c r="H60" s="657"/>
      <c r="I60" s="658"/>
      <c r="J60" s="658"/>
      <c r="K60" s="658"/>
      <c r="L60" s="659"/>
      <c r="M60" s="212"/>
      <c r="N60" s="213"/>
      <c r="O60" s="118" t="s">
        <v>98</v>
      </c>
    </row>
    <row r="61" spans="1:15" ht="61.2" customHeight="1" thickBot="1">
      <c r="A61" s="214" t="s">
        <v>99</v>
      </c>
      <c r="B61" s="654" t="str">
        <f t="shared" si="3"/>
        <v>★</v>
      </c>
      <c r="C61" s="655"/>
      <c r="D61" s="656"/>
      <c r="E61" s="416">
        <v>4.0999999999999996</v>
      </c>
      <c r="F61" s="416">
        <v>3.3</v>
      </c>
      <c r="G61" s="125">
        <f t="shared" si="0"/>
        <v>-0.79999999999999982</v>
      </c>
      <c r="H61" s="670"/>
      <c r="I61" s="671"/>
      <c r="J61" s="671"/>
      <c r="K61" s="671"/>
      <c r="L61" s="672"/>
      <c r="M61" s="537"/>
      <c r="N61" s="538"/>
      <c r="O61" s="118" t="s">
        <v>99</v>
      </c>
    </row>
    <row r="62" spans="1:15" ht="69" customHeight="1" thickBot="1">
      <c r="A62" s="214" t="s">
        <v>100</v>
      </c>
      <c r="B62" s="654" t="str">
        <f t="shared" si="3"/>
        <v>★</v>
      </c>
      <c r="C62" s="655"/>
      <c r="D62" s="656"/>
      <c r="E62" s="417">
        <v>7.6</v>
      </c>
      <c r="F62" s="417">
        <v>7.27</v>
      </c>
      <c r="G62" s="125">
        <f t="shared" si="0"/>
        <v>-0.33000000000000007</v>
      </c>
      <c r="H62" s="673" t="s">
        <v>247</v>
      </c>
      <c r="I62" s="674"/>
      <c r="J62" s="674"/>
      <c r="K62" s="674"/>
      <c r="L62" s="675"/>
      <c r="M62" s="623" t="s">
        <v>248</v>
      </c>
      <c r="N62" s="542">
        <v>45832</v>
      </c>
      <c r="O62" s="118" t="s">
        <v>100</v>
      </c>
    </row>
    <row r="63" spans="1:15" ht="61.2" customHeight="1" thickBot="1">
      <c r="A63" s="214" t="s">
        <v>101</v>
      </c>
      <c r="B63" s="654" t="s">
        <v>269</v>
      </c>
      <c r="C63" s="655"/>
      <c r="D63" s="656"/>
      <c r="E63" s="416">
        <v>4.33</v>
      </c>
      <c r="F63" s="416">
        <v>4.33</v>
      </c>
      <c r="G63" s="125">
        <f t="shared" si="0"/>
        <v>0</v>
      </c>
      <c r="H63" s="673"/>
      <c r="I63" s="674"/>
      <c r="J63" s="674"/>
      <c r="K63" s="674"/>
      <c r="L63" s="675"/>
      <c r="M63" s="546"/>
      <c r="N63" s="542"/>
      <c r="O63" s="118" t="s">
        <v>101</v>
      </c>
    </row>
    <row r="64" spans="1:15" ht="61.2" customHeight="1" thickBot="1">
      <c r="A64" s="214" t="s">
        <v>102</v>
      </c>
      <c r="B64" s="654" t="str">
        <f t="shared" si="3"/>
        <v>★</v>
      </c>
      <c r="C64" s="655"/>
      <c r="D64" s="656"/>
      <c r="E64" s="416">
        <v>4.6100000000000003</v>
      </c>
      <c r="F64" s="416">
        <v>4.32</v>
      </c>
      <c r="G64" s="125">
        <f t="shared" si="0"/>
        <v>-0.29000000000000004</v>
      </c>
      <c r="H64" s="664"/>
      <c r="I64" s="665"/>
      <c r="J64" s="665"/>
      <c r="K64" s="665"/>
      <c r="L64" s="666"/>
      <c r="M64" s="541"/>
      <c r="N64" s="542"/>
      <c r="O64" s="118" t="s">
        <v>102</v>
      </c>
    </row>
    <row r="65" spans="1:18" ht="61.2" customHeight="1" thickBot="1">
      <c r="A65" s="214" t="s">
        <v>103</v>
      </c>
      <c r="B65" s="654" t="str">
        <f t="shared" si="3"/>
        <v>☆</v>
      </c>
      <c r="C65" s="655"/>
      <c r="D65" s="656"/>
      <c r="E65" s="417">
        <v>6.12</v>
      </c>
      <c r="F65" s="417">
        <v>6.61</v>
      </c>
      <c r="G65" s="125">
        <f t="shared" si="0"/>
        <v>0.49000000000000021</v>
      </c>
      <c r="H65" s="667"/>
      <c r="I65" s="668"/>
      <c r="J65" s="668"/>
      <c r="K65" s="668"/>
      <c r="L65" s="669"/>
      <c r="M65" s="536"/>
      <c r="N65" s="542"/>
      <c r="O65" s="118" t="s">
        <v>103</v>
      </c>
    </row>
    <row r="66" spans="1:18" ht="61.2" customHeight="1" thickBot="1">
      <c r="A66" s="214" t="s">
        <v>104</v>
      </c>
      <c r="B66" s="654" t="str">
        <f t="shared" si="3"/>
        <v>★</v>
      </c>
      <c r="C66" s="655"/>
      <c r="D66" s="656"/>
      <c r="E66" s="417">
        <v>10.220000000000001</v>
      </c>
      <c r="F66" s="417">
        <v>9.2799999999999994</v>
      </c>
      <c r="G66" s="125">
        <f t="shared" si="0"/>
        <v>-0.94000000000000128</v>
      </c>
      <c r="H66" s="657"/>
      <c r="I66" s="658"/>
      <c r="J66" s="658"/>
      <c r="K66" s="658"/>
      <c r="L66" s="659"/>
      <c r="M66" s="212"/>
      <c r="N66" s="213"/>
      <c r="O66" s="118" t="s">
        <v>104</v>
      </c>
    </row>
    <row r="67" spans="1:18" ht="61.2" customHeight="1" thickBot="1">
      <c r="A67" s="214" t="s">
        <v>105</v>
      </c>
      <c r="B67" s="654" t="str">
        <f t="shared" si="3"/>
        <v>★</v>
      </c>
      <c r="C67" s="655"/>
      <c r="D67" s="656"/>
      <c r="E67" s="417">
        <v>7.93</v>
      </c>
      <c r="F67" s="417">
        <v>7.67</v>
      </c>
      <c r="G67" s="125">
        <f t="shared" si="0"/>
        <v>-0.25999999999999979</v>
      </c>
      <c r="H67" s="657" t="s">
        <v>253</v>
      </c>
      <c r="I67" s="658"/>
      <c r="J67" s="658"/>
      <c r="K67" s="658"/>
      <c r="L67" s="659"/>
      <c r="M67" s="212" t="s">
        <v>254</v>
      </c>
      <c r="N67" s="213">
        <v>45830</v>
      </c>
      <c r="O67" s="118" t="s">
        <v>105</v>
      </c>
    </row>
    <row r="68" spans="1:18" ht="61.2" customHeight="1" thickBot="1">
      <c r="A68" s="219" t="s">
        <v>106</v>
      </c>
      <c r="B68" s="654" t="str">
        <f t="shared" si="3"/>
        <v>☆</v>
      </c>
      <c r="C68" s="655"/>
      <c r="D68" s="656"/>
      <c r="E68" s="417">
        <v>6.29</v>
      </c>
      <c r="F68" s="417">
        <v>6.61</v>
      </c>
      <c r="G68" s="125">
        <f t="shared" si="0"/>
        <v>0.32000000000000028</v>
      </c>
      <c r="H68" s="660"/>
      <c r="I68" s="658"/>
      <c r="J68" s="658"/>
      <c r="K68" s="658"/>
      <c r="L68" s="659"/>
      <c r="M68" s="212"/>
      <c r="N68" s="213"/>
      <c r="O68" s="118" t="s">
        <v>106</v>
      </c>
    </row>
    <row r="69" spans="1:18" ht="61.2" customHeight="1" thickBot="1">
      <c r="A69" s="216" t="s">
        <v>107</v>
      </c>
      <c r="B69" s="654" t="str">
        <f t="shared" si="3"/>
        <v>★</v>
      </c>
      <c r="C69" s="655"/>
      <c r="D69" s="656"/>
      <c r="E69" s="430">
        <v>3.92</v>
      </c>
      <c r="F69" s="430">
        <v>3.44</v>
      </c>
      <c r="G69" s="125">
        <f t="shared" si="0"/>
        <v>-0.48</v>
      </c>
      <c r="H69" s="661"/>
      <c r="I69" s="662"/>
      <c r="J69" s="662"/>
      <c r="K69" s="662"/>
      <c r="L69" s="663"/>
      <c r="M69" s="212"/>
      <c r="N69" s="213"/>
      <c r="O69" s="118" t="s">
        <v>107</v>
      </c>
    </row>
    <row r="70" spans="1:18" ht="61.2" customHeight="1" thickBot="1">
      <c r="A70" s="388" t="s">
        <v>108</v>
      </c>
      <c r="B70" s="654" t="str">
        <f t="shared" si="3"/>
        <v>★</v>
      </c>
      <c r="C70" s="655"/>
      <c r="D70" s="656"/>
      <c r="E70" s="416">
        <v>5.81</v>
      </c>
      <c r="F70" s="416">
        <v>5.57</v>
      </c>
      <c r="G70" s="389">
        <f t="shared" ref="G70" si="4">F70-E70</f>
        <v>-0.23999999999999932</v>
      </c>
      <c r="H70" s="706"/>
      <c r="I70" s="707"/>
      <c r="J70" s="707"/>
      <c r="K70" s="707"/>
      <c r="L70" s="708"/>
      <c r="M70" s="221"/>
      <c r="N70" s="390"/>
      <c r="O70" s="118"/>
    </row>
    <row r="71" spans="1:18" ht="42.75" customHeight="1" thickBot="1">
      <c r="A71" s="97"/>
      <c r="B71" s="97"/>
      <c r="C71" s="97"/>
      <c r="D71" s="97"/>
      <c r="E71" s="709"/>
      <c r="F71" s="709"/>
      <c r="G71" s="709"/>
      <c r="H71" s="709"/>
      <c r="I71" s="709"/>
      <c r="J71" s="709"/>
      <c r="K71" s="709"/>
      <c r="L71" s="709"/>
      <c r="M71" s="23">
        <f>COUNTIF(E24:E70,"&gt;=10")</f>
        <v>1</v>
      </c>
      <c r="N71" s="23">
        <f>COUNTIF(F24:F70,"&gt;=10")</f>
        <v>0</v>
      </c>
      <c r="O71" s="23" t="s">
        <v>3</v>
      </c>
    </row>
    <row r="72" spans="1:18" ht="36.75" customHeight="1" thickBot="1">
      <c r="A72" s="222" t="s">
        <v>17</v>
      </c>
      <c r="B72" s="223"/>
      <c r="C72" s="329"/>
      <c r="D72" s="329"/>
      <c r="E72" s="710" t="s">
        <v>109</v>
      </c>
      <c r="F72" s="710"/>
      <c r="G72" s="710"/>
      <c r="H72" s="711" t="s">
        <v>203</v>
      </c>
      <c r="I72" s="712"/>
      <c r="J72" s="329"/>
      <c r="K72" s="224"/>
      <c r="L72" s="224"/>
      <c r="M72" s="225"/>
      <c r="N72" s="226"/>
    </row>
    <row r="73" spans="1:18" ht="36.75" customHeight="1" thickBot="1">
      <c r="A73" s="31"/>
      <c r="B73" s="559"/>
      <c r="C73" s="715" t="s">
        <v>110</v>
      </c>
      <c r="D73" s="716"/>
      <c r="E73" s="716"/>
      <c r="F73" s="717"/>
      <c r="G73" s="227">
        <f>+F70</f>
        <v>5.57</v>
      </c>
      <c r="H73" s="228" t="s">
        <v>111</v>
      </c>
      <c r="I73" s="713">
        <f>+G70</f>
        <v>-0.23999999999999932</v>
      </c>
      <c r="J73" s="714"/>
      <c r="K73" s="99"/>
      <c r="L73" s="99"/>
      <c r="M73" s="100"/>
      <c r="N73" s="32"/>
    </row>
    <row r="74" spans="1:18" ht="36.75" customHeight="1" thickBot="1">
      <c r="A74" s="31"/>
      <c r="B74" s="98"/>
      <c r="C74" s="676" t="s">
        <v>112</v>
      </c>
      <c r="D74" s="677"/>
      <c r="E74" s="677"/>
      <c r="F74" s="678"/>
      <c r="G74" s="229">
        <f>+F35</f>
        <v>6.01</v>
      </c>
      <c r="H74" s="230" t="s">
        <v>113</v>
      </c>
      <c r="I74" s="679">
        <f>+G35</f>
        <v>-0.37000000000000011</v>
      </c>
      <c r="J74" s="680"/>
      <c r="K74" s="99"/>
      <c r="L74" s="99"/>
      <c r="M74" s="100"/>
      <c r="N74" s="32"/>
      <c r="R74" s="231" t="s">
        <v>17</v>
      </c>
    </row>
    <row r="75" spans="1:18" ht="36.75" customHeight="1" thickBot="1">
      <c r="A75" s="31"/>
      <c r="B75" s="98"/>
      <c r="C75" s="681" t="s">
        <v>114</v>
      </c>
      <c r="D75" s="682"/>
      <c r="E75" s="682"/>
      <c r="F75" s="232" t="str">
        <f>VLOOKUP(G75,F:P,10,0)</f>
        <v>愛媛県</v>
      </c>
      <c r="G75" s="233">
        <f>MAX(F23:F69)</f>
        <v>9.67</v>
      </c>
      <c r="H75" s="683" t="s">
        <v>115</v>
      </c>
      <c r="I75" s="684"/>
      <c r="J75" s="684"/>
      <c r="K75" s="234">
        <f>+N71</f>
        <v>0</v>
      </c>
      <c r="L75" s="235" t="s">
        <v>116</v>
      </c>
      <c r="M75" s="385">
        <f>N71-M71</f>
        <v>-1</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685">
        <v>3</v>
      </c>
      <c r="B79" s="688" t="s">
        <v>216</v>
      </c>
      <c r="C79" s="689"/>
      <c r="D79" s="689"/>
      <c r="E79" s="689"/>
      <c r="F79" s="690"/>
      <c r="G79" s="697" t="s">
        <v>217</v>
      </c>
      <c r="H79" s="698"/>
      <c r="I79" s="698"/>
      <c r="J79" s="698"/>
      <c r="K79" s="698"/>
      <c r="L79" s="698"/>
      <c r="M79" s="698"/>
      <c r="N79" s="699"/>
    </row>
    <row r="80" spans="1:18" ht="24.75" customHeight="1">
      <c r="A80" s="686"/>
      <c r="B80" s="691"/>
      <c r="C80" s="692"/>
      <c r="D80" s="692"/>
      <c r="E80" s="692"/>
      <c r="F80" s="693"/>
      <c r="G80" s="700"/>
      <c r="H80" s="701"/>
      <c r="I80" s="701"/>
      <c r="J80" s="701"/>
      <c r="K80" s="701"/>
      <c r="L80" s="701"/>
      <c r="M80" s="701"/>
      <c r="N80" s="702"/>
      <c r="O80" s="106" t="s">
        <v>3</v>
      </c>
      <c r="P80" s="106"/>
    </row>
    <row r="81" spans="1:16" ht="24.75" customHeight="1">
      <c r="A81" s="686"/>
      <c r="B81" s="691"/>
      <c r="C81" s="692"/>
      <c r="D81" s="692"/>
      <c r="E81" s="692"/>
      <c r="F81" s="693"/>
      <c r="G81" s="700"/>
      <c r="H81" s="701"/>
      <c r="I81" s="701"/>
      <c r="J81" s="701"/>
      <c r="K81" s="701"/>
      <c r="L81" s="701"/>
      <c r="M81" s="701"/>
      <c r="N81" s="702"/>
      <c r="O81" s="106" t="s">
        <v>17</v>
      </c>
      <c r="P81" s="106" t="s">
        <v>117</v>
      </c>
    </row>
    <row r="82" spans="1:16" ht="24.75" customHeight="1">
      <c r="A82" s="686"/>
      <c r="B82" s="691"/>
      <c r="C82" s="692"/>
      <c r="D82" s="692"/>
      <c r="E82" s="692"/>
      <c r="F82" s="693"/>
      <c r="G82" s="700"/>
      <c r="H82" s="701"/>
      <c r="I82" s="701"/>
      <c r="J82" s="701"/>
      <c r="K82" s="701"/>
      <c r="L82" s="701"/>
      <c r="M82" s="701"/>
      <c r="N82" s="702"/>
      <c r="O82" s="107"/>
      <c r="P82" s="106"/>
    </row>
    <row r="83" spans="1:16" ht="46.2" customHeight="1" thickBot="1">
      <c r="A83" s="687"/>
      <c r="B83" s="694"/>
      <c r="C83" s="695"/>
      <c r="D83" s="695"/>
      <c r="E83" s="695"/>
      <c r="F83" s="696"/>
      <c r="G83" s="703"/>
      <c r="H83" s="704"/>
      <c r="I83" s="704"/>
      <c r="J83" s="704"/>
      <c r="K83" s="704"/>
      <c r="L83" s="704"/>
      <c r="M83" s="704"/>
      <c r="N83" s="705"/>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D0FB-EF13-4325-99FE-EB5274C39811}">
  <sheetPr>
    <pageSetUpPr fitToPage="1"/>
  </sheetPr>
  <dimension ref="A1:Q46"/>
  <sheetViews>
    <sheetView view="pageBreakPreview" zoomScale="95" zoomScaleNormal="75" zoomScaleSheetLayoutView="95" workbookViewId="0">
      <selection activeCell="P14" sqref="P14"/>
    </sheetView>
  </sheetViews>
  <sheetFormatPr defaultColWidth="9" defaultRowHeight="13.2"/>
  <cols>
    <col min="1" max="1" width="4.88671875" style="405" customWidth="1"/>
    <col min="2" max="8" width="9" style="405"/>
    <col min="9" max="10" width="14.109375" style="405" customWidth="1"/>
    <col min="11" max="11" width="18.44140625" style="405" customWidth="1"/>
    <col min="12" max="12" width="16.109375" style="405" customWidth="1"/>
    <col min="13" max="13" width="4.21875" style="405" customWidth="1"/>
    <col min="14" max="14" width="3.44140625" style="405" customWidth="1"/>
    <col min="15" max="16384" width="9" style="405"/>
  </cols>
  <sheetData>
    <row r="1" spans="1:17" ht="23.4">
      <c r="A1" s="771" t="s">
        <v>199</v>
      </c>
      <c r="B1" s="771"/>
      <c r="C1" s="771"/>
      <c r="D1" s="771"/>
      <c r="E1" s="771"/>
      <c r="F1" s="771"/>
      <c r="G1" s="771"/>
      <c r="H1" s="771"/>
      <c r="I1" s="771"/>
      <c r="J1" s="772"/>
      <c r="K1" s="772"/>
      <c r="L1" s="772"/>
      <c r="M1" s="772"/>
    </row>
    <row r="2" spans="1:17" ht="19.2">
      <c r="A2" s="909" t="s">
        <v>487</v>
      </c>
      <c r="B2" s="909"/>
      <c r="C2" s="909"/>
      <c r="D2" s="909"/>
      <c r="E2" s="909"/>
      <c r="F2" s="909"/>
      <c r="G2" s="909"/>
      <c r="H2" s="909"/>
      <c r="I2" s="909"/>
      <c r="J2" s="910"/>
      <c r="K2" s="910"/>
      <c r="L2" s="910"/>
      <c r="M2" s="910"/>
      <c r="N2" s="617"/>
      <c r="P2" s="588"/>
    </row>
    <row r="3" spans="1:17" ht="33.75" customHeight="1">
      <c r="A3" s="911" t="s">
        <v>488</v>
      </c>
      <c r="B3" s="911"/>
      <c r="C3" s="911"/>
      <c r="D3" s="911"/>
      <c r="E3" s="911"/>
      <c r="F3" s="911"/>
      <c r="G3" s="911"/>
      <c r="H3" s="911"/>
      <c r="I3" s="911"/>
      <c r="J3" s="912"/>
      <c r="K3" s="912"/>
      <c r="L3" s="912"/>
      <c r="M3" s="912"/>
      <c r="N3" s="775"/>
      <c r="O3" s="406"/>
      <c r="P3" s="406"/>
    </row>
    <row r="4" spans="1:17" ht="16.2">
      <c r="A4" s="773" t="s">
        <v>259</v>
      </c>
      <c r="B4" s="773"/>
      <c r="C4" s="773"/>
      <c r="D4" s="773"/>
      <c r="E4" s="773"/>
      <c r="F4" s="773"/>
      <c r="G4" s="773"/>
      <c r="H4" s="773"/>
      <c r="I4" s="773"/>
      <c r="J4" s="774"/>
      <c r="K4" s="774"/>
      <c r="L4" s="774"/>
      <c r="M4" s="774"/>
      <c r="N4" s="775"/>
      <c r="P4" s="1"/>
    </row>
    <row r="5" spans="1:17" ht="17.399999999999999">
      <c r="A5" s="913"/>
      <c r="B5" s="914"/>
      <c r="C5" s="914"/>
      <c r="D5" s="914"/>
      <c r="E5" s="914"/>
      <c r="F5" s="914"/>
      <c r="G5" s="914"/>
      <c r="H5" s="914"/>
      <c r="I5" s="914"/>
      <c r="J5" s="914"/>
      <c r="K5" s="914"/>
      <c r="L5" s="914"/>
      <c r="M5" s="914"/>
      <c r="N5" s="775"/>
      <c r="P5" s="1"/>
      <c r="Q5" s="406"/>
    </row>
    <row r="6" spans="1:17" ht="17.399999999999999">
      <c r="A6" s="914"/>
      <c r="B6" s="915"/>
      <c r="C6" s="916"/>
      <c r="D6" s="916"/>
      <c r="E6" s="916"/>
      <c r="F6" s="914"/>
      <c r="G6" s="914"/>
      <c r="H6" s="924" t="s">
        <v>489</v>
      </c>
      <c r="I6" s="925"/>
      <c r="J6" s="925"/>
      <c r="K6" s="925"/>
      <c r="L6" s="925"/>
      <c r="M6" s="914"/>
      <c r="N6" s="775"/>
      <c r="O6" s="406"/>
      <c r="P6" s="1"/>
      <c r="Q6" s="1"/>
    </row>
    <row r="7" spans="1:17" ht="16.2">
      <c r="A7" s="914"/>
      <c r="B7" s="916"/>
      <c r="C7" s="916"/>
      <c r="D7" s="916"/>
      <c r="E7" s="916"/>
      <c r="F7" s="914"/>
      <c r="G7" s="914"/>
      <c r="H7" s="925"/>
      <c r="I7" s="925"/>
      <c r="J7" s="925"/>
      <c r="K7" s="925"/>
      <c r="L7" s="925"/>
      <c r="M7" s="914"/>
      <c r="N7" s="775"/>
      <c r="O7" s="405" t="s">
        <v>17</v>
      </c>
      <c r="P7" s="1"/>
      <c r="Q7" s="1"/>
    </row>
    <row r="8" spans="1:17" ht="17.399999999999999">
      <c r="A8" s="914"/>
      <c r="B8" s="916"/>
      <c r="C8" s="916"/>
      <c r="D8" s="916"/>
      <c r="E8" s="916"/>
      <c r="F8" s="914"/>
      <c r="G8" s="914"/>
      <c r="H8" s="925"/>
      <c r="I8" s="925"/>
      <c r="J8" s="925"/>
      <c r="K8" s="925"/>
      <c r="L8" s="925"/>
      <c r="M8" s="914"/>
      <c r="O8" s="406"/>
      <c r="P8" s="1"/>
      <c r="Q8" s="1"/>
    </row>
    <row r="9" spans="1:17" ht="16.2">
      <c r="A9" s="914"/>
      <c r="B9" s="916"/>
      <c r="C9" s="916"/>
      <c r="D9" s="916"/>
      <c r="E9" s="916"/>
      <c r="F9" s="914"/>
      <c r="G9" s="914"/>
      <c r="H9" s="925"/>
      <c r="I9" s="925"/>
      <c r="J9" s="925"/>
      <c r="K9" s="925"/>
      <c r="L9" s="925"/>
      <c r="M9" s="914"/>
      <c r="P9" s="1"/>
      <c r="Q9" s="1"/>
    </row>
    <row r="10" spans="1:17" ht="16.2">
      <c r="A10" s="914"/>
      <c r="B10" s="916"/>
      <c r="C10" s="916"/>
      <c r="D10" s="916"/>
      <c r="E10" s="916"/>
      <c r="F10" s="914"/>
      <c r="G10" s="914"/>
      <c r="H10" s="925"/>
      <c r="I10" s="925"/>
      <c r="J10" s="925"/>
      <c r="K10" s="925"/>
      <c r="L10" s="925"/>
      <c r="M10" s="914"/>
      <c r="P10" s="1"/>
      <c r="Q10" s="1"/>
    </row>
    <row r="11" spans="1:17" ht="16.2">
      <c r="A11" s="914"/>
      <c r="B11" s="916"/>
      <c r="C11" s="916"/>
      <c r="D11" s="916"/>
      <c r="E11" s="916"/>
      <c r="F11" s="917"/>
      <c r="G11" s="917"/>
      <c r="H11" s="925"/>
      <c r="I11" s="925"/>
      <c r="J11" s="925"/>
      <c r="K11" s="925"/>
      <c r="L11" s="925"/>
      <c r="M11" s="914"/>
      <c r="P11" s="1"/>
      <c r="Q11" s="1"/>
    </row>
    <row r="12" spans="1:17" ht="16.2">
      <c r="A12" s="914"/>
      <c r="B12" s="916"/>
      <c r="C12" s="916"/>
      <c r="D12" s="916"/>
      <c r="E12" s="916"/>
      <c r="F12" s="918"/>
      <c r="G12" s="918"/>
      <c r="H12" s="925"/>
      <c r="I12" s="925"/>
      <c r="J12" s="925"/>
      <c r="K12" s="925"/>
      <c r="L12" s="925"/>
      <c r="M12" s="914"/>
      <c r="P12" s="1"/>
      <c r="Q12" s="618" t="s">
        <v>17</v>
      </c>
    </row>
    <row r="13" spans="1:17" ht="16.2">
      <c r="A13" s="914"/>
      <c r="B13" s="919"/>
      <c r="C13" s="919"/>
      <c r="D13" s="919"/>
      <c r="E13" s="919"/>
      <c r="F13" s="918"/>
      <c r="G13" s="918"/>
      <c r="H13" s="925"/>
      <c r="I13" s="925"/>
      <c r="J13" s="925"/>
      <c r="K13" s="925"/>
      <c r="L13" s="925"/>
      <c r="M13" s="914"/>
      <c r="P13" s="618" t="s">
        <v>17</v>
      </c>
      <c r="Q13" s="619"/>
    </row>
    <row r="14" spans="1:17" ht="36" customHeight="1">
      <c r="A14" s="914"/>
      <c r="B14" s="919"/>
      <c r="C14" s="919"/>
      <c r="D14" s="919"/>
      <c r="E14" s="919"/>
      <c r="F14" s="917"/>
      <c r="G14" s="917"/>
      <c r="H14" s="925"/>
      <c r="I14" s="925"/>
      <c r="J14" s="925"/>
      <c r="K14" s="925"/>
      <c r="L14" s="925"/>
      <c r="M14" s="914"/>
      <c r="P14" s="406"/>
      <c r="Q14" s="618" t="s">
        <v>17</v>
      </c>
    </row>
    <row r="15" spans="1:17" ht="16.2">
      <c r="A15" s="914"/>
      <c r="B15" s="914"/>
      <c r="C15" s="914"/>
      <c r="D15" s="914"/>
      <c r="E15" s="914"/>
      <c r="F15" s="914"/>
      <c r="G15" s="914"/>
      <c r="H15" s="914" t="s">
        <v>17</v>
      </c>
      <c r="I15" s="914"/>
      <c r="J15" s="914"/>
      <c r="K15" s="914"/>
      <c r="L15" s="914"/>
      <c r="M15" s="914"/>
      <c r="P15" s="618" t="s">
        <v>17</v>
      </c>
      <c r="Q15" s="1"/>
    </row>
    <row r="16" spans="1:17">
      <c r="A16" s="920"/>
      <c r="B16" s="921"/>
      <c r="C16" s="920"/>
      <c r="D16" s="920"/>
      <c r="E16" s="920"/>
      <c r="F16" s="920"/>
      <c r="G16" s="920"/>
      <c r="H16" s="920"/>
      <c r="I16" s="920"/>
      <c r="J16" s="920"/>
      <c r="K16" s="920"/>
      <c r="L16" s="920"/>
      <c r="M16" s="920"/>
      <c r="P16" s="1"/>
      <c r="Q16" s="1"/>
    </row>
    <row r="17" spans="1:17">
      <c r="A17" s="922"/>
      <c r="B17" s="922"/>
      <c r="C17" s="922"/>
      <c r="D17" s="922"/>
      <c r="E17" s="922"/>
      <c r="F17" s="922"/>
      <c r="G17" s="922"/>
      <c r="H17" s="922"/>
      <c r="I17" s="922"/>
      <c r="J17" s="922"/>
      <c r="K17" s="922"/>
      <c r="L17" s="920"/>
      <c r="M17" s="920"/>
      <c r="P17" s="1"/>
      <c r="Q17" s="1"/>
    </row>
    <row r="18" spans="1:17">
      <c r="A18" s="922"/>
      <c r="B18" s="922"/>
      <c r="C18" s="922"/>
      <c r="D18" s="922"/>
      <c r="E18" s="922"/>
      <c r="F18" s="922"/>
      <c r="G18" s="922"/>
      <c r="H18" s="922"/>
      <c r="I18" s="922"/>
      <c r="J18" s="922"/>
      <c r="K18" s="922"/>
      <c r="L18" s="920"/>
      <c r="M18" s="920"/>
      <c r="P18" s="1"/>
      <c r="Q18" s="1"/>
    </row>
    <row r="19" spans="1:17">
      <c r="A19" s="922"/>
      <c r="B19" s="922"/>
      <c r="C19" s="922"/>
      <c r="D19" s="922"/>
      <c r="E19" s="922"/>
      <c r="F19" s="922"/>
      <c r="G19" s="922"/>
      <c r="H19" s="922"/>
      <c r="I19" s="922"/>
      <c r="J19" s="922"/>
      <c r="K19" s="922"/>
      <c r="L19" s="920"/>
      <c r="M19" s="920"/>
      <c r="P19" s="1"/>
      <c r="Q19" s="1"/>
    </row>
    <row r="20" spans="1:17">
      <c r="A20" s="922"/>
      <c r="B20" s="922"/>
      <c r="C20" s="922"/>
      <c r="D20" s="922"/>
      <c r="E20" s="922"/>
      <c r="F20" s="922"/>
      <c r="G20" s="922"/>
      <c r="H20" s="922"/>
      <c r="I20" s="922"/>
      <c r="J20" s="922"/>
      <c r="K20" s="922"/>
      <c r="L20" s="920"/>
      <c r="M20" s="920"/>
      <c r="P20" s="1"/>
      <c r="Q20" s="1"/>
    </row>
    <row r="21" spans="1:17">
      <c r="A21" s="922"/>
      <c r="B21" s="922"/>
      <c r="C21" s="922"/>
      <c r="D21" s="922"/>
      <c r="E21" s="922"/>
      <c r="F21" s="922"/>
      <c r="G21" s="922"/>
      <c r="H21" s="922"/>
      <c r="I21" s="922"/>
      <c r="J21" s="922"/>
      <c r="K21" s="922"/>
      <c r="L21" s="920"/>
      <c r="M21" s="920"/>
    </row>
    <row r="22" spans="1:17">
      <c r="A22" s="922"/>
      <c r="B22" s="922"/>
      <c r="C22" s="922"/>
      <c r="D22" s="922"/>
      <c r="E22" s="922"/>
      <c r="F22" s="922"/>
      <c r="G22" s="922"/>
      <c r="H22" s="922"/>
      <c r="I22" s="922"/>
      <c r="J22" s="922"/>
      <c r="K22" s="922"/>
      <c r="L22" s="920"/>
      <c r="M22" s="920"/>
      <c r="P22" s="1"/>
    </row>
    <row r="23" spans="1:17">
      <c r="A23" s="922"/>
      <c r="B23" s="922"/>
      <c r="C23" s="922"/>
      <c r="D23" s="922"/>
      <c r="E23" s="922"/>
      <c r="F23" s="922"/>
      <c r="G23" s="922"/>
      <c r="H23" s="922"/>
      <c r="I23" s="922"/>
      <c r="J23" s="922"/>
      <c r="K23" s="922"/>
      <c r="L23" s="920"/>
      <c r="M23" s="920"/>
      <c r="P23" s="1"/>
    </row>
    <row r="24" spans="1:17">
      <c r="A24" s="922"/>
      <c r="B24" s="922"/>
      <c r="C24" s="922"/>
      <c r="D24" s="922"/>
      <c r="E24" s="922"/>
      <c r="F24" s="922"/>
      <c r="G24" s="922"/>
      <c r="H24" s="922"/>
      <c r="I24" s="922"/>
      <c r="J24" s="922"/>
      <c r="K24" s="922"/>
      <c r="L24" s="920"/>
      <c r="M24" s="920"/>
      <c r="P24" s="1"/>
    </row>
    <row r="25" spans="1:17">
      <c r="A25" s="922"/>
      <c r="B25" s="922"/>
      <c r="C25" s="922"/>
      <c r="D25" s="922"/>
      <c r="E25" s="922"/>
      <c r="F25" s="922"/>
      <c r="G25" s="922"/>
      <c r="H25" s="922"/>
      <c r="I25" s="922"/>
      <c r="J25" s="922"/>
      <c r="K25" s="922"/>
      <c r="L25" s="920"/>
      <c r="M25" s="920"/>
      <c r="P25" s="1"/>
    </row>
    <row r="26" spans="1:17">
      <c r="A26" s="922"/>
      <c r="B26" s="922"/>
      <c r="C26" s="922"/>
      <c r="D26" s="922"/>
      <c r="E26" s="922"/>
      <c r="F26" s="922"/>
      <c r="G26" s="922"/>
      <c r="H26" s="922"/>
      <c r="I26" s="922"/>
      <c r="J26" s="922"/>
      <c r="K26" s="922"/>
      <c r="L26" s="920"/>
      <c r="M26" s="920"/>
      <c r="P26" s="1"/>
    </row>
    <row r="27" spans="1:17">
      <c r="A27" s="922"/>
      <c r="B27" s="922"/>
      <c r="C27" s="922"/>
      <c r="D27" s="922"/>
      <c r="E27" s="922"/>
      <c r="F27" s="922"/>
      <c r="G27" s="922"/>
      <c r="H27" s="922"/>
      <c r="I27" s="922"/>
      <c r="J27" s="922"/>
      <c r="K27" s="922"/>
      <c r="L27" s="920"/>
      <c r="M27" s="920"/>
      <c r="P27" s="1"/>
    </row>
    <row r="28" spans="1:17" ht="14.25" customHeight="1">
      <c r="A28" s="920"/>
      <c r="B28" s="920"/>
      <c r="C28" s="920"/>
      <c r="D28" s="920"/>
      <c r="E28" s="920"/>
      <c r="F28" s="920"/>
      <c r="G28" s="920"/>
      <c r="H28" s="920"/>
      <c r="I28" s="920"/>
      <c r="J28" s="920"/>
      <c r="K28" s="920"/>
      <c r="L28" s="920"/>
      <c r="M28" s="920"/>
      <c r="P28" s="1"/>
    </row>
    <row r="29" spans="1:17" ht="13.5" customHeight="1">
      <c r="A29" s="920"/>
      <c r="B29" s="920"/>
      <c r="C29" s="920"/>
      <c r="D29" s="920"/>
      <c r="E29" s="920"/>
      <c r="F29" s="920"/>
      <c r="G29" s="920"/>
      <c r="H29" s="920"/>
      <c r="I29" s="920"/>
      <c r="J29" s="920"/>
      <c r="K29" s="920"/>
      <c r="L29" s="920"/>
      <c r="M29" s="920"/>
      <c r="P29" s="1"/>
    </row>
    <row r="30" spans="1:17" ht="13.5" customHeight="1">
      <c r="A30" s="920"/>
      <c r="B30" s="920"/>
      <c r="C30" s="920"/>
      <c r="D30" s="920"/>
      <c r="E30" s="920"/>
      <c r="F30" s="920"/>
      <c r="G30" s="920"/>
      <c r="H30" s="920"/>
      <c r="I30" s="920"/>
      <c r="J30" s="920"/>
      <c r="K30" s="920"/>
      <c r="L30" s="920"/>
      <c r="M30" s="920"/>
      <c r="P30" s="1"/>
    </row>
    <row r="31" spans="1:17" ht="13.5" customHeight="1">
      <c r="A31" s="920"/>
      <c r="B31" s="923"/>
      <c r="C31" s="920"/>
      <c r="D31" s="920"/>
      <c r="E31" s="920"/>
      <c r="F31" s="920"/>
      <c r="G31" s="920"/>
      <c r="H31" s="920"/>
      <c r="I31" s="920"/>
      <c r="J31" s="920"/>
      <c r="K31" s="920"/>
      <c r="L31" s="920"/>
      <c r="M31" s="920"/>
      <c r="P31" s="1"/>
    </row>
    <row r="32" spans="1:17" ht="13.5" customHeight="1">
      <c r="A32" s="920"/>
      <c r="B32" s="920"/>
      <c r="C32" s="920"/>
      <c r="D32" s="920"/>
      <c r="E32" s="920"/>
      <c r="F32" s="920"/>
      <c r="G32" s="920"/>
      <c r="H32" s="920"/>
      <c r="I32" s="920"/>
      <c r="J32" s="920"/>
      <c r="K32" s="920"/>
      <c r="L32" s="920"/>
      <c r="M32" s="920"/>
      <c r="P32" s="1"/>
    </row>
    <row r="33" spans="1:16" ht="13.5" customHeight="1">
      <c r="A33" s="920"/>
      <c r="B33" s="920"/>
      <c r="C33" s="920"/>
      <c r="D33" s="920"/>
      <c r="E33" s="920"/>
      <c r="F33" s="920"/>
      <c r="G33" s="920"/>
      <c r="H33" s="920"/>
      <c r="I33" s="920"/>
      <c r="J33" s="920"/>
      <c r="K33" s="920"/>
      <c r="L33" s="920"/>
      <c r="M33" s="920"/>
      <c r="P33" s="1"/>
    </row>
    <row r="34" spans="1:16" ht="13.5" customHeight="1">
      <c r="P34" s="1"/>
    </row>
    <row r="35" spans="1:16" ht="13.5" customHeight="1">
      <c r="P35" s="1"/>
    </row>
    <row r="36" spans="1:16" ht="13.5" customHeight="1">
      <c r="P36" s="1"/>
    </row>
    <row r="37" spans="1:16" ht="13.5" customHeight="1">
      <c r="P37" s="1"/>
    </row>
    <row r="46" spans="1:16" ht="17.399999999999999">
      <c r="P46" s="406"/>
    </row>
  </sheetData>
  <mergeCells count="8">
    <mergeCell ref="A17:K27"/>
    <mergeCell ref="A1:M1"/>
    <mergeCell ref="A2:M2"/>
    <mergeCell ref="A3:M3"/>
    <mergeCell ref="N3:N7"/>
    <mergeCell ref="A4:M4"/>
    <mergeCell ref="B6:E14"/>
    <mergeCell ref="H6:L14"/>
  </mergeCells>
  <phoneticPr fontId="81"/>
  <pageMargins left="0.75" right="0.75" top="1" bottom="1" header="0.51200000000000001" footer="0.51200000000000001"/>
  <pageSetup paperSize="9" scale="9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2"/>
  <sheetViews>
    <sheetView showGridLines="0" view="pageBreakPreview" zoomScale="81" zoomScaleNormal="100" zoomScaleSheetLayoutView="81" workbookViewId="0">
      <selection activeCell="E3" sqref="E3"/>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5" t="s">
        <v>262</v>
      </c>
      <c r="B1" s="356" t="s">
        <v>118</v>
      </c>
      <c r="C1" s="357" t="s">
        <v>119</v>
      </c>
      <c r="D1" s="358" t="s">
        <v>120</v>
      </c>
    </row>
    <row r="2" spans="1:11" s="15" customFormat="1" ht="45.6" customHeight="1">
      <c r="A2" s="377" t="s">
        <v>435</v>
      </c>
      <c r="B2" s="309"/>
      <c r="C2" s="268"/>
      <c r="D2" s="353"/>
    </row>
    <row r="3" spans="1:11" s="15" customFormat="1" ht="81" customHeight="1">
      <c r="A3" s="367" t="s">
        <v>436</v>
      </c>
      <c r="B3" s="337" t="s">
        <v>437</v>
      </c>
      <c r="C3" s="365" t="s">
        <v>439</v>
      </c>
      <c r="D3" s="354">
        <v>45842</v>
      </c>
    </row>
    <row r="4" spans="1:11" s="15" customFormat="1" ht="39.6" customHeight="1" thickBot="1">
      <c r="A4" s="359" t="s">
        <v>438</v>
      </c>
      <c r="B4" s="360"/>
      <c r="C4" s="361"/>
      <c r="D4" s="354"/>
    </row>
    <row r="5" spans="1:11" s="15" customFormat="1" ht="45.6" customHeight="1">
      <c r="A5" s="377" t="s">
        <v>348</v>
      </c>
      <c r="B5" s="309"/>
      <c r="C5" s="268"/>
      <c r="D5" s="353"/>
    </row>
    <row r="6" spans="1:11" s="15" customFormat="1" ht="74.400000000000006" customHeight="1">
      <c r="A6" s="367" t="s">
        <v>349</v>
      </c>
      <c r="B6" s="337" t="s">
        <v>351</v>
      </c>
      <c r="C6" s="365" t="s">
        <v>350</v>
      </c>
      <c r="D6" s="354">
        <v>45841</v>
      </c>
    </row>
    <row r="7" spans="1:11" s="15" customFormat="1" ht="39.6" customHeight="1" thickBot="1">
      <c r="A7" s="359" t="s">
        <v>352</v>
      </c>
      <c r="B7" s="360"/>
      <c r="C7" s="361"/>
      <c r="D7" s="354"/>
    </row>
    <row r="8" spans="1:11" s="15" customFormat="1" ht="42.6" customHeight="1">
      <c r="A8" s="377" t="s">
        <v>353</v>
      </c>
      <c r="B8" s="346"/>
      <c r="C8" s="347"/>
      <c r="D8" s="353"/>
      <c r="E8" s="1"/>
      <c r="F8" s="1"/>
      <c r="G8" s="1"/>
      <c r="H8" s="1"/>
      <c r="I8" s="1"/>
      <c r="J8" s="1"/>
      <c r="K8" s="1"/>
    </row>
    <row r="9" spans="1:11" s="15" customFormat="1" ht="118.8" customHeight="1" thickBot="1">
      <c r="A9" s="367" t="s">
        <v>356</v>
      </c>
      <c r="B9" s="337" t="s">
        <v>355</v>
      </c>
      <c r="C9" s="365" t="s">
        <v>354</v>
      </c>
      <c r="D9" s="354">
        <v>45841</v>
      </c>
      <c r="E9" s="1"/>
      <c r="F9" s="1"/>
      <c r="G9" s="1"/>
      <c r="H9" s="1"/>
      <c r="I9" s="1"/>
      <c r="J9" s="1"/>
      <c r="K9" s="1"/>
    </row>
    <row r="10" spans="1:11" s="15" customFormat="1" ht="36.6" customHeight="1" thickBot="1">
      <c r="A10" s="608" t="s">
        <v>357</v>
      </c>
      <c r="B10" s="350"/>
      <c r="C10" s="174"/>
      <c r="D10" s="368"/>
    </row>
    <row r="11" spans="1:11" s="15" customFormat="1" ht="31.2" hidden="1" customHeight="1">
      <c r="A11" s="355"/>
      <c r="B11" s="356"/>
      <c r="C11" s="357"/>
      <c r="D11" s="358"/>
    </row>
    <row r="12" spans="1:11" s="15" customFormat="1" ht="46.2" customHeight="1">
      <c r="A12" s="375" t="s">
        <v>358</v>
      </c>
      <c r="B12" s="180"/>
      <c r="C12" s="313"/>
      <c r="D12" s="353"/>
    </row>
    <row r="13" spans="1:11" s="15" customFormat="1" ht="187.2" customHeight="1">
      <c r="A13" s="362" t="s">
        <v>359</v>
      </c>
      <c r="B13" s="269" t="s">
        <v>360</v>
      </c>
      <c r="C13" s="312" t="s">
        <v>361</v>
      </c>
      <c r="D13" s="354">
        <v>45841</v>
      </c>
    </row>
    <row r="14" spans="1:11" s="15" customFormat="1" ht="37.200000000000003" customHeight="1" thickBot="1">
      <c r="A14" s="372" t="s">
        <v>362</v>
      </c>
      <c r="B14" s="363"/>
      <c r="C14" s="364"/>
      <c r="D14" s="354"/>
      <c r="E14" s="1"/>
      <c r="F14" s="1"/>
      <c r="G14" s="1"/>
      <c r="H14" s="1"/>
      <c r="I14" s="1"/>
      <c r="J14" s="1"/>
      <c r="K14" s="1"/>
    </row>
    <row r="15" spans="1:11" s="15" customFormat="1" ht="42" customHeight="1">
      <c r="A15" s="376" t="s">
        <v>363</v>
      </c>
      <c r="B15" s="776" t="s">
        <v>366</v>
      </c>
      <c r="C15" s="778" t="s">
        <v>367</v>
      </c>
      <c r="D15" s="781">
        <v>45840</v>
      </c>
      <c r="E15" s="1"/>
      <c r="F15" s="1"/>
      <c r="G15" s="1"/>
      <c r="H15" s="1"/>
      <c r="I15" s="1"/>
      <c r="J15" s="1"/>
      <c r="K15" s="1"/>
    </row>
    <row r="16" spans="1:11" s="15" customFormat="1" ht="144" customHeight="1">
      <c r="A16" s="402" t="s">
        <v>364</v>
      </c>
      <c r="B16" s="777"/>
      <c r="C16" s="779"/>
      <c r="D16" s="782"/>
      <c r="E16" s="1"/>
      <c r="F16" s="1"/>
      <c r="G16" s="1"/>
      <c r="H16" s="1"/>
      <c r="I16" s="1"/>
      <c r="J16" s="1"/>
      <c r="K16" s="1"/>
    </row>
    <row r="17" spans="1:19" s="15" customFormat="1" ht="42" customHeight="1" thickBot="1">
      <c r="A17" s="612" t="s">
        <v>365</v>
      </c>
      <c r="B17" s="613"/>
      <c r="C17" s="780"/>
      <c r="D17" s="783"/>
      <c r="E17" s="1"/>
      <c r="F17" s="1"/>
      <c r="G17" s="1"/>
      <c r="H17" s="1"/>
      <c r="I17" s="1"/>
      <c r="J17" s="1"/>
      <c r="K17" s="1"/>
    </row>
    <row r="18" spans="1:19" s="15" customFormat="1" ht="42.6" customHeight="1">
      <c r="A18" s="377" t="s">
        <v>368</v>
      </c>
      <c r="B18" s="788" t="s">
        <v>370</v>
      </c>
      <c r="C18" s="620"/>
      <c r="D18" s="353"/>
      <c r="E18" s="1"/>
      <c r="F18" s="1"/>
      <c r="G18" s="1"/>
      <c r="H18" s="1"/>
      <c r="I18" s="1"/>
      <c r="J18" s="1"/>
      <c r="K18" s="1"/>
    </row>
    <row r="19" spans="1:19" s="15" customFormat="1" ht="150.6" customHeight="1">
      <c r="A19" s="367" t="s">
        <v>371</v>
      </c>
      <c r="B19" s="789"/>
      <c r="C19" s="365" t="s">
        <v>369</v>
      </c>
      <c r="D19" s="354">
        <v>45838</v>
      </c>
      <c r="E19" s="1"/>
      <c r="F19" s="1"/>
      <c r="G19" s="1"/>
      <c r="H19" s="1"/>
      <c r="I19" s="1"/>
      <c r="J19" s="1"/>
      <c r="K19" s="1"/>
    </row>
    <row r="20" spans="1:19" s="15" customFormat="1" ht="36.6" customHeight="1" thickBot="1">
      <c r="A20" s="374" t="s">
        <v>372</v>
      </c>
      <c r="B20" s="790"/>
      <c r="C20" s="621"/>
      <c r="D20" s="368"/>
    </row>
    <row r="21" spans="1:19" s="15" customFormat="1" ht="45.6" customHeight="1">
      <c r="A21" s="375" t="s">
        <v>373</v>
      </c>
      <c r="B21" s="179"/>
      <c r="C21" s="173"/>
      <c r="D21" s="353"/>
    </row>
    <row r="22" spans="1:19" s="15" customFormat="1" ht="321" customHeight="1">
      <c r="A22" s="391" t="s">
        <v>374</v>
      </c>
      <c r="B22" s="337" t="s">
        <v>375</v>
      </c>
      <c r="C22" s="257" t="s">
        <v>376</v>
      </c>
      <c r="D22" s="373">
        <v>45839</v>
      </c>
    </row>
    <row r="23" spans="1:19" s="15" customFormat="1" ht="38.4" customHeight="1" thickBot="1">
      <c r="A23" s="619" t="s">
        <v>377</v>
      </c>
      <c r="B23" s="350"/>
      <c r="C23" s="174"/>
      <c r="D23" s="368"/>
    </row>
    <row r="24" spans="1:19" s="15" customFormat="1" ht="49.2" hidden="1" customHeight="1">
      <c r="A24" s="375"/>
      <c r="B24" s="180"/>
      <c r="C24" s="172"/>
      <c r="D24" s="353"/>
    </row>
    <row r="25" spans="1:19" s="15" customFormat="1" ht="77.400000000000006" hidden="1" customHeight="1">
      <c r="A25" s="378"/>
      <c r="B25" s="201"/>
      <c r="C25" s="257"/>
      <c r="D25" s="370"/>
    </row>
    <row r="26" spans="1:19" s="15" customFormat="1" ht="39.6" hidden="1" customHeight="1" thickBot="1">
      <c r="A26" s="423"/>
      <c r="B26" s="392"/>
      <c r="C26" s="393"/>
      <c r="D26" s="394"/>
    </row>
    <row r="27" spans="1:19" s="15" customFormat="1" ht="40.950000000000003" hidden="1" customHeight="1">
      <c r="A27" s="614"/>
      <c r="B27" s="177"/>
      <c r="C27" s="786"/>
      <c r="D27" s="784"/>
      <c r="S27" s="182"/>
    </row>
    <row r="28" spans="1:19" s="15" customFormat="1" ht="123" hidden="1" customHeight="1">
      <c r="A28" s="379"/>
      <c r="B28" s="322"/>
      <c r="C28" s="786"/>
      <c r="D28" s="784"/>
      <c r="S28" s="182"/>
    </row>
    <row r="29" spans="1:19" s="15" customFormat="1" ht="34.950000000000003" hidden="1" customHeight="1" thickBot="1">
      <c r="A29" s="203"/>
      <c r="B29" s="72"/>
      <c r="C29" s="787"/>
      <c r="D29" s="785"/>
      <c r="E29" s="15" t="s">
        <v>209</v>
      </c>
      <c r="H29" s="348"/>
      <c r="I29" s="348"/>
      <c r="J29" s="348"/>
      <c r="K29" s="348"/>
      <c r="L29" s="348"/>
      <c r="M29" s="348"/>
      <c r="N29" s="349"/>
    </row>
    <row r="30" spans="1:19" s="15" customFormat="1" ht="40.950000000000003" hidden="1" customHeight="1" thickTop="1">
      <c r="A30" s="424"/>
      <c r="B30" s="791"/>
      <c r="C30" s="800"/>
      <c r="D30" s="129"/>
    </row>
    <row r="31" spans="1:19" s="15" customFormat="1" ht="147" hidden="1" customHeight="1">
      <c r="A31" s="204"/>
      <c r="B31" s="792"/>
      <c r="C31" s="801"/>
      <c r="D31" s="183"/>
    </row>
    <row r="32" spans="1:19" s="15" customFormat="1" ht="42.6" hidden="1" customHeight="1" thickBot="1">
      <c r="A32" s="205"/>
      <c r="B32" s="793"/>
      <c r="C32" s="802"/>
      <c r="D32" s="128"/>
    </row>
    <row r="33" spans="1:4" s="15" customFormat="1" ht="40.950000000000003" hidden="1" customHeight="1" thickTop="1">
      <c r="A33" s="575"/>
      <c r="B33" s="794"/>
      <c r="C33" s="803"/>
      <c r="D33" s="796"/>
    </row>
    <row r="34" spans="1:4" s="68" customFormat="1" ht="99.6" hidden="1" customHeight="1">
      <c r="A34" s="308"/>
      <c r="B34" s="795"/>
      <c r="C34" s="804"/>
      <c r="D34" s="797"/>
    </row>
    <row r="35" spans="1:4" s="15" customFormat="1" ht="31.2" hidden="1" customHeight="1" thickBot="1">
      <c r="A35" s="266"/>
      <c r="B35" s="263"/>
      <c r="C35" s="264"/>
      <c r="D35" s="265"/>
    </row>
    <row r="36" spans="1:4" ht="47.4" hidden="1" customHeight="1" thickTop="1">
      <c r="A36" s="236"/>
      <c r="B36" s="127"/>
      <c r="C36" s="798"/>
      <c r="D36" s="129"/>
    </row>
    <row r="37" spans="1:4" ht="78.599999999999994" hidden="1" customHeight="1">
      <c r="A37" s="200"/>
      <c r="B37" s="196"/>
      <c r="C37" s="799"/>
      <c r="D37" s="183"/>
    </row>
    <row r="38" spans="1:4" ht="37.200000000000003" hidden="1" customHeight="1" thickBot="1">
      <c r="A38" s="207"/>
      <c r="B38" s="191"/>
      <c r="C38" s="190"/>
      <c r="D38" s="128"/>
    </row>
    <row r="39" spans="1:4" ht="42" hidden="1" customHeight="1" thickTop="1">
      <c r="A39" s="236"/>
      <c r="B39" s="127"/>
      <c r="C39" s="798"/>
      <c r="D39" s="129"/>
    </row>
    <row r="40" spans="1:4" ht="227.4" hidden="1" customHeight="1">
      <c r="A40" s="206"/>
      <c r="B40" s="196"/>
      <c r="C40" s="799"/>
      <c r="D40" s="183"/>
    </row>
    <row r="41" spans="1:4" ht="36.6" hidden="1" customHeight="1" thickBot="1">
      <c r="A41" s="207"/>
      <c r="B41" s="191"/>
      <c r="C41" s="190"/>
      <c r="D41" s="128"/>
    </row>
    <row r="42" spans="1:4" ht="45" hidden="1" customHeight="1" thickTop="1">
      <c r="A42" s="236"/>
      <c r="B42" s="127"/>
      <c r="C42" s="798"/>
      <c r="D42" s="129"/>
    </row>
    <row r="43" spans="1:4" ht="230.4" hidden="1" customHeight="1" thickBot="1">
      <c r="A43" s="206"/>
      <c r="B43" s="196"/>
      <c r="C43" s="799"/>
      <c r="D43" s="183"/>
    </row>
    <row r="44" spans="1:4" ht="36" hidden="1" customHeight="1" thickTop="1">
      <c r="A44" s="253"/>
      <c r="B44" s="127"/>
      <c r="C44" s="798"/>
      <c r="D44" s="129"/>
    </row>
    <row r="45" spans="1:4" ht="161.4" hidden="1" customHeight="1">
      <c r="A45" s="248"/>
      <c r="B45" s="188"/>
      <c r="C45" s="799"/>
      <c r="D45" s="183"/>
    </row>
    <row r="46" spans="1:4" ht="31.2" hidden="1" customHeight="1" thickBot="1">
      <c r="A46" s="207"/>
      <c r="B46" s="191"/>
      <c r="C46" s="190"/>
      <c r="D46" s="128"/>
    </row>
    <row r="47" spans="1:4" s="15" customFormat="1" ht="45.6" customHeight="1">
      <c r="A47" s="375" t="s">
        <v>378</v>
      </c>
      <c r="B47" s="179"/>
      <c r="C47" s="173"/>
      <c r="D47" s="353"/>
    </row>
    <row r="48" spans="1:4" s="15" customFormat="1" ht="144.6" customHeight="1" thickBot="1">
      <c r="A48" s="391" t="s">
        <v>379</v>
      </c>
      <c r="B48" s="337" t="s">
        <v>381</v>
      </c>
      <c r="C48" s="257" t="s">
        <v>382</v>
      </c>
      <c r="D48" s="373">
        <v>45839</v>
      </c>
    </row>
    <row r="49" spans="1:4" s="15" customFormat="1" ht="38.4" customHeight="1" thickBot="1">
      <c r="A49" s="608" t="s">
        <v>380</v>
      </c>
      <c r="B49" s="350"/>
      <c r="C49" s="174"/>
      <c r="D49" s="368"/>
    </row>
    <row r="50" spans="1:4" ht="31.2" customHeight="1">
      <c r="A50" s="314"/>
    </row>
    <row r="51" spans="1:4" ht="31.2" customHeight="1">
      <c r="A51" s="315" t="s">
        <v>196</v>
      </c>
    </row>
    <row r="52" spans="1:4" ht="31.2" customHeight="1">
      <c r="A52" s="316" t="s">
        <v>197</v>
      </c>
    </row>
  </sheetData>
  <protectedRanges>
    <protectedRange sqref="A22:D22 A48:D48" name="範囲1"/>
  </protectedRanges>
  <mergeCells count="15">
    <mergeCell ref="B30:B32"/>
    <mergeCell ref="B33:B34"/>
    <mergeCell ref="D33:D34"/>
    <mergeCell ref="C44:C45"/>
    <mergeCell ref="C30:C32"/>
    <mergeCell ref="C42:C43"/>
    <mergeCell ref="C36:C37"/>
    <mergeCell ref="C39:C40"/>
    <mergeCell ref="C33:C34"/>
    <mergeCell ref="B15:B16"/>
    <mergeCell ref="C15:C17"/>
    <mergeCell ref="D15:D17"/>
    <mergeCell ref="D27:D29"/>
    <mergeCell ref="C27:C29"/>
    <mergeCell ref="B18:B20"/>
  </mergeCells>
  <phoneticPr fontId="15"/>
  <hyperlinks>
    <hyperlink ref="A52" r:id="rId1" xr:uid="{86A4B1F7-D48D-4D2F-A37F-38B8392EB19D}"/>
    <hyperlink ref="A7" r:id="rId2" xr:uid="{A7D48CBD-AD60-45F1-97C1-2EAF25D910CA}"/>
    <hyperlink ref="A10" r:id="rId3" xr:uid="{C8D60551-0D46-4FBC-B8BB-449AF9BCE578}"/>
    <hyperlink ref="A14" r:id="rId4" xr:uid="{309D632E-6860-4392-BCA3-72CEE7BD79BC}"/>
    <hyperlink ref="A17" r:id="rId5" xr:uid="{915C74C6-5361-4071-9201-73BA406882A5}"/>
    <hyperlink ref="A20" r:id="rId6" xr:uid="{D88A70D8-27BE-4CBB-A1EB-334AFC6AC293}"/>
    <hyperlink ref="A23" r:id="rId7" xr:uid="{050EF288-8747-412F-AEAD-83FBAC7BC6B9}"/>
    <hyperlink ref="A49" r:id="rId8" xr:uid="{FEE390CB-8794-4662-B592-630D12B69CE5}"/>
    <hyperlink ref="A4" r:id="rId9" xr:uid="{12A249EC-A917-4739-925C-9845CC84514B}"/>
  </hyperlinks>
  <pageMargins left="0" right="0" top="0.19685039370078741" bottom="0.39370078740157483" header="0" footer="0.19685039370078741"/>
  <pageSetup paperSize="8" scale="21" orientation="portrait" horizontalDpi="300" verticalDpi="300" r:id="rId10"/>
  <headerFooter alignWithMargins="0"/>
  <rowBreaks count="1" manualBreakCount="1">
    <brk id="3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55"/>
  <sheetViews>
    <sheetView defaultGridColor="0" view="pageBreakPreview" colorId="56" zoomScale="84" zoomScaleNormal="66" zoomScaleSheetLayoutView="84" workbookViewId="0">
      <selection sqref="A1:A1048576"/>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4" t="s">
        <v>263</v>
      </c>
      <c r="B1" s="245" t="s">
        <v>134</v>
      </c>
      <c r="C1" s="558" t="s">
        <v>120</v>
      </c>
    </row>
    <row r="2" spans="1:3" ht="39" customHeight="1">
      <c r="A2" s="199" t="s">
        <v>470</v>
      </c>
      <c r="B2" s="180"/>
      <c r="C2" s="172"/>
    </row>
    <row r="3" spans="1:3" ht="285" customHeight="1">
      <c r="A3" s="306" t="s">
        <v>384</v>
      </c>
      <c r="B3" s="178" t="s">
        <v>385</v>
      </c>
      <c r="C3" s="173">
        <v>45836</v>
      </c>
    </row>
    <row r="4" spans="1:3" ht="32.4" customHeight="1" thickBot="1">
      <c r="A4" s="187" t="s">
        <v>383</v>
      </c>
      <c r="B4" s="179"/>
      <c r="C4" s="173"/>
    </row>
    <row r="5" spans="1:3" ht="40.950000000000003" customHeight="1">
      <c r="A5" s="199" t="s">
        <v>471</v>
      </c>
      <c r="B5" s="180"/>
      <c r="C5" s="172"/>
    </row>
    <row r="6" spans="1:3" ht="321.60000000000002" customHeight="1">
      <c r="A6" s="587" t="s">
        <v>387</v>
      </c>
      <c r="B6" s="337" t="s">
        <v>388</v>
      </c>
      <c r="C6" s="173">
        <v>45838</v>
      </c>
    </row>
    <row r="7" spans="1:3" ht="32.4" customHeight="1" thickBot="1">
      <c r="A7" s="197" t="s">
        <v>386</v>
      </c>
      <c r="B7" s="179"/>
      <c r="C7" s="173"/>
    </row>
    <row r="8" spans="1:3" ht="40.200000000000003" customHeight="1">
      <c r="A8" s="199" t="s">
        <v>472</v>
      </c>
      <c r="B8" s="180"/>
      <c r="C8" s="172"/>
    </row>
    <row r="9" spans="1:3" ht="149.4" customHeight="1">
      <c r="A9" s="306" t="s">
        <v>390</v>
      </c>
      <c r="B9" s="178" t="s">
        <v>391</v>
      </c>
      <c r="C9" s="173">
        <v>45836</v>
      </c>
    </row>
    <row r="10" spans="1:3" ht="37.200000000000003" customHeight="1" thickBot="1">
      <c r="A10" s="197" t="s">
        <v>389</v>
      </c>
      <c r="B10" s="179"/>
      <c r="C10" s="173"/>
    </row>
    <row r="11" spans="1:3" ht="40.200000000000003" customHeight="1">
      <c r="A11" s="341" t="s">
        <v>473</v>
      </c>
      <c r="B11" s="311"/>
      <c r="C11" s="301"/>
    </row>
    <row r="12" spans="1:3" ht="193.2" customHeight="1">
      <c r="A12" s="307" t="s">
        <v>393</v>
      </c>
      <c r="B12" s="310" t="s">
        <v>394</v>
      </c>
      <c r="C12" s="302">
        <v>45834</v>
      </c>
    </row>
    <row r="13" spans="1:3" ht="36" customHeight="1" thickBot="1">
      <c r="A13" s="305" t="s">
        <v>392</v>
      </c>
      <c r="B13" s="303"/>
      <c r="C13" s="304"/>
    </row>
    <row r="14" spans="1:3" ht="40.200000000000003" customHeight="1">
      <c r="A14" s="342" t="s">
        <v>474</v>
      </c>
      <c r="B14" s="330"/>
      <c r="C14" s="333"/>
    </row>
    <row r="15" spans="1:3" ht="255.6" customHeight="1">
      <c r="A15" s="384" t="s">
        <v>396</v>
      </c>
      <c r="B15" s="383" t="s">
        <v>397</v>
      </c>
      <c r="C15" s="334">
        <v>45835</v>
      </c>
    </row>
    <row r="16" spans="1:3" ht="40.200000000000003" customHeight="1" thickBot="1">
      <c r="A16" s="553" t="s">
        <v>395</v>
      </c>
      <c r="B16" s="332"/>
      <c r="C16" s="335"/>
    </row>
    <row r="17" spans="1:3" ht="48.6" customHeight="1">
      <c r="A17" s="342" t="s">
        <v>475</v>
      </c>
      <c r="B17" s="330"/>
      <c r="C17" s="333"/>
    </row>
    <row r="18" spans="1:3" ht="259.8" customHeight="1">
      <c r="A18" s="200" t="s">
        <v>399</v>
      </c>
      <c r="B18" s="383" t="s">
        <v>400</v>
      </c>
      <c r="C18" s="334">
        <v>45865</v>
      </c>
    </row>
    <row r="19" spans="1:3" ht="31.95" customHeight="1" thickBot="1">
      <c r="A19" s="553" t="s">
        <v>398</v>
      </c>
      <c r="B19" s="332"/>
      <c r="C19" s="335"/>
    </row>
    <row r="20" spans="1:3" ht="40.200000000000003" customHeight="1">
      <c r="A20" s="342" t="s">
        <v>476</v>
      </c>
      <c r="B20" s="330"/>
      <c r="C20" s="333"/>
    </row>
    <row r="21" spans="1:3" ht="364.2" customHeight="1">
      <c r="A21" s="384" t="s">
        <v>402</v>
      </c>
      <c r="B21" s="407" t="s">
        <v>403</v>
      </c>
      <c r="C21" s="334">
        <v>45838</v>
      </c>
    </row>
    <row r="22" spans="1:3" ht="40.200000000000003" customHeight="1" thickBot="1">
      <c r="A22" s="553" t="s">
        <v>401</v>
      </c>
      <c r="B22" s="332"/>
      <c r="C22" s="335"/>
    </row>
    <row r="23" spans="1:3" ht="40.200000000000003" customHeight="1">
      <c r="A23" s="369" t="s">
        <v>477</v>
      </c>
      <c r="B23" s="330"/>
      <c r="C23" s="333"/>
    </row>
    <row r="24" spans="1:3" ht="279" customHeight="1">
      <c r="A24" s="366" t="s">
        <v>405</v>
      </c>
      <c r="B24" s="407" t="s">
        <v>397</v>
      </c>
      <c r="C24" s="334">
        <v>45839</v>
      </c>
    </row>
    <row r="25" spans="1:3" ht="36.6" customHeight="1" thickBot="1">
      <c r="A25" s="554" t="s">
        <v>404</v>
      </c>
      <c r="B25" s="332"/>
      <c r="C25" s="335"/>
    </row>
    <row r="26" spans="1:3" ht="40.200000000000003" customHeight="1" thickTop="1">
      <c r="A26" s="615" t="s">
        <v>478</v>
      </c>
      <c r="B26" s="794" t="s">
        <v>397</v>
      </c>
      <c r="C26" s="805">
        <v>45840</v>
      </c>
    </row>
    <row r="27" spans="1:3" ht="58.8" customHeight="1">
      <c r="A27" s="262" t="s">
        <v>407</v>
      </c>
      <c r="B27" s="795"/>
      <c r="C27" s="806"/>
    </row>
    <row r="28" spans="1:3" ht="37.950000000000003" customHeight="1" thickBot="1">
      <c r="A28" s="266" t="s">
        <v>406</v>
      </c>
      <c r="B28" s="263"/>
      <c r="C28" s="264"/>
    </row>
    <row r="29" spans="1:3" ht="40.200000000000003" customHeight="1" thickTop="1">
      <c r="A29" s="616" t="s">
        <v>479</v>
      </c>
      <c r="B29" s="127"/>
      <c r="C29" s="786">
        <v>45840</v>
      </c>
    </row>
    <row r="30" spans="1:3" ht="98.4" customHeight="1">
      <c r="A30" s="425" t="s">
        <v>409</v>
      </c>
      <c r="B30" s="177" t="s">
        <v>397</v>
      </c>
      <c r="C30" s="786"/>
    </row>
    <row r="31" spans="1:3" ht="40.200000000000003" customHeight="1" thickBot="1">
      <c r="A31" s="203" t="s">
        <v>408</v>
      </c>
      <c r="B31" s="126"/>
      <c r="C31" s="787"/>
    </row>
    <row r="32" spans="1:3" ht="40.200000000000003" customHeight="1">
      <c r="A32" s="414" t="s">
        <v>480</v>
      </c>
      <c r="B32" s="330"/>
      <c r="C32" s="403"/>
    </row>
    <row r="33" spans="1:3" ht="279.60000000000002" customHeight="1">
      <c r="A33" s="557" t="s">
        <v>411</v>
      </c>
      <c r="B33" s="331" t="s">
        <v>388</v>
      </c>
      <c r="C33" s="403">
        <v>45839</v>
      </c>
    </row>
    <row r="34" spans="1:3" ht="40.200000000000003" customHeight="1" thickBot="1">
      <c r="A34" s="581" t="s">
        <v>410</v>
      </c>
      <c r="B34" s="332"/>
      <c r="C34" s="403"/>
    </row>
    <row r="35" spans="1:3" ht="40.200000000000003" customHeight="1">
      <c r="A35" s="414" t="s">
        <v>481</v>
      </c>
      <c r="B35" s="330"/>
      <c r="C35" s="333"/>
    </row>
    <row r="36" spans="1:3" ht="255" customHeight="1">
      <c r="A36" s="557" t="s">
        <v>413</v>
      </c>
      <c r="B36" s="331" t="s">
        <v>414</v>
      </c>
      <c r="C36" s="334">
        <v>45839</v>
      </c>
    </row>
    <row r="37" spans="1:3" ht="40.200000000000003" customHeight="1" thickBot="1">
      <c r="A37" s="551" t="s">
        <v>412</v>
      </c>
      <c r="B37" s="332"/>
      <c r="C37" s="335"/>
    </row>
    <row r="38" spans="1:3" ht="40.200000000000003" customHeight="1">
      <c r="A38" s="414" t="s">
        <v>482</v>
      </c>
      <c r="B38" s="330"/>
      <c r="C38" s="403"/>
    </row>
    <row r="39" spans="1:3" ht="303" customHeight="1">
      <c r="A39" s="200" t="s">
        <v>416</v>
      </c>
      <c r="B39" s="331" t="s">
        <v>397</v>
      </c>
      <c r="C39" s="403">
        <v>45840</v>
      </c>
    </row>
    <row r="40" spans="1:3" ht="40.200000000000003" customHeight="1" thickBot="1">
      <c r="A40" s="326" t="s">
        <v>415</v>
      </c>
      <c r="B40" s="332"/>
      <c r="C40" s="403"/>
    </row>
    <row r="41" spans="1:3" ht="40.200000000000003" customHeight="1">
      <c r="A41" s="555" t="s">
        <v>483</v>
      </c>
      <c r="B41" s="330"/>
      <c r="C41" s="333"/>
    </row>
    <row r="42" spans="1:3" ht="76.8" customHeight="1">
      <c r="A42" s="366" t="s">
        <v>420</v>
      </c>
      <c r="B42" s="331" t="s">
        <v>421</v>
      </c>
      <c r="C42" s="334">
        <v>45840</v>
      </c>
    </row>
    <row r="43" spans="1:3" ht="36" customHeight="1" thickBot="1">
      <c r="A43" s="552" t="s">
        <v>419</v>
      </c>
      <c r="B43" s="332"/>
      <c r="C43" s="335"/>
    </row>
    <row r="44" spans="1:3" ht="40.200000000000003" customHeight="1">
      <c r="A44" s="556" t="s">
        <v>484</v>
      </c>
      <c r="B44" s="330"/>
      <c r="C44" s="333"/>
    </row>
    <row r="45" spans="1:3" ht="279" customHeight="1">
      <c r="A45" s="366" t="s">
        <v>418</v>
      </c>
      <c r="B45" s="331" t="s">
        <v>388</v>
      </c>
      <c r="C45" s="334">
        <v>45840</v>
      </c>
    </row>
    <row r="46" spans="1:3" ht="40.200000000000003" customHeight="1" thickBot="1">
      <c r="A46" s="552" t="s">
        <v>417</v>
      </c>
      <c r="B46" s="332"/>
      <c r="C46" s="335"/>
    </row>
    <row r="47" spans="1:3" ht="40.200000000000003" customHeight="1">
      <c r="A47" s="556" t="s">
        <v>485</v>
      </c>
      <c r="B47" s="330"/>
      <c r="C47" s="333"/>
    </row>
    <row r="48" spans="1:3" ht="125.4" customHeight="1">
      <c r="A48" s="366" t="s">
        <v>423</v>
      </c>
      <c r="B48" s="331" t="s">
        <v>397</v>
      </c>
      <c r="C48" s="334">
        <v>45840</v>
      </c>
    </row>
    <row r="49" spans="1:3" ht="40.200000000000003" customHeight="1" thickBot="1">
      <c r="A49" s="552" t="s">
        <v>422</v>
      </c>
      <c r="B49" s="332"/>
      <c r="C49" s="335"/>
    </row>
    <row r="50" spans="1:3" ht="40.200000000000003" customHeight="1">
      <c r="A50" s="556" t="s">
        <v>486</v>
      </c>
      <c r="B50" s="330"/>
      <c r="C50" s="333"/>
    </row>
    <row r="51" spans="1:3" ht="123.6" customHeight="1">
      <c r="A51" s="366" t="s">
        <v>425</v>
      </c>
      <c r="B51" s="331" t="s">
        <v>388</v>
      </c>
      <c r="C51" s="334">
        <v>45841</v>
      </c>
    </row>
    <row r="52" spans="1:3" ht="40.200000000000003" customHeight="1" thickBot="1">
      <c r="A52" s="552" t="s">
        <v>424</v>
      </c>
      <c r="B52" s="332"/>
      <c r="C52" s="335"/>
    </row>
    <row r="53" spans="1:3" ht="40.200000000000003" hidden="1" customHeight="1">
      <c r="A53" s="556"/>
      <c r="B53" s="330"/>
      <c r="C53" s="333"/>
    </row>
    <row r="54" spans="1:3" ht="40.200000000000003" hidden="1" customHeight="1">
      <c r="A54" s="366"/>
      <c r="B54" s="331"/>
      <c r="C54" s="334"/>
    </row>
    <row r="55" spans="1:3" ht="40.200000000000003" hidden="1" customHeight="1" thickBot="1">
      <c r="A55" s="551"/>
      <c r="B55" s="332"/>
      <c r="C55" s="335"/>
    </row>
  </sheetData>
  <mergeCells count="3">
    <mergeCell ref="C26:C27"/>
    <mergeCell ref="B26:B27"/>
    <mergeCell ref="C29:C31"/>
  </mergeCells>
  <phoneticPr fontId="81"/>
  <hyperlinks>
    <hyperlink ref="A4" r:id="rId1" xr:uid="{2EA48822-1B75-4E1F-93DF-12B78EC6BD3B}"/>
    <hyperlink ref="A7" r:id="rId2" xr:uid="{868C290D-C43F-466C-B2AF-88F2C6893CE2}"/>
    <hyperlink ref="A10" r:id="rId3" xr:uid="{F43C04B7-CAA4-4104-8C40-D3CC0A47A2E0}"/>
    <hyperlink ref="A13" r:id="rId4" xr:uid="{B40EE4AD-612D-4812-B13D-A48A5791A33B}"/>
    <hyperlink ref="A16" r:id="rId5" xr:uid="{2D1BC7AB-0EDC-479A-BEC2-779AB6FDF688}"/>
    <hyperlink ref="A19" r:id="rId6" xr:uid="{63B2A041-3E48-420D-BDB1-0358CF68B78D}"/>
    <hyperlink ref="A22" r:id="rId7" xr:uid="{933167E6-B967-4A87-BF01-838405E5AB75}"/>
    <hyperlink ref="A25" r:id="rId8" xr:uid="{7FF1DA05-6D42-409E-BE8C-3DBC4826639A}"/>
    <hyperlink ref="A28" r:id="rId9" xr:uid="{19D46215-128C-4663-BF6B-5AED3DC10F64}"/>
    <hyperlink ref="A31" r:id="rId10" xr:uid="{35301FE5-C502-4527-9A13-BB5D72371EEF}"/>
    <hyperlink ref="A34" r:id="rId11" xr:uid="{25A1D41E-09C8-46D2-A6FE-E200C9A07BD5}"/>
    <hyperlink ref="A37" r:id="rId12" xr:uid="{A56B153A-AA69-41EE-8EE7-18200D9ADE8A}"/>
    <hyperlink ref="A40" r:id="rId13" xr:uid="{FE617206-1425-4BBE-9A5D-E835134B8304}"/>
    <hyperlink ref="A46" r:id="rId14" xr:uid="{7485ADCD-81CF-4E8E-A6EF-A1058B807EED}"/>
    <hyperlink ref="A43" r:id="rId15" xr:uid="{C4BCF842-677B-4633-BD4D-05E3E9C52F47}"/>
    <hyperlink ref="A49" r:id="rId16" xr:uid="{C93F1160-10F1-40A5-8D84-8871E999FBD6}"/>
    <hyperlink ref="A52" r:id="rId17" xr:uid="{60062BF7-5756-4CFC-B46D-54E6198C8958}"/>
  </hyperlinks>
  <pageMargins left="0.74803149606299213" right="0.74803149606299213" top="0.98425196850393704" bottom="0.98425196850393704" header="0.51181102362204722" footer="0.51181102362204722"/>
  <pageSetup paperSize="9" scale="14" fitToHeight="3" orientation="portrait" r:id="rId18"/>
  <headerFooter alignWithMargins="0"/>
  <rowBreaks count="1" manualBreakCount="1">
    <brk id="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C37" sqref="C37"/>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1" t="s">
        <v>427</v>
      </c>
      <c r="C2" s="380"/>
      <c r="D2" s="807" t="str">
        <f>+D24</f>
        <v>対前週
インフルエンザ 　　     　       　-9%    減少
新型コロナウイルス          　 　10% 　 増加</v>
      </c>
    </row>
    <row r="3" spans="1:7" ht="16.5" customHeight="1" thickBot="1">
      <c r="B3" s="237" t="s">
        <v>122</v>
      </c>
      <c r="C3" s="238" t="s">
        <v>123</v>
      </c>
      <c r="D3" s="807"/>
    </row>
    <row r="4" spans="1:7" ht="17.25" customHeight="1" thickBot="1">
      <c r="B4" s="239" t="s">
        <v>124</v>
      </c>
      <c r="C4" s="300" t="s">
        <v>426</v>
      </c>
      <c r="D4" s="40"/>
    </row>
    <row r="5" spans="1:7" ht="17.25" customHeight="1">
      <c r="B5" s="813" t="s">
        <v>125</v>
      </c>
      <c r="C5" s="816" t="s">
        <v>126</v>
      </c>
      <c r="D5" s="817"/>
    </row>
    <row r="6" spans="1:7" ht="19.2" customHeight="1">
      <c r="B6" s="814"/>
      <c r="C6" s="818" t="s">
        <v>127</v>
      </c>
      <c r="D6" s="819"/>
      <c r="G6" s="68"/>
    </row>
    <row r="7" spans="1:7" ht="19.95" customHeight="1">
      <c r="B7" s="814"/>
      <c r="C7" s="84" t="s">
        <v>128</v>
      </c>
      <c r="D7" s="85"/>
      <c r="G7" s="68"/>
    </row>
    <row r="8" spans="1:7" ht="25.2" customHeight="1" thickBot="1">
      <c r="B8" s="815"/>
      <c r="C8" s="70" t="s">
        <v>129</v>
      </c>
      <c r="D8" s="69"/>
      <c r="G8" s="68"/>
    </row>
    <row r="9" spans="1:7" ht="37.950000000000003" customHeight="1" thickBot="1">
      <c r="B9" s="826" t="s">
        <v>214</v>
      </c>
      <c r="C9" s="828" t="s">
        <v>222</v>
      </c>
      <c r="D9" s="829"/>
      <c r="G9" s="68"/>
    </row>
    <row r="10" spans="1:7" ht="36" hidden="1" customHeight="1" thickBot="1">
      <c r="B10" s="827"/>
      <c r="C10" s="820" t="s">
        <v>218</v>
      </c>
      <c r="D10" s="821"/>
    </row>
    <row r="11" spans="1:7" ht="63.6" customHeight="1" thickBot="1">
      <c r="B11" s="830" t="s">
        <v>130</v>
      </c>
      <c r="C11" s="822" t="s">
        <v>428</v>
      </c>
      <c r="D11" s="823"/>
    </row>
    <row r="12" spans="1:7" ht="63.6" customHeight="1" thickBot="1">
      <c r="B12" s="831"/>
      <c r="C12" s="240" t="s">
        <v>429</v>
      </c>
      <c r="D12" s="241" t="s">
        <v>430</v>
      </c>
      <c r="F12" s="1" t="s">
        <v>17</v>
      </c>
    </row>
    <row r="13" spans="1:7" ht="37.950000000000003" hidden="1" customHeight="1" thickBot="1">
      <c r="B13" s="578" t="s">
        <v>215</v>
      </c>
      <c r="C13" s="824"/>
      <c r="D13" s="825"/>
    </row>
    <row r="14" spans="1:7" ht="138" customHeight="1" thickBot="1">
      <c r="B14" s="579" t="s">
        <v>131</v>
      </c>
      <c r="C14" s="242" t="s">
        <v>431</v>
      </c>
      <c r="D14" s="243"/>
      <c r="F14" t="s">
        <v>3</v>
      </c>
    </row>
    <row r="15" spans="1:7" ht="85.2" customHeight="1" thickBot="1">
      <c r="A15" t="s">
        <v>41</v>
      </c>
      <c r="B15" s="580" t="s">
        <v>210</v>
      </c>
      <c r="C15" s="811" t="s">
        <v>432</v>
      </c>
      <c r="D15" s="812"/>
    </row>
    <row r="16" spans="1:7" ht="17.25" customHeight="1"/>
    <row r="17" spans="2:5" ht="17.25" customHeight="1">
      <c r="B17" s="808" t="s">
        <v>132</v>
      </c>
      <c r="C17" s="130"/>
      <c r="D17" s="1" t="s">
        <v>41</v>
      </c>
    </row>
    <row r="18" spans="2:5">
      <c r="B18" s="808"/>
      <c r="C18"/>
    </row>
    <row r="19" spans="2:5">
      <c r="B19" s="808"/>
      <c r="E19" s="1" t="s">
        <v>17</v>
      </c>
    </row>
    <row r="20" spans="2:5">
      <c r="B20" s="808"/>
    </row>
    <row r="21" spans="2:5">
      <c r="B21" s="808"/>
    </row>
    <row r="22" spans="2:5" ht="16.2">
      <c r="B22" s="808"/>
      <c r="D22" s="181" t="s">
        <v>133</v>
      </c>
    </row>
    <row r="23" spans="2:5">
      <c r="B23" s="808"/>
    </row>
    <row r="24" spans="2:5">
      <c r="B24" s="808"/>
      <c r="D24" s="809" t="s">
        <v>434</v>
      </c>
    </row>
    <row r="25" spans="2:5">
      <c r="B25" s="808"/>
      <c r="D25" s="810"/>
    </row>
    <row r="26" spans="2:5">
      <c r="B26" s="808"/>
      <c r="D26" s="810"/>
    </row>
    <row r="27" spans="2:5">
      <c r="B27" s="808"/>
      <c r="D27" s="810"/>
    </row>
    <row r="28" spans="2:5">
      <c r="B28" s="808"/>
      <c r="D28" s="810"/>
    </row>
    <row r="29" spans="2:5">
      <c r="B29" s="808"/>
    </row>
    <row r="30" spans="2:5">
      <c r="B30" s="808"/>
      <c r="D30" s="1" t="s">
        <v>41</v>
      </c>
    </row>
    <row r="31" spans="2:5">
      <c r="B31" s="808"/>
      <c r="D31" s="1" t="s">
        <v>41</v>
      </c>
    </row>
    <row r="32" spans="2:5">
      <c r="B32" s="808"/>
    </row>
    <row r="33" spans="2:2">
      <c r="B33" s="808"/>
    </row>
    <row r="34" spans="2:2">
      <c r="B34" s="808"/>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9" zoomScale="90" zoomScaleNormal="90" zoomScaleSheetLayoutView="100" workbookViewId="0">
      <selection activeCell="AE35" sqref="AE35"/>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40" t="s">
        <v>181</v>
      </c>
      <c r="B1" s="841"/>
      <c r="C1" s="841"/>
      <c r="D1" s="841"/>
      <c r="E1" s="841"/>
      <c r="F1" s="841"/>
      <c r="G1" s="841"/>
      <c r="H1" s="841"/>
      <c r="I1" s="841"/>
      <c r="J1" s="841"/>
      <c r="K1" s="841"/>
      <c r="L1" s="841"/>
      <c r="M1" s="841"/>
      <c r="N1" s="842"/>
      <c r="P1" s="840" t="s">
        <v>135</v>
      </c>
      <c r="Q1" s="841"/>
      <c r="R1" s="841"/>
      <c r="S1" s="841"/>
      <c r="T1" s="841"/>
      <c r="U1" s="841"/>
      <c r="V1" s="841"/>
      <c r="W1" s="841"/>
      <c r="X1" s="841"/>
      <c r="Y1" s="841"/>
      <c r="Z1" s="841"/>
      <c r="AA1" s="841"/>
      <c r="AB1" s="841"/>
      <c r="AC1" s="842"/>
    </row>
    <row r="2" spans="1:31" ht="18" customHeight="1" thickBot="1">
      <c r="A2" s="843" t="s">
        <v>3</v>
      </c>
      <c r="B2" s="844"/>
      <c r="C2" s="844"/>
      <c r="D2" s="844"/>
      <c r="E2" s="844"/>
      <c r="F2" s="844"/>
      <c r="G2" s="844"/>
      <c r="H2" s="844"/>
      <c r="I2" s="844"/>
      <c r="J2" s="844"/>
      <c r="K2" s="844"/>
      <c r="L2" s="844"/>
      <c r="M2" s="844"/>
      <c r="N2" s="845"/>
      <c r="P2" s="846" t="s">
        <v>136</v>
      </c>
      <c r="Q2" s="844"/>
      <c r="R2" s="844"/>
      <c r="S2" s="844"/>
      <c r="T2" s="844"/>
      <c r="U2" s="844"/>
      <c r="V2" s="844"/>
      <c r="W2" s="844"/>
      <c r="X2" s="844"/>
      <c r="Y2" s="844"/>
      <c r="Z2" s="844"/>
      <c r="AA2" s="844"/>
      <c r="AB2" s="844"/>
      <c r="AC2" s="847"/>
    </row>
    <row r="3" spans="1:31" ht="13.8" thickBot="1">
      <c r="A3" s="431" t="s">
        <v>3</v>
      </c>
      <c r="B3" s="432" t="s">
        <v>137</v>
      </c>
      <c r="C3" s="432" t="s">
        <v>138</v>
      </c>
      <c r="D3" s="432" t="s">
        <v>139</v>
      </c>
      <c r="E3" s="432" t="s">
        <v>140</v>
      </c>
      <c r="F3" s="432" t="s">
        <v>141</v>
      </c>
      <c r="G3" s="434" t="s">
        <v>142</v>
      </c>
      <c r="H3" s="434" t="s">
        <v>143</v>
      </c>
      <c r="I3" s="434" t="s">
        <v>144</v>
      </c>
      <c r="J3" s="434" t="s">
        <v>145</v>
      </c>
      <c r="K3" s="434" t="s">
        <v>146</v>
      </c>
      <c r="L3" s="434" t="s">
        <v>147</v>
      </c>
      <c r="M3" s="434" t="s">
        <v>148</v>
      </c>
      <c r="N3" s="435" t="s">
        <v>149</v>
      </c>
      <c r="P3" s="434"/>
      <c r="Q3" s="432" t="s">
        <v>137</v>
      </c>
      <c r="R3" s="432" t="s">
        <v>138</v>
      </c>
      <c r="S3" s="432" t="s">
        <v>139</v>
      </c>
      <c r="T3" s="432" t="s">
        <v>140</v>
      </c>
      <c r="U3" s="432" t="s">
        <v>141</v>
      </c>
      <c r="V3" s="433" t="s">
        <v>142</v>
      </c>
      <c r="W3" s="434" t="s">
        <v>143</v>
      </c>
      <c r="X3" s="434" t="s">
        <v>144</v>
      </c>
      <c r="Y3" s="434" t="s">
        <v>145</v>
      </c>
      <c r="Z3" s="434" t="s">
        <v>146</v>
      </c>
      <c r="AA3" s="434" t="s">
        <v>147</v>
      </c>
      <c r="AB3" s="434" t="s">
        <v>148</v>
      </c>
      <c r="AC3" s="436" t="s">
        <v>150</v>
      </c>
    </row>
    <row r="4" spans="1:31" ht="13.8" thickBot="1">
      <c r="A4" s="437" t="s">
        <v>3</v>
      </c>
      <c r="B4" s="438">
        <f>SUM(B7:B13)</f>
        <v>687</v>
      </c>
      <c r="C4" s="438">
        <f t="shared" ref="C4:M4" si="0">SUM(C7:C13)</f>
        <v>531</v>
      </c>
      <c r="D4" s="438">
        <f t="shared" si="0"/>
        <v>579</v>
      </c>
      <c r="E4" s="438">
        <f t="shared" si="0"/>
        <v>735</v>
      </c>
      <c r="F4" s="438">
        <f t="shared" ref="F4" si="1">SUM(F7:F13)</f>
        <v>1450</v>
      </c>
      <c r="G4" s="438">
        <f t="shared" ref="G4" si="2">SUM(G7:G13)</f>
        <v>2636</v>
      </c>
      <c r="H4" s="438">
        <f t="shared" si="0"/>
        <v>3338</v>
      </c>
      <c r="I4" s="438">
        <f t="shared" si="0"/>
        <v>3798</v>
      </c>
      <c r="J4" s="438">
        <f t="shared" si="0"/>
        <v>2933</v>
      </c>
      <c r="K4" s="438">
        <f t="shared" si="0"/>
        <v>2324</v>
      </c>
      <c r="L4" s="438">
        <f t="shared" si="0"/>
        <v>1302</v>
      </c>
      <c r="M4" s="438">
        <f t="shared" si="0"/>
        <v>943</v>
      </c>
      <c r="N4" s="438">
        <f>SUM(B4:M4)</f>
        <v>21256</v>
      </c>
      <c r="O4" s="4"/>
      <c r="P4" s="439" t="str">
        <f>+A4</f>
        <v xml:space="preserve"> </v>
      </c>
      <c r="Q4" s="438">
        <f>SUM(Q7:Q13)</f>
        <v>31</v>
      </c>
      <c r="R4" s="438">
        <f t="shared" ref="R4:AB4" si="3">SUM(R7:R13)</f>
        <v>24</v>
      </c>
      <c r="S4" s="438">
        <f t="shared" si="3"/>
        <v>51</v>
      </c>
      <c r="T4" s="438">
        <f t="shared" si="3"/>
        <v>21</v>
      </c>
      <c r="U4" s="438">
        <f t="shared" ref="U4" si="4">SUM(U7:U13)</f>
        <v>32</v>
      </c>
      <c r="V4" s="438">
        <f t="shared" ref="V4" si="5">SUM(V7:V13)</f>
        <v>22</v>
      </c>
      <c r="W4" s="438">
        <f t="shared" si="3"/>
        <v>22</v>
      </c>
      <c r="X4" s="438">
        <f t="shared" si="3"/>
        <v>39</v>
      </c>
      <c r="Y4" s="438">
        <f t="shared" si="3"/>
        <v>22</v>
      </c>
      <c r="Z4" s="438">
        <f t="shared" si="3"/>
        <v>49</v>
      </c>
      <c r="AA4" s="438">
        <f t="shared" si="3"/>
        <v>31</v>
      </c>
      <c r="AB4" s="438">
        <f t="shared" si="3"/>
        <v>50</v>
      </c>
      <c r="AC4" s="438">
        <f>SUM(Q4:AB4)</f>
        <v>394</v>
      </c>
    </row>
    <row r="5" spans="1:31" ht="19.95" customHeight="1" thickBot="1">
      <c r="A5" s="440" t="s">
        <v>3</v>
      </c>
      <c r="B5" s="440" t="s">
        <v>3</v>
      </c>
      <c r="C5" s="440" t="s">
        <v>3</v>
      </c>
      <c r="D5" s="440" t="s">
        <v>3</v>
      </c>
      <c r="E5" s="440" t="s">
        <v>3</v>
      </c>
      <c r="F5" s="440" t="s">
        <v>3</v>
      </c>
      <c r="G5" s="441" t="s">
        <v>151</v>
      </c>
      <c r="H5" s="440" t="s">
        <v>3</v>
      </c>
      <c r="I5" s="440" t="s">
        <v>3</v>
      </c>
      <c r="J5" s="440" t="s" ph="1">
        <v>17</v>
      </c>
      <c r="K5" s="440" t="s" ph="1">
        <v>17</v>
      </c>
      <c r="L5" s="440" ph="1"/>
      <c r="M5" s="440" t="s" ph="1">
        <v>17</v>
      </c>
      <c r="N5" s="442"/>
      <c r="O5" s="45"/>
      <c r="P5" s="345"/>
      <c r="Q5" s="345"/>
      <c r="R5" s="345"/>
      <c r="S5" s="345"/>
      <c r="T5" s="345"/>
      <c r="U5" s="345"/>
      <c r="V5" s="441" t="s">
        <v>151</v>
      </c>
      <c r="W5" s="345"/>
      <c r="X5" s="345"/>
      <c r="Y5" s="345"/>
      <c r="Z5" s="345"/>
      <c r="AA5" s="345"/>
      <c r="AB5" s="345"/>
      <c r="AC5" s="442"/>
      <c r="AE5" s="1" t="s">
        <v>178</v>
      </c>
    </row>
    <row r="6" spans="1:31" ht="19.95" customHeight="1" thickBot="1">
      <c r="A6" s="440"/>
      <c r="B6" s="440"/>
      <c r="C6" s="440"/>
      <c r="D6" s="440"/>
      <c r="E6" s="440"/>
      <c r="F6" s="440" t="s">
        <v>178</v>
      </c>
      <c r="G6" s="441">
        <v>83</v>
      </c>
      <c r="H6" s="344"/>
      <c r="I6" s="344"/>
      <c r="J6" s="344"/>
      <c r="K6" s="344"/>
      <c r="L6" s="344"/>
      <c r="M6" s="344"/>
      <c r="N6" s="136"/>
      <c r="O6" s="45"/>
      <c r="P6" s="344"/>
      <c r="Q6" s="344"/>
      <c r="R6" s="344"/>
      <c r="S6" s="344"/>
      <c r="T6" s="344"/>
      <c r="U6" s="344"/>
      <c r="V6" s="441">
        <v>0</v>
      </c>
      <c r="W6" s="344"/>
      <c r="X6" s="344"/>
      <c r="Y6" s="344"/>
      <c r="Z6" s="344"/>
      <c r="AA6" s="344"/>
      <c r="AB6" s="344"/>
      <c r="AC6" s="136"/>
    </row>
    <row r="7" spans="1:31" ht="19.95" customHeight="1" thickBot="1">
      <c r="A7" s="443" t="s">
        <v>201</v>
      </c>
      <c r="B7" s="548">
        <v>142</v>
      </c>
      <c r="C7" s="540">
        <v>95</v>
      </c>
      <c r="D7" s="540">
        <v>86</v>
      </c>
      <c r="E7" s="549">
        <v>107</v>
      </c>
      <c r="F7" s="549">
        <v>209</v>
      </c>
      <c r="G7" s="550">
        <v>293</v>
      </c>
      <c r="H7" s="344"/>
      <c r="I7" s="344"/>
      <c r="J7" s="344"/>
      <c r="K7" s="344"/>
      <c r="L7" s="344"/>
      <c r="M7" s="344"/>
      <c r="N7" s="445">
        <f t="shared" ref="N7:N21" si="6">SUM(B7:M7)</f>
        <v>932</v>
      </c>
      <c r="O7" s="45"/>
      <c r="P7" s="443" t="s">
        <v>201</v>
      </c>
      <c r="Q7" s="444">
        <v>2</v>
      </c>
      <c r="R7" s="444">
        <v>4</v>
      </c>
      <c r="S7" s="444">
        <v>6</v>
      </c>
      <c r="T7" s="444">
        <v>4</v>
      </c>
      <c r="U7" s="444">
        <v>7</v>
      </c>
      <c r="V7" s="441">
        <v>0</v>
      </c>
      <c r="W7" s="344"/>
      <c r="X7" s="344"/>
      <c r="Y7" s="344"/>
      <c r="Z7" s="344"/>
      <c r="AA7" s="344"/>
      <c r="AB7" s="344"/>
      <c r="AC7" s="446">
        <f>SUM(Q7:AB7)</f>
        <v>23</v>
      </c>
    </row>
    <row r="8" spans="1:31" ht="19.95" customHeight="1" thickBot="1">
      <c r="A8" s="443" t="s">
        <v>180</v>
      </c>
      <c r="B8" s="267">
        <v>103</v>
      </c>
      <c r="C8" s="404">
        <v>102</v>
      </c>
      <c r="D8" s="404">
        <v>114</v>
      </c>
      <c r="E8" s="185">
        <v>122</v>
      </c>
      <c r="F8" s="447">
        <v>257</v>
      </c>
      <c r="G8" s="448">
        <v>308</v>
      </c>
      <c r="H8" s="448">
        <v>519</v>
      </c>
      <c r="I8" s="449">
        <v>708</v>
      </c>
      <c r="J8" s="450">
        <v>541</v>
      </c>
      <c r="K8" s="451">
        <v>533</v>
      </c>
      <c r="L8" s="450">
        <v>277</v>
      </c>
      <c r="M8" s="450">
        <v>158</v>
      </c>
      <c r="N8" s="445">
        <f t="shared" si="6"/>
        <v>3742</v>
      </c>
      <c r="O8" s="45"/>
      <c r="P8" s="452" t="s">
        <v>152</v>
      </c>
      <c r="Q8" s="444">
        <v>4</v>
      </c>
      <c r="R8" s="452">
        <v>4</v>
      </c>
      <c r="S8" s="452">
        <v>4</v>
      </c>
      <c r="T8" s="453">
        <v>8</v>
      </c>
      <c r="U8" s="452">
        <v>1</v>
      </c>
      <c r="V8" s="452">
        <v>2</v>
      </c>
      <c r="W8" s="452">
        <v>6</v>
      </c>
      <c r="X8" s="454">
        <v>21</v>
      </c>
      <c r="Y8" s="455">
        <v>12</v>
      </c>
      <c r="Z8" s="452">
        <v>8</v>
      </c>
      <c r="AA8" s="452">
        <v>0</v>
      </c>
      <c r="AB8" s="452">
        <v>4</v>
      </c>
      <c r="AC8" s="446">
        <f>SUM(Q8:AB8)</f>
        <v>74</v>
      </c>
    </row>
    <row r="9" spans="1:31" ht="18" customHeight="1" thickBot="1">
      <c r="A9" s="443" t="s">
        <v>153</v>
      </c>
      <c r="B9" s="456">
        <v>84</v>
      </c>
      <c r="C9" s="457">
        <v>62</v>
      </c>
      <c r="D9" s="457">
        <v>99</v>
      </c>
      <c r="E9" s="457">
        <v>112</v>
      </c>
      <c r="F9" s="458">
        <v>224</v>
      </c>
      <c r="G9" s="458">
        <v>526</v>
      </c>
      <c r="H9" s="458">
        <v>521</v>
      </c>
      <c r="I9" s="459">
        <v>768</v>
      </c>
      <c r="J9" s="460">
        <v>454</v>
      </c>
      <c r="K9" s="460">
        <v>390</v>
      </c>
      <c r="L9" s="460">
        <v>416</v>
      </c>
      <c r="M9" s="461">
        <v>154</v>
      </c>
      <c r="N9" s="462">
        <f t="shared" si="6"/>
        <v>3810</v>
      </c>
      <c r="O9" s="4"/>
      <c r="P9" s="463" t="s">
        <v>153</v>
      </c>
      <c r="Q9" s="464">
        <v>1</v>
      </c>
      <c r="R9" s="465">
        <v>1</v>
      </c>
      <c r="S9" s="465">
        <v>4</v>
      </c>
      <c r="T9" s="465">
        <v>2</v>
      </c>
      <c r="U9" s="465">
        <v>2</v>
      </c>
      <c r="V9" s="457">
        <v>7</v>
      </c>
      <c r="W9" s="457">
        <v>7</v>
      </c>
      <c r="X9" s="457">
        <v>3</v>
      </c>
      <c r="Y9" s="457">
        <v>1</v>
      </c>
      <c r="Z9" s="466">
        <v>7</v>
      </c>
      <c r="AA9" s="466">
        <v>7</v>
      </c>
      <c r="AB9" s="467">
        <v>5</v>
      </c>
      <c r="AC9" s="468">
        <f>SUM(Q9:AB9)</f>
        <v>47</v>
      </c>
    </row>
    <row r="10" spans="1:31" ht="18" customHeight="1" thickBot="1">
      <c r="A10" s="469"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70" t="s">
        <v>154</v>
      </c>
      <c r="Q10" s="471">
        <v>0</v>
      </c>
      <c r="R10" s="472">
        <v>5</v>
      </c>
      <c r="S10" s="472">
        <v>4</v>
      </c>
      <c r="T10" s="472">
        <v>1</v>
      </c>
      <c r="U10" s="472">
        <v>1</v>
      </c>
      <c r="V10" s="472">
        <v>1</v>
      </c>
      <c r="W10" s="472">
        <v>1</v>
      </c>
      <c r="X10" s="472">
        <v>1</v>
      </c>
      <c r="Y10" s="471">
        <v>0</v>
      </c>
      <c r="Z10" s="471">
        <v>0</v>
      </c>
      <c r="AA10" s="471">
        <v>0</v>
      </c>
      <c r="AB10" s="471">
        <v>2</v>
      </c>
      <c r="AC10" s="473">
        <f t="shared" ref="AC10:AC21" si="7">SUM(Q10:AB10)</f>
        <v>16</v>
      </c>
    </row>
    <row r="11" spans="1:31" ht="18" customHeight="1" thickBot="1">
      <c r="A11" s="469" t="s">
        <v>155</v>
      </c>
      <c r="B11" s="338">
        <v>81</v>
      </c>
      <c r="C11" s="338">
        <v>48</v>
      </c>
      <c r="D11" s="339">
        <v>71</v>
      </c>
      <c r="E11" s="338">
        <v>128</v>
      </c>
      <c r="F11" s="338">
        <v>171</v>
      </c>
      <c r="G11" s="338">
        <v>350</v>
      </c>
      <c r="H11" s="338">
        <v>569</v>
      </c>
      <c r="I11" s="338">
        <v>553</v>
      </c>
      <c r="J11" s="338">
        <v>458</v>
      </c>
      <c r="K11" s="338">
        <v>306</v>
      </c>
      <c r="L11" s="547">
        <v>221</v>
      </c>
      <c r="M11" s="339">
        <v>229</v>
      </c>
      <c r="N11" s="474">
        <f t="shared" si="6"/>
        <v>3185</v>
      </c>
      <c r="O11" s="115"/>
      <c r="P11" s="470" t="s">
        <v>155</v>
      </c>
      <c r="Q11" s="475">
        <v>1</v>
      </c>
      <c r="R11" s="475">
        <v>2</v>
      </c>
      <c r="S11" s="475">
        <v>1</v>
      </c>
      <c r="T11" s="475">
        <v>0</v>
      </c>
      <c r="U11" s="475">
        <v>0</v>
      </c>
      <c r="V11" s="475">
        <v>0</v>
      </c>
      <c r="W11" s="475">
        <v>1</v>
      </c>
      <c r="X11" s="475">
        <v>1</v>
      </c>
      <c r="Y11" s="475">
        <v>0</v>
      </c>
      <c r="Z11" s="475">
        <v>1</v>
      </c>
      <c r="AA11" s="475">
        <v>0</v>
      </c>
      <c r="AB11" s="475">
        <v>0</v>
      </c>
      <c r="AC11" s="476">
        <f t="shared" si="7"/>
        <v>7</v>
      </c>
    </row>
    <row r="12" spans="1:31" ht="18" customHeight="1" thickBot="1">
      <c r="A12" s="477" t="s">
        <v>156</v>
      </c>
      <c r="B12" s="478">
        <v>112</v>
      </c>
      <c r="C12" s="478">
        <v>85</v>
      </c>
      <c r="D12" s="478">
        <v>60</v>
      </c>
      <c r="E12" s="478">
        <v>97</v>
      </c>
      <c r="F12" s="478">
        <v>95</v>
      </c>
      <c r="G12" s="478">
        <v>305</v>
      </c>
      <c r="H12" s="478">
        <v>544</v>
      </c>
      <c r="I12" s="478">
        <v>449</v>
      </c>
      <c r="J12" s="478">
        <v>475</v>
      </c>
      <c r="K12" s="478">
        <v>505</v>
      </c>
      <c r="L12" s="478">
        <v>219</v>
      </c>
      <c r="M12" s="479">
        <v>98</v>
      </c>
      <c r="N12" s="340">
        <f t="shared" si="6"/>
        <v>3044</v>
      </c>
      <c r="O12" s="47"/>
      <c r="P12" s="469" t="s">
        <v>156</v>
      </c>
      <c r="Q12" s="480">
        <v>16</v>
      </c>
      <c r="R12" s="480">
        <v>1</v>
      </c>
      <c r="S12" s="480">
        <v>19</v>
      </c>
      <c r="T12" s="480">
        <v>3</v>
      </c>
      <c r="U12" s="480">
        <v>13</v>
      </c>
      <c r="V12" s="480">
        <v>1</v>
      </c>
      <c r="W12" s="480">
        <v>2</v>
      </c>
      <c r="X12" s="480">
        <v>2</v>
      </c>
      <c r="Y12" s="480">
        <v>0</v>
      </c>
      <c r="Z12" s="481">
        <v>24</v>
      </c>
      <c r="AA12" s="480">
        <v>4</v>
      </c>
      <c r="AB12" s="480">
        <v>2</v>
      </c>
      <c r="AC12" s="482">
        <f t="shared" si="7"/>
        <v>87</v>
      </c>
    </row>
    <row r="13" spans="1:31" ht="18" hidden="1" customHeight="1" thickBot="1">
      <c r="A13" s="483" t="s">
        <v>157</v>
      </c>
      <c r="B13" s="484">
        <v>84</v>
      </c>
      <c r="C13" s="484">
        <v>100</v>
      </c>
      <c r="D13" s="485">
        <v>77</v>
      </c>
      <c r="E13" s="485">
        <v>80</v>
      </c>
      <c r="F13" s="486">
        <v>236</v>
      </c>
      <c r="G13" s="486">
        <v>438</v>
      </c>
      <c r="H13" s="487">
        <v>631</v>
      </c>
      <c r="I13" s="488">
        <v>752</v>
      </c>
      <c r="J13" s="486">
        <v>427</v>
      </c>
      <c r="K13" s="489">
        <v>253</v>
      </c>
      <c r="L13" s="489"/>
      <c r="M13" s="490">
        <v>136</v>
      </c>
      <c r="N13" s="491">
        <f t="shared" si="6"/>
        <v>3214</v>
      </c>
      <c r="O13" s="47"/>
      <c r="P13" s="492" t="s">
        <v>158</v>
      </c>
      <c r="Q13" s="493">
        <v>7</v>
      </c>
      <c r="R13" s="493">
        <v>7</v>
      </c>
      <c r="S13" s="494">
        <v>13</v>
      </c>
      <c r="T13" s="494">
        <v>3</v>
      </c>
      <c r="U13" s="494">
        <v>8</v>
      </c>
      <c r="V13" s="494">
        <v>11</v>
      </c>
      <c r="W13" s="493">
        <v>5</v>
      </c>
      <c r="X13" s="494">
        <v>11</v>
      </c>
      <c r="Y13" s="494">
        <v>9</v>
      </c>
      <c r="Z13" s="494">
        <v>9</v>
      </c>
      <c r="AA13" s="495">
        <v>20</v>
      </c>
      <c r="AB13" s="495">
        <v>37</v>
      </c>
      <c r="AC13" s="482">
        <f t="shared" si="7"/>
        <v>140</v>
      </c>
    </row>
    <row r="14" spans="1:31" ht="18" hidden="1" customHeight="1">
      <c r="A14" s="483" t="s">
        <v>159</v>
      </c>
      <c r="B14" s="494">
        <v>41</v>
      </c>
      <c r="C14" s="494">
        <v>44</v>
      </c>
      <c r="D14" s="494">
        <v>67</v>
      </c>
      <c r="E14" s="494">
        <v>103</v>
      </c>
      <c r="F14" s="480">
        <v>311</v>
      </c>
      <c r="G14" s="494">
        <v>415</v>
      </c>
      <c r="H14" s="494">
        <v>539</v>
      </c>
      <c r="I14" s="481">
        <v>1165</v>
      </c>
      <c r="J14" s="494">
        <v>297</v>
      </c>
      <c r="K14" s="493">
        <v>205</v>
      </c>
      <c r="L14" s="493"/>
      <c r="M14" s="496">
        <v>92</v>
      </c>
      <c r="N14" s="482">
        <f t="shared" si="6"/>
        <v>3279</v>
      </c>
      <c r="O14" s="47"/>
      <c r="P14" s="497" t="s">
        <v>159</v>
      </c>
      <c r="Q14" s="494">
        <v>9</v>
      </c>
      <c r="R14" s="494">
        <v>22</v>
      </c>
      <c r="S14" s="493">
        <v>18</v>
      </c>
      <c r="T14" s="494">
        <v>9</v>
      </c>
      <c r="U14" s="498">
        <v>21</v>
      </c>
      <c r="V14" s="494">
        <v>14</v>
      </c>
      <c r="W14" s="494">
        <v>6</v>
      </c>
      <c r="X14" s="494">
        <v>13</v>
      </c>
      <c r="Y14" s="494">
        <v>7</v>
      </c>
      <c r="Z14" s="499">
        <v>81</v>
      </c>
      <c r="AA14" s="498">
        <v>31</v>
      </c>
      <c r="AB14" s="499">
        <v>37</v>
      </c>
      <c r="AC14" s="482">
        <f t="shared" si="7"/>
        <v>268</v>
      </c>
    </row>
    <row r="15" spans="1:31" ht="18" hidden="1" customHeight="1">
      <c r="A15" s="483" t="s">
        <v>160</v>
      </c>
      <c r="B15" s="494">
        <v>57</v>
      </c>
      <c r="C15" s="493">
        <v>35</v>
      </c>
      <c r="D15" s="494">
        <v>95</v>
      </c>
      <c r="E15" s="493">
        <v>112</v>
      </c>
      <c r="F15" s="494">
        <v>131</v>
      </c>
      <c r="G15" s="500">
        <v>340</v>
      </c>
      <c r="H15" s="500">
        <v>483</v>
      </c>
      <c r="I15" s="501">
        <v>1339</v>
      </c>
      <c r="J15" s="500">
        <v>349</v>
      </c>
      <c r="K15" s="500">
        <v>236</v>
      </c>
      <c r="L15" s="500"/>
      <c r="M15" s="502">
        <v>68</v>
      </c>
      <c r="N15" s="491">
        <f t="shared" si="6"/>
        <v>3245</v>
      </c>
      <c r="O15" s="47"/>
      <c r="P15" s="497" t="s">
        <v>160</v>
      </c>
      <c r="Q15" s="494">
        <v>19</v>
      </c>
      <c r="R15" s="494">
        <v>12</v>
      </c>
      <c r="S15" s="494">
        <v>8</v>
      </c>
      <c r="T15" s="493">
        <v>12</v>
      </c>
      <c r="U15" s="494">
        <v>7</v>
      </c>
      <c r="V15" s="494">
        <v>15</v>
      </c>
      <c r="W15" s="500">
        <v>16</v>
      </c>
      <c r="X15" s="502">
        <v>12</v>
      </c>
      <c r="Y15" s="493">
        <v>16</v>
      </c>
      <c r="Z15" s="494">
        <v>6</v>
      </c>
      <c r="AA15" s="493">
        <v>12</v>
      </c>
      <c r="AB15" s="493">
        <v>6</v>
      </c>
      <c r="AC15" s="482">
        <f t="shared" si="7"/>
        <v>141</v>
      </c>
    </row>
    <row r="16" spans="1:31" ht="18" hidden="1" customHeight="1">
      <c r="A16" s="483" t="s">
        <v>161</v>
      </c>
      <c r="B16" s="503">
        <v>68</v>
      </c>
      <c r="C16" s="494">
        <v>42</v>
      </c>
      <c r="D16" s="494">
        <v>44</v>
      </c>
      <c r="E16" s="493">
        <v>75</v>
      </c>
      <c r="F16" s="493">
        <v>135</v>
      </c>
      <c r="G16" s="493">
        <v>448</v>
      </c>
      <c r="H16" s="494">
        <v>507</v>
      </c>
      <c r="I16" s="494">
        <v>808</v>
      </c>
      <c r="J16" s="493">
        <v>313</v>
      </c>
      <c r="K16" s="493">
        <v>246</v>
      </c>
      <c r="L16" s="493"/>
      <c r="M16" s="493">
        <v>143</v>
      </c>
      <c r="N16" s="504">
        <f t="shared" si="6"/>
        <v>2829</v>
      </c>
      <c r="O16" s="47"/>
      <c r="P16" s="497" t="s">
        <v>161</v>
      </c>
      <c r="Q16" s="505">
        <v>9</v>
      </c>
      <c r="R16" s="494">
        <v>16</v>
      </c>
      <c r="S16" s="494">
        <v>12</v>
      </c>
      <c r="T16" s="493">
        <v>6</v>
      </c>
      <c r="U16" s="506">
        <v>7</v>
      </c>
      <c r="V16" s="506">
        <v>14</v>
      </c>
      <c r="W16" s="494">
        <v>9</v>
      </c>
      <c r="X16" s="494">
        <v>14</v>
      </c>
      <c r="Y16" s="494">
        <v>9</v>
      </c>
      <c r="Z16" s="494">
        <v>9</v>
      </c>
      <c r="AA16" s="506">
        <v>8</v>
      </c>
      <c r="AB16" s="506">
        <v>7</v>
      </c>
      <c r="AC16" s="507">
        <f t="shared" si="7"/>
        <v>120</v>
      </c>
    </row>
    <row r="17" spans="1:30" ht="18" hidden="1" customHeight="1">
      <c r="A17" s="508" t="s">
        <v>162</v>
      </c>
      <c r="B17" s="509">
        <v>71</v>
      </c>
      <c r="C17" s="509">
        <v>97</v>
      </c>
      <c r="D17" s="509">
        <v>61</v>
      </c>
      <c r="E17" s="510">
        <v>105</v>
      </c>
      <c r="F17" s="510">
        <v>198</v>
      </c>
      <c r="G17" s="510">
        <v>442</v>
      </c>
      <c r="H17" s="511">
        <v>790</v>
      </c>
      <c r="I17" s="512">
        <v>674</v>
      </c>
      <c r="J17" s="510">
        <v>275</v>
      </c>
      <c r="K17" s="510">
        <v>133</v>
      </c>
      <c r="L17" s="510"/>
      <c r="M17" s="510">
        <v>108</v>
      </c>
      <c r="N17" s="504">
        <f t="shared" si="6"/>
        <v>2954</v>
      </c>
      <c r="O17" s="4"/>
      <c r="P17" s="513" t="s">
        <v>162</v>
      </c>
      <c r="Q17" s="509">
        <v>7</v>
      </c>
      <c r="R17" s="509">
        <v>13</v>
      </c>
      <c r="S17" s="509">
        <v>12</v>
      </c>
      <c r="T17" s="510">
        <v>11</v>
      </c>
      <c r="U17" s="510">
        <v>12</v>
      </c>
      <c r="V17" s="510">
        <v>15</v>
      </c>
      <c r="W17" s="510">
        <v>20</v>
      </c>
      <c r="X17" s="510">
        <v>15</v>
      </c>
      <c r="Y17" s="510">
        <v>15</v>
      </c>
      <c r="Z17" s="510">
        <v>20</v>
      </c>
      <c r="AA17" s="510">
        <v>9</v>
      </c>
      <c r="AB17" s="510">
        <v>7</v>
      </c>
      <c r="AC17" s="514">
        <f t="shared" si="7"/>
        <v>156</v>
      </c>
    </row>
    <row r="18" spans="1:30" ht="13.8" hidden="1" thickBot="1">
      <c r="A18" s="515" t="s">
        <v>163</v>
      </c>
      <c r="B18" s="505">
        <v>38</v>
      </c>
      <c r="C18" s="510">
        <v>19</v>
      </c>
      <c r="D18" s="510">
        <v>38</v>
      </c>
      <c r="E18" s="510">
        <v>203</v>
      </c>
      <c r="F18" s="510">
        <v>146</v>
      </c>
      <c r="G18" s="510">
        <v>439</v>
      </c>
      <c r="H18" s="511">
        <v>964</v>
      </c>
      <c r="I18" s="511">
        <v>1154</v>
      </c>
      <c r="J18" s="510">
        <v>388</v>
      </c>
      <c r="K18" s="510">
        <v>176</v>
      </c>
      <c r="L18" s="510"/>
      <c r="M18" s="510">
        <v>143</v>
      </c>
      <c r="N18" s="516">
        <f t="shared" si="6"/>
        <v>3708</v>
      </c>
      <c r="O18" s="4"/>
      <c r="P18" s="517" t="s">
        <v>163</v>
      </c>
      <c r="Q18" s="510">
        <v>7</v>
      </c>
      <c r="R18" s="510">
        <v>7</v>
      </c>
      <c r="S18" s="510">
        <v>8</v>
      </c>
      <c r="T18" s="510">
        <v>12</v>
      </c>
      <c r="U18" s="510">
        <v>9</v>
      </c>
      <c r="V18" s="510">
        <v>6</v>
      </c>
      <c r="W18" s="510">
        <v>11</v>
      </c>
      <c r="X18" s="510">
        <v>8</v>
      </c>
      <c r="Y18" s="510">
        <v>16</v>
      </c>
      <c r="Z18" s="510">
        <v>40</v>
      </c>
      <c r="AA18" s="510">
        <v>17</v>
      </c>
      <c r="AB18" s="510">
        <v>16</v>
      </c>
      <c r="AC18" s="510">
        <f t="shared" si="7"/>
        <v>157</v>
      </c>
    </row>
    <row r="19" spans="1:30" ht="13.8" hidden="1" thickBot="1">
      <c r="A19" s="518" t="s">
        <v>164</v>
      </c>
      <c r="B19" s="512">
        <v>49</v>
      </c>
      <c r="C19" s="512">
        <v>63</v>
      </c>
      <c r="D19" s="512">
        <v>50</v>
      </c>
      <c r="E19" s="512">
        <v>71</v>
      </c>
      <c r="F19" s="512">
        <v>144</v>
      </c>
      <c r="G19" s="512">
        <v>374</v>
      </c>
      <c r="H19" s="519">
        <v>729</v>
      </c>
      <c r="I19" s="519">
        <v>1097</v>
      </c>
      <c r="J19" s="512">
        <v>397</v>
      </c>
      <c r="K19" s="512">
        <v>192</v>
      </c>
      <c r="L19" s="512"/>
      <c r="M19" s="512">
        <v>217</v>
      </c>
      <c r="N19" s="516">
        <f t="shared" si="6"/>
        <v>3383</v>
      </c>
      <c r="O19" s="4"/>
      <c r="P19" s="520" t="s">
        <v>164</v>
      </c>
      <c r="Q19" s="512">
        <v>10</v>
      </c>
      <c r="R19" s="512">
        <v>6</v>
      </c>
      <c r="S19" s="512">
        <v>14</v>
      </c>
      <c r="T19" s="512">
        <v>10</v>
      </c>
      <c r="U19" s="512">
        <v>10</v>
      </c>
      <c r="V19" s="512">
        <v>19</v>
      </c>
      <c r="W19" s="512">
        <v>11</v>
      </c>
      <c r="X19" s="512">
        <v>20</v>
      </c>
      <c r="Y19" s="512">
        <v>15</v>
      </c>
      <c r="Z19" s="512">
        <v>8</v>
      </c>
      <c r="AA19" s="512">
        <v>11</v>
      </c>
      <c r="AB19" s="512">
        <v>8</v>
      </c>
      <c r="AC19" s="510">
        <f t="shared" si="7"/>
        <v>142</v>
      </c>
    </row>
    <row r="20" spans="1:30" ht="13.8" hidden="1" thickBot="1">
      <c r="A20" s="515" t="s">
        <v>165</v>
      </c>
      <c r="B20" s="512">
        <v>53</v>
      </c>
      <c r="C20" s="512">
        <v>39</v>
      </c>
      <c r="D20" s="512">
        <v>74</v>
      </c>
      <c r="E20" s="512">
        <v>64</v>
      </c>
      <c r="F20" s="512">
        <v>208</v>
      </c>
      <c r="G20" s="512">
        <v>491</v>
      </c>
      <c r="H20" s="512">
        <v>454</v>
      </c>
      <c r="I20" s="519">
        <v>1068</v>
      </c>
      <c r="J20" s="512">
        <v>407</v>
      </c>
      <c r="K20" s="512">
        <v>228</v>
      </c>
      <c r="L20" s="512"/>
      <c r="M20" s="512">
        <v>81</v>
      </c>
      <c r="N20" s="521">
        <f t="shared" si="6"/>
        <v>3167</v>
      </c>
      <c r="O20" s="4"/>
      <c r="P20" s="517" t="s">
        <v>165</v>
      </c>
      <c r="Q20" s="512">
        <v>12</v>
      </c>
      <c r="R20" s="512">
        <v>13</v>
      </c>
      <c r="S20" s="512">
        <v>46</v>
      </c>
      <c r="T20" s="512">
        <v>9</v>
      </c>
      <c r="U20" s="512">
        <v>20</v>
      </c>
      <c r="V20" s="512">
        <v>4</v>
      </c>
      <c r="W20" s="512">
        <v>8</v>
      </c>
      <c r="X20" s="512">
        <v>30</v>
      </c>
      <c r="Y20" s="512">
        <v>22</v>
      </c>
      <c r="Z20" s="512">
        <v>20</v>
      </c>
      <c r="AA20" s="512">
        <v>16</v>
      </c>
      <c r="AB20" s="512">
        <v>12</v>
      </c>
      <c r="AC20" s="522">
        <f t="shared" si="7"/>
        <v>212</v>
      </c>
    </row>
    <row r="21" spans="1:30" ht="13.8" hidden="1" thickBot="1">
      <c r="A21" s="515" t="s">
        <v>166</v>
      </c>
      <c r="B21" s="523">
        <v>67</v>
      </c>
      <c r="C21" s="523">
        <v>62</v>
      </c>
      <c r="D21" s="523">
        <v>57</v>
      </c>
      <c r="E21" s="523">
        <v>77</v>
      </c>
      <c r="F21" s="523">
        <v>473</v>
      </c>
      <c r="G21" s="523">
        <v>468</v>
      </c>
      <c r="H21" s="524">
        <v>659</v>
      </c>
      <c r="I21" s="523">
        <v>851</v>
      </c>
      <c r="J21" s="523">
        <v>270</v>
      </c>
      <c r="K21" s="523">
        <v>208</v>
      </c>
      <c r="L21" s="523"/>
      <c r="M21" s="523">
        <v>174</v>
      </c>
      <c r="N21" s="525">
        <f t="shared" si="6"/>
        <v>3366</v>
      </c>
      <c r="O21" s="4" t="s">
        <v>3</v>
      </c>
      <c r="P21" s="520" t="s">
        <v>166</v>
      </c>
      <c r="Q21" s="512">
        <v>6</v>
      </c>
      <c r="R21" s="512">
        <v>25</v>
      </c>
      <c r="S21" s="512">
        <v>29</v>
      </c>
      <c r="T21" s="512">
        <v>4</v>
      </c>
      <c r="U21" s="512">
        <v>17</v>
      </c>
      <c r="V21" s="512">
        <v>19</v>
      </c>
      <c r="W21" s="512">
        <v>14</v>
      </c>
      <c r="X21" s="512">
        <v>37</v>
      </c>
      <c r="Y21" s="526">
        <v>76</v>
      </c>
      <c r="Z21" s="512">
        <v>34</v>
      </c>
      <c r="AA21" s="512">
        <v>17</v>
      </c>
      <c r="AB21" s="512">
        <v>18</v>
      </c>
      <c r="AC21" s="522">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48" t="s">
        <v>346</v>
      </c>
      <c r="B23" s="849"/>
      <c r="C23" s="849"/>
      <c r="D23" s="849"/>
      <c r="E23" s="849"/>
      <c r="F23" s="849"/>
      <c r="G23" s="849"/>
      <c r="H23" s="849"/>
      <c r="I23" s="849"/>
      <c r="J23" s="849"/>
      <c r="K23" s="849"/>
      <c r="L23" s="849"/>
      <c r="M23" s="849"/>
      <c r="N23" s="850"/>
      <c r="O23" s="4"/>
      <c r="P23" s="848" t="str">
        <f>+A23</f>
        <v>2025年 第26週（6/23～6/29）</v>
      </c>
      <c r="Q23" s="849"/>
      <c r="R23" s="849"/>
      <c r="S23" s="849"/>
      <c r="T23" s="849"/>
      <c r="U23" s="849"/>
      <c r="V23" s="849"/>
      <c r="W23" s="849"/>
      <c r="X23" s="849"/>
      <c r="Y23" s="849"/>
      <c r="Z23" s="849"/>
      <c r="AA23" s="849"/>
      <c r="AB23" s="849"/>
      <c r="AC23" s="850"/>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32" t="s">
        <v>167</v>
      </c>
      <c r="B25" s="833"/>
      <c r="C25" s="834"/>
      <c r="D25" s="835" t="s">
        <v>347</v>
      </c>
      <c r="E25" s="836"/>
      <c r="F25" s="4" t="s">
        <v>41</v>
      </c>
      <c r="G25" s="4" t="s">
        <v>17</v>
      </c>
      <c r="H25" s="4"/>
      <c r="I25" s="4"/>
      <c r="J25" s="4"/>
      <c r="K25" s="4"/>
      <c r="L25" s="4"/>
      <c r="M25" s="4"/>
      <c r="N25" s="10"/>
      <c r="O25" s="47" t="s">
        <v>17</v>
      </c>
      <c r="P25" s="67"/>
      <c r="Q25" s="527" t="s">
        <v>168</v>
      </c>
      <c r="R25" s="837" t="s">
        <v>219</v>
      </c>
      <c r="S25" s="838"/>
      <c r="T25" s="839"/>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28"/>
      <c r="B33" s="529"/>
      <c r="C33" s="529"/>
      <c r="D33" s="529"/>
      <c r="E33" s="529"/>
      <c r="F33" s="529"/>
      <c r="G33" s="529"/>
      <c r="H33" s="529"/>
      <c r="I33" s="529"/>
      <c r="J33" s="529"/>
      <c r="K33" s="529"/>
      <c r="L33" s="529"/>
      <c r="M33" s="529"/>
      <c r="N33" s="530"/>
      <c r="O33" s="4"/>
      <c r="P33" s="531"/>
      <c r="Q33" s="532"/>
      <c r="R33" s="532"/>
      <c r="S33" s="532"/>
      <c r="T33" s="532"/>
      <c r="U33" s="532"/>
      <c r="V33" s="532"/>
      <c r="W33" s="532"/>
      <c r="X33" s="532"/>
      <c r="Y33" s="532"/>
      <c r="Z33" s="532"/>
      <c r="AA33" s="532"/>
      <c r="AB33" s="532"/>
      <c r="AC33" s="533"/>
    </row>
    <row r="34" spans="1:29">
      <c r="A34" s="534"/>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zoomScale="110" zoomScaleNormal="110" workbookViewId="0">
      <selection activeCell="U20" sqref="U20"/>
    </sheetView>
  </sheetViews>
  <sheetFormatPr defaultRowHeight="13.2"/>
  <cols>
    <col min="4" max="9" width="7.21875" customWidth="1"/>
    <col min="14" max="14" width="9.44140625" bestFit="1" customWidth="1"/>
  </cols>
  <sheetData>
    <row r="2" spans="1:26">
      <c r="A2" s="270"/>
      <c r="D2" t="s">
        <v>183</v>
      </c>
      <c r="E2" s="271" t="s">
        <v>184</v>
      </c>
      <c r="F2" t="s">
        <v>185</v>
      </c>
      <c r="G2" t="s">
        <v>186</v>
      </c>
      <c r="H2" t="s">
        <v>187</v>
      </c>
      <c r="I2" t="s">
        <v>188</v>
      </c>
      <c r="J2" t="s">
        <v>189</v>
      </c>
    </row>
    <row r="4" spans="1:26">
      <c r="D4" s="272">
        <v>15</v>
      </c>
      <c r="E4" s="272">
        <v>11</v>
      </c>
      <c r="F4" s="273">
        <v>4</v>
      </c>
      <c r="G4" s="274">
        <v>4</v>
      </c>
      <c r="H4" s="273">
        <v>1</v>
      </c>
      <c r="I4" s="273">
        <v>3</v>
      </c>
      <c r="J4" s="273">
        <v>0</v>
      </c>
      <c r="L4" s="275"/>
      <c r="M4">
        <f>SUM(D4:L4)</f>
        <v>38</v>
      </c>
    </row>
    <row r="5" spans="1:26">
      <c r="D5" s="276">
        <f>+D4/$M$4</f>
        <v>0.39473684210526316</v>
      </c>
      <c r="E5" s="276">
        <f t="shared" ref="E5:J5" si="0">+E4/$M$4</f>
        <v>0.28947368421052633</v>
      </c>
      <c r="F5" s="277">
        <f t="shared" si="0"/>
        <v>0.10526315789473684</v>
      </c>
      <c r="G5" s="278">
        <f t="shared" si="0"/>
        <v>0.10526315789473684</v>
      </c>
      <c r="H5" s="277">
        <f t="shared" si="0"/>
        <v>2.6315789473684209E-2</v>
      </c>
      <c r="I5" s="277">
        <f t="shared" si="0"/>
        <v>7.8947368421052627E-2</v>
      </c>
      <c r="J5" s="277">
        <f t="shared" si="0"/>
        <v>0</v>
      </c>
    </row>
    <row r="8" spans="1:26" ht="13.8" thickBot="1"/>
    <row r="9" spans="1:26" ht="13.8" thickBot="1">
      <c r="J9" t="s">
        <v>41</v>
      </c>
      <c r="M9" t="s">
        <v>178</v>
      </c>
      <c r="N9" s="856" t="s">
        <v>258</v>
      </c>
      <c r="O9" s="857"/>
      <c r="P9" s="130"/>
      <c r="Q9" s="130"/>
      <c r="R9" s="130"/>
      <c r="S9" s="130"/>
    </row>
    <row r="10" spans="1:26" ht="13.8" thickBot="1">
      <c r="N10" s="858" t="s">
        <v>190</v>
      </c>
      <c r="O10" s="859"/>
      <c r="P10" s="860"/>
      <c r="Q10" s="861" t="s">
        <v>191</v>
      </c>
      <c r="R10" s="862"/>
      <c r="S10" s="863"/>
    </row>
    <row r="11" spans="1:26" ht="13.8" thickBot="1">
      <c r="N11" s="279" t="s">
        <v>192</v>
      </c>
      <c r="O11" s="280" t="s">
        <v>192</v>
      </c>
      <c r="P11" s="281" t="s">
        <v>192</v>
      </c>
      <c r="Q11" s="279" t="s">
        <v>192</v>
      </c>
      <c r="R11" s="280" t="s">
        <v>192</v>
      </c>
      <c r="S11" s="282" t="s">
        <v>192</v>
      </c>
    </row>
    <row r="12" spans="1:26" ht="13.8" thickTop="1">
      <c r="N12" s="283" t="s">
        <v>193</v>
      </c>
      <c r="O12" s="284" t="s">
        <v>194</v>
      </c>
      <c r="P12" s="285" t="s">
        <v>195</v>
      </c>
      <c r="Q12" s="283" t="s">
        <v>193</v>
      </c>
      <c r="R12" s="284" t="s">
        <v>194</v>
      </c>
      <c r="S12" s="286" t="s">
        <v>195</v>
      </c>
    </row>
    <row r="13" spans="1:26" ht="13.8" thickBot="1">
      <c r="N13" s="287">
        <f>+U13</f>
        <v>1141</v>
      </c>
      <c r="O13" s="288">
        <f t="shared" ref="O13:S13" si="1">+V13</f>
        <v>630</v>
      </c>
      <c r="P13" s="289">
        <f t="shared" si="1"/>
        <v>511</v>
      </c>
      <c r="Q13" s="290">
        <f t="shared" si="1"/>
        <v>3455</v>
      </c>
      <c r="R13" s="288">
        <f t="shared" si="1"/>
        <v>1661</v>
      </c>
      <c r="S13" s="291">
        <f t="shared" si="1"/>
        <v>1794</v>
      </c>
      <c r="U13">
        <v>1141</v>
      </c>
      <c r="V13">
        <v>630</v>
      </c>
      <c r="W13">
        <v>511</v>
      </c>
      <c r="X13">
        <v>3455</v>
      </c>
      <c r="Y13">
        <v>1661</v>
      </c>
      <c r="Z13">
        <v>1794</v>
      </c>
    </row>
    <row r="15" spans="1:26" ht="13.8" thickBot="1"/>
    <row r="16" spans="1:26" ht="13.8" thickBot="1">
      <c r="N16" s="856" t="s">
        <v>433</v>
      </c>
      <c r="O16" s="857"/>
      <c r="P16" s="130"/>
      <c r="Q16" s="130"/>
      <c r="R16" s="130"/>
      <c r="S16" s="130"/>
    </row>
    <row r="17" spans="14:26" ht="13.8" thickBot="1">
      <c r="N17" s="858" t="s">
        <v>190</v>
      </c>
      <c r="O17" s="859"/>
      <c r="P17" s="860"/>
      <c r="Q17" s="861" t="s">
        <v>191</v>
      </c>
      <c r="R17" s="862"/>
      <c r="S17" s="863"/>
    </row>
    <row r="18" spans="14:26" ht="13.8" thickBot="1">
      <c r="N18" s="279" t="s">
        <v>192</v>
      </c>
      <c r="O18" s="280" t="s">
        <v>192</v>
      </c>
      <c r="P18" s="281" t="s">
        <v>192</v>
      </c>
      <c r="Q18" s="279" t="s">
        <v>192</v>
      </c>
      <c r="R18" s="280" t="s">
        <v>192</v>
      </c>
      <c r="S18" s="282" t="s">
        <v>192</v>
      </c>
    </row>
    <row r="19" spans="14:26" ht="13.8" thickTop="1">
      <c r="N19" s="283" t="s">
        <v>193</v>
      </c>
      <c r="O19" s="284" t="s">
        <v>194</v>
      </c>
      <c r="P19" s="285" t="s">
        <v>195</v>
      </c>
      <c r="Q19" s="283" t="s">
        <v>193</v>
      </c>
      <c r="R19" s="284" t="s">
        <v>194</v>
      </c>
      <c r="S19" s="286" t="s">
        <v>195</v>
      </c>
    </row>
    <row r="20" spans="14:26" ht="13.8" thickBot="1">
      <c r="N20" s="288">
        <f t="shared" ref="N20:S20" si="2">+U20</f>
        <v>1048</v>
      </c>
      <c r="O20" s="288">
        <f t="shared" si="2"/>
        <v>563</v>
      </c>
      <c r="P20" s="289">
        <f t="shared" si="2"/>
        <v>485</v>
      </c>
      <c r="Q20" s="290">
        <f t="shared" si="2"/>
        <v>3841</v>
      </c>
      <c r="R20" s="288">
        <f t="shared" si="2"/>
        <v>1823</v>
      </c>
      <c r="S20" s="291">
        <f t="shared" si="2"/>
        <v>2018</v>
      </c>
      <c r="U20">
        <v>1048</v>
      </c>
      <c r="V20">
        <v>563</v>
      </c>
      <c r="W20">
        <v>485</v>
      </c>
      <c r="X20">
        <v>3841</v>
      </c>
      <c r="Y20">
        <v>1823</v>
      </c>
      <c r="Z20">
        <v>2018</v>
      </c>
    </row>
    <row r="22" spans="14:26" ht="13.8" thickBot="1"/>
    <row r="23" spans="14:26" ht="13.8" thickBot="1">
      <c r="N23" s="851" t="s">
        <v>190</v>
      </c>
      <c r="O23" s="852"/>
      <c r="P23" s="852"/>
      <c r="Q23" s="853" t="s">
        <v>191</v>
      </c>
      <c r="R23" s="854"/>
      <c r="S23" s="855"/>
    </row>
    <row r="24" spans="14:26">
      <c r="N24" s="292" t="s">
        <v>193</v>
      </c>
      <c r="O24" s="293" t="s">
        <v>194</v>
      </c>
      <c r="P24" s="294" t="s">
        <v>195</v>
      </c>
      <c r="Q24" s="292" t="s">
        <v>193</v>
      </c>
      <c r="R24" s="293" t="s">
        <v>194</v>
      </c>
      <c r="S24" s="295" t="s">
        <v>195</v>
      </c>
    </row>
    <row r="25" spans="14:26" ht="13.8" thickBot="1">
      <c r="N25" s="296">
        <f>(N20-N13)/N20</f>
        <v>-8.8740458015267171E-2</v>
      </c>
      <c r="O25" s="297">
        <f t="shared" ref="O25:S25" si="3">(O20-O13)/O20</f>
        <v>-0.11900532859680284</v>
      </c>
      <c r="P25" s="298">
        <f t="shared" si="3"/>
        <v>-5.3608247422680409E-2</v>
      </c>
      <c r="Q25" s="296">
        <f>(Q20-Q13)/Q20</f>
        <v>0.10049466284821661</v>
      </c>
      <c r="R25" s="297">
        <f t="shared" si="3"/>
        <v>8.8864509051014812E-2</v>
      </c>
      <c r="S25" s="299">
        <f t="shared" si="3"/>
        <v>0.1110009910802775</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26　ノロウイルス関連情報 </vt:lpstr>
      <vt:lpstr>26  衛生訓話</vt:lpstr>
      <vt:lpstr>26　食中毒記事等 </vt:lpstr>
      <vt:lpstr>26 海外情報</vt:lpstr>
      <vt:lpstr>25　国内感染症情報</vt:lpstr>
      <vt:lpstr>26　感染症統計</vt:lpstr>
      <vt:lpstr>Sheet1</vt:lpstr>
      <vt:lpstr>26　食品回収</vt:lpstr>
      <vt:lpstr>26　食品表示</vt:lpstr>
      <vt:lpstr>26　残留農薬など</vt:lpstr>
      <vt:lpstr>Sheet3</vt:lpstr>
      <vt:lpstr>'25　国内感染症情報'!Print_Area</vt:lpstr>
      <vt:lpstr>'26  衛生訓話'!Print_Area</vt:lpstr>
      <vt:lpstr>'26　ノロウイルス関連情報 '!Print_Area</vt:lpstr>
      <vt:lpstr>'26 海外情報'!Print_Area</vt:lpstr>
      <vt:lpstr>'26　感染症統計'!Print_Area</vt:lpstr>
      <vt:lpstr>'26　残留農薬など'!Print_Area</vt:lpstr>
      <vt:lpstr>'26　食中毒記事等 '!Print_Area</vt:lpstr>
      <vt:lpstr>'26　食品回収'!Print_Area</vt:lpstr>
      <vt:lpstr>'26　食品表示'!Print_Area</vt:lpstr>
      <vt:lpstr>'スポンサー公告 '!Print_Area</vt:lpstr>
      <vt:lpstr>'26　食中毒記事等 '!Print_Titles</vt:lpstr>
      <vt:lpstr>'26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2025-07-06T01:27:00Z</dcterms:modified>
  <cp:category/>
  <cp:contentStatus/>
</cp:coreProperties>
</file>