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756CC6F7-3B8D-40CE-B8B3-BCDF1AF8C21F}"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25　ノロウイルス関連情報 " sheetId="101" r:id="rId3"/>
    <sheet name="25  衛生訓話" sheetId="257" r:id="rId4"/>
    <sheet name="25　食中毒記事等 " sheetId="29" r:id="rId5"/>
    <sheet name="25 海外情報" sheetId="123" r:id="rId6"/>
    <sheet name="24　国内感染症情報" sheetId="124" r:id="rId7"/>
    <sheet name="25　感染症統計" sheetId="240" r:id="rId8"/>
    <sheet name="Sheet1" sheetId="209" state="hidden" r:id="rId9"/>
    <sheet name="25　食品回収" sheetId="60" r:id="rId10"/>
    <sheet name="25　食品表示" sheetId="156" r:id="rId11"/>
    <sheet name="25　残留農薬など" sheetId="34" r:id="rId12"/>
    <sheet name="Sheet3" sheetId="254" state="hidden" r:id="rId13"/>
  </sheets>
  <definedNames>
    <definedName name="_xlnm._FilterDatabase" localSheetId="2" hidden="1">'25　ノロウイルス関連情報 '!$A$22:$G$75</definedName>
    <definedName name="_xlnm._FilterDatabase" localSheetId="4" hidden="1">'25　食中毒記事等 '!$A$8:$D$8</definedName>
    <definedName name="_xlnm._FilterDatabase" localSheetId="9" hidden="1">'25　食品回収'!$A$1:$E$42</definedName>
    <definedName name="_xlnm._FilterDatabase" localSheetId="10" hidden="1">'25　食品表示'!$A$1:$C$1</definedName>
    <definedName name="_xlnm.Print_Area" localSheetId="6">'24　国内感染症情報'!$A$1:$D$34</definedName>
    <definedName name="_xlnm.Print_Area" localSheetId="3">'25  衛生訓話'!$A$1:$M$29</definedName>
    <definedName name="_xlnm.Print_Area" localSheetId="2">'25　ノロウイルス関連情報 '!$A$19:$N$84</definedName>
    <definedName name="_xlnm.Print_Area" localSheetId="5">'25 海外情報'!$A$1:$C$57</definedName>
    <definedName name="_xlnm.Print_Area" localSheetId="7">'25　感染症統計'!$A$1:$AC$39</definedName>
    <definedName name="_xlnm.Print_Area" localSheetId="11">'25　残留農薬など'!$A$1:$N$20</definedName>
    <definedName name="_xlnm.Print_Area" localSheetId="4">'25　食中毒記事等 '!$A$1:$D$46</definedName>
    <definedName name="_xlnm.Print_Area" localSheetId="9">'25　食品回収'!$A$1:$E$46</definedName>
    <definedName name="_xlnm.Print_Area" localSheetId="10">'25　食品表示'!$A$1:$C$33</definedName>
    <definedName name="_xlnm.Print_Area" localSheetId="1">'スポンサー公告 '!$A$1:$AB$52</definedName>
    <definedName name="_xlnm.Print_Titles" localSheetId="4">'25　食中毒記事等 '!$8:$8</definedName>
    <definedName name="_xlnm.Print_Titles" localSheetId="10">'25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15" i="78"/>
  <c r="B14" i="78"/>
  <c r="F4" i="240"/>
  <c r="G4" i="240"/>
  <c r="U4" i="240"/>
  <c r="V4" i="240"/>
  <c r="N20" i="209"/>
  <c r="N13" i="209"/>
  <c r="B10" i="78" l="1"/>
  <c r="B13" i="78"/>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T4" i="240"/>
  <c r="S4" i="240"/>
  <c r="R4" i="240"/>
  <c r="Q4" i="240"/>
  <c r="P4" i="240"/>
  <c r="M4" i="240"/>
  <c r="K4" i="240"/>
  <c r="J4" i="240"/>
  <c r="I4" i="240"/>
  <c r="H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D2" i="124" l="1"/>
  <c r="B12" i="78"/>
  <c r="G24" i="101" l="1"/>
  <c r="B24" i="101" s="1"/>
  <c r="G27" i="101"/>
  <c r="B27" i="101" s="1"/>
  <c r="G28" i="101"/>
  <c r="B28" i="101" s="1"/>
  <c r="G29" i="10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<sst xmlns="http://schemas.openxmlformats.org/spreadsheetml/2006/main" count="686" uniqueCount="474">
  <si>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</si>
  <si>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</si>
  <si>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</si>
  <si>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</si>
  <si>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</si>
  <si>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</si>
  <si>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</si>
  <si>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</si>
  <si>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</si>
  <si>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</si>
  <si>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</si>
  <si>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</si>
  <si>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</si>
  <si>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</si>
  <si>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</si>
  <si>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</si>
  <si>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</si>
  <si>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</si>
  <si>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</si>
  <si>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</si>
  <si>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</si>
  <si>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</si>
  <si>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</si>
  <si>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</si>
  <si>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</si>
  <si>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</si>
  <si>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</si>
  <si>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</si>
  <si>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</si>
  <si>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</si>
  <si>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</si>
  <si>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</si>
  <si>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</si>
  <si>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</si>
  <si>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</si>
  <si>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</si>
  <si>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</si>
  <si>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</si>
  <si>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</si>
  <si>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</si>
  <si>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</si>
  <si>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</si>
  <si>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</si>
  <si>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</si>
  <si>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</si>
  <si>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</si>
  <si>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</si>
  <si>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</si>
  <si>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</si>
  <si>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</si>
  <si>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</si>
  <si>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</si>
  <si>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</si>
  <si>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</si>
  <si>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</si>
  <si>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</si>
  <si>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</si>
  <si>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</si>
  <si>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</si>
  <si>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</si>
  <si>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</si>
  <si>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</si>
  <si>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</si>
  <si>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</si>
  <si>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</si>
  <si>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</si>
  <si>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</si>
  <si>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</si>
  <si>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</si>
  <si>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</si>
  <si>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</si>
  <si>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</si>
  <si>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</si>
  <si>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</si>
  <si>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</si>
  <si>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</si>
  <si>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</si>
  <si>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</si>
  <si>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</si>
  <si>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</si>
  <si>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</si>
  <si>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</si>
  <si>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</si>
  <si>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</si>
  <si>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</si>
  <si>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</si>
  <si>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</si>
  <si>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</si>
  <si>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</si>
  <si>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</si>
  <si>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</si>
  <si>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</si>
  <si>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</si>
  <si>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</si>
  <si>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</si>
  <si>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</si>
  <si>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</si>
  <si>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</si>
  <si>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</si>
  <si>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</si>
  <si>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</si>
  <si>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</si>
  <si>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</si>
  <si>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</si>
  <si>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</si>
  <si>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</si>
  <si>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</si>
  <si>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</si>
  <si>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</si>
  <si>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</si>
  <si>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</si>
  <si>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</si>
  <si>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</si>
  <si>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</si>
  <si>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</si>
  <si>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</si>
  <si>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</si>
  <si>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</si>
  <si>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</si>
  <si>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</si>
  <si>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</si>
  <si>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</si>
  <si>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</si>
  <si>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</si>
  <si>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</si>
  <si>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</si>
  <si>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</si>
  <si>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</si>
  <si>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</si>
  <si>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</si>
  <si>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</si>
  <si>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</si>
  <si>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</si>
  <si>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</si>
  <si>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</si>
  <si>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</si>
  <si>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</si>
  <si>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</si>
  <si>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</si>
  <si>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</si>
  <si>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</si>
  <si>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</si>
  <si>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</si>
  <si>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</si>
  <si>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</si>
  <si>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</si>
  <si>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</si>
  <si>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</si>
  <si>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</si>
  <si>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</si>
  <si>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</si>
  <si>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</si>
  <si>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</si>
  <si>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</si>
  <si>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</si>
  <si>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</si>
  <si>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</si>
  <si>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</si>
  <si>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</si>
  <si>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</si>
  <si>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</si>
  <si>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</si>
  <si>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</si>
  <si>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</si>
  <si>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</si>
  <si>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</si>
  <si>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</si>
  <si>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</si>
  <si>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</si>
  <si>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</si>
  <si>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</si>
  <si>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</si>
  <si>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</si>
  <si>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</si>
  <si>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</si>
  <si>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</si>
  <si>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</si>
  <si>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</si>
  <si>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</si>
  <si>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</si>
  <si>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</si>
  <si>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</si>
  <si>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</si>
  <si>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</si>
  <si>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</si>
  <si>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</si>
  <si>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</si>
  <si>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</si>
  <si>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</si>
  <si>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</si>
  <si>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</si>
  <si>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</si>
  <si>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</si>
  <si>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</si>
  <si>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</si>
  <si>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</si>
  <si>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</si>
  <si>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</si>
  <si>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</si>
  <si>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</si>
  <si>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</si>
  <si>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</si>
  <si>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</si>
  <si>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</si>
  <si>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</si>
  <si>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</si>
  <si>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</si>
  <si>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</si>
  <si>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</si>
  <si>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</si>
  <si>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</si>
  <si>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</si>
  <si>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</si>
  <si>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イオンリテール</t>
  </si>
  <si>
    <t>回収＆交換</t>
  </si>
  <si>
    <t>回収＆返金/交換</t>
  </si>
  <si>
    <t>やや少ない</t>
    <rPh sb="2" eb="3">
      <t>スク</t>
    </rPh>
    <phoneticPr fontId="81"/>
  </si>
  <si>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</si>
  <si>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</si>
  <si>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</si>
  <si>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</si>
  <si>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細菌性赤痢1例‌
菌種：S. flexneri（B群）＿感染地域：インドネシア</t>
    <phoneticPr fontId="81"/>
  </si>
  <si>
    <t>非常に少ない</t>
    <rPh sb="0" eb="2">
      <t>ヒジョウ</t>
    </rPh>
    <rPh sb="3" eb="4">
      <t>スク</t>
    </rPh>
    <phoneticPr fontId="81"/>
  </si>
  <si>
    <t>ビックサイト10/15-17共同出展募集中</t>
    <rPh sb="14" eb="16">
      <t>キョウドウ</t>
    </rPh>
    <rPh sb="16" eb="18">
      <t>シュッテン</t>
    </rPh>
    <rPh sb="18" eb="20">
      <t>ボシュウ</t>
    </rPh>
    <rPh sb="20" eb="21">
      <t>ナカ</t>
    </rPh>
    <phoneticPr fontId="29"/>
  </si>
  <si>
    <t>大阪府河内長野市にある「日本料理 喜一」の代表、北野博一容疑者（69）ら3人は、今年2月、食中毒で保健所から営業停止処分を受けていたにもかかわらず、ウイルスに汚染された仕出し弁当を調理し、販売した疑いがもたれています。　博一容疑者らは「ノロウイルスへの認識が甘かった」と容疑を認めています</t>
    <phoneticPr fontId="81"/>
  </si>
  <si>
    <t>TBS</t>
    <phoneticPr fontId="81"/>
  </si>
  <si>
    <t>食品表示
 (6/16-6/22)</t>
    <rPh sb="0" eb="2">
      <t>ショクヒン</t>
    </rPh>
    <rPh sb="2" eb="4">
      <t>ヒョウジ</t>
    </rPh>
    <phoneticPr fontId="5"/>
  </si>
  <si>
    <t>西友</t>
  </si>
  <si>
    <t>ライフコーポレー...</t>
  </si>
  <si>
    <t>PLANT</t>
  </si>
  <si>
    <t>赤痢　無し</t>
    <rPh sb="0" eb="2">
      <t>セキリ</t>
    </rPh>
    <rPh sb="3" eb="4">
      <t>ナ</t>
    </rPh>
    <phoneticPr fontId="81"/>
  </si>
  <si>
    <t>2025年第23週</t>
    <rPh sb="4" eb="5">
      <t>ネン</t>
    </rPh>
    <rPh sb="5" eb="6">
      <t>ダイ</t>
    </rPh>
    <rPh sb="8" eb="9">
      <t>シュウ</t>
    </rPh>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</si>
  <si>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</si>
  <si>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</si>
  <si>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</si>
  <si>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</si>
  <si>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</si>
  <si>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</si>
  <si>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</si>
  <si>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</si>
  <si>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</si>
  <si>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</si>
  <si>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</si>
  <si>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</si>
  <si>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</si>
  <si>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</si>
  <si>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</si>
  <si>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</si>
  <si>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</si>
  <si>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</si>
  <si>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</si>
  <si>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 xml:space="preserve"> GⅡ　24週   0例</t>
    <rPh sb="6" eb="7">
      <t>シュウ</t>
    </rPh>
    <phoneticPr fontId="5"/>
  </si>
  <si>
    <t xml:space="preserve"> GⅡ25週　0例</t>
    <rPh sb="8" eb="9">
      <t>レイ</t>
    </rPh>
    <phoneticPr fontId="5"/>
  </si>
  <si>
    <t>今週のニュース（Noroｖｉｒｕｓ） (6/23-6/29)</t>
    <rPh sb="0" eb="2">
      <t>コンシュウ</t>
    </rPh>
    <phoneticPr fontId="5"/>
  </si>
  <si>
    <t>2025/24週</t>
    <phoneticPr fontId="81"/>
  </si>
  <si>
    <t>2025/25週</t>
    <phoneticPr fontId="81"/>
  </si>
  <si>
    <t>食中毒情報(6/23-6/29)</t>
    <rPh sb="0" eb="3">
      <t>ショクチュウドク</t>
    </rPh>
    <rPh sb="3" eb="5">
      <t>ジョウホウ</t>
    </rPh>
    <phoneticPr fontId="5"/>
  </si>
  <si>
    <t>★</t>
    <phoneticPr fontId="81"/>
  </si>
  <si>
    <t>★★★★</t>
    <phoneticPr fontId="81"/>
  </si>
  <si>
    <t>北海道放送によると、6日に札幌市中央区の結婚式場で行われた結婚式に参加した53人のうち27人が発熱と嘔吐、下痢などの症状を見せた。招待客から体調が良くないという通報を受け付けた保健当局は、未就学児から中高年層に至るまでノロウイルス集団感染の症状を確認した。</t>
    <phoneticPr fontId="81"/>
  </si>
  <si>
    <t>毎日経済</t>
    <rPh sb="0" eb="4">
      <t>マイニチケイザイ</t>
    </rPh>
    <phoneticPr fontId="81"/>
  </si>
  <si>
    <t>京都市保健所は２３日、ジェイアール京都伊勢丹（京都市下京区）で開催中の「北海道展」で１７～１９日に販売された海鮮丼などを食べた１０～５０歳代の男女４人が 嘔吐 おうと や下痢などの症状を訴え、うち２人と調理従事者１人の便からノロウイルスが検出されたと発表した。　同保健所は食中毒と断定し、一部の販売ブースを２３日から３日間の営業停止処分とした。</t>
    <phoneticPr fontId="81"/>
  </si>
  <si>
    <t>読売新聞</t>
    <rPh sb="0" eb="4">
      <t>ヨミウリシンブン</t>
    </rPh>
    <phoneticPr fontId="81"/>
  </si>
  <si>
    <t>福岡市によりますと南区の保育施設で6月8日から21日までに0歳～4歳の園児21人がおう吐や下痢などの症状を訴えました。症状を訴えた園児のうち0歳の園児3人からノロウイルスが検出されています。
発症した園児21人の中に重症者はおらず全員快方に向かっているということです。
保健所は、「調理をする時、トイレの後や食事の前には手洗いを徹底してほしい」</t>
    <phoneticPr fontId="81"/>
  </si>
  <si>
    <t>RKB毎日放送</t>
    <rPh sb="3" eb="5">
      <t>マイニチ</t>
    </rPh>
    <rPh sb="5" eb="7">
      <t>ホウソウ</t>
    </rPh>
    <phoneticPr fontId="81"/>
  </si>
  <si>
    <t>を喫食した７９名中９名が同様の症状を呈していたことが判明しました。
　熊野保健所は、有症者は当該食事を喫食していること、調理従事者及び施設の有症者の便からノロウイルスが検出されたこと、有症者を診察した医師から食中毒の届出があったことから、当該給食事業者が提供した食事が原因の食中毒と断定し、本日付けで営業禁止処分としました。</t>
    <phoneticPr fontId="81"/>
  </si>
  <si>
    <t>三重県公表</t>
    <rPh sb="0" eb="3">
      <t>ミエケン</t>
    </rPh>
    <rPh sb="3" eb="5">
      <t>コウヒョウ</t>
    </rPh>
    <phoneticPr fontId="81"/>
  </si>
  <si>
    <t>浜松市保健所は２３日、中央区砂山町の飲食店「陣太鼓」の利用客６人が食中毒の症状を訴え、患者の便からカンピロバクターが検出されたと発表した。同日から衛生状況の改善…</t>
    <phoneticPr fontId="81"/>
  </si>
  <si>
    <t>静岡新聞</t>
    <rPh sb="0" eb="4">
      <t>シズオカシンブン</t>
    </rPh>
    <phoneticPr fontId="81"/>
  </si>
  <si>
    <t>市保健所にて調査を行ったところ、患者グループは、6月17日（火）に12名で市内の飲食店を利用し、嘔吐、下痢等の症状を呈していることが判明しました。また、同日に同じ飲食店を利 用した別グループも同様の症状を呈していることが判明しました。市保健所が行った検便検査により、調理従事者2名及び患者10名からノロウイルスGⅡが検出されました。</t>
    <phoneticPr fontId="81"/>
  </si>
  <si>
    <t>宮崎県公表</t>
    <rPh sb="0" eb="5">
      <t>ミヤザキケンコウヒョウ</t>
    </rPh>
    <phoneticPr fontId="81"/>
  </si>
  <si>
    <t>マックスバリュ関...</t>
  </si>
  <si>
    <t>一般社団法人みの...</t>
  </si>
  <si>
    <t>カネテツデリカフ...</t>
  </si>
  <si>
    <t>清水物産ホールデ...</t>
  </si>
  <si>
    <t>ハルナプロデュー...</t>
  </si>
  <si>
    <t>サミット</t>
  </si>
  <si>
    <t>オギノパン</t>
  </si>
  <si>
    <t>阪神低温</t>
  </si>
  <si>
    <t>オカムラ食品工業...</t>
  </si>
  <si>
    <t>回収</t>
  </si>
  <si>
    <t>PLD合同会社</t>
  </si>
  <si>
    <t>ケイシイシイ</t>
  </si>
  <si>
    <t>全国農業協同組合...</t>
  </si>
  <si>
    <t>戸田久</t>
  </si>
  <si>
    <t>ゆでひっつみ 一部カビ発生の恐れ</t>
  </si>
  <si>
    <t>中尾清月堂</t>
  </si>
  <si>
    <t>MARUまる チーズ 一部カビ発生の恐れ</t>
  </si>
  <si>
    <t>タイヨー</t>
  </si>
  <si>
    <t>旭店 マルゲリータピザ 一部(卵)表示欠落</t>
  </si>
  <si>
    <t>チリ産トラウトサーモンお刺身用 一部消費期限誤記</t>
  </si>
  <si>
    <t>フランス産クリームチーズパンケーキ 一部消費期限誤印字</t>
  </si>
  <si>
    <t>とり天(薫る海苔しお味) 一部(乳)表示欠落</t>
  </si>
  <si>
    <t>伊賀店 フライドポテト 一部ラベル誤貼付</t>
  </si>
  <si>
    <t>むすんでひらいて...</t>
  </si>
  <si>
    <t>カニクリーミーコロッケ 一部(カニ)表示欠落</t>
  </si>
  <si>
    <t>エフコープ生活協...</t>
  </si>
  <si>
    <t>かすや店 産直東伯牛モモブロック 一部賞味期限誤記</t>
  </si>
  <si>
    <t>横田屋本店</t>
  </si>
  <si>
    <t>久世福商店 味付けのり 一部(えび,さば)表示欠落</t>
  </si>
  <si>
    <t>フレスタ</t>
  </si>
  <si>
    <t>殻付きあさり(大粒あさり) 一部賞味期限誤記</t>
  </si>
  <si>
    <t>マックスバリュ東...</t>
  </si>
  <si>
    <t>垂井店 チヂミ 一部(卵,いか)表示欠落</t>
  </si>
  <si>
    <t>ハナマルキ</t>
  </si>
  <si>
    <t>ハナマルキ FB(そら豆)みそ他 一部残留農薬基準超過</t>
  </si>
  <si>
    <t>いちやまマート</t>
  </si>
  <si>
    <t>塩部店 フライドチキン 一部調理加熱工程に不備</t>
  </si>
  <si>
    <t>長崎県産オオモンハタ(刺身) 一部消費期限誤記</t>
  </si>
  <si>
    <t>ベルジョイス</t>
  </si>
  <si>
    <t>久慈中の橋店 イカ塩辛他 一部保存温度逸脱</t>
  </si>
  <si>
    <t>山善</t>
  </si>
  <si>
    <t>盛岡フェザン店 もちもち焼 一部賞味期限誤記</t>
  </si>
  <si>
    <t>ベイシア</t>
  </si>
  <si>
    <t>ロースカツカレー 一部(かに,卵,鶏肉,魚醤)表示欠落</t>
  </si>
  <si>
    <t>一蘭</t>
  </si>
  <si>
    <t>一蘭ラーメン 生麺 一部賞味期限シール欠落の恐れコメントあり</t>
  </si>
  <si>
    <t>アメリカ産牛シマチョウ『旨辛だれ』 一部(乳)表示欠落</t>
  </si>
  <si>
    <t>岡田店 3種の野菜チヂミ 一部(小麦,卵,豚肉)表示欠落</t>
  </si>
  <si>
    <t>茨城乳業</t>
  </si>
  <si>
    <t>酪農牛乳1000ml 一部賞味期限印字欠落の恐れ</t>
  </si>
  <si>
    <t>徳山物産</t>
  </si>
  <si>
    <t>大阪鶴橋徳山ピビン麺２食入 一部(鶏肉,豚肉)表示欠落</t>
  </si>
  <si>
    <t>鹿児島協同食品</t>
  </si>
  <si>
    <t>エーコープこんにゃく 一部水漏れ腐敗の恐れ</t>
  </si>
  <si>
    <t>プライフーズ</t>
  </si>
  <si>
    <t>国産鶏肉使用スーパーウインナー 一部カビ発生の恐れ</t>
  </si>
  <si>
    <t>木更津請西店 焼肉の生だれジャン和牛専用 一部保存温度逸脱</t>
  </si>
  <si>
    <t>蔵王山麓ハンバーグ 一部賞味期限誤記</t>
  </si>
  <si>
    <t>野菜フライ 一部プラスチック片混入の恐れ</t>
  </si>
  <si>
    <t>フライドポテト うすしお味 他 3商品 一部指定外添加物検出</t>
  </si>
  <si>
    <t>ファミマルひろがる芳醇ジャスミン茶 一部異物混入(ネジ)の恐れ</t>
  </si>
  <si>
    <t>船堀駅前店 真あじにぎり 一部(えび,小麦,卵)表示欠落</t>
  </si>
  <si>
    <t>サミット ミツハシライス白飯使用の弁当類 ph調整剤規定量下回る</t>
  </si>
  <si>
    <t>メガバタ 一部(卵)表示欠落</t>
  </si>
  <si>
    <t>鹿の子いか 一部賞味期限表示欠落</t>
  </si>
  <si>
    <t>青森サーモン中塩仕込み 一部(賞味期限,保存方法)表示欠落</t>
  </si>
  <si>
    <t>nam ngu de nhi(ナムヌー デニー)他 一部未認可の添加物使用</t>
  </si>
  <si>
    <t>ナウオンチーズ チーズケーキサンド カマンベール 一部誤印字</t>
  </si>
  <si>
    <t>JA全農いわて しゅんぎく一部残留農薬基準超過</t>
  </si>
  <si>
    <t>　上位2種目(賞味期限・アレルギー表記ミス)で全体の　(58%)</t>
    <rPh sb="1" eb="3">
      <t>ジョウイ</t>
    </rPh>
    <rPh sb="4" eb="6">
      <t>シュモク</t>
    </rPh>
    <rPh sb="7" eb="11">
      <t>ショウミキゲン</t>
    </rPh>
    <rPh sb="17" eb="19">
      <t>ヒョウキ</t>
    </rPh>
    <rPh sb="23" eb="25">
      <t>ゼンタイ</t>
    </rPh>
    <phoneticPr fontId="5"/>
  </si>
  <si>
    <t>2025年 第25週（6/16～6/22）</t>
    <phoneticPr fontId="5"/>
  </si>
  <si>
    <t>2025年第24週（6月9日〜6月15日）</t>
    <phoneticPr fontId="81"/>
  </si>
  <si>
    <t>結核例　223例</t>
    <rPh sb="7" eb="8">
      <t>レイ</t>
    </rPh>
    <phoneticPr fontId="5"/>
  </si>
  <si>
    <t>腸管出血性大腸菌感染症68例（有症者34例、うちHUS‌なし）
‌感染地域：‌ ‌国内35例、韓国2例、エジプト1例、米国/コスタリカ/メキシコ1例、国内・国外不明29例
‌国内の感染地域：‌ ‌大阪府4例、埼玉県3例、福岡県3例、長崎県3例、群馬県2例、広島県2例、香川県2例、北海道1例、宮城県1例、茨城県1例、神奈川県1例、岐阜県1例、静岡県1例、愛知県1例、三重県1例、
京都府1例、兵庫県1例、奈良県1例、沖縄県1例、国内（都道府県不明）4例</t>
    <phoneticPr fontId="81"/>
  </si>
  <si>
    <t xml:space="preserve">年齢群：‌ ‌1歳（2 例 ）、2歳（2 例 ）、3歳（2 例 ）、4歳（1 例 ）、5歳（1 例 ）、6歳（3 例 ）、10 代（3 例 ）、20代（14例）、30 代（6 例 ）、40代（11例）、50代（11例）、60代（10例）、
80代（2例）
</t>
    <phoneticPr fontId="81"/>
  </si>
  <si>
    <t>血清群・毒素型：‌ ‌O157‌VT1・VT2（10例）、O157‌VT2（9例）、O103‌VT1（7例）、O111‌VT1（4例）、O157‌ VT1（3例）、
O128‌VT2（2例）、O91‌VT1・VT2（2例）、O103‌VT1・VT2（1例）、O121‌ VT2（1例）、O142‌VT2（1例）、O146‌VT2‌（1例）、
O148‌VT2（1例）、O26‌VT1（1例）、O28‌VT1・VT2（1例）、O55‌VT1（1例）、‌ O8‌VT2（1例）、O91‌VT1（1例）、その他・‌不明（21例）
累積報告数：753例（有症者330例、うちHUS‌4例．死亡1例）</t>
    <phoneticPr fontId="81"/>
  </si>
  <si>
    <t>E型肝炎13例‌
　感染地域（感染源）：‌千葉県2例（馬肉1例、不明1例）、
　東京都2例（豚のレバ刺し1例、不明1例）、北海道1例（ジンギスカン）、
　群馬県1例（家庭菜園の野菜）、神奈川県1例（不明）、富山県1例（バーベキュー）、
　沖縄県1例（不明）、国内（都道府県不明）2例（不明2例）、
　国内・国外不明
A型肝炎3例‌
　感染地域：宮城県1例、神奈川県1例、愛知県1例2例（不明2例）</t>
    <phoneticPr fontId="81"/>
  </si>
  <si>
    <t>レジオネラ症68例（肺炎型67例、ポンティアック熱型1例）
‌　　感染地域：群馬県4例、石川県4例、秋田県3例、東京都3例、新潟県3例、兵庫県3例、広島県3例、茨城県2例、栃木県2例、
　　長野県2例、岐阜県2例、愛知県2例、滋賀県2例、大阪府2例、福岡県2例、千葉県1例、神奈川県1例、福井県1例、
　　山梨県1例、静岡県1例、三重県1例、京都府1例、岡山県1例、香川県1例、熊本県1例、宮崎県1例、
　　国内（都道府県不明）3例、香港1例、国内・国外不明14例
‌
年齢群：30代（1例）、40代（7例）、50代（10例）、60代（18例）、70代（18例）、80代（7例）、90代以上（7例）累積報告数：881例</t>
    <phoneticPr fontId="81"/>
  </si>
  <si>
    <t>アメーバ赤痢8例（腸管アメーバ症7例、腸管外アメーバ症1例）
‌
感染地域：‌北海道1例、広島県1例、国内（ 都 道 府 県 不 明 ）/インド1例、国内・国外不明5例
‌感染経路：‌性的 接 触 3 例（ 異 性 間 1 例 、異性 / 同 性 間 2 例 ）、その他・不明5例
ウイルス性肝炎2例‌ B型肝炎ウイルス2例＿感染経路：‌性的 接 触 1 例（ 異 性 間 ）、その他・不明1例</t>
    <phoneticPr fontId="81"/>
  </si>
  <si>
    <t>2025年第24週</t>
    <rPh sb="4" eb="5">
      <t>ネン</t>
    </rPh>
    <rPh sb="5" eb="6">
      <t>ダイ</t>
    </rPh>
    <rPh sb="8" eb="9">
      <t>シュウ</t>
    </rPh>
    <phoneticPr fontId="81"/>
  </si>
  <si>
    <r>
      <t xml:space="preserve">対前週
</t>
    </r>
    <r>
      <rPr>
        <b/>
        <sz val="14"/>
        <color rgb="FF002060"/>
        <rFont val="ＭＳ Ｐゴシック"/>
        <family val="3"/>
        <charset val="128"/>
      </rPr>
      <t>インフルエンザ 　　     　      -24%    減少</t>
    </r>
    <r>
      <rPr>
        <b/>
        <sz val="11"/>
        <color rgb="FF002060"/>
        <rFont val="ＭＳ Ｐゴシック"/>
        <family val="3"/>
        <charset val="128"/>
      </rPr>
      <t xml:space="preserve">
</t>
    </r>
    <r>
      <rPr>
        <b/>
        <sz val="14"/>
        <color rgb="FF002060"/>
        <rFont val="ＭＳ Ｐゴシック"/>
        <family val="3"/>
        <charset val="128"/>
      </rPr>
      <t>新型コロナウイルス          　 -3% 　  減少</t>
    </r>
    <rPh sb="0" eb="3">
      <t>タイゼンシュウゾウカゾウカゲンショウ</t>
    </rPh>
    <rPh sb="34" eb="36">
      <t>ゲンショウ</t>
    </rPh>
    <rPh sb="65" eb="67">
      <t>ゲンショウ</t>
    </rPh>
    <phoneticPr fontId="81"/>
  </si>
  <si>
    <t>今週のお題(食品材料を受け入れる時は、表面温度を測り記録しましょう)</t>
    <rPh sb="6" eb="8">
      <t>ショクヒン</t>
    </rPh>
    <rPh sb="8" eb="10">
      <t>ザイリョウ</t>
    </rPh>
    <rPh sb="11" eb="12">
      <t>ウ</t>
    </rPh>
    <rPh sb="13" eb="14">
      <t>イ</t>
    </rPh>
    <rPh sb="16" eb="17">
      <t>トキ</t>
    </rPh>
    <rPh sb="19" eb="21">
      <t>ヒョウメン</t>
    </rPh>
    <rPh sb="21" eb="23">
      <t>オンド</t>
    </rPh>
    <rPh sb="24" eb="25">
      <t>ハカ</t>
    </rPh>
    <rPh sb="26" eb="28">
      <t>キロク</t>
    </rPh>
    <phoneticPr fontId="5"/>
  </si>
  <si>
    <t>なぜ　毎回検品(食材受入)の時に表面温度を測るのでしょうか?</t>
    <rPh sb="3" eb="5">
      <t>マイカイ</t>
    </rPh>
    <rPh sb="5" eb="7">
      <t>ケンピン</t>
    </rPh>
    <rPh sb="8" eb="10">
      <t>ショクザイ</t>
    </rPh>
    <rPh sb="10" eb="12">
      <t>ウケイレ</t>
    </rPh>
    <rPh sb="14" eb="15">
      <t>トキ</t>
    </rPh>
    <rPh sb="16" eb="18">
      <t>ヒョウメン</t>
    </rPh>
    <rPh sb="18" eb="20">
      <t>オンド</t>
    </rPh>
    <rPh sb="21" eb="22">
      <t>ハカ</t>
    </rPh>
    <phoneticPr fontId="5"/>
  </si>
  <si>
    <t>　↓　職場の先輩は以下のことを理解して　わかり易く　指導しましょう　↓</t>
    <phoneticPr fontId="5"/>
  </si>
  <si>
    <t>温度管理は大変重要なお仕事です。責任をもってしっかりやりましょう(異常時には上司に報告しルールに従います。)</t>
    <rPh sb="0" eb="2">
      <t>オンド</t>
    </rPh>
    <rPh sb="2" eb="4">
      <t>カンリ</t>
    </rPh>
    <rPh sb="5" eb="7">
      <t>タイヘン</t>
    </rPh>
    <rPh sb="7" eb="9">
      <t>ジュウヨウ</t>
    </rPh>
    <rPh sb="11" eb="13">
      <t>シゴト</t>
    </rPh>
    <rPh sb="16" eb="18">
      <t>セキニン</t>
    </rPh>
    <rPh sb="33" eb="35">
      <t>イジョウ</t>
    </rPh>
    <rPh sb="35" eb="36">
      <t>ジ</t>
    </rPh>
    <rPh sb="38" eb="40">
      <t>ジョウシ</t>
    </rPh>
    <rPh sb="41" eb="43">
      <t>ホウコク</t>
    </rPh>
    <rPh sb="48" eb="49">
      <t>シタガ</t>
    </rPh>
    <phoneticPr fontId="5"/>
  </si>
  <si>
    <r>
      <t xml:space="preserve">保存温度基準  </t>
    </r>
    <r>
      <rPr>
        <b/>
        <sz val="12.5"/>
        <color indexed="60"/>
        <rFont val="ＭＳ Ｐゴシック"/>
        <family val="3"/>
        <charset val="128"/>
      </rPr>
      <t>　参考にしたものは大量調理施設衛生管理マニュアルです。　　　　　　　　　　　　　　　　　　　　　　　　　　　　　　　　　　　　　　　　　　　　　　　　　　　　　　　　　</t>
    </r>
    <rPh sb="2" eb="4">
      <t>オンド</t>
    </rPh>
    <rPh sb="9" eb="11">
      <t>サンコウ</t>
    </rPh>
    <phoneticPr fontId="5"/>
  </si>
  <si>
    <t>http://www.mhlw.go.jp/file/05-Shingikai-11121000-Iyakushokuhinkyoku-Soumuka/0000155509.pdf</t>
    <phoneticPr fontId="5"/>
  </si>
  <si>
    <t>海外情報 (6/23-6/29)</t>
    <rPh sb="0" eb="4">
      <t>カイガイジョウホウ</t>
    </rPh>
    <phoneticPr fontId="5"/>
  </si>
  <si>
    <t>食品表示 (6/23-6/29)</t>
    <phoneticPr fontId="5"/>
  </si>
  <si>
    <r>
      <t>残留農薬</t>
    </r>
    <r>
      <rPr>
        <sz val="20"/>
        <color theme="0"/>
        <rFont val="ＭＳ Ｐゴシック"/>
        <family val="3"/>
        <charset val="128"/>
      </rPr>
      <t xml:space="preserve"> (6/23-6/29)</t>
    </r>
    <phoneticPr fontId="5"/>
  </si>
  <si>
    <t xml:space="preserve">★豆腐の受入れ温度基準を１０℃未満と設定したのに、
１０℃以上で納入されていたとすれば、規格外の材料を使って    しまうことになる。 
★配送車の保冷状態や温度管理は、業者任せで良いのか。     ★不良な材料を受け入れて、もしも異常が発生したら
材料メーカーや配送担当者が責任を取ってくれますか？
違いますよね！
★規定した材料を受け入れ、使用すると設定したところから、
全ての責任は、調理加工者や食品製造者が負うことになるのです。だから温度を測り記録するルールは必須なのです。　　   </t>
    <rPh sb="7" eb="9">
      <t>オンド</t>
    </rPh>
    <rPh sb="15" eb="17">
      <t>ミマン</t>
    </rPh>
    <rPh sb="44" eb="47">
      <t>キカクガイ</t>
    </rPh>
    <rPh sb="48" eb="50">
      <t>ザイリョウ</t>
    </rPh>
    <rPh sb="51" eb="52">
      <t>ツカ</t>
    </rPh>
    <rPh sb="70" eb="72">
      <t>ハイソウ</t>
    </rPh>
    <rPh sb="72" eb="73">
      <t>シャ</t>
    </rPh>
    <rPh sb="74" eb="76">
      <t>ホレイ</t>
    </rPh>
    <rPh sb="76" eb="78">
      <t>ジョウタイ</t>
    </rPh>
    <rPh sb="79" eb="81">
      <t>オンド</t>
    </rPh>
    <rPh sb="81" eb="83">
      <t>カンリ</t>
    </rPh>
    <rPh sb="85" eb="87">
      <t>ギョウシャ</t>
    </rPh>
    <rPh sb="87" eb="88">
      <t>マカ</t>
    </rPh>
    <rPh sb="90" eb="91">
      <t>ヨ</t>
    </rPh>
    <rPh sb="101" eb="103">
      <t>フリョウ</t>
    </rPh>
    <rPh sb="104" eb="106">
      <t>ザイリョウ</t>
    </rPh>
    <rPh sb="107" eb="108">
      <t>ウ</t>
    </rPh>
    <rPh sb="109" eb="110">
      <t>イ</t>
    </rPh>
    <rPh sb="116" eb="118">
      <t>イジョウ</t>
    </rPh>
    <rPh sb="119" eb="121">
      <t>ハッセイ</t>
    </rPh>
    <rPh sb="125" eb="127">
      <t>ザイリョウ</t>
    </rPh>
    <rPh sb="132" eb="134">
      <t>ハイソウ</t>
    </rPh>
    <rPh sb="134" eb="137">
      <t>タントウシャ</t>
    </rPh>
    <rPh sb="138" eb="140">
      <t>セキニン</t>
    </rPh>
    <rPh sb="141" eb="142">
      <t>ト</t>
    </rPh>
    <rPh sb="151" eb="152">
      <t>チガ</t>
    </rPh>
    <rPh sb="160" eb="162">
      <t>キテイ</t>
    </rPh>
    <rPh sb="164" eb="166">
      <t>ザイリョウ</t>
    </rPh>
    <rPh sb="167" eb="168">
      <t>ウ</t>
    </rPh>
    <rPh sb="169" eb="170">
      <t>イ</t>
    </rPh>
    <rPh sb="172" eb="174">
      <t>シヨウ</t>
    </rPh>
    <rPh sb="177" eb="179">
      <t>セッテイ</t>
    </rPh>
    <rPh sb="188" eb="189">
      <t>スベ</t>
    </rPh>
    <rPh sb="195" eb="197">
      <t>チョウリ</t>
    </rPh>
    <rPh sb="197" eb="199">
      <t>カコウ</t>
    </rPh>
    <rPh sb="199" eb="200">
      <t>シャ</t>
    </rPh>
    <rPh sb="201" eb="203">
      <t>ショクヒン</t>
    </rPh>
    <rPh sb="203" eb="205">
      <t>セイゾウ</t>
    </rPh>
    <rPh sb="205" eb="206">
      <t>モノ</t>
    </rPh>
    <rPh sb="207" eb="208">
      <t>オ</t>
    </rPh>
    <rPh sb="234" eb="236">
      <t>ヒッス</t>
    </rPh>
    <phoneticPr fontId="5"/>
  </si>
  <si>
    <t>　　・冷凍食品　　　　　　　　　　　　　　　　  　-１５℃以下
　　・生鮮魚介類（生食用鮮魚類を含む）  　    ５℃以下
　　・液卵　　　　　　　　　　　　　　　　　　  　  　 ８℃以下
　　・殻付卵　　　　　　　　　　　　　　　　　　    １０℃以下
　　・食肉、牛乳、生食用カキ、ゆでだこ等     １０℃以下
　　・乳・濃縮乳・脱脂乳・クリーム　　　　　　   １０℃以下
　　・非加熱食肉製品　　　　　　　　　　　　 　  １０℃以下
    ・チョコレート・ナッツ類・バター・チーズ 　  １５℃以下</t>
    <phoneticPr fontId="5"/>
  </si>
  <si>
    <t>5年前　2020年の通常国会で、ＨＡＣＣＰが制度化されました。早いですね!  施行5年目の今年２０２５年は、内容の見直し　がなされています。効果の検証ということですね。各施設でも実行していることの評価をして、目標通りか確認しましょう
目標は安心安全、無事故ですが、小さな現実的な目標達成も大切です。やる気の啓発、必要ですね。</t>
    <rPh sb="10" eb="12">
      <t>ツウジョウ</t>
    </rPh>
    <rPh sb="12" eb="14">
      <t>コッカイ</t>
    </rPh>
    <rPh sb="22" eb="25">
      <t>セイドカ</t>
    </rPh>
    <rPh sb="31" eb="32">
      <t>ハヤ</t>
    </rPh>
    <rPh sb="39" eb="41">
      <t>シコウ</t>
    </rPh>
    <rPh sb="42" eb="43">
      <t>ネン</t>
    </rPh>
    <rPh sb="43" eb="44">
      <t>メ</t>
    </rPh>
    <rPh sb="45" eb="47">
      <t>コトシ</t>
    </rPh>
    <rPh sb="51" eb="52">
      <t>ネン</t>
    </rPh>
    <rPh sb="54" eb="56">
      <t>ナイヨウ</t>
    </rPh>
    <rPh sb="57" eb="59">
      <t>ミナオ</t>
    </rPh>
    <rPh sb="70" eb="72">
      <t>コウカ</t>
    </rPh>
    <rPh sb="73" eb="75">
      <t>ケンショウ</t>
    </rPh>
    <rPh sb="84" eb="87">
      <t>カクシセツ</t>
    </rPh>
    <rPh sb="89" eb="91">
      <t>ジッコウ</t>
    </rPh>
    <rPh sb="98" eb="100">
      <t>ヒョウカ</t>
    </rPh>
    <phoneticPr fontId="5"/>
  </si>
  <si>
    <t xml:space="preserve">鳥取の男性がＥ型肝炎発症、県内今年初確認 | 日本海新聞 NetNihonkai </t>
    <phoneticPr fontId="15"/>
  </si>
  <si>
    <t xml:space="preserve">日本海新聞 </t>
    <phoneticPr fontId="15"/>
  </si>
  <si>
    <t>　鳥取市保健所は２７日、同市内の５０代男性がＥ型肝炎を発症したと発表した。鳥取県内での確認は今年初。　同保健所によると、男性は１４日に発熱や全身の倦怠（けんたい）感を訴え、１６日に医療機関を受診。翌日…有料記事</t>
    <phoneticPr fontId="15"/>
  </si>
  <si>
    <t>https://www.nnn.co.jp/articles/-/555209</t>
    <phoneticPr fontId="15"/>
  </si>
  <si>
    <t>鳥取県</t>
    <rPh sb="0" eb="3">
      <t>トットリケン</t>
    </rPh>
    <phoneticPr fontId="15"/>
  </si>
  <si>
    <t xml:space="preserve">【札幌で集団感染】結婚式参列者53人中27人がノロウイルス感染 乳児の排便を「エタノール消毒 ...  </t>
    <phoneticPr fontId="15"/>
  </si>
  <si>
    <t>北海道</t>
    <rPh sb="0" eb="3">
      <t>ホッカイドウ</t>
    </rPh>
    <phoneticPr fontId="15"/>
  </si>
  <si>
    <t>　北海道放送の報道によると、今月6日、札幌市中央区の式場で行われた結婚式に出席した53名のうち27名が発熱などの症状を呈したという。結婚式の参列者らは数日後、「体調が悪い」と訴え始めた。未就学児から50代まで幅広い年齢層の参列者が発熱、嘔吐、下痢などの症状を訴え、一部の患者の便からノロウイルスが検出された。
保健当局の調査により、感染源は、5日前に同じ会場で行われた別の結婚式にあったことが判明した。当時、参列者が連れていた乳児が会場で排便したが、その清掃時に式場側はエタノールで消毒を行ったという。しかし、エタノールはノロウイルスに対する消毒効果が低いため、今回の感染につながったとされている。当該の式場は食品衛生法に基づき、3日間の営業停止処分を受けた。保健当局はさらに、その前に行われた結婚式でも、80人のうち40人が同様の症状を訴えていたと発表した。ただし、感染源が食品以外である可能性があるため、食中毒とは判断されなかった。ノロウイルスは感染力が強く、汚染された水や貝類などの食品摂取、または感染者との接触で感染する。感染者が触れたドアノブなどをを通じても感染することが知られている。ノロウイルスに感染すると、潜伏期間を経て12〜48時間以内に嘔吐や下痢などの症状が現れる。症状には個人差があり、腹痛、悪寒、発熱を伴う場合もある。札幌市保健所は「ノロウイルスの消毒にはエタノールでは不十分で、必ず塩素系漂白剤などを使用する必要がある」と注意を呼びかけた。</t>
    <phoneticPr fontId="15"/>
  </si>
  <si>
    <t>江南タイムス</t>
    <rPh sb="0" eb="2">
      <t>エナン</t>
    </rPh>
    <phoneticPr fontId="15"/>
  </si>
  <si>
    <t>https://www.kangnamtimes.com/ja/trending/article/513280/</t>
    <phoneticPr fontId="15"/>
  </si>
  <si>
    <t>岐阜県の社会福祉施設で食中毒が発生</t>
    <phoneticPr fontId="15"/>
  </si>
  <si>
    <t>とれまがニュース</t>
    <phoneticPr fontId="15"/>
  </si>
  <si>
    <t>　有症者の便からウエルシュ菌を検出
岐阜県が、揖斐郡揖斐川町内の社会福祉施設において食中毒が発生したことを、6月24日に発表している。6月19日、揖斐川町内の社会福祉施設から西濃保健所揖斐センターに、「入居者等複数人が下痢や腹痛の症状を呈している」といった旨、連絡が入った。同センターが調査を行った結果、有症者の共通食は同施設内で調理された食品に限られることや、有症者の便からウエルシュ菌が検出されたことなどから、同施設が提供した食事を原因とする食中毒と断定した。調理された食品を食べた46人のうち16人が発症　　同施設内で調理された食品を食べたのは46人で、そのうち42歳から79歳までの男性8人・女性8人の合計16人が発症。1人が病院を受診した。
なお、同センターには食品衛生法に基づき、6月24日から営業禁止処分が下されている（再発防止措置が講じられたあとに解除される予定）。</t>
    <phoneticPr fontId="15"/>
  </si>
  <si>
    <t>岐阜県</t>
    <rPh sb="0" eb="3">
      <t>ギフケン</t>
    </rPh>
    <phoneticPr fontId="15"/>
  </si>
  <si>
    <t>https://news.toremaga.com/nation/nnews/3648708.html</t>
    <phoneticPr fontId="15"/>
  </si>
  <si>
    <t xml:space="preserve">データ・マックス </t>
    <phoneticPr fontId="15"/>
  </si>
  <si>
    <t>「映えるから」が命取り、レア鶏チャーシューで食中毒…それでも“鶏肉の生食”が「規制されないワケ」</t>
    <phoneticPr fontId="15"/>
  </si>
  <si>
    <t xml:space="preserve">　早くも酷暑に悩まされる日々がやってきた。夏になると気をつけたいのが食中毒のリスクだ。なかでも、いま最も注目を集めているのが「カンピロバクター」だろう。
つい先日も、神戸市の有名ラーメン店で「鶏チャーシュー」による食中毒事故が発生。SNSに投稿された同店のラーメン画像では、断面がピンク色の「レア鶏肉」が、スープの上に盛り付けられていた。症状を訴える人は50人以上にものぼり、神戸市は6月7日、店に対して3日間の営業停止を命じたと発表した。23日には、浜松市の焼き鳥店で提供された鶏ささみや焼き鳥を食べた男性6人が下痢や発熱などの症状を訴え、同様にカンピロバクター食中毒と診断されている。全国各地で事故が相次いでいる状況だ。
　だが、ここに潜むのは単なる腹痛では済まない危険だ。鶏肉に含まれていることが多い細菌「カンピロバクター」に感染すると、激しい下痢や発熱のほか、ギラン・バレー症候群という手足の麻痺や歩行困難など重い疾患につながるケースもあり、最悪の場合は死に至る。鶏肉によるカンピロバクター食中毒は、毎年のように各地で発生している。そもそもカンピロバクターとは、鶏の腸管内に存在している細菌で、食鳥処理の際などに、肉がこの菌に汚染されてしまうことがある。適切な加熱処理をほどこせば、菌は死滅するが、汚染された鶏肉を生の状態で食すと、下痢・腹痛・発熱などを伴う食中毒を起こしてしまうのだ。「インスタ映え」を重視する風潮が強まるなか、低温調理で加工された肉は料理を鮮やかに“彩る”存在として流行している。だが、「映えるから」という軽い気持ちで口にした鶏肉が、命や生活に深刻なダメージを与える可能性もあるのだ。カンピロバクターによる症状は強烈で、神戸のラーメン店での被害者からも「過去イチに近い腹痛」「1時間に1度はトイレへ行った」など、壮絶な体験談が伝えられていた。
</t>
    <phoneticPr fontId="15"/>
  </si>
  <si>
    <t>https://gendai.media/articles/-/153966</t>
    <phoneticPr fontId="15"/>
  </si>
  <si>
    <t>兵庫県</t>
    <rPh sb="0" eb="3">
      <t>ヒョウゴケン</t>
    </rPh>
    <phoneticPr fontId="15"/>
  </si>
  <si>
    <t xml:space="preserve">食中毒で営業停止中に「ヤミ営業」 ミシュラン掲載店経営者に罰金50万円 堺簡裁 </t>
    <phoneticPr fontId="15"/>
  </si>
  <si>
    <t>　食中毒による営業停止命令中に弁当を販売したとして、堺区検は26日、食品衛生法違反の罪で、「日本料理　喜一」経営、北野博一容疑者（69）＝大阪府河内長野市＝を略式起訴した。堺簡裁は同日、罰金50万円の略式命令を出した。起訴状などによると、ノロウイルスによる食中毒で営業停止の処分を受けていた2月16日、弁当11個を調理して販売したとされる。この弁当を食べた数人がノロウイルスに感染するなど、同月中に客80人以上が食中毒となった。一方、同容疑で逮捕、送検された妻で女将（おかみ）の女性（68）と長男で店長の男性（41）については、不起訴処分（起訴猶予）となった。喜一は平成2年に開業。レストランの格付け本「ミシュランガイド関西2015」で、一つ星として紹介されていた。</t>
    <phoneticPr fontId="15"/>
  </si>
  <si>
    <t>産経ニュース</t>
    <phoneticPr fontId="15"/>
  </si>
  <si>
    <t>大阪府</t>
    <rPh sb="0" eb="3">
      <t>オオサカフ</t>
    </rPh>
    <phoneticPr fontId="15"/>
  </si>
  <si>
    <t>https://topics.smt.docomo.ne.jp/article/sankei/nation/sankei-_affairs_crime_6S5VR7MHF5OUTMJ6UWBOAT4X3Y</t>
    <phoneticPr fontId="15"/>
  </si>
  <si>
    <t xml:space="preserve">飲食店でタイの刺し身など食べた12人、発熱・下痢の症状…市は食中毒と断定 </t>
    <phoneticPr fontId="15"/>
  </si>
  <si>
    <t>　　高松市保健所は25日、高松市御坊町の飲食店「 鮨司割烹（すしかっぽう）　豊しま」で食事をした19～30歳の男女12人が発熱や下痢などの症状を訴え、うち6人の便から食中毒菌「カンピロバクター・ジェジュニ」が検出されたと発表した。全員が快方に向かっているという。発表によると、12人は14日、同店でタイの刺し身などを食べ、15日以降に1人が入院した。市保健所は食中毒と断定し、同店を25日から3日間の営業停止処分とした。</t>
    <phoneticPr fontId="15"/>
  </si>
  <si>
    <t>讀賣新聞</t>
    <rPh sb="0" eb="4">
      <t>ヨミウリシンブン</t>
    </rPh>
    <phoneticPr fontId="15"/>
  </si>
  <si>
    <t>https://news.yahoo.co.jp/articles/c6107bf9a0f7640957775d2771b3d29d3fe9ebc2</t>
    <phoneticPr fontId="15"/>
  </si>
  <si>
    <t>福島県</t>
    <rPh sb="0" eb="2">
      <t>フクシマ</t>
    </rPh>
    <phoneticPr fontId="81"/>
  </si>
  <si>
    <t>香川県</t>
    <rPh sb="0" eb="2">
      <t>カガワ</t>
    </rPh>
    <rPh sb="2" eb="3">
      <t>ケン</t>
    </rPh>
    <phoneticPr fontId="15"/>
  </si>
  <si>
    <t>https://www.jetro.go.jp/biznews/2025/06/afecd36c668faf38.html</t>
    <phoneticPr fontId="81"/>
  </si>
  <si>
    <t>　オランダのビールメーカーのハイネケンは、6月11日のメキシコ政府による記者会見外部サイトへ、新しいウィンドウで開きますに参加し、2025年から2028年にかけてメキシコに27億5,000万ドルを投資すると発表した。会見で言及した具体的な投資内容は、ユカタン州カナシン市でのメキシコ国内8番目となる同社新工場の建設で、投資額は約5億ドル、3,000人以上の雇用を生み出す見込みだ。ハイネケンメキシコのオリオル・ボナクロチャ最高経営責任者（CEO）は「このプロジェクトを通じ、ハイネケンは現地の先住民コミュニティーと開けた会話を行った最初のビールメーカーとなった。新工場建設は重要な節目であり、ユカタン州政府や地元産業との関係構築の契機にもなる」と述べた。ユカタン州知事のホアキン・ディアス・メナ氏はクラウディア・シェインバウム大統領に対して「（ハイネケンの投資計画は）より良い賃金の雇用を促進し、社会的な不平等に対処するために最も効果的」と語った。これは、政府が推進する経済開発計画「プラン・メキシコ」（2025年4月11日記事参照）が掲げる国内生産の強化にも沿った投資計画と考えられる。メキシコ工業団地協会（AMPIP）のエクトル・イバルサバル氏は同国に投資する利点について「他国に対してメキシコは、米国と隣接する地理的要因だけでなく、労働力でも競争優位性がある」と述べている。
メキシコの飲食料品市場や中南米のハブとしての役割に注目
ハイネケンと同様の飲食料品分野では、米国の食品メーカー、ケラノバが2023年にケレタロ州に「プリングルス」の工場建設のため、6億6,000万ドルの投資を発表し、2025年6月に開所式を行った。ケラノバ・ラテンアメリカのビクトル・マロキン社長は「メキシコは戦略的な市場だ。この工場は今後、中米・カリブや南米などにも供給できるハブとなるだろう」とコメントした（「ブルームバーグ ラ・エストラテヒア・デル・ディア・メヒコ」6月12日）。</t>
    <phoneticPr fontId="81"/>
  </si>
  <si>
    <t>オランダ</t>
    <phoneticPr fontId="81"/>
  </si>
  <si>
    <t>https://www.maff.go.jp/j/press/syouan/douei/250626.html</t>
    <phoneticPr fontId="81"/>
  </si>
  <si>
    <t>　イタリアのサルデーニャ島の牛において、ランピースキン病（LSD）の発生が確認された旨、イタリア家畜衛生当局から国際獣疫事務局（WOAH）への通報がありました。  WOAHへの通報を受け、本病の我が国への侵入防止に万全を期するため、令和7年6月24日（火曜日）、イタリア産牛由来製品等（※1）について輸入を一時停止しました。（参考）生きた牛については、2国間で輸入条件が設定されていないため、従前より輸入できません。
 ※1：牛精液、牛内臓製品、飼料用に供する偶蹄類動物由来の乳製品（加熱処理が確認されたものを除く。）
 ※発生国又は地域から生きた牛、牛肉等の輸入を停止するのは、我が国で飼養されている生きた牛がウイルスに感染することを防止するためであり、食品衛生のためではありません。
（参考）イタリアからの牛由来製品の輸入実績
 	　　　　　　　2022年	2023年	2024年
牛精液（アンプル）	10,745	　80	　　　　　50
牛内臓等（トン）　　　17	　　　　17	　　　　　69
飼料用乳製品（トン）1,925　	6,852　           7,340
※2：このうち、加熱処理が確認されないものが今回の輸入一時停止の対象。
出典：動物検疫所</t>
    <phoneticPr fontId="81"/>
  </si>
  <si>
    <t>イタリア</t>
    <phoneticPr fontId="81"/>
  </si>
  <si>
    <t>https://www.nna.jp/news/2809861</t>
    <phoneticPr fontId="81"/>
  </si>
  <si>
    <t>　デシジョンラボ(Decision Lab)が発表した「ベトナム食品・飲料(F&amp;B)業界ベストブランドランキング2025」によると、KFC(ケンタッキー・フライド・チキン)がスコア26.5点で3年連続の1位となった。
　KFCは、ブランドの健全性が低下傾向にある中でも、クイックサービスレストラン(QSR)分野で安定したパフォーマンスを発揮している。
　また、大手コーヒーチェーンのハイランズ・コーヒー(Highlands Coffee)が22.6点で2位、チュングエングループ(Trung Nguyen Group)傘下のチュングエン・レジェンド(Trung Nguyen Legend)が19.9点で3位となっている。スコアが前年に比べ上昇したブランドとしては、フィリピン系ファストフードチェーンのジョリビー(Jollibee)が+2.2点上昇し、上昇幅でトップだった。続いて、海底撈火鍋(ハイディラオ＝Haidilao)が+0.3点上昇、スターバックス(Starbucks)が+0.1点上昇した。
　同ランキングの調査は、2024年3月1日から2025年2月28日にかけて実施されたもの。◇イメージ、◇品質、◇価値、◇満足度、◇おすすめ度、◇評判の6つの指標に基づいてブランドを評価している。
　ベトナムF&amp;B業界ベストブランドトップ10は以下の通り。
　　1位：KFC
　　2位：ハイランズ・コーヒー(Highlands Coffee)
　　3位：チュングエン・レジェンド(Trung Nguyen Legend)
　　4位：ジョリビー(Jollibee)
　　5位：ロッテリア(Lotteria)　　　　　6位：フックロン(Phuc Long)
　　7位：マクドナルド(McDonald’s)　　8位：海底撈火鍋(ハイディラオ＝Haidilao)
　　9位：ザ・コーヒー・ハウス(The Coffee House)　　　10位：スターバックス(Starbucks) 　</t>
    <phoneticPr fontId="81"/>
  </si>
  <si>
    <t>ベトナム</t>
    <phoneticPr fontId="81"/>
  </si>
  <si>
    <t xml:space="preserve">https://www.mk.co.kr/jp/business/11352067 </t>
    <phoneticPr fontId="81"/>
  </si>
  <si>
    <t>　ハイト真露(キム·インギュ代表)が20日(現地時間)、米ニューヨークドミノパーク(Domino Park)で開かれた「イカゲーム」シーズン3ニューヨークファンイベントに単独ブランドパートナーとして参加し、真露(JINRO)ブースを運営したと25日明らかにした。ハイト真露は、グローバル消費者との接点を拡大するため、世界的に認知度の高い大衆文化コンテンツとの戦略的協業を持続的に強化している。ネットフリックスの「イカゲーム」シーズン3は27日、全世界同時公開を控えている。 これを記念して、大規模なグローバルファンイベントが開かれた。今回の行事はグローバルインフルエンサーと選別されたファン1000人余りが参加した中で、ゲームを直接体験し実際の優勝者を決めるプログラムで構成された。ハイト真露は今回のイベントに参加した唯一の酒類ブランドで、単独ブースを通じてブランド体験中心のマーケティング活動を展開し、現場の熱気を加えた。
　グローバル消費者が新製品「レモンエイスル」を含む果物リキュール6種と「チャミスルXイカゲーム」エディションなど多様な進路(JINRO)製品を直接試飲し、ソメク飲用法とソメクタワー試演などを通じて韓国酒類文化を楽しく体験できるように構成した。ミニゲームの参加者にはチャミスルマイク、エコバックなど多様なグッズを提供した。 ブース訪問客全員には「イカゲーム」限定版専用グラスとヨンヒゲーム機を含むスペシャルギフトキットを提供し呼応を得た。
ハイト真露のファン·ジョンホ海外事業本部専務は「全世界が注目するコンテンツとの協業を通じてグローバル消費者と疎通することができ、非常に意味深い」として「今後も多様な体験型マーケティング活動を通じて『真露(JINRO)』を身近に経験できる機会を広げ、ブランドのグローバル大衆化を持続的に推進していく」と明らかにした。</t>
    <phoneticPr fontId="81"/>
  </si>
  <si>
    <t>米国</t>
    <rPh sb="0" eb="2">
      <t>ベイコク</t>
    </rPh>
    <phoneticPr fontId="81"/>
  </si>
  <si>
    <t xml:space="preserve">https://news.yahoo.co.jp/articles/56ab87b5724e5ec66d2f385a072fdd8cf5b08e50 </t>
    <phoneticPr fontId="81"/>
  </si>
  <si>
    <t>　【サンパウロ時事】ブラジル政府は25日、高病原性鳥インフルエンザの感染を受けて外国政府が発動したブラジル産鶏肉の輸入停止措置に関して、日本は一部停止を継続していると発表した。前日には日本など17カ国が停止措置を解除したと説明していた。
　25日の発表では、日本は商業用養鶏場で鳥インフルの感染が確認された南部リオグランデドスル州モンテネグロ市などに限定した停止措置を継続していると修正した。日本は輸入鶏肉の約7割をブラジル産に頼っている。　</t>
    <phoneticPr fontId="81"/>
  </si>
  <si>
    <t>ブラジル</t>
    <phoneticPr fontId="81"/>
  </si>
  <si>
    <t xml:space="preserve">https://www.jiji.com/jc/article?k=3585189&amp;g=cgtn </t>
    <phoneticPr fontId="81"/>
  </si>
  <si>
    <t>　中国は今年、政府が指定した「体重管理年」に当たります。国が呼びかける関連活動が推進されつつある中、人々の健康志向の高まりが相まって、「ダイエット経済」が急成長しています。体重管理が「ダイエット経済」をけん引し、スポーツ施設の利用者が顕著に増加しています。北京では最近、24時間営業のフィットネスジム、スカッシュ施設などスポーツ施設の利用者数が著しく増えています。利用者が増えるにつれて、多くのジムが営業時間を延長し、24時間サービスを導入し、ピラティス、ヨガ、脂肪燃焼ダンスなどのレッスンを含めて、多様なフィットネスの需要に対応しています。関連データによると、今年6月以降、「フィットネス月間パス、回数券」の検索数は前年同期比31.6%増加し、「24時間セルフサービスジム回数券」の検索数は同96.9%増加しました。消費のトレンドを見ると、楽しめる要素のあるスポーツへの需要が高まっていることが分かります。6月以降「室内トランポリン施設」の検索数は同96.4%増、「スカッシュ施設」の検索数は同188%増を示しました。
　運動に加え、食事も体重管理において重要であることから、低脂肪で高食物繊維のライトミールが多くの消費者に選ばれています。6月以降、北京地区の「ヘルシー食レストラン」の検索数は前年同期比145%増加し、「健康」「低脂肪」を中心としたライトミールセットの団体購入注文量は同356%増加し、うちアボカドヨーグルト、野菜・果物茶、エビのエネルギー丼（エビ、野菜、穀物を使ったヘルシー食）はいずれも人気が高いものです。(c)CGTN Japanese/AFPBB News</t>
    <phoneticPr fontId="81"/>
  </si>
  <si>
    <t>中国</t>
    <rPh sb="0" eb="2">
      <t>チュウゴク</t>
    </rPh>
    <phoneticPr fontId="81"/>
  </si>
  <si>
    <t xml:space="preserve">https://news.yahoo.co.jp/articles/2a84086191c0d3d21166b3089640f71710cfe7c5　 </t>
    <phoneticPr fontId="81"/>
  </si>
  <si>
    <t>タイ</t>
    <phoneticPr fontId="81"/>
  </si>
  <si>
    <t>https://www.jetro.go.jp/biznews/2025/06/3955014d5866a747.html</t>
    <phoneticPr fontId="81"/>
  </si>
  <si>
    <t>　サウジアラビア食品医薬品局（SFDA）は6月18日、消費者の健康のために新たな「食品技術規制」を導入することを発表外部サイトへ、新しいウィンドウで開きますした。食品表示に関する透明性を高め、外食時に消費者に包括的な情報を提供し、消費者が十分な情報を得た上で意思決定をできるようにすることを目的とする。
SFDAは2025年7月1日から、食品施設（レストランやカフェなどの飲食店など）に対しメニューに次の詳細な栄養情報を表示することを義務付ける。
ナトリウム含有量が高い食事には「塩入れ容器（ソルトシェーカー）」ラベルを表示
飲料のカフェイン含有量の開示（注）
食事カロリーを消費するのに必要な推定時間の表示
これらは実店舗かオンラインかを問わず、全てのメニューに適用される。
SFDAは、より健康的な食品選択肢を促進し、バランスの取れたライフスタイルを奨励し、消費者が承認された健康勧告に照らして塩分とカフェインの摂取量を把握できるよう支援することを目指すとしている。
（注）飲料のカフェイン含有量は、SFDAサイト「Caffeine Calculator外部サイトへ、新しいウィンドウで開きます」にて確認することができる。</t>
    <phoneticPr fontId="81"/>
  </si>
  <si>
    <t>サウジアラヒア</t>
    <phoneticPr fontId="81"/>
  </si>
  <si>
    <t>　　タイのある４０代の女性が食事中に喉に刺さった魚の骨が抜けず、２週間後には皮膚の表面に飛び出したため、結局手術を受けた。
　​最近、タイ紙バンコック・ポストによると、タイ北部のペッチャブーンに住む女性Ａさん（４５）は、魚のスープを食べていたところ、約２センチの鋭いとげを飲み込んだ。Ａさんは魚の身の中にとげが入っているという事実を知らずに飲み込んだが、直ちに首を刺すような痛みを感じた。Ａさんは最初はご飯をもっと飲み込んだり、指で押してとげを抜こうと試みたりしたが、むしろとげが深く刺さって痛みがひどくなった。　　
　Ａさんは痛みが続くと、病院で診療を受けた。しかし、医療スタッフは２回にわたるレントゲン検査からとげを見つけることができなかった。医療スタッフは「とげがすでに抜けているはず」とし、炎症診断を下した。その後２週間、Ａさんの症状は悪化し続けた。痛みがひどくなると、Ａさんは首に鎮痛成分が入っている痛み緩和パッチを貼った。ところが、パッチを貼ってから２日後に驚くべきことが起きた。魚のとげが首の皮膚を突き破って皮膚の表面に突き出たことを発見したのだ。Ａさんは直ちに病院に向かい、手術でとげを除去した。担当医師は「このような事例は初めて」と話した。
　​Ａさんの事情は、夫が自分のフェイスブックにＡさんの写真と該当事件を共有することで知らされた。夫は魚の骨がＡさんの首の皮膚を突き破って出てきた写真を公開し、「些細に見える魚の骨が深刻な危険を呼び起こす恐れがある」とし「魚を食べる時に注意してほしい」と呼びかけた。​魚の骨が食道の後ろのような薄い組織に深く刺さると、レントゲンに写らない可能性もある。このような場合、自ら除去しようとする試みはむしろ症状が悪化する可能性があるため危険だ。もし魚の骨を飲み込んで痛みが続く場合、早期に病院を訪問してＣＴや内視鏡のような追加の検査を受ける必要がある。</t>
    <phoneticPr fontId="81"/>
  </si>
  <si>
    <t>https://news.yahoo.co.jp/expert/articles/0132e8c92ccf091a8ebf4a2b0106b943da034a76</t>
    <phoneticPr fontId="81"/>
  </si>
  <si>
    <t>https://www.mk.co.kr/jp/society/11349799</t>
    <phoneticPr fontId="81"/>
  </si>
  <si>
    <t>D33:E34D33:E57D33:E56</t>
    <rPh sb="363" eb="365">
      <t>コトシ</t>
    </rPh>
    <phoneticPr fontId="81"/>
  </si>
  <si>
    <t>　米国で流通する農産物から有害な殺虫剤および農薬の残留物が発見された。 特にほうれん草、イチゴ、ブドウ、桃など韓国でもよく消費される果物と野菜が「最も汚い農産物」に挙げられ衝撃を与えている。23日、環境団体によると、環境ワーキンググループ(EWG)は最近「2025年農産物消費者ガイド」を通じて「ダーティ·ダーズン(Dirty Dozen)」リストを公開した。 EWGは2004年から毎年米国農務省(USDA)のデータを土台に残留農薬が多く検出された農産物を選定している。
EWGはUSDAが47種の農産物を対象に実施した5万個に達するサンプル分析結果を引用した。 その結果、皮をむいたり洗浄した状態でも75%のサンプルから残留農薬が検出された。 ダーティ·ダーズンに含まれた12品目では96%のサンプルから農薬が検出された。今年のダーティ·ダズン1位はほうれん草が占めた。 ほうれん草サンプルでは平均7種、最大19種の殺虫剤および農薬成分が確認された。 欧州では使用が禁止された神経毒性殺虫剤フェルメトリンが発見されたサンプルもあった。 その後をイチゴ、ケール、ブドウ、桃、チェリー、ネクタリン、梨、リンゴ、ブラックベリー、ブルーベリー、ジャガイモなどが続いた。
　逆に残留農薬が比較的少ない農産物リストを意味する「クリーンフィフティーン(Clean Fifteen)」はパイナップル、トウモロコシ(スイートコーン)、アボカド、パパイヤ、タマネギ、冷凍エンドウ豆、アスパラガス、キャベツ、スイカ,カリフラワー,バナナ,マンゴー,ニンジン,キノコ,キウイなどが名前を載せた。一部では、EWGの発表に科学的根拠が足りないという指摘とEWGの発表が消費市場に過度な不安を助長しているという批判も提起されている。 実際、米食品医薬品局（FDA）は、「農産物の大半の残留農薬の水準は、すべて法が定めた許容値内だ」と強調した。
　EWGは「残留農薬情報は消費者の知る権利」として「残留農薬が多い食品を頻繁に摂取すれば心血管疾患予防効果が減ることができる」と主張した。 ただし「有機農の有無を問わず、果物と野菜を十分に摂取することは健康に依然として重要だ」とし、「正しい洗浄方法で安全に摂取しなければならない」と明らかにした。</t>
    <rPh sb="363" eb="365">
      <t>コトシ</t>
    </rPh>
    <phoneticPr fontId="81"/>
  </si>
  <si>
    <t>　米テキサス州で、一気に44種類の食品添加物の使用を規制する州法が成立した。いずれの添加物も人体への影響が指摘されている。食品メーカーは、人体に悪影響を及ぼす恐れがあることを示す警告表示をパッケージに記載するか、もしくは使用原材料を見直さなくてはならなくなる。食品添加物の規制強化はトランプ政権下の米国で急速に進んでいるが、全米2位の人口を抱えるテキサス州の動きは食品業界や他州に大きな影響を与えそうだ。</t>
    <phoneticPr fontId="81"/>
  </si>
  <si>
    <t>https://www.mk.co.kr/jp/business/11351155</t>
    <phoneticPr fontId="81"/>
  </si>
  <si>
    <t>　1人世帯が急増すると外食業界が「1人メニュー」市場を狙った製品を拡大している。 小容量にリーズナブルな価格と手軽さを前面に出した1人メニューで、気軽に好きな料理を楽しめるようにしたのだ。24日、配達アプリ配達の民族を運営する優雅な兄弟たちによれば、4月末から運営を始めた「一杯」カテゴリーが速い成長勢を見せている。 このカテゴリーには1人前メニューの平均価格帯を考慮して5000ウォン以上~1万2000ウォン以下のメニューのみ登録が可能だ。 最小注文金額もない。 配達の民族関係者は「食べ物配達市場で隠れていた1人分需要が最小注文金額をなくすなど便宜性を引き上げるや急速に噴出している」として「全国主要地域にサービス地域を拡大したことと相まって顧客の利用頻度が急速に増えている」と話した。消費者の反応も肯定的だ。 5月第1週に比べ、6月第3週の注文件数は10倍以上増加した。 同期間、登録メニュー数と利用客数はそれぞれ13倍、11倍以上増えた。 配達の民族の自主調査でも利用者のうち約42.1%は一人で食べる食べ物を注文しており、彼らのうち59.7%は希望する店の最小注文金額が高い場合、注文をあきらめて他の店を選択すると答えた。 配達の民族側は「今後1~2人世帯が増えるだけに、1人分サービスが飲食配達産業の核心競争力になるものと見られる」と強調した。これだけでなく、共に民主党を守る民生実践委員会の仲裁で、配達の民族は注文金額1万ウォン以下のすべての注文に対する仲介利用料を全額免除し、配達費を差等支援することにした。 今回の支援で一杯の注文がさらに活性化するだろうという期待も出ている。
　ピザは一人で食べるには量が多くて負担になるという認識を破る1人用製品も出た。 ドミノ·ピザは今月5日から1人用ピザ「Supja（写真）」を全国の店舗で販売している。 ドミノピザの関係者は「サプジャは片手で持って食べやすく、スポーツ観覧および団体注文でも反応が良い」と話した。 今年初め、キョチョンチキンも1人世帯および一人飯·一人酒を楽しむ人々を狙ったシングルシリーズを披露した経緯がある。</t>
    <phoneticPr fontId="81"/>
  </si>
  <si>
    <t>韓国</t>
    <rPh sb="0" eb="2">
      <t>カンコク</t>
    </rPh>
    <phoneticPr fontId="81"/>
  </si>
  <si>
    <t xml:space="preserve">イタリア産牛由来製品等の輸入一時停止措置について - 農林水産省 </t>
  </si>
  <si>
    <t xml:space="preserve">外食ブランド調査、ＫＦＣが３年連続首位 - NNA ASIA・ベトナム・サービス </t>
  </si>
  <si>
    <t xml:space="preserve">ハイト真露(キム·インギュ代表)が20日(現地時間)、米ニューヨークドミノパーク(Domino Park)で開 ... mk.co.kr </t>
  </si>
  <si>
    <t xml:space="preserve">ブラジル産鶏肉、日本は輸入停止継続（時事通信） - Yahoo!ニュース </t>
  </si>
  <si>
    <t xml:space="preserve">中国で「ダイエット経済」急成長 ヘルシー食の注文量は350%増：時事ドットコム </t>
  </si>
  <si>
    <t>食事中に喉に刺さった魚の骨、２週間後に皮膚の表面に飛び出して手術＝タイ（中央日報日本語版） - Yahoo!ニュース</t>
  </si>
  <si>
    <t>米テキサス州、一気に44種類の食品添加物を警告表示の対象に　表示が嫌なら使用中止をメーカーに求める #エキスパートトピ</t>
  </si>
  <si>
    <t xml:space="preserve">1人世帯が急増すると外食業界が「1人メニュー」市場を狙った製品を拡大している。 小容量に ... mk.co.kr </t>
  </si>
  <si>
    <t>サウジアラビア食品医薬品局、消費者の健康のため新たに栄養表示を導入</t>
  </si>
  <si>
    <t xml:space="preserve">米国で流通する農産物から有害な殺虫剤および農薬の残留物が発見された。 特にほうれん草、イチゴ mk.co.kr </t>
  </si>
  <si>
    <t>ビール大手ハイネケン、新工場含む27億5,000万ドルの投資発表(メキシコ) ｜ ビジネス短信 ―ジェトロの海外ニュース - ジェトロ</t>
  </si>
  <si>
    <t xml:space="preserve">ドンキでは“古古米”を5キロ2139円で販売 政府備蓄米の販売が浸透（HBC北海道放送ニュース） </t>
    <phoneticPr fontId="81"/>
  </si>
  <si>
    <t>　28日政府備蓄米の販売が、セブン−イレブンの札幌市内の一部店舗で始まりました。午前7時前、札幌市東区のセブン−イレブンではレジの横に備蓄米が並びました。これは政府との随意契約による令和3年度産の備蓄米、いわゆる古古古米で、2キロ775円で各店10袋が販売されます。
・購入した人　「レジの近くにあって値段が手頃だったので、試してみようと思って」28日の販売は札幌市内の一部店舗ですが、順次、道内ほぼ全ての店舗に拡大するということです。
・和久井有紀乃記者
「整理券を求める人の長い行列ができています」　また北区のＭＥＧＡドン・キホーテ新川店でも、28日朝から令和4年度産のいわゆる古古米が5キロ2139円でおよそ280袋販売されています。</t>
    <phoneticPr fontId="81"/>
  </si>
  <si>
    <t>https://topics.smt.docomo.ne.jp/amp/article/hbc/region/hbc-2f3cb8c0d5b1628793e27045fc40eea4</t>
    <phoneticPr fontId="81"/>
  </si>
  <si>
    <t xml:space="preserve">富士フイルムなども自主回収 【医薬品成分微量コンタミ問題】メタバリアEX等の一部ロットを計 ... ウェルネスデイリーニュース </t>
    <phoneticPr fontId="81"/>
  </si>
  <si>
    <t>https://wellness-news.co.jp/posts/250627-8/</t>
    <phoneticPr fontId="81"/>
  </si>
  <si>
    <t>　一部のサラシアエキス末（原材料）に医薬品成分エフェドリンの意図しない微量混入があった問題で、同エキス末を原材料として使用するサプリメントや健康食品を自主回収する動きが広がっている。26日、富士フイルム㈱（東京都港区、後藤禎一社長）が『メタバリアEX』と『メタバリアプレミアムEX』の一部ロットの自主回収を発表した。いずれも機能性表示食品で、回収対象は約80万個に上る。また、オリヒロ㈱（群馬県高崎市、鶴田織寛社長）も同日、『血糖値Wサポート』や『賢人の食習慣カプセル』など機能性表示食品3商品を含む計5商品の一部ロットの自主回収を発表した。混入量は極めて微量のため、健康への影響は考えられない。ただ、富士フイルムは、法的な観点のほか、「お客様に安心して商品をご使用いただく」ことを第一に考えて自主回収を判断したという。オリヒロは、「混入した製品1日目安量中のエフェドリン量は、最大でも最小有効量の約10万分の1と無視できる程度で健康への影響はございません」としつつ、「コンプライアンス重視」の観点で自主回収を行う、としている。
　エフェドリンの微量混入が確認されたサラシアエキス末は、松浦薬業㈱（愛知県名古屋市）が製造し、㈱タカマ（山口県下関市）が供給した製品の一部で、2021年11月から22年10月までに製造・出荷されたもの。検出されたエフェドリンの含量は、1グラムあたり0.51マイクログラム程度だったという。同じ製造ラインで同成分を含む漢方薬、葛根湯のエキスを作っていたといい、製造ラインの洗浄不足などで微量混入したとみられているが、原因の特定には至っていない。富士フイルムは、2022年6月から9月までに製造、同年7月から24年5月までに出荷した『メタバリアEX』と『メタバリアプレミアムEX』を合わせて約80万個、自主回収する。22年11月以降、タカマが供給した原材料は「使用していない」といい、自主回収の対象ではない賞味期限の商品は販売を続ける。</t>
    <phoneticPr fontId="81"/>
  </si>
  <si>
    <t xml:space="preserve">東京都が5月の物価動向を公表 じゃがいもが急騰、レタスやキャベツは値下がり 　ウェルネスデイリーニュース </t>
    <phoneticPr fontId="81"/>
  </si>
  <si>
    <t xml:space="preserve">　消費者庁は26日、消費者安全法に基づく重大事故以外の消費者事故を事故情報データバンクに登録したと発表した。登録したのは同法12条第2項により消費者庁に通知のあった消費者事故83件。そのうち食品に関連する事故が68件だった。リコール・自主回収情報では、「アレルギー表示の欠落」が24件と最も多く、「消費・賞味期限の欠落・誤表示」に関しては、「」賞味期限の欠落の可能性がある事案1件を含めて15件だった。その他にも、都内の保育施設でアレルギーのある幼児に対して職員が確認せずにおやつを与えたため、おやつを食べた幼児がアナフィラキシーを発症して救急搬送されている。　食中毒による事故情報は9件だった（前回8件）。
</t>
    <phoneticPr fontId="81"/>
  </si>
  <si>
    <t>https://wellness-news.co.jp/posts/250628-1/</t>
    <phoneticPr fontId="81"/>
  </si>
  <si>
    <t xml:space="preserve">消費者庁長官に堀井奈津子氏 次長に日下部英紀氏、それぞれ7月1日着任 　ウェルネスデイリーニュース </t>
    <phoneticPr fontId="81"/>
  </si>
  <si>
    <t xml:space="preserve">　　消費者庁の新井ゆたか長官が7月1日付けで退任し、後任に厚生労働省人材開発統括官の堀井奈津子氏（＝写真左）が就くことになった。また、吉岡秀弥次長が同日付けで内閣府政策統括官（経済財政分析担当）に異動し、後任に外務省大臣官房審議官（国際協力局、経済局担当）の日下部英紀氏（＝同右）が就く。新長官に就く堀井氏は、1990年東北大学法学部を卒業後、旧労働省（現厚生労働省）に入省。職業安定局派遣・有期労働対策部外国人雇用対策課長、雇用環境・均等局雇用機会均等課長、雇用環境・均等局長を経て昨年7月、人材開発統括官に就任。この間、消費者庁消費者制度課長や愛知県副知事なども務めた。
　　新井長官、最後の定例会見
　退任する新井ゆたか長官は26日午後、最後の定例会見を行い、3年間の任期を振り返った。この間、社会的な課題として同庁の対応が要請された事案が数多く発生したと述べ、不当寄付の勧誘問題をはじめ能登半島地震、ビッグモーター事案、そして紅麹関連製品事案を挙げた。これらの「至急の対応を要する事案」に対しては、「目の前の対応で終わることなく、消費者の権利・利益の保護という観点から、事案の背景にある根本的な問題を洗い出し、将来的な施策の在り方に反映するということを常に意識してきたつもりだ」とした。
</t>
    <phoneticPr fontId="81"/>
  </si>
  <si>
    <t>https://wellness-news.co.jp/posts/250627-5/</t>
    <phoneticPr fontId="81"/>
  </si>
  <si>
    <t xml:space="preserve">食品表示の適正化を徹底指導 7月1日から消費者庁が夏期一斉取締りを実施 　ウェルネスデイリーニュース </t>
    <phoneticPr fontId="81"/>
  </si>
  <si>
    <t>　　消費者庁は、7月1日～31日までの1カ月間にわたり、都道府県や関係省庁と連携し、全国一斉で食品表示に関する監視指導を徹底する。機能性表示食品を含む「いわゆる健康食品」の広告・表示の適正化を筆頭に、特定原材料およびそれに準じる原材料の表示の徹底、経口補水液の表示の義務化を受けた誤認対策、食中毒防止に向けた加熱対策などに重点を置く。
健康食品の虚偽・誇大表示に警鐘
　健康志向の高まりとともに市場拡大を続ける健康食品について、消費者庁はその広告や表示の適正化に対し、これまで以上に厳しい監視と指導を徹底する方針を明確にした。
　特に機能性表示食品制度の改正を受け、食品関連事業者には食品表示基準第9条および23条で明確に禁じられている「表示禁止事項」への違反が強く懸念されている。虚偽・誇大な表現、あたかも病気を予防・治療できるかのような不当表示は、消費者を著しく誤認させる行為として取り締りを強化する。
　現場では、健康効果を過剰に示唆する表示や、科学的根拠が不十分なまま機能性をうたう製品が後を絶たない。消費者庁は、こうした不適切表示を見逃さず、監視体制の強化を指示するとともに、各自治体や関係機関に対しても食品関連事業者への厳格な監視指導を求めている。
　併せて、健康食品を扱う事業者への啓発策として、消費者庁が公表する冊子「健康食品に関する景品表示法及び健康増進法上の留意事項について」（平成28年6月30日公表、令和4年12月5日一部改定）を配布するなど徹底的な周知啓発を図る。
　　アレルギー表示の徹底
今年3月31日をもって「くるみ」の経過措置期間が終了し、すべての事業者に正確な表示が義務付けられた。さらに、症例の増加を受けて「カシューナッツ」は表示の促進対象に、「マカダミアナッツ」は新たに“特定原材料に準ずるもの”として追加された。一方、「まつたけ」は削除され、不要な表示は削除すべきとされた。
　　経口補水液の誤認表示対策
　「経口補水液」の名称は、特別用途食品としての許可を得た製品に限って使用可能となった。今年6月1日施行の改正内閣府令により法的根拠が明確化されており、未許可製品の表示には法令違反の恐れがある。また、販売店に対しても、清涼飲料と混在しないような適切な陳列・掲示方法の徹底が求められる。</t>
    <phoneticPr fontId="81"/>
  </si>
  <si>
    <t>https://wellness-news.co.jp/posts/250627-2/</t>
    <phoneticPr fontId="81"/>
  </si>
  <si>
    <t>現場帳票システム「カミナシ レポート」に新機能「AIラベル検査」を追加。食品ロスと誤表示防止へ 　AIsmiley</t>
    <phoneticPr fontId="81"/>
  </si>
  <si>
    <t>　AI・人工知能のAIsmiley TOP  ニュース  カミナシ、現場帳票システム「カミナシ レポート」に新機能「AIラベル検査」を追加。食品ロスと誤表示防止へ
カミナシ、現場帳票システム「カミナシ レポート」に新機能「AIラベル検査」を追加。食品ロスと誤表示防止へ
　AIで食品ラベルを検査
カミナシは、現場帳票システム「カミナシ レポート」に新機能「AIラベル検査」を追加しました。
　「カミナシ レポート」に、食品製造ラインでのラベルの自動読み取りと照合を行う新機能「AIラベル検査」を追加　　
　2024年度に自主回収した53%がラベルが起因で、経済的損失や消費者信頼の低下、食品ロスなどの社会的損失が課題
　AIによる自動認識で正確性と作業効率を両立し、記録も可能に
　株式会社カミナシは、現場帳票システム「カミナシ レポート」に新機能「AIラベル検査」を追加しました。この機能は、食品製造現場でのラベルの貼り間違いや印字ミスを減少させることで、商品の自主回収や食品ロスを未然に防ぐことを目的としています。食品表示の正確性は消費者の選択に不可欠であり、食品の安全性と信頼性を確保するために重要ですが、多品種少量生産や頻繁な表示変更により、貼付ミスや記載ミスが多発しています。厚生労働省のデータによると、2024年度の自主回収の53%がラベルに起因しており、企業にとっては経済的損失や消費者信頼の低下、食品ロスといった社会的損失を引き起こす問題です。新機能「AIラベル検査」は、食品製造ラインでのラベルの自動読み取りと照合を行うもので、高精度な画像認識によって複雑なデザインやフォントも認識します。リアルタイムで合否を判定し、誤ったラベルや記載ミスを製造段階で検知することで、出荷前に修正が可能になります。これにより、目視確認の負担が軽減され、検査品質が均一化されます。また、判定結果は『カミナシ レポート』に記録され、トレーサビリティが強化されます。カミナシは、新機能「AIラベル検査」を通じて食品業界の品質管理のデジタル化と自動化を推進し、AI画像認識で食品表示の正確性を高めることで安全・安心な社会の実現に貢献しつつ、今後もニーズに応じた機能拡充で現場のDXを支援していきます。</t>
    <phoneticPr fontId="81"/>
  </si>
  <si>
    <t>https://aismiley.co.jp/ai_news/kaminashi-ai-search-food-labeling/</t>
    <phoneticPr fontId="81"/>
  </si>
  <si>
    <t xml:space="preserve">回転寿司チェーンに公開質問状 ゲノム編集魚類・培養魚肉の使用方針を問う 　ウェルネスデイリーニュース </t>
    <phoneticPr fontId="81"/>
  </si>
  <si>
    <t>　「日本消費者連盟」および「遺伝子組み換え食品いらない！キャンペーン」は、全国の回転寿司チェーンおよび海鮮系居酒屋チェーンを展開する18社に対し、ゲノム編集魚類および培養魚肉の使用に関する質問状を送付した。7月14日までに書面または電子メールで回答するよう求めている。この質問状の背景には、ゲノム編集食品や培養肉の市場流通が進む中、これらの新技術食品の安全性や表示義務が不十分であるという懸念がある。団体側は、消費者が選択の機会を奪われないよう、企業の方針を明らかにすることが必要だと訴える。ゲノム編集食品については、2020年のゲノム編集トマトの届出を皮切りに、これまでに8品目の届出が受理されており、その中には魚類も含まれる。団体は、ゲノム編集技術によって生物の遺伝子やエピゲノムに想定外の変異が生じる可能性があることを問題視している。国の安全性審査もなく、表示義務も課されていない現状では、消費者が商品を識別し選択することが困難と主張している。
　また、牛や豚、鶏だけでなく、ウナギやマグロといった魚種を対象とした「培養肉（細胞性食品）」の開発も進んでいることに触れ、消費者庁がガイドラインを策定中であるとしつつも、安全性の未確認や製造時における環境負荷の大きさに懸念を表明した。質問状では、ゲノム編集魚類および培養魚肉を現時点で使用しているか否か、使用予定の有無、その理由、将来的な使用時における表示方針などについて、選択肢を設けた形で企業に見解を求めている。あわせて、企業が現在抱えている課題や懸念などについて自由記述の形でも意見を募集している。</t>
    <phoneticPr fontId="81"/>
  </si>
  <si>
    <t>https://wellness-news.co.jp/posts/250624-2/</t>
    <phoneticPr fontId="81"/>
  </si>
  <si>
    <t xml:space="preserve">ほっちゃりママ(関東おでん・ちくわ部） on X: "ハウス食品が“幼児向け食品”を自主回収 調味料の ... </t>
    <phoneticPr fontId="15"/>
  </si>
  <si>
    <t>　ハウス食品は、販売する幼児向け食品に、残留農薬基準値を超えたソラマメから製造した味噌原料が含まれていたとして、商品を自主回収すると発表しました。
●使用量は「極めて少量」も……
　対象商品は「1歳からのやさしい野菜カレー」で、賞味期限表示が「202603CL」「202603EM」「202607CJ」「202608EL」「202610ER」のものです。
　商品に含まれる味噌原料を製造するハナマルキから、残留農薬基準値を超えたソラマメから製造した味噌原料を納品した旨の報告があったといいます。
　ハウス食品は「使用している味噌原料の使用量は極めて少量であるため安全性に問題はない」としつつ、自主回収を決定。商品が手元にある場合は、同社の対象フリーダイヤルまたは対象ページを通じて連絡してほしいとし、「お客様にはご迷惑をお掛けして申し訳ございません」と伝えています。
●ハナマルキも業務用味噌を回収
　なお、味噌原料を製造していたハナマルキは、業務用味噌製品3商品の原料であるイギリス産ソラマメに、農薬「フルアジホップブチル」が基準値（0.2ppm）を超える0.38ppm残留していたとし、対象3商品の自主回収を行っています。これらの商品についても「（農薬の）検出量は極めて微量であることから、喫食しても健康被害につながる可能性は極めて小さいと考えられる」とのことです。</t>
    <phoneticPr fontId="15"/>
  </si>
  <si>
    <t>https://news.yahoo.co.jp/articles/0b980fce0ea82edb075606d4798f0efca75d10d9?source=sns&amp;dv=sp&amp;mid=other&amp;date=20250627&amp;ctg=bus&amp;bt=tw_up</t>
    <phoneticPr fontId="15"/>
  </si>
  <si>
    <t>中国産のスナック菓子から禁止添加物…回収・廃棄へ　「ダイソー」で販売</t>
    <phoneticPr fontId="15"/>
  </si>
  <si>
    <t>　国内で禁止されている食品添加物が検出され、回収命令が出ました。　回収と廃棄の対象となっているのは、清水物産ホールディングスが中国から輸入したスナック菓子「フライドポテト うすしお味　45g」およそ12万袋です。日本国内で使用が認められていない酸化防止剤が検出されたということです。賞味期限は来年1月1日で、これまでのところ健康被害は確認されていないということです。
千葉市（回収・廃棄命令を発出）
「体重50キロの人が毎日一生涯この食品をおよそ31キロ（約707袋）食べ続けても、直ちに健康への影響はない」　この商品は100円ショップの「ダイソー」で販売されていて、大創産業は商品が手元にある場合は、問い合わせ先に連絡してほしいと呼びかけています。※問い合わせ先：0120−125−925（清水物産）</t>
    <phoneticPr fontId="15"/>
  </si>
  <si>
    <t>https://topics.smt.docomo.ne.jp/article/tvasahinews/nation/tvasahinews-000435426</t>
    <phoneticPr fontId="15"/>
  </si>
  <si>
    <t xml:space="preserve">中国産のスナック菓子や偽シャインマスカットが世界中で大問題に。安物買いの銭失いに注意せよ </t>
    <phoneticPr fontId="15"/>
  </si>
  <si>
    <t>　シャインマスカット以上に生産にこだわり、厳しい基準をクリアしないと出荷できない、日本の高級ブドウ「ルビーロマン」も、苗木が闇で流通し、模倣品が出回っているということです。さらに注目すべきは、この模倣品のブドウから法で定められた基準値を上回る農薬が検出されていることです。以下、報道を一部引用します。『タイの市民団体が中国産の「シャインマスカット」から、法で定められた値を超える残留農薬を検出したと発表。タイ政府側は「よく洗えば大丈夫」だと危険性を否定しましたが、それでも「洗浄しても毒が残っている」「中国人は命よりお金が大事なのか」など批判が殺到しました。この騒動は瞬く間に東南アジアの国々に拡大…。インドネシアでも政府が調査する事態となりました。』
● 【危機】中国産“シャインマスカット”から残留農薬　日本産への風評被害懸念「全体の問題として誤解される可能性」狙われる日本のブランド果実
このように中国などに苗木が流出し、粗悪品が市場に出回ることで、日本がシャインマスカット市場において被った被害額は年間100億円を超えるという算出もあります。
また、近年は物価高対策として冷凍カット野菜を便利に使う家庭も多いと思いますが、中国産の冷凍カット野菜から次々と基準値を超える残留農薬が検出されています。以下、報道を一部引用します。『安く大量にまとめ買いできるとして人気を集める「業務スーパー」。5月下旬、同チェーンが販売した冷凍ピーマン（千切り）の一部から基準値を超える残留農薬が検出された。運営会社の神戸物産は「検出された値はごく微量で、通常に食べる量なら健康被害の可能性は極めて低いと考えられる」としつつ、全6万品の自主回収を決定した。業務スーパーではその直前に中国産の冷凍大根（輪切り）で残留農薬が検出されており、全品回収を発表したばかりだった。温めるだけの調理済みだけでなく、近年は“下ごしらえ”済みのカット野菜や魚介類などの冷凍食品が人気だ。なかでも比較的安価な輸入品のニーズが年々高まっており、農林水産省によると、昨年の冷凍野菜輸入量は約117万トン、輸入額は約3319億円といずれも統計開始以来最高を記録した。金額ベースでは中国産が約半数を占めている。』物価高だからと、ついつい安いものを買ってしまいがちですが、健康はお金では買えません。中国は、福島県産の食品にいつまでもケチをつけ続けていますが、自国の食品にもっと目を向けるべきです。食の安全を脅かすものを、自国のみならず海外諸国にまで垂れ流し続けていることに、もっと罪悪感を持つべきです。金銭至上主義で、健康よりも利益という考えは間違っているということに、いい加減に気づいてもらいたいものです。</t>
    <phoneticPr fontId="15"/>
  </si>
  <si>
    <t>https://www.mag2.com/p/news/648191/2</t>
    <phoneticPr fontId="15"/>
  </si>
  <si>
    <t xml:space="preserve">自主回収のお詫びとお知らせ 業務用味噌製品「FB（そら豆）みそ 10kg」「熟成香り ... - ハナマルキ </t>
    <phoneticPr fontId="15"/>
  </si>
  <si>
    <t xml:space="preserve">　業務用味噌製品「FB（そら豆）みそ10kg」「熟成香りみそ10kg」「料理店熟成香りみそ1kg」 
平素は弊社商品をご愛顧賜りまして厚く御礼申し上げます。 
この度、弊社の自主検査において、下記１記載の弊社製品の原材料である「そら豆」に、農薬「フルアジホップブチル」が基準値（0.2ppm）を超えて、0.38ppm残留していたことが判明いたしました。 当該「そら豆」は、三幸食品株式会社を通じて弊社が購入したイギリス産のもので、弊社業務用味噌製品「FB（そら豆）みそ 10kg」に使用しております。同製品ならびに、同製品を原料に使用している「熟成香りみそ 10kg」および「料理店熟成香りみそ 1kg」は、加工食品において許容される残留農薬の一律基準 0.01ppm を超えると推定されます。 
そこで、長野県伊那保健所と相談した上で、これらの製品を自主回収することといたしました。 下記３に記載の通り、農薬「フルアジホップブチル」の検出量は極めて微量であることから、喫食しても健康被害につながる可能性は極めて小さいと考えられます。 
お客様ならびにお取引先の皆様には、多大なるご迷惑、ご心配をおかけしますことを深くお詫び申し上げます。今後、さらなる管理監督体制の強化に努める所存でございます。何卒ご理解とご協力の程、よろしくお願い申し上げます。 
</t>
    <phoneticPr fontId="15"/>
  </si>
  <si>
    <t>https://www.hanamaruki.co.jp/wp-content/uploads/19b75cb4c8a7988bc1556b690addaef4.pdf</t>
    <phoneticPr fontId="15"/>
  </si>
  <si>
    <t xml:space="preserve">【スーパーの中国産ピーマンから基準値超えの残留農薬】「冷凍加工で菌が完全に死滅したり </t>
    <phoneticPr fontId="15"/>
  </si>
  <si>
    <t>　安く大量にまとめ買いできるとして人気を集める「業務スーパー」。5月下旬、同チェーンが販売した冷凍ピーマン（千切り）の一部から基準値を超える残留農薬が検出された。
　運営会社の神戸物産は「検出された値はごく微量で、通常に食べる量なら健康被害の可能性は極めて低いと考えられる」としつつ、全6万品の自主回収を決定した。業務スーパーではその直前に中国産の冷凍大根（輪切り）で残留農薬が検出されており、全品回収を発表したばかりだった。温めるだけの調理済みだけでなく、近年は“下ごしらえ”済みのカット野菜や魚介類などの冷凍食品が人気だ。なかでも比較的安価な輸入品のニーズが年々高まっており、農林水産省によると、昨年の冷凍野菜輸入量は約117万トン、輸入額は約3319億円といずれも統計開始以来最高を記録した。金額ベースでは中国産が約半数を占めている。一般家庭では使う分だけ少量ずつ消費できる冷凍食材が重宝されるが、個人経営の飲食店でも事情は変わらない。都内で居酒屋を経営する店主が言う。
「加熱調理する料理ではタマネギやニンジン、ニンニクなどの輸入冷凍野菜を使います。調味して炒めるなどすれば生鮮との味の差は感じられません。海鮮系ではエビやカニ、アサリなどで冷凍の輸入ものが多い。手間がかからないことが一番の理由ですが、食品ロスを避けるために保存がきく冷凍食材が便利ですね」
　特に野菜は天候次第で仕入れ値が乱高下するため、経営上も比較的価格が安定している冷凍ものが使いやすいという。
2024年度だけでも168件の輸入冷凍食品の違反事例
　そうしたなか、今回の業務スーパーの商品回収により「輸入冷凍食品」の安全性が揺らいでいる。食の安全に詳しいジャーナリストの小倉正行氏が言う。「2007～2008年にかけて発覚した中国産冷凍ギョーザ中毒事件（※）まで、冷凍食品は“加工食品”という位置付けで残留農薬の検査は義務化されていませんでした。事件を機に残留農薬検査が実施されるようになり、近年は冷凍食品の食品衛生法違反事例が多数報告されています」【※中国「天洋食品」が製造、日本に輸入・販売された冷凍ギョーザから農薬「メタミドホス」が検出され、ギョーザを食べた3家族10人が重篤な中毒症状を起こした事件。のちに、農薬混入は同社社員の故意によるものだったことが判明】
　厚生労働省の公表データを見ると、2024年度だけでも168件の輸入冷凍食品の違反事例が確認できた。消費者問題研究所代表の垣田達哉氏が指摘する。「違反内容の内訳は、野菜類は農薬、水産物や畜産物は大腸菌などの細菌類が多い傾向です。冷凍食品には“安全だろう”とのイメージがあるかもしれませんが、大きな間違いです。冷凍加工で菌が完全に死滅したり、添加物や農薬が消えることは基本的にありません。輸送中に新たな菌が付着・増殖するリスクが低いだけで、冷凍前に汚染されていれば、解凍後もリスクはそのまま残ります」
　具体的に最近ではどのような違反事例があるのか。関連記事《【輸入冷凍食品の食品衛生法違反事例・2024年度の168件全リスト】韓国産チャンジャ、ベトナム産エビ、中国産ブロッコリーほか　輸入業者が明かす現地工場の杜撰な実態》では、輸入冷凍食品の食品衛生法違反事例について、全168件リストとともに詳細を解説している。</t>
    <phoneticPr fontId="15"/>
  </si>
  <si>
    <t>https://news.yahoo.co.jp/articles/9e59675de95758fe1feced291eddb135ce2ed2b7</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</si>
</sst>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3"/>
      <color rgb="FF0068B7"/>
      <name val="Arial"/>
      <family val="2"/>
    </font>
    <font>
      <b/>
      <sz val="14"/>
      <color indexed="53"/>
      <name val="ＭＳ Ｐゴシック"/>
      <family val="3"/>
      <charset val="128"/>
    </font>
    <font>
      <sz val="14"/>
      <color indexed="63"/>
      <name val="ＭＳ Ｐゴシック"/>
      <family val="3"/>
      <charset val="128"/>
    </font>
    <font>
      <b/>
      <sz val="12.5"/>
      <name val="ＭＳ Ｐゴシック"/>
      <family val="3"/>
      <charset val="128"/>
    </font>
    <font>
      <b/>
      <sz val="12.5"/>
      <color indexed="60"/>
      <name val="ＭＳ Ｐゴシック"/>
      <family val="3"/>
      <charset val="128"/>
    </font>
    <font>
      <sz val="12.5"/>
      <color indexed="8"/>
      <name val="ＭＳ Ｐゴシック"/>
      <family val="3"/>
      <charset val="128"/>
    </font>
    <font>
      <b/>
      <sz val="12.5"/>
      <color indexed="8"/>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theme="3" tint="0.59999389629810485"/>
        <bgColor indexed="64"/>
      </patternFill>
    </fill>
    <fill>
      <patternFill patternType="solid">
        <fgColor indexed="55"/>
        <bgColor indexed="64"/>
      </patternFill>
    </fill>
  </fills>
  <borders count="322">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right style="medium">
        <color theme="3"/>
      </right>
      <top/>
      <bottom style="medium">
        <color theme="3"/>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xf numFmtId="0" fontId="1" fillId="0" borderId="0">
      <alignment vertical="center"/>
    </xf>
  </cellStyleXfs>
  <cellXfs count="956">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4" borderId="63" xfId="2" applyFill="1" applyBorder="1" applyAlignment="1">
      <alignment horizontal="left" vertical="top"/>
    </xf>
    <xf numFmtId="0" fontId="8" fillId="24"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1"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1"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3"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1"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7" borderId="0" xfId="2" applyFont="1" applyFill="1" applyAlignment="1">
      <alignment vertical="top" wrapText="1"/>
    </xf>
    <xf numFmtId="0" fontId="28" fillId="37" borderId="0" xfId="2" applyFont="1" applyFill="1" applyAlignment="1">
      <alignment vertical="top" wrapText="1"/>
    </xf>
    <xf numFmtId="0" fontId="8" fillId="37"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150" fillId="0" borderId="153" xfId="1" applyFont="1" applyFill="1" applyBorder="1" applyAlignment="1" applyProtection="1">
      <alignment horizontal="left" vertical="top" wrapText="1"/>
    </xf>
    <xf numFmtId="0" fontId="7" fillId="38" borderId="116" xfId="17" applyFont="1" applyFill="1" applyBorder="1" applyAlignment="1">
      <alignment horizontal="center" vertical="center" wrapText="1"/>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0" fontId="87" fillId="19" borderId="193" xfId="2"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14" fontId="86" fillId="19" borderId="193" xfId="2" applyNumberFormat="1" applyFont="1" applyFill="1" applyBorder="1" applyAlignment="1">
      <alignment horizontal="center" vertical="center"/>
    </xf>
    <xf numFmtId="0" fontId="8" fillId="0" borderId="194"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6" borderId="59" xfId="0" applyFont="1" applyFill="1" applyBorder="1" applyAlignment="1">
      <alignment horizontal="center" vertical="center" wrapText="1"/>
    </xf>
    <xf numFmtId="0" fontId="96" fillId="36" borderId="66" xfId="0" applyFont="1" applyFill="1" applyBorder="1" applyAlignment="1">
      <alignment horizontal="center" vertical="center" wrapText="1"/>
    </xf>
    <xf numFmtId="177" fontId="12" fillId="36"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88" xfId="2" applyFont="1" applyFill="1" applyBorder="1" applyAlignment="1">
      <alignment horizontal="center" vertical="center" wrapText="1"/>
    </xf>
    <xf numFmtId="0" fontId="152" fillId="27" borderId="77" xfId="1" applyFont="1" applyFill="1" applyBorder="1" applyAlignment="1" applyProtection="1">
      <alignment horizontal="center" vertical="center" wrapText="1" shrinkToFit="1"/>
    </xf>
    <xf numFmtId="0" fontId="21" fillId="17" borderId="195" xfId="2" applyFont="1" applyFill="1" applyBorder="1" applyAlignment="1">
      <alignment horizontal="center" vertical="center" wrapText="1"/>
    </xf>
    <xf numFmtId="0" fontId="21" fillId="17" borderId="196"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0" fontId="17" fillId="21" borderId="197" xfId="2" applyFont="1" applyFill="1" applyBorder="1" applyAlignment="1">
      <alignment horizontal="center" vertical="center" wrapText="1"/>
    </xf>
    <xf numFmtId="0" fontId="82" fillId="21" borderId="198"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9"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0"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0" fontId="82" fillId="19" borderId="0" xfId="1" applyFont="1" applyFill="1" applyBorder="1" applyAlignment="1" applyProtection="1">
      <alignment horizontal="center" vertical="center" wrapText="1"/>
    </xf>
    <xf numFmtId="0" fontId="113" fillId="0" borderId="203" xfId="2" applyFont="1" applyBorder="1" applyAlignment="1">
      <alignment vertical="top" wrapText="1"/>
    </xf>
    <xf numFmtId="0" fontId="113" fillId="17" borderId="87" xfId="1" applyFont="1" applyFill="1" applyBorder="1" applyAlignment="1" applyProtection="1">
      <alignment vertical="top" wrapText="1"/>
    </xf>
    <xf numFmtId="14" fontId="82" fillId="19" borderId="205" xfId="2" applyNumberFormat="1" applyFont="1" applyFill="1" applyBorder="1" applyAlignment="1">
      <alignment horizontal="center" vertical="center"/>
    </xf>
    <xf numFmtId="0" fontId="28" fillId="21" borderId="191"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2" xfId="1" applyFill="1" applyBorder="1" applyAlignment="1" applyProtection="1">
      <alignment vertical="center" wrapText="1"/>
    </xf>
    <xf numFmtId="14" fontId="31" fillId="19" borderId="197" xfId="2" applyNumberFormat="1" applyFont="1" applyFill="1" applyBorder="1" applyAlignment="1">
      <alignment horizontal="center" vertical="center"/>
    </xf>
    <xf numFmtId="0" fontId="8" fillId="17" borderId="204"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1"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7"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2" xfId="2" applyFont="1" applyFill="1" applyBorder="1" applyAlignment="1">
      <alignment horizontal="center" vertical="center"/>
    </xf>
    <xf numFmtId="0" fontId="113" fillId="0" borderId="189"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1" xfId="2" applyFont="1" applyBorder="1" applyAlignment="1">
      <alignment horizontal="center" vertical="center" wrapText="1"/>
    </xf>
    <xf numFmtId="180" fontId="46" fillId="10" borderId="212" xfId="17" applyNumberFormat="1" applyFont="1" applyFill="1" applyBorder="1" applyAlignment="1">
      <alignment horizontal="center" vertical="center"/>
    </xf>
    <xf numFmtId="14" fontId="88" fillId="17" borderId="216"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7" xfId="2" applyFont="1" applyFill="1" applyBorder="1" applyAlignment="1">
      <alignment horizontal="center" vertical="center"/>
    </xf>
    <xf numFmtId="14" fontId="86" fillId="19" borderId="218"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58" fillId="0" borderId="0" xfId="0" applyFont="1" applyAlignment="1">
      <alignment horizontal="left" vertical="top" wrapText="1"/>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0" xfId="2" applyFont="1" applyFill="1" applyBorder="1" applyAlignment="1">
      <alignment horizontal="center" vertical="center" wrapText="1"/>
    </xf>
    <xf numFmtId="0" fontId="125" fillId="17" borderId="220" xfId="2" applyFont="1" applyFill="1" applyBorder="1" applyAlignment="1">
      <alignment horizontal="center" vertical="center" wrapText="1"/>
    </xf>
    <xf numFmtId="0" fontId="20" fillId="17" borderId="220" xfId="2" applyFont="1" applyFill="1" applyBorder="1" applyAlignment="1">
      <alignment horizontal="left" vertical="center" shrinkToFit="1"/>
    </xf>
    <xf numFmtId="14" fontId="20" fillId="17" borderId="220" xfId="2" applyNumberFormat="1" applyFont="1" applyFill="1" applyBorder="1" applyAlignment="1">
      <alignment horizontal="center" vertical="center"/>
    </xf>
    <xf numFmtId="14" fontId="20" fillId="17" borderId="221"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82" fillId="21" borderId="0" xfId="2" applyFont="1" applyFill="1" applyAlignment="1">
      <alignment horizontal="center" vertical="center" wrapText="1"/>
    </xf>
    <xf numFmtId="0" fontId="20" fillId="17" borderId="222" xfId="2" applyFont="1" applyFill="1" applyBorder="1" applyAlignment="1">
      <alignment horizontal="center" vertical="center" wrapText="1"/>
    </xf>
    <xf numFmtId="0" fontId="6" fillId="0" borderId="0" xfId="4"/>
    <xf numFmtId="0" fontId="159" fillId="0" borderId="0" xfId="2" applyFont="1">
      <alignment vertical="center"/>
    </xf>
    <xf numFmtId="0" fontId="87" fillId="19" borderId="192" xfId="2" applyFont="1" applyFill="1" applyBorder="1" applyAlignment="1">
      <alignment horizontal="center" vertical="center" wrapText="1"/>
    </xf>
    <xf numFmtId="0" fontId="113" fillId="0" borderId="219"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60" fillId="24" borderId="223" xfId="1" applyFont="1" applyFill="1" applyBorder="1" applyAlignment="1" applyProtection="1">
      <alignment horizontal="center" vertical="center" wrapText="1"/>
    </xf>
    <xf numFmtId="0" fontId="160" fillId="24" borderId="224" xfId="1" applyFont="1" applyFill="1" applyBorder="1" applyAlignment="1" applyProtection="1">
      <alignment horizontal="center" vertical="center" wrapText="1"/>
    </xf>
    <xf numFmtId="0" fontId="8" fillId="0" borderId="225" xfId="1" applyBorder="1" applyAlignment="1" applyProtection="1">
      <alignment vertical="center" wrapText="1"/>
    </xf>
    <xf numFmtId="0" fontId="113" fillId="0" borderId="224" xfId="2" applyFont="1" applyBorder="1" applyAlignment="1">
      <alignment horizontal="left" vertical="top" wrapText="1"/>
    </xf>
    <xf numFmtId="0" fontId="114" fillId="0" borderId="224" xfId="1" applyFont="1" applyBorder="1" applyAlignment="1" applyProtection="1">
      <alignment horizontal="left" vertical="top"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1" fillId="18" borderId="50" xfId="0" applyFont="1" applyFill="1" applyBorder="1" applyAlignment="1">
      <alignment horizontal="center" vertical="center" wrapText="1"/>
    </xf>
    <xf numFmtId="0" fontId="161" fillId="32" borderId="50" xfId="0" applyFont="1" applyFill="1" applyBorder="1" applyAlignment="1">
      <alignment horizontal="center" vertical="center" wrapText="1"/>
    </xf>
    <xf numFmtId="0" fontId="161" fillId="40"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1" borderId="0" xfId="0" applyNumberFormat="1" applyFont="1" applyFill="1" applyAlignment="1">
      <alignment horizontal="center" vertical="center" wrapText="1"/>
    </xf>
    <xf numFmtId="0" fontId="0" fillId="42" borderId="0" xfId="0" applyFill="1">
      <alignment vertical="center"/>
    </xf>
    <xf numFmtId="0" fontId="33" fillId="17" borderId="107" xfId="17"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0" fontId="8" fillId="17" borderId="207"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3" borderId="0" xfId="0" applyFill="1">
      <alignment vertical="center"/>
    </xf>
    <xf numFmtId="0" fontId="8" fillId="0" borderId="224" xfId="1" applyBorder="1" applyAlignment="1" applyProtection="1">
      <alignment horizontal="left" vertical="center" wrapText="1"/>
    </xf>
    <xf numFmtId="0" fontId="121" fillId="31" borderId="230" xfId="0" applyFont="1" applyFill="1" applyBorder="1" applyAlignment="1">
      <alignment horizontal="center" vertical="center" wrapText="1"/>
    </xf>
    <xf numFmtId="0" fontId="115" fillId="0" borderId="0" xfId="0" applyFont="1" applyAlignment="1">
      <alignment horizontal="left" vertical="top" wrapText="1"/>
    </xf>
    <xf numFmtId="0" fontId="115" fillId="17" borderId="0" xfId="1" applyFont="1" applyFill="1" applyBorder="1" applyAlignment="1" applyProtection="1">
      <alignment vertical="top" wrapText="1"/>
    </xf>
    <xf numFmtId="0" fontId="161" fillId="18" borderId="59" xfId="0" applyFont="1" applyFill="1" applyBorder="1" applyAlignment="1">
      <alignment horizontal="center" vertical="center" wrapText="1"/>
    </xf>
    <xf numFmtId="0" fontId="20" fillId="4" borderId="246" xfId="2" applyFont="1" applyFill="1" applyBorder="1" applyAlignment="1">
      <alignment horizontal="center" vertical="center" wrapText="1"/>
    </xf>
    <xf numFmtId="0" fontId="20" fillId="41" borderId="247" xfId="2" applyFont="1" applyFill="1" applyBorder="1" applyAlignment="1">
      <alignment horizontal="center" vertical="center" wrapText="1"/>
    </xf>
    <xf numFmtId="0" fontId="20" fillId="19" borderId="247" xfId="2" applyFont="1" applyFill="1" applyBorder="1" applyAlignment="1">
      <alignment horizontal="center" vertical="center" wrapText="1"/>
    </xf>
    <xf numFmtId="0" fontId="20" fillId="4" borderId="247" xfId="2" applyFont="1" applyFill="1" applyBorder="1" applyAlignment="1">
      <alignment horizontal="center" vertical="center" wrapText="1"/>
    </xf>
    <xf numFmtId="0" fontId="20" fillId="4" borderId="248" xfId="2" applyFont="1" applyFill="1" applyBorder="1" applyAlignment="1">
      <alignment horizontal="center" vertical="center" wrapText="1"/>
    </xf>
    <xf numFmtId="0" fontId="20" fillId="4" borderId="249" xfId="2" applyFont="1" applyFill="1" applyBorder="1" applyAlignment="1">
      <alignment horizontal="center" vertical="center" wrapText="1"/>
    </xf>
    <xf numFmtId="0" fontId="21" fillId="21" borderId="250" xfId="2" applyFont="1" applyFill="1" applyBorder="1" applyAlignment="1">
      <alignment horizontal="center" vertical="top" wrapText="1"/>
    </xf>
    <xf numFmtId="177" fontId="1" fillId="21" borderId="251" xfId="2" applyNumberFormat="1" applyFont="1" applyFill="1" applyBorder="1" applyAlignment="1">
      <alignment horizontal="center" vertical="center" wrapText="1"/>
    </xf>
    <xf numFmtId="0" fontId="21" fillId="21" borderId="250" xfId="2" applyFont="1" applyFill="1" applyBorder="1" applyAlignment="1">
      <alignment horizontal="center" vertical="center" wrapText="1"/>
    </xf>
    <xf numFmtId="0" fontId="21" fillId="17" borderId="251" xfId="2" applyFont="1" applyFill="1" applyBorder="1" applyAlignment="1">
      <alignment horizontal="center" vertical="top" wrapText="1"/>
    </xf>
    <xf numFmtId="177" fontId="20" fillId="19" borderId="195" xfId="2" applyNumberFormat="1" applyFont="1" applyFill="1" applyBorder="1" applyAlignment="1">
      <alignment horizontal="center" vertical="center" shrinkToFit="1"/>
    </xf>
    <xf numFmtId="177" fontId="1" fillId="17" borderId="251" xfId="2" applyNumberFormat="1" applyFont="1" applyFill="1" applyBorder="1" applyAlignment="1">
      <alignment horizontal="center" vertical="center" wrapText="1"/>
    </xf>
    <xf numFmtId="0" fontId="20" fillId="17" borderId="211" xfId="2" applyFont="1" applyFill="1" applyBorder="1" applyAlignment="1">
      <alignment horizontal="left" vertical="center"/>
    </xf>
    <xf numFmtId="177" fontId="20" fillId="17" borderId="195" xfId="2" applyNumberFormat="1" applyFont="1" applyFill="1" applyBorder="1" applyAlignment="1">
      <alignment horizontal="center" vertical="center" shrinkToFit="1"/>
    </xf>
    <xf numFmtId="177" fontId="33" fillId="39" borderId="195" xfId="2" applyNumberFormat="1" applyFont="1" applyFill="1" applyBorder="1" applyAlignment="1">
      <alignment horizontal="center" vertical="center" wrapText="1"/>
    </xf>
    <xf numFmtId="177" fontId="46" fillId="39" borderId="195" xfId="2" applyNumberFormat="1" applyFont="1" applyFill="1" applyBorder="1" applyAlignment="1">
      <alignment horizontal="center" vertical="center" wrapText="1"/>
    </xf>
    <xf numFmtId="0" fontId="80" fillId="0" borderId="252" xfId="0" applyFont="1" applyBorder="1" applyAlignment="1">
      <alignment horizontal="center" vertical="center" wrapText="1"/>
    </xf>
    <xf numFmtId="0" fontId="80" fillId="0" borderId="196" xfId="0" applyFont="1" applyBorder="1" applyAlignment="1">
      <alignment horizontal="center" vertical="center" wrapText="1"/>
    </xf>
    <xf numFmtId="0" fontId="80" fillId="21" borderId="196" xfId="0" applyFont="1" applyFill="1" applyBorder="1" applyAlignment="1">
      <alignment horizontal="center" vertical="center" wrapText="1"/>
    </xf>
    <xf numFmtId="0" fontId="80" fillId="17" borderId="196" xfId="0" applyFont="1" applyFill="1" applyBorder="1" applyAlignment="1">
      <alignment horizontal="center" vertical="center" wrapText="1"/>
    </xf>
    <xf numFmtId="0" fontId="80" fillId="33" borderId="196" xfId="0" applyFont="1" applyFill="1" applyBorder="1" applyAlignment="1">
      <alignment horizontal="center" vertical="center" wrapText="1"/>
    </xf>
    <xf numFmtId="0" fontId="20" fillId="17" borderId="196" xfId="2" applyFont="1" applyFill="1" applyBorder="1" applyAlignment="1">
      <alignment horizontal="center" vertical="center" wrapText="1"/>
    </xf>
    <xf numFmtId="0" fontId="20" fillId="28" borderId="196" xfId="2" applyFont="1" applyFill="1" applyBorder="1" applyAlignment="1">
      <alignment horizontal="center" vertical="center" wrapText="1"/>
    </xf>
    <xf numFmtId="0" fontId="20" fillId="34" borderId="196" xfId="2" applyFont="1" applyFill="1" applyBorder="1" applyAlignment="1">
      <alignment horizontal="center" vertical="center" wrapText="1"/>
    </xf>
    <xf numFmtId="0" fontId="20" fillId="35" borderId="196" xfId="2" applyFont="1" applyFill="1" applyBorder="1" applyAlignment="1">
      <alignment horizontal="center" vertical="center" wrapText="1"/>
    </xf>
    <xf numFmtId="0" fontId="20" fillId="17" borderId="253" xfId="2" applyFont="1" applyFill="1" applyBorder="1" applyAlignment="1">
      <alignment horizontal="center" vertical="center" wrapText="1"/>
    </xf>
    <xf numFmtId="177" fontId="20" fillId="17" borderId="253" xfId="2" applyNumberFormat="1" applyFont="1" applyFill="1" applyBorder="1" applyAlignment="1">
      <alignment horizontal="center" vertical="center" shrinkToFit="1"/>
    </xf>
    <xf numFmtId="0" fontId="0" fillId="0" borderId="254" xfId="0" applyBorder="1" applyAlignment="1">
      <alignment horizontal="center" vertical="center" wrapText="1"/>
    </xf>
    <xf numFmtId="177" fontId="20" fillId="21" borderId="254" xfId="2" applyNumberFormat="1" applyFont="1" applyFill="1" applyBorder="1" applyAlignment="1">
      <alignment horizontal="center" vertical="center" shrinkToFit="1"/>
    </xf>
    <xf numFmtId="177" fontId="20" fillId="17" borderId="254" xfId="2" applyNumberFormat="1" applyFont="1" applyFill="1" applyBorder="1" applyAlignment="1">
      <alignment horizontal="center" vertical="center" shrinkToFit="1"/>
    </xf>
    <xf numFmtId="0" fontId="20" fillId="0" borderId="253" xfId="2" applyFont="1" applyBorder="1" applyAlignment="1">
      <alignment horizontal="center" vertical="center"/>
    </xf>
    <xf numFmtId="177" fontId="33" fillId="17" borderId="253" xfId="2" applyNumberFormat="1" applyFont="1" applyFill="1" applyBorder="1" applyAlignment="1">
      <alignment horizontal="center" vertical="center" wrapText="1"/>
    </xf>
    <xf numFmtId="0" fontId="20" fillId="17" borderId="255" xfId="2" applyFont="1" applyFill="1" applyBorder="1" applyAlignment="1">
      <alignment horizontal="left" vertical="center"/>
    </xf>
    <xf numFmtId="0" fontId="20" fillId="30" borderId="253" xfId="2" applyFont="1" applyFill="1" applyBorder="1" applyAlignment="1">
      <alignment horizontal="center" vertical="center" wrapText="1"/>
    </xf>
    <xf numFmtId="177" fontId="20" fillId="30" borderId="253" xfId="2" applyNumberFormat="1" applyFont="1" applyFill="1" applyBorder="1" applyAlignment="1">
      <alignment horizontal="center" vertical="center" shrinkToFit="1"/>
    </xf>
    <xf numFmtId="177" fontId="20" fillId="28" borderId="253" xfId="2" applyNumberFormat="1" applyFont="1" applyFill="1" applyBorder="1" applyAlignment="1">
      <alignment horizontal="center" vertical="center" shrinkToFit="1"/>
    </xf>
    <xf numFmtId="0" fontId="6" fillId="28" borderId="253" xfId="2" applyFill="1" applyBorder="1" applyAlignment="1">
      <alignment horizontal="center" vertical="center"/>
    </xf>
    <xf numFmtId="177" fontId="1" fillId="17" borderId="253"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0" fontId="20" fillId="30" borderId="196" xfId="2" applyFont="1" applyFill="1" applyBorder="1" applyAlignment="1">
      <alignment horizontal="left" vertical="center"/>
    </xf>
    <xf numFmtId="0" fontId="85" fillId="30" borderId="252" xfId="2" applyFont="1" applyFill="1" applyBorder="1" applyAlignment="1">
      <alignment horizontal="center" vertical="center"/>
    </xf>
    <xf numFmtId="177" fontId="85" fillId="30" borderId="252" xfId="2" applyNumberFormat="1" applyFont="1" applyFill="1" applyBorder="1" applyAlignment="1">
      <alignment horizontal="center" vertical="center" shrinkToFit="1"/>
    </xf>
    <xf numFmtId="177" fontId="10" fillId="30" borderId="252" xfId="2" applyNumberFormat="1" applyFont="1" applyFill="1" applyBorder="1" applyAlignment="1">
      <alignment horizontal="center" vertical="center" wrapText="1"/>
    </xf>
    <xf numFmtId="177" fontId="12" fillId="36" borderId="256" xfId="2" applyNumberFormat="1" applyFont="1" applyFill="1" applyBorder="1" applyAlignment="1">
      <alignment horizontal="center" vertical="center" wrapText="1"/>
    </xf>
    <xf numFmtId="177" fontId="85" fillId="30" borderId="196" xfId="2" applyNumberFormat="1" applyFont="1" applyFill="1" applyBorder="1" applyAlignment="1">
      <alignment horizontal="center" vertical="center" shrinkToFit="1"/>
    </xf>
    <xf numFmtId="177" fontId="122" fillId="30" borderId="196" xfId="2" applyNumberFormat="1" applyFont="1" applyFill="1" applyBorder="1" applyAlignment="1">
      <alignment horizontal="center" vertical="center" wrapText="1"/>
    </xf>
    <xf numFmtId="0" fontId="20" fillId="17" borderId="257" xfId="2" applyFont="1" applyFill="1" applyBorder="1" applyAlignment="1">
      <alignment horizontal="left" vertical="center"/>
    </xf>
    <xf numFmtId="0" fontId="96" fillId="36" borderId="196" xfId="0" applyFont="1" applyFill="1" applyBorder="1" applyAlignment="1">
      <alignment horizontal="center" vertical="center" wrapText="1"/>
    </xf>
    <xf numFmtId="177" fontId="97" fillId="36" borderId="196" xfId="2" applyNumberFormat="1" applyFont="1" applyFill="1" applyBorder="1" applyAlignment="1">
      <alignment horizontal="center" vertical="center" shrinkToFit="1"/>
    </xf>
    <xf numFmtId="177" fontId="6" fillId="17" borderId="196" xfId="2" applyNumberFormat="1" applyFill="1" applyBorder="1" applyAlignment="1">
      <alignment horizontal="center" vertical="center" shrinkToFit="1"/>
    </xf>
    <xf numFmtId="177" fontId="6" fillId="21" borderId="196" xfId="2" applyNumberFormat="1" applyFill="1" applyBorder="1" applyAlignment="1">
      <alignment horizontal="center" vertical="center" shrinkToFit="1"/>
    </xf>
    <xf numFmtId="177" fontId="12" fillId="39" borderId="196" xfId="2" applyNumberFormat="1" applyFont="1" applyFill="1" applyBorder="1" applyAlignment="1">
      <alignment horizontal="center" vertical="center" shrinkToFit="1"/>
    </xf>
    <xf numFmtId="0" fontId="20" fillId="5" borderId="257" xfId="2" applyFont="1" applyFill="1" applyBorder="1" applyAlignment="1">
      <alignment horizontal="left" vertical="center"/>
    </xf>
    <xf numFmtId="177" fontId="6" fillId="6" borderId="252" xfId="2" applyNumberFormat="1" applyFill="1" applyBorder="1" applyAlignment="1">
      <alignment horizontal="center" vertical="center" shrinkToFit="1"/>
    </xf>
    <xf numFmtId="177" fontId="6" fillId="5" borderId="252" xfId="2" applyNumberFormat="1" applyFill="1" applyBorder="1" applyAlignment="1">
      <alignment horizontal="center" vertical="center" shrinkToFit="1"/>
    </xf>
    <xf numFmtId="0" fontId="0" fillId="0" borderId="252" xfId="0" applyBorder="1" applyAlignment="1">
      <alignment horizontal="center" vertical="center" wrapText="1"/>
    </xf>
    <xf numFmtId="0" fontId="27" fillId="0" borderId="252" xfId="0" applyFont="1" applyBorder="1" applyAlignment="1">
      <alignment horizontal="center" vertical="center" wrapText="1"/>
    </xf>
    <xf numFmtId="0" fontId="0" fillId="21" borderId="252" xfId="0" applyFill="1" applyBorder="1" applyAlignment="1">
      <alignment horizontal="center" vertical="center" wrapText="1"/>
    </xf>
    <xf numFmtId="0" fontId="1" fillId="0" borderId="252" xfId="0" applyFont="1" applyBorder="1" applyAlignment="1">
      <alignment horizontal="center" vertical="center" wrapText="1"/>
    </xf>
    <xf numFmtId="177" fontId="6" fillId="0" borderId="252" xfId="2" applyNumberFormat="1" applyBorder="1" applyAlignment="1">
      <alignment horizontal="center" vertical="center" shrinkToFit="1"/>
    </xf>
    <xf numFmtId="177" fontId="12" fillId="39" borderId="258" xfId="2" applyNumberFormat="1" applyFont="1" applyFill="1" applyBorder="1" applyAlignment="1">
      <alignment horizontal="center" vertical="center" wrapText="1"/>
    </xf>
    <xf numFmtId="0" fontId="20" fillId="0" borderId="196" xfId="2" applyFont="1" applyBorder="1" applyAlignment="1">
      <alignment horizontal="left" vertical="center"/>
    </xf>
    <xf numFmtId="177" fontId="6" fillId="0" borderId="196" xfId="2" applyNumberFormat="1" applyBorder="1" applyAlignment="1">
      <alignment horizontal="center" vertical="center" shrinkToFit="1"/>
    </xf>
    <xf numFmtId="177" fontId="6" fillId="5" borderId="196" xfId="2" applyNumberFormat="1" applyFill="1" applyBorder="1" applyAlignment="1">
      <alignment horizontal="center" vertical="center" shrinkToFit="1"/>
    </xf>
    <xf numFmtId="177" fontId="6" fillId="20" borderId="196" xfId="2" applyNumberFormat="1" applyFill="1" applyBorder="1" applyAlignment="1">
      <alignment horizontal="center" vertical="center" shrinkToFit="1"/>
    </xf>
    <xf numFmtId="177" fontId="10" fillId="0" borderId="196" xfId="2" applyNumberFormat="1" applyFont="1" applyBorder="1" applyAlignment="1">
      <alignment horizontal="center" vertical="center" shrinkToFit="1"/>
    </xf>
    <xf numFmtId="0" fontId="20" fillId="5" borderId="196" xfId="2" applyFont="1" applyFill="1" applyBorder="1" applyAlignment="1">
      <alignment horizontal="left" vertical="center"/>
    </xf>
    <xf numFmtId="177" fontId="6" fillId="6" borderId="196" xfId="2" applyNumberFormat="1" applyFill="1" applyBorder="1" applyAlignment="1">
      <alignment horizontal="center" vertical="center" shrinkToFit="1"/>
    </xf>
    <xf numFmtId="177" fontId="6" fillId="2" borderId="196" xfId="2" applyNumberFormat="1" applyFill="1" applyBorder="1" applyAlignment="1">
      <alignment horizontal="center" vertical="center" shrinkToFit="1"/>
    </xf>
    <xf numFmtId="0" fontId="0" fillId="0" borderId="196" xfId="0" applyBorder="1" applyAlignment="1">
      <alignment horizontal="center" vertical="center" wrapText="1"/>
    </xf>
    <xf numFmtId="0" fontId="0" fillId="2" borderId="196" xfId="0" applyFill="1" applyBorder="1" applyAlignment="1">
      <alignment horizontal="center" vertical="center" wrapText="1"/>
    </xf>
    <xf numFmtId="0" fontId="1" fillId="0" borderId="196" xfId="0" applyFont="1" applyBorder="1" applyAlignment="1">
      <alignment horizontal="center" vertical="center" wrapText="1"/>
    </xf>
    <xf numFmtId="0" fontId="6" fillId="5" borderId="196" xfId="2" applyFill="1" applyBorder="1" applyAlignment="1">
      <alignment horizontal="center" vertical="center" wrapText="1"/>
    </xf>
    <xf numFmtId="177" fontId="12" fillId="26" borderId="258" xfId="2" applyNumberFormat="1" applyFont="1" applyFill="1" applyBorder="1" applyAlignment="1">
      <alignment horizontal="center" vertical="center" wrapText="1"/>
    </xf>
    <xf numFmtId="0" fontId="6" fillId="0" borderId="196" xfId="2" applyBorder="1" applyAlignment="1">
      <alignment horizontal="center" vertical="center"/>
    </xf>
    <xf numFmtId="177" fontId="1" fillId="0" borderId="196" xfId="2" applyNumberFormat="1" applyFont="1" applyBorder="1" applyAlignment="1">
      <alignment horizontal="center" vertical="center" shrinkToFit="1"/>
    </xf>
    <xf numFmtId="177" fontId="12" fillId="0" borderId="196" xfId="2" applyNumberFormat="1" applyFont="1" applyBorder="1" applyAlignment="1">
      <alignment horizontal="center" vertical="center" shrinkToFit="1"/>
    </xf>
    <xf numFmtId="0" fontId="20" fillId="5" borderId="257" xfId="2" applyFont="1" applyFill="1" applyBorder="1" applyAlignment="1">
      <alignment horizontal="center" vertical="center"/>
    </xf>
    <xf numFmtId="177" fontId="6" fillId="5" borderId="196" xfId="2" applyNumberFormat="1" applyFill="1" applyBorder="1" applyAlignment="1">
      <alignment horizontal="center" vertical="center" wrapText="1"/>
    </xf>
    <xf numFmtId="177" fontId="6" fillId="0" borderId="196" xfId="2" applyNumberFormat="1" applyBorder="1" applyAlignment="1">
      <alignment horizontal="center" vertical="center" wrapText="1"/>
    </xf>
    <xf numFmtId="177" fontId="6" fillId="6" borderId="196" xfId="2" applyNumberFormat="1" applyFill="1" applyBorder="1" applyAlignment="1">
      <alignment horizontal="center" vertical="center" wrapText="1"/>
    </xf>
    <xf numFmtId="0" fontId="6" fillId="0" borderId="196" xfId="2" applyBorder="1" applyAlignment="1">
      <alignment horizontal="center" vertical="center" wrapText="1"/>
    </xf>
    <xf numFmtId="0" fontId="20" fillId="5" borderId="259" xfId="2" applyFont="1" applyFill="1" applyBorder="1" applyAlignment="1">
      <alignment horizontal="left" vertical="center"/>
    </xf>
    <xf numFmtId="177" fontId="12" fillId="0" borderId="196" xfId="2" applyNumberFormat="1" applyFont="1" applyBorder="1" applyAlignment="1">
      <alignment horizontal="center" vertical="center" wrapText="1"/>
    </xf>
    <xf numFmtId="0" fontId="20" fillId="5" borderId="250" xfId="2" applyFont="1" applyFill="1" applyBorder="1" applyAlignment="1">
      <alignment horizontal="center" vertical="center"/>
    </xf>
    <xf numFmtId="177" fontId="6" fillId="7" borderId="258" xfId="2" applyNumberFormat="1" applyFill="1" applyBorder="1" applyAlignment="1">
      <alignment horizontal="center" vertical="center" wrapText="1"/>
    </xf>
    <xf numFmtId="0" fontId="20" fillId="5" borderId="259" xfId="2" applyFont="1" applyFill="1" applyBorder="1" applyAlignment="1">
      <alignment horizontal="center" vertical="center"/>
    </xf>
    <xf numFmtId="0" fontId="20" fillId="0" borderId="250" xfId="2" applyFont="1" applyBorder="1" applyAlignment="1">
      <alignment horizontal="center" vertical="center"/>
    </xf>
    <xf numFmtId="0" fontId="6" fillId="6" borderId="196" xfId="2" applyFill="1" applyBorder="1" applyAlignment="1">
      <alignment horizontal="center" vertical="center" wrapText="1"/>
    </xf>
    <xf numFmtId="0" fontId="20" fillId="0" borderId="259" xfId="2" applyFont="1" applyBorder="1" applyAlignment="1">
      <alignment horizontal="center" vertical="center"/>
    </xf>
    <xf numFmtId="177" fontId="6" fillId="0" borderId="258" xfId="2" applyNumberFormat="1" applyBorder="1" applyAlignment="1">
      <alignment horizontal="center" vertical="center" wrapText="1"/>
    </xf>
    <xf numFmtId="177" fontId="6" fillId="7" borderId="196" xfId="2" applyNumberFormat="1" applyFill="1" applyBorder="1" applyAlignment="1">
      <alignment horizontal="center" vertical="center" wrapText="1"/>
    </xf>
    <xf numFmtId="0" fontId="6" fillId="0" borderId="260" xfId="2" applyBorder="1" applyAlignment="1">
      <alignment horizontal="center" vertical="center" wrapText="1"/>
    </xf>
    <xf numFmtId="0" fontId="6" fillId="6" borderId="260" xfId="2" applyFill="1" applyBorder="1" applyAlignment="1">
      <alignment horizontal="center" vertical="center" wrapText="1"/>
    </xf>
    <xf numFmtId="177" fontId="6" fillId="0" borderId="261" xfId="2" applyNumberFormat="1" applyBorder="1" applyAlignment="1">
      <alignment horizontal="center" vertical="center" wrapText="1"/>
    </xf>
    <xf numFmtId="0" fontId="6" fillId="2" borderId="196" xfId="2" applyFill="1" applyBorder="1" applyAlignment="1">
      <alignment horizontal="center" vertical="center" wrapText="1"/>
    </xf>
    <xf numFmtId="0" fontId="67" fillId="5" borderId="266" xfId="2" applyFont="1" applyFill="1" applyBorder="1" applyAlignment="1">
      <alignment horizontal="center" vertical="center"/>
    </xf>
    <xf numFmtId="0" fontId="6" fillId="5" borderId="270" xfId="2" applyFill="1" applyBorder="1">
      <alignment vertical="center"/>
    </xf>
    <xf numFmtId="0" fontId="6" fillId="5" borderId="271" xfId="2" applyFill="1" applyBorder="1">
      <alignment vertical="center"/>
    </xf>
    <xf numFmtId="0" fontId="6" fillId="5" borderId="272" xfId="2" applyFill="1" applyBorder="1">
      <alignment vertical="center"/>
    </xf>
    <xf numFmtId="0" fontId="6" fillId="0" borderId="273" xfId="2" applyBorder="1">
      <alignment vertical="center"/>
    </xf>
    <xf numFmtId="0" fontId="6" fillId="0" borderId="274" xfId="2" applyBorder="1">
      <alignment vertical="center"/>
    </xf>
    <xf numFmtId="0" fontId="6" fillId="0" borderId="275" xfId="2" applyBorder="1">
      <alignment vertical="center"/>
    </xf>
    <xf numFmtId="0" fontId="6" fillId="0" borderId="276" xfId="2" applyBorder="1">
      <alignment vertical="center"/>
    </xf>
    <xf numFmtId="0" fontId="8" fillId="0" borderId="253" xfId="1" applyBorder="1" applyAlignment="1" applyProtection="1">
      <alignment vertical="center" wrapText="1"/>
    </xf>
    <xf numFmtId="0" fontId="89" fillId="17" borderId="0" xfId="0" applyFont="1" applyFill="1" applyAlignment="1">
      <alignment horizontal="center" vertical="center" wrapText="1"/>
    </xf>
    <xf numFmtId="0" fontId="88" fillId="17" borderId="280" xfId="17" applyFont="1" applyFill="1" applyBorder="1" applyAlignment="1">
      <alignment horizontal="center" vertical="center" wrapText="1"/>
    </xf>
    <xf numFmtId="14" fontId="88" fillId="17" borderId="281" xfId="17" applyNumberFormat="1" applyFont="1" applyFill="1" applyBorder="1" applyAlignment="1">
      <alignment horizontal="center" vertical="center"/>
    </xf>
    <xf numFmtId="0" fontId="161" fillId="0" borderId="50" xfId="0" applyFont="1" applyBorder="1" applyAlignment="1">
      <alignment horizontal="center" vertical="center" wrapText="1"/>
    </xf>
    <xf numFmtId="0" fontId="161" fillId="0" borderId="59" xfId="0" applyFont="1" applyBorder="1" applyAlignment="1">
      <alignment horizontal="center" vertical="center" wrapText="1"/>
    </xf>
    <xf numFmtId="0" fontId="88" fillId="17" borderId="287" xfId="17" applyFont="1" applyFill="1" applyBorder="1" applyAlignment="1">
      <alignment horizontal="center" vertical="center" wrapText="1"/>
    </xf>
    <xf numFmtId="14" fontId="88" fillId="17" borderId="285" xfId="17" applyNumberFormat="1" applyFont="1" applyFill="1" applyBorder="1" applyAlignment="1">
      <alignment horizontal="center" vertical="center"/>
    </xf>
    <xf numFmtId="0" fontId="33" fillId="17" borderId="287" xfId="17" applyFont="1" applyFill="1" applyBorder="1" applyAlignment="1">
      <alignment horizontal="center" vertical="center" wrapText="1"/>
    </xf>
    <xf numFmtId="14" fontId="12" fillId="17" borderId="285" xfId="17" applyNumberFormat="1" applyFont="1" applyFill="1" applyBorder="1" applyAlignment="1">
      <alignment horizontal="center" vertical="center"/>
    </xf>
    <xf numFmtId="14" fontId="20" fillId="17" borderId="285" xfId="17" applyNumberFormat="1" applyFont="1" applyFill="1" applyBorder="1" applyAlignment="1">
      <alignment horizontal="center" vertical="center"/>
    </xf>
    <xf numFmtId="0" fontId="106" fillId="17" borderId="0" xfId="0" applyFont="1" applyFill="1">
      <alignment vertical="center"/>
    </xf>
    <xf numFmtId="0" fontId="96" fillId="36" borderId="289" xfId="0" applyFont="1" applyFill="1" applyBorder="1" applyAlignment="1">
      <alignment horizontal="center" vertical="center" wrapText="1"/>
    </xf>
    <xf numFmtId="0" fontId="161" fillId="0" borderId="196" xfId="0" applyFont="1" applyBorder="1" applyAlignment="1">
      <alignment horizontal="center" vertical="center" wrapText="1"/>
    </xf>
    <xf numFmtId="0" fontId="161" fillId="0" borderId="290" xfId="0" applyFont="1" applyBorder="1" applyAlignment="1">
      <alignment horizontal="center" vertical="center" wrapText="1"/>
    </xf>
    <xf numFmtId="0" fontId="161" fillId="19" borderId="290" xfId="0" applyFont="1" applyFill="1" applyBorder="1" applyAlignment="1">
      <alignment horizontal="center" vertical="center" wrapText="1"/>
    </xf>
    <xf numFmtId="0" fontId="8" fillId="0" borderId="206" xfId="1" applyBorder="1" applyAlignment="1" applyProtection="1">
      <alignment vertical="center" wrapText="1"/>
    </xf>
    <xf numFmtId="0" fontId="8" fillId="0" borderId="203" xfId="1" applyBorder="1" applyAlignment="1" applyProtection="1">
      <alignment vertical="center" wrapText="1"/>
    </xf>
    <xf numFmtId="0" fontId="8" fillId="0" borderId="190" xfId="1" applyBorder="1" applyAlignment="1" applyProtection="1">
      <alignment vertical="center" wrapText="1"/>
    </xf>
    <xf numFmtId="0" fontId="8" fillId="0" borderId="193" xfId="1" applyBorder="1" applyAlignment="1" applyProtection="1">
      <alignment vertical="center" wrapText="1"/>
    </xf>
    <xf numFmtId="0" fontId="28" fillId="21" borderId="291" xfId="2" applyFont="1" applyFill="1" applyBorder="1" applyAlignment="1">
      <alignment horizontal="center" vertical="center" wrapText="1"/>
    </xf>
    <xf numFmtId="0" fontId="28" fillId="21" borderId="203" xfId="2" applyFont="1" applyFill="1" applyBorder="1" applyAlignment="1">
      <alignment horizontal="center" vertical="center" wrapText="1"/>
    </xf>
    <xf numFmtId="0" fontId="113" fillId="0" borderId="292" xfId="2" applyFont="1" applyBorder="1" applyAlignment="1">
      <alignment vertical="top" wrapText="1"/>
    </xf>
    <xf numFmtId="14" fontId="86" fillId="19" borderId="293" xfId="2" applyNumberFormat="1" applyFont="1" applyFill="1" applyBorder="1" applyAlignment="1">
      <alignment horizontal="center" vertical="center"/>
    </xf>
    <xf numFmtId="0" fontId="170" fillId="3" borderId="0" xfId="17" applyFont="1" applyFill="1" applyAlignment="1">
      <alignment horizontal="center" vertical="center" wrapText="1"/>
    </xf>
    <xf numFmtId="0" fontId="153" fillId="19" borderId="220" xfId="2" applyFont="1" applyFill="1" applyBorder="1" applyAlignment="1">
      <alignment horizontal="center" vertical="center" wrapText="1"/>
    </xf>
    <xf numFmtId="0" fontId="125" fillId="19" borderId="220" xfId="2" applyFont="1" applyFill="1" applyBorder="1" applyAlignment="1">
      <alignment horizontal="center" vertical="center" wrapText="1"/>
    </xf>
    <xf numFmtId="0" fontId="20" fillId="19" borderId="220" xfId="2" applyFont="1" applyFill="1" applyBorder="1" applyAlignment="1">
      <alignment horizontal="left" vertical="center" shrinkToFit="1"/>
    </xf>
    <xf numFmtId="14" fontId="20" fillId="19" borderId="220" xfId="2" applyNumberFormat="1" applyFont="1" applyFill="1" applyBorder="1" applyAlignment="1">
      <alignment horizontal="center" vertical="center"/>
    </xf>
    <xf numFmtId="14" fontId="20" fillId="19" borderId="221" xfId="2" applyNumberFormat="1" applyFont="1" applyFill="1" applyBorder="1" applyAlignment="1">
      <alignment horizontal="center" vertical="center"/>
    </xf>
    <xf numFmtId="0" fontId="153" fillId="24" borderId="220" xfId="2" applyFont="1" applyFill="1" applyBorder="1" applyAlignment="1">
      <alignment horizontal="center" vertical="center" wrapText="1"/>
    </xf>
    <xf numFmtId="0" fontId="125" fillId="24" borderId="220" xfId="2" applyFont="1" applyFill="1" applyBorder="1" applyAlignment="1">
      <alignment horizontal="center" vertical="center" wrapText="1"/>
    </xf>
    <xf numFmtId="0" fontId="20" fillId="24" borderId="220" xfId="2" applyFont="1" applyFill="1" applyBorder="1" applyAlignment="1">
      <alignment horizontal="left" vertical="center" shrinkToFit="1"/>
    </xf>
    <xf numFmtId="14" fontId="20" fillId="24" borderId="220" xfId="2" applyNumberFormat="1" applyFont="1" applyFill="1" applyBorder="1" applyAlignment="1">
      <alignment horizontal="center" vertical="center"/>
    </xf>
    <xf numFmtId="14" fontId="20" fillId="24" borderId="221" xfId="2" applyNumberFormat="1" applyFont="1" applyFill="1" applyBorder="1" applyAlignment="1">
      <alignment horizontal="center" vertical="center"/>
    </xf>
    <xf numFmtId="0" fontId="153" fillId="44" borderId="220" xfId="2" applyFont="1" applyFill="1" applyBorder="1" applyAlignment="1">
      <alignment horizontal="center" vertical="center" wrapText="1"/>
    </xf>
    <xf numFmtId="0" fontId="125" fillId="44" borderId="220" xfId="2" applyFont="1" applyFill="1" applyBorder="1" applyAlignment="1">
      <alignment horizontal="center" vertical="center" wrapText="1"/>
    </xf>
    <xf numFmtId="0" fontId="20" fillId="44" borderId="220" xfId="2" applyFont="1" applyFill="1" applyBorder="1" applyAlignment="1">
      <alignment horizontal="left" vertical="center" shrinkToFit="1"/>
    </xf>
    <xf numFmtId="14" fontId="20" fillId="44" borderId="220" xfId="2" applyNumberFormat="1" applyFont="1" applyFill="1" applyBorder="1" applyAlignment="1">
      <alignment horizontal="center" vertical="center"/>
    </xf>
    <xf numFmtId="14" fontId="20" fillId="44" borderId="221" xfId="2" applyNumberFormat="1" applyFont="1" applyFill="1" applyBorder="1" applyAlignment="1">
      <alignment horizontal="center" vertical="center"/>
    </xf>
    <xf numFmtId="0" fontId="17" fillId="19" borderId="127" xfId="2" applyFont="1" applyFill="1" applyBorder="1" applyAlignment="1">
      <alignment horizontal="center" vertical="center" wrapText="1"/>
    </xf>
    <xf numFmtId="0" fontId="172" fillId="27" borderId="0" xfId="0" applyFont="1" applyFill="1" applyAlignment="1">
      <alignment horizontal="center" vertical="center" wrapText="1"/>
    </xf>
    <xf numFmtId="14" fontId="33" fillId="17" borderId="285"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8" fillId="0" borderId="298" xfId="1" applyBorder="1" applyAlignment="1" applyProtection="1">
      <alignment vertical="center" wrapText="1"/>
    </xf>
    <xf numFmtId="0" fontId="92" fillId="23" borderId="300" xfId="2" applyFont="1" applyFill="1" applyBorder="1" applyAlignment="1">
      <alignment horizontal="center" vertical="center" wrapText="1"/>
    </xf>
    <xf numFmtId="0" fontId="91" fillId="23" borderId="301" xfId="2" applyFont="1" applyFill="1" applyBorder="1" applyAlignment="1">
      <alignment horizontal="center" vertical="center" wrapText="1"/>
    </xf>
    <xf numFmtId="0" fontId="101" fillId="23" borderId="301" xfId="2" applyFont="1" applyFill="1" applyBorder="1" applyAlignment="1">
      <alignment horizontal="left" vertical="center" shrinkToFit="1"/>
    </xf>
    <xf numFmtId="0" fontId="91" fillId="23" borderId="301" xfId="2" applyFont="1" applyFill="1" applyBorder="1" applyAlignment="1">
      <alignment horizontal="center" vertical="center"/>
    </xf>
    <xf numFmtId="0" fontId="91" fillId="23" borderId="302" xfId="2" applyFont="1" applyFill="1" applyBorder="1" applyAlignment="1">
      <alignment horizontal="center" vertical="center"/>
    </xf>
    <xf numFmtId="0" fontId="153" fillId="25" borderId="220" xfId="2" applyFont="1" applyFill="1" applyBorder="1" applyAlignment="1">
      <alignment horizontal="center" vertical="center" wrapText="1"/>
    </xf>
    <xf numFmtId="0" fontId="125" fillId="25" borderId="220" xfId="2" applyFont="1" applyFill="1" applyBorder="1" applyAlignment="1">
      <alignment horizontal="center" vertical="center" wrapText="1"/>
    </xf>
    <xf numFmtId="0" fontId="20" fillId="25" borderId="220" xfId="2" applyFont="1" applyFill="1" applyBorder="1" applyAlignment="1">
      <alignment horizontal="left" vertical="center" shrinkToFit="1"/>
    </xf>
    <xf numFmtId="14" fontId="20" fillId="25" borderId="220" xfId="2" applyNumberFormat="1" applyFont="1" applyFill="1" applyBorder="1" applyAlignment="1">
      <alignment horizontal="center" vertical="center"/>
    </xf>
    <xf numFmtId="14" fontId="20" fillId="25" borderId="221"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0" fontId="159" fillId="0" borderId="0" xfId="26" applyFont="1">
      <alignment vertical="center"/>
    </xf>
    <xf numFmtId="0" fontId="0" fillId="46" borderId="0" xfId="0" applyFill="1">
      <alignment vertical="center"/>
    </xf>
    <xf numFmtId="0" fontId="113" fillId="0" borderId="0" xfId="2" applyFont="1" applyAlignment="1">
      <alignment horizontal="left" vertical="top" wrapText="1"/>
    </xf>
    <xf numFmtId="0" fontId="94" fillId="17" borderId="287" xfId="17" applyFont="1" applyFill="1" applyBorder="1" applyAlignment="1">
      <alignment horizontal="center" vertical="center" wrapText="1"/>
    </xf>
    <xf numFmtId="0" fontId="153" fillId="38" borderId="220" xfId="2" applyFont="1" applyFill="1" applyBorder="1" applyAlignment="1">
      <alignment horizontal="center" vertical="center" wrapText="1"/>
    </xf>
    <xf numFmtId="0" fontId="125" fillId="38" borderId="220" xfId="2" applyFont="1" applyFill="1" applyBorder="1" applyAlignment="1">
      <alignment horizontal="center" vertical="center" wrapText="1"/>
    </xf>
    <xf numFmtId="0" fontId="20" fillId="38" borderId="220" xfId="2" applyFont="1" applyFill="1" applyBorder="1" applyAlignment="1">
      <alignment horizontal="left" vertical="center" shrinkToFit="1"/>
    </xf>
    <xf numFmtId="14" fontId="20" fillId="38" borderId="220" xfId="2" applyNumberFormat="1" applyFont="1" applyFill="1" applyBorder="1" applyAlignment="1">
      <alignment horizontal="center" vertical="center"/>
    </xf>
    <xf numFmtId="14" fontId="20" fillId="38" borderId="221" xfId="2" applyNumberFormat="1" applyFont="1" applyFill="1" applyBorder="1" applyAlignment="1">
      <alignment horizontal="center" vertical="center"/>
    </xf>
    <xf numFmtId="0" fontId="153" fillId="41" borderId="220" xfId="2" applyFont="1" applyFill="1" applyBorder="1" applyAlignment="1">
      <alignment horizontal="center" vertical="center" wrapText="1"/>
    </xf>
    <xf numFmtId="0" fontId="125" fillId="41" borderId="220" xfId="2" applyFont="1" applyFill="1" applyBorder="1" applyAlignment="1">
      <alignment horizontal="center" vertical="center" wrapText="1"/>
    </xf>
    <xf numFmtId="0" fontId="20" fillId="41" borderId="220" xfId="2" applyFont="1" applyFill="1" applyBorder="1" applyAlignment="1">
      <alignment horizontal="left" vertical="center" shrinkToFit="1"/>
    </xf>
    <xf numFmtId="14" fontId="20" fillId="41" borderId="220" xfId="2" applyNumberFormat="1" applyFont="1" applyFill="1" applyBorder="1" applyAlignment="1">
      <alignment horizontal="center" vertical="center"/>
    </xf>
    <xf numFmtId="14" fontId="20" fillId="41" borderId="221" xfId="2" applyNumberFormat="1" applyFont="1" applyFill="1" applyBorder="1" applyAlignment="1">
      <alignment horizontal="center" vertical="center"/>
    </xf>
    <xf numFmtId="0" fontId="169" fillId="0" borderId="0" xfId="0" applyFont="1">
      <alignment vertical="center"/>
    </xf>
    <xf numFmtId="0" fontId="176" fillId="0" borderId="0" xfId="0" applyFont="1">
      <alignment vertical="center"/>
    </xf>
    <xf numFmtId="0" fontId="175" fillId="0" borderId="0" xfId="0" applyFont="1">
      <alignment vertical="center"/>
    </xf>
    <xf numFmtId="0" fontId="183" fillId="0" borderId="0" xfId="0" applyFont="1">
      <alignment vertical="center"/>
    </xf>
    <xf numFmtId="0" fontId="180" fillId="0" borderId="0" xfId="0" applyFont="1">
      <alignment vertical="center"/>
    </xf>
    <xf numFmtId="0" fontId="181" fillId="0" borderId="0" xfId="0" applyFont="1">
      <alignment vertical="center"/>
    </xf>
    <xf numFmtId="0" fontId="174" fillId="0" borderId="0" xfId="0" applyFont="1">
      <alignment vertical="center"/>
    </xf>
    <xf numFmtId="0" fontId="8" fillId="0" borderId="303" xfId="1" applyBorder="1" applyAlignment="1" applyProtection="1">
      <alignment vertical="center"/>
    </xf>
    <xf numFmtId="56" fontId="0" fillId="0" borderId="0" xfId="0" applyNumberFormat="1">
      <alignment vertical="center"/>
    </xf>
    <xf numFmtId="0" fontId="184" fillId="0" borderId="0" xfId="0" applyFont="1">
      <alignment vertical="center"/>
    </xf>
    <xf numFmtId="0" fontId="0" fillId="0" borderId="0" xfId="0" applyAlignment="1">
      <alignment horizontal="center" vertical="center"/>
    </xf>
    <xf numFmtId="0" fontId="8" fillId="17" borderId="219" xfId="1" applyFill="1" applyBorder="1" applyAlignment="1" applyProtection="1">
      <alignment vertical="center" wrapText="1"/>
    </xf>
    <xf numFmtId="14" fontId="82" fillId="19" borderId="305" xfId="1" applyNumberFormat="1" applyFont="1" applyFill="1" applyBorder="1" applyAlignment="1" applyProtection="1">
      <alignment vertical="center" shrinkToFit="1"/>
    </xf>
    <xf numFmtId="0" fontId="185" fillId="19" borderId="81" xfId="2" applyFont="1" applyFill="1" applyBorder="1" applyAlignment="1">
      <alignment horizontal="center" vertical="center" wrapText="1"/>
    </xf>
    <xf numFmtId="0" fontId="17" fillId="21" borderId="127" xfId="2" applyFont="1" applyFill="1" applyBorder="1" applyAlignment="1">
      <alignment horizontal="center" vertical="center" wrapText="1"/>
    </xf>
    <xf numFmtId="0" fontId="137" fillId="21" borderId="127" xfId="2" applyFont="1" applyFill="1" applyBorder="1" applyAlignment="1">
      <alignment horizontal="center" vertical="center" wrapText="1"/>
    </xf>
    <xf numFmtId="0" fontId="66" fillId="19" borderId="287" xfId="0" applyFont="1" applyFill="1" applyBorder="1" applyAlignment="1">
      <alignment horizontal="center" vertical="center" wrapText="1"/>
    </xf>
    <xf numFmtId="14" fontId="94" fillId="19" borderId="285" xfId="17" applyNumberFormat="1" applyFont="1" applyFill="1" applyBorder="1" applyAlignment="1">
      <alignment horizontal="center" vertical="center" wrapText="1"/>
    </xf>
    <xf numFmtId="0" fontId="88" fillId="19" borderId="287" xfId="17" applyFont="1" applyFill="1" applyBorder="1" applyAlignment="1">
      <alignment horizontal="center" vertical="center" wrapText="1"/>
    </xf>
    <xf numFmtId="14" fontId="88" fillId="19" borderId="285" xfId="17" applyNumberFormat="1" applyFont="1" applyFill="1" applyBorder="1" applyAlignment="1">
      <alignment horizontal="center" vertical="center"/>
    </xf>
    <xf numFmtId="0" fontId="106" fillId="19" borderId="283" xfId="0" applyFont="1" applyFill="1" applyBorder="1" applyAlignment="1">
      <alignment horizontal="center" vertical="center" wrapText="1"/>
    </xf>
    <xf numFmtId="0" fontId="88" fillId="19" borderId="107" xfId="17" applyFont="1" applyFill="1" applyBorder="1" applyAlignment="1">
      <alignment horizontal="center" vertical="center" wrapText="1"/>
    </xf>
    <xf numFmtId="14" fontId="88" fillId="19" borderId="108" xfId="17" applyNumberFormat="1" applyFont="1" applyFill="1" applyBorder="1" applyAlignment="1">
      <alignment horizontal="center" vertical="center"/>
    </xf>
    <xf numFmtId="0" fontId="66" fillId="19" borderId="0" xfId="0" applyFont="1" applyFill="1" applyAlignment="1">
      <alignment horizontal="center" vertical="center" wrapText="1"/>
    </xf>
    <xf numFmtId="0" fontId="153" fillId="44" borderId="20" xfId="2" applyFont="1" applyFill="1" applyBorder="1" applyAlignment="1">
      <alignment horizontal="center" vertical="center" wrapText="1"/>
    </xf>
    <xf numFmtId="0" fontId="125" fillId="44" borderId="20" xfId="2" applyFont="1" applyFill="1" applyBorder="1" applyAlignment="1">
      <alignment horizontal="center" vertical="center" wrapText="1"/>
    </xf>
    <xf numFmtId="0" fontId="20" fillId="44" borderId="20" xfId="2" applyFont="1" applyFill="1" applyBorder="1" applyAlignment="1">
      <alignment horizontal="left" vertical="center" shrinkToFit="1"/>
    </xf>
    <xf numFmtId="14" fontId="20" fillId="44" borderId="20" xfId="2" applyNumberFormat="1" applyFont="1" applyFill="1" applyBorder="1" applyAlignment="1">
      <alignment horizontal="center" vertical="center"/>
    </xf>
    <xf numFmtId="14" fontId="20" fillId="44" borderId="299" xfId="2" applyNumberFormat="1" applyFont="1" applyFill="1" applyBorder="1" applyAlignment="1">
      <alignment horizontal="center" vertical="center"/>
    </xf>
    <xf numFmtId="0" fontId="165" fillId="0" borderId="0" xfId="2" applyFont="1">
      <alignment vertical="center"/>
    </xf>
    <xf numFmtId="0" fontId="6" fillId="47" borderId="0" xfId="2" applyFill="1">
      <alignment vertical="center"/>
    </xf>
    <xf numFmtId="0" fontId="6" fillId="0" borderId="0" xfId="4" applyAlignment="1">
      <alignment horizontal="center"/>
    </xf>
    <xf numFmtId="0" fontId="188" fillId="0" borderId="0" xfId="2" applyFont="1">
      <alignment vertical="center"/>
    </xf>
    <xf numFmtId="0" fontId="8" fillId="0" borderId="0" xfId="1" applyAlignment="1" applyProtection="1">
      <alignment vertical="center"/>
    </xf>
    <xf numFmtId="0" fontId="20" fillId="0" borderId="0" xfId="2" applyFont="1" applyAlignment="1">
      <alignment horizontal="left" vertical="center" wrapText="1"/>
    </xf>
    <xf numFmtId="0" fontId="69" fillId="0" borderId="0" xfId="0" applyFont="1" applyAlignment="1">
      <alignment horizontal="left" vertical="center" wrapText="1"/>
    </xf>
    <xf numFmtId="0" fontId="73" fillId="0" borderId="0" xfId="0" applyFont="1" applyAlignment="1">
      <alignment horizontal="left" vertical="center" wrapText="1"/>
    </xf>
    <xf numFmtId="0" fontId="72"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181" fillId="0" borderId="0" xfId="0" applyFont="1" applyAlignment="1">
      <alignment horizontal="center" vertical="center"/>
    </xf>
    <xf numFmtId="0" fontId="175" fillId="0" borderId="0" xfId="0" applyFont="1" applyAlignment="1">
      <alignment horizontal="center" vertical="center"/>
    </xf>
    <xf numFmtId="0" fontId="177" fillId="0" borderId="0" xfId="1" applyFont="1" applyFill="1" applyAlignment="1" applyProtection="1">
      <alignment horizontal="center" vertical="center"/>
    </xf>
    <xf numFmtId="0" fontId="166" fillId="0" borderId="0" xfId="0" applyFont="1" applyAlignment="1">
      <alignment horizontal="center" vertical="center" wrapText="1"/>
    </xf>
    <xf numFmtId="0" fontId="182" fillId="0" borderId="0" xfId="0" applyFont="1" applyAlignment="1">
      <alignment horizontal="center" vertical="center"/>
    </xf>
    <xf numFmtId="0" fontId="181" fillId="0" borderId="0" xfId="0" applyFont="1" applyAlignment="1">
      <alignment horizontal="left" vertical="center"/>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88" fillId="17" borderId="282" xfId="17" applyFont="1" applyFill="1" applyBorder="1" applyAlignment="1">
      <alignment horizontal="left" vertical="top" wrapText="1"/>
    </xf>
    <xf numFmtId="0" fontId="88" fillId="17" borderId="283" xfId="17" applyFont="1" applyFill="1" applyBorder="1" applyAlignment="1">
      <alignment horizontal="left" vertical="top" wrapText="1"/>
    </xf>
    <xf numFmtId="0" fontId="88" fillId="17" borderId="284"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9" borderId="286" xfId="17" applyFont="1" applyFill="1" applyBorder="1" applyAlignment="1">
      <alignment horizontal="left" vertical="top" wrapText="1"/>
    </xf>
    <xf numFmtId="0" fontId="88" fillId="19" borderId="283" xfId="17" applyFont="1" applyFill="1" applyBorder="1" applyAlignment="1">
      <alignment horizontal="left" vertical="top" wrapText="1"/>
    </xf>
    <xf numFmtId="0" fontId="88" fillId="19" borderId="284" xfId="17" applyFont="1" applyFill="1" applyBorder="1" applyAlignment="1">
      <alignment horizontal="left" vertical="top" wrapText="1"/>
    </xf>
    <xf numFmtId="0" fontId="102" fillId="17" borderId="282" xfId="17" applyFont="1" applyFill="1" applyBorder="1" applyAlignment="1">
      <alignment horizontal="left" vertical="top" wrapText="1"/>
    </xf>
    <xf numFmtId="0" fontId="102" fillId="17" borderId="283" xfId="17" applyFont="1" applyFill="1" applyBorder="1" applyAlignment="1">
      <alignment horizontal="left" vertical="top" wrapText="1"/>
    </xf>
    <xf numFmtId="0" fontId="102" fillId="17" borderId="284" xfId="17" applyFont="1" applyFill="1" applyBorder="1" applyAlignment="1">
      <alignment horizontal="left" vertical="top" wrapText="1"/>
    </xf>
    <xf numFmtId="0" fontId="33"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154" fillId="17" borderId="109"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54" fillId="17" borderId="282" xfId="17" applyFont="1" applyFill="1" applyBorder="1" applyAlignment="1">
      <alignment horizontal="left" vertical="top" wrapText="1"/>
    </xf>
    <xf numFmtId="0" fontId="33" fillId="17" borderId="283" xfId="17" applyFont="1" applyFill="1" applyBorder="1" applyAlignment="1">
      <alignment horizontal="left" vertical="top" wrapText="1"/>
    </xf>
    <xf numFmtId="0" fontId="33" fillId="17" borderId="284" xfId="17" applyFont="1" applyFill="1" applyBorder="1" applyAlignment="1">
      <alignment horizontal="left" vertical="top" wrapText="1"/>
    </xf>
    <xf numFmtId="0" fontId="12" fillId="17" borderId="282" xfId="17" applyFont="1" applyFill="1" applyBorder="1" applyAlignment="1">
      <alignment horizontal="left" vertical="top" wrapText="1"/>
    </xf>
    <xf numFmtId="0" fontId="12" fillId="17" borderId="283" xfId="17" applyFont="1" applyFill="1" applyBorder="1" applyAlignment="1">
      <alignment horizontal="left" vertical="top" wrapText="1"/>
    </xf>
    <xf numFmtId="0" fontId="12" fillId="17" borderId="284" xfId="17" applyFont="1" applyFill="1" applyBorder="1" applyAlignment="1">
      <alignment horizontal="left" vertical="top" wrapText="1"/>
    </xf>
    <xf numFmtId="0" fontId="154" fillId="19" borderId="288" xfId="17" applyFont="1" applyFill="1" applyBorder="1" applyAlignment="1">
      <alignment horizontal="left" vertical="top" wrapText="1"/>
    </xf>
    <xf numFmtId="0" fontId="33" fillId="19" borderId="287" xfId="17"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20" fillId="17" borderId="282" xfId="2" applyFont="1" applyFill="1" applyBorder="1" applyAlignment="1">
      <alignment horizontal="left" vertical="top" wrapText="1"/>
    </xf>
    <xf numFmtId="0" fontId="20" fillId="17" borderId="283" xfId="2" applyFont="1" applyFill="1" applyBorder="1" applyAlignment="1">
      <alignment horizontal="left" vertical="top" wrapText="1"/>
    </xf>
    <xf numFmtId="0" fontId="20" fillId="17" borderId="284" xfId="2" applyFont="1" applyFill="1" applyBorder="1" applyAlignment="1">
      <alignment horizontal="left" vertical="top" wrapText="1"/>
    </xf>
    <xf numFmtId="0" fontId="154" fillId="19" borderId="109" xfId="17" applyFont="1" applyFill="1" applyBorder="1" applyAlignment="1">
      <alignment horizontal="left" vertical="top" wrapText="1"/>
    </xf>
    <xf numFmtId="0" fontId="33" fillId="19" borderId="105" xfId="17" applyFont="1" applyFill="1" applyBorder="1" applyAlignment="1">
      <alignment horizontal="left" vertical="top" wrapText="1"/>
    </xf>
    <xf numFmtId="0" fontId="33" fillId="19" borderId="106" xfId="17" applyFont="1" applyFill="1" applyBorder="1" applyAlignment="1">
      <alignment horizontal="left" vertical="top" wrapText="1"/>
    </xf>
    <xf numFmtId="0" fontId="20" fillId="19" borderId="282" xfId="2" applyFont="1" applyFill="1" applyBorder="1" applyAlignment="1">
      <alignment horizontal="left" vertical="top" wrapText="1"/>
    </xf>
    <xf numFmtId="0" fontId="20" fillId="19" borderId="283" xfId="2" applyFont="1" applyFill="1" applyBorder="1" applyAlignment="1">
      <alignment horizontal="left" vertical="top" wrapText="1"/>
    </xf>
    <xf numFmtId="0" fontId="20" fillId="19" borderId="284" xfId="2"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33" fillId="17" borderId="21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8" borderId="117" xfId="17" applyFont="1" applyFill="1" applyBorder="1" applyAlignment="1">
      <alignment horizontal="center" vertical="center" wrapText="1"/>
    </xf>
    <xf numFmtId="0" fontId="54" fillId="38" borderId="117" xfId="17" applyFont="1" applyFill="1" applyBorder="1" applyAlignment="1">
      <alignment horizontal="center" vertical="center" wrapText="1"/>
    </xf>
    <xf numFmtId="0" fontId="0" fillId="38"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82" xfId="2" applyFont="1" applyFill="1" applyBorder="1" applyAlignment="1">
      <alignment horizontal="left" vertical="top" wrapText="1"/>
    </xf>
    <xf numFmtId="0" fontId="90" fillId="17" borderId="283" xfId="2" applyFont="1" applyFill="1" applyBorder="1" applyAlignment="1">
      <alignment horizontal="left" vertical="top" wrapText="1"/>
    </xf>
    <xf numFmtId="0" fontId="90" fillId="17" borderId="284" xfId="2" applyFont="1" applyFill="1" applyBorder="1" applyAlignment="1">
      <alignment horizontal="left" vertical="top" wrapText="1"/>
    </xf>
    <xf numFmtId="0" fontId="33" fillId="17" borderId="277" xfId="17" applyFont="1" applyFill="1" applyBorder="1" applyAlignment="1">
      <alignment horizontal="left" vertical="top" wrapText="1"/>
    </xf>
    <xf numFmtId="0" fontId="33" fillId="17" borderId="278" xfId="17" applyFont="1" applyFill="1" applyBorder="1" applyAlignment="1">
      <alignment horizontal="left" vertical="top" wrapText="1"/>
    </xf>
    <xf numFmtId="0" fontId="33" fillId="17" borderId="279" xfId="17" applyFont="1" applyFill="1" applyBorder="1" applyAlignment="1">
      <alignment horizontal="left" vertical="top" wrapText="1"/>
    </xf>
    <xf numFmtId="0" fontId="154" fillId="19" borderId="282" xfId="17" applyFont="1" applyFill="1" applyBorder="1" applyAlignment="1">
      <alignment horizontal="left" vertical="top" wrapText="1"/>
    </xf>
    <xf numFmtId="0" fontId="33" fillId="19" borderId="283" xfId="17" applyFont="1" applyFill="1" applyBorder="1" applyAlignment="1">
      <alignment horizontal="left" vertical="top" wrapText="1"/>
    </xf>
    <xf numFmtId="0" fontId="33" fillId="19" borderId="284" xfId="17" applyFont="1" applyFill="1" applyBorder="1" applyAlignment="1">
      <alignment horizontal="left" vertical="top" wrapText="1"/>
    </xf>
    <xf numFmtId="0" fontId="151" fillId="45" borderId="0" xfId="2" applyFont="1" applyFill="1" applyAlignment="1">
      <alignment horizontal="center" vertical="center"/>
    </xf>
    <xf numFmtId="0" fontId="6" fillId="0" borderId="0" xfId="2">
      <alignment vertical="center"/>
    </xf>
    <xf numFmtId="0" fontId="31" fillId="0" borderId="0" xfId="2" applyFont="1" applyAlignment="1">
      <alignment horizontal="center" vertical="center"/>
    </xf>
    <xf numFmtId="0" fontId="6" fillId="0" borderId="0" xfId="2" applyAlignment="1">
      <alignment horizontal="center" vertical="center"/>
    </xf>
    <xf numFmtId="0" fontId="164" fillId="0" borderId="0" xfId="2" applyFont="1">
      <alignment vertical="center"/>
    </xf>
    <xf numFmtId="0" fontId="187" fillId="0" borderId="0" xfId="2" applyFont="1" applyAlignment="1">
      <alignment horizontal="center" vertical="center"/>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86" fillId="19" borderId="144" xfId="2" applyNumberFormat="1" applyFont="1" applyFill="1" applyBorder="1" applyAlignment="1">
      <alignment horizontal="center" vertical="center" wrapText="1"/>
    </xf>
    <xf numFmtId="14" fontId="86" fillId="19" borderId="145"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304" xfId="2" applyNumberFormat="1" applyFont="1" applyFill="1" applyBorder="1" applyAlignment="1">
      <alignment horizontal="center" vertical="center" wrapText="1"/>
    </xf>
    <xf numFmtId="14" fontId="86" fillId="19" borderId="306" xfId="2" applyNumberFormat="1" applyFont="1" applyFill="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14" fontId="82" fillId="19" borderId="307"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56" fontId="186" fillId="19" borderId="308" xfId="0" applyNumberFormat="1" applyFont="1" applyFill="1" applyBorder="1" applyAlignment="1">
      <alignment horizontal="center" vertical="center" wrapText="1"/>
    </xf>
    <xf numFmtId="0" fontId="186" fillId="19" borderId="309" xfId="0" applyFont="1" applyFill="1" applyBorder="1" applyAlignment="1">
      <alignment horizontal="center" vertical="center" wrapText="1"/>
    </xf>
    <xf numFmtId="0" fontId="120" fillId="34" borderId="0" xfId="2" applyFont="1" applyFill="1" applyAlignment="1">
      <alignment horizontal="center" vertical="center"/>
    </xf>
    <xf numFmtId="0" fontId="6" fillId="0" borderId="0" xfId="2" applyAlignment="1">
      <alignment horizontal="center" vertical="center" wrapText="1"/>
    </xf>
    <xf numFmtId="0" fontId="76" fillId="29" borderId="0" xfId="2" applyFont="1" applyFill="1" applyAlignment="1">
      <alignment horizontal="left" vertical="center" wrapText="1"/>
    </xf>
    <xf numFmtId="0" fontId="76" fillId="29"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4" borderId="131" xfId="2" applyFont="1" applyFill="1" applyBorder="1" applyAlignment="1">
      <alignment horizontal="left" vertical="top" wrapText="1"/>
    </xf>
    <xf numFmtId="0" fontId="1" fillId="24" borderId="130" xfId="2" applyFont="1" applyFill="1" applyBorder="1" applyAlignment="1">
      <alignment horizontal="left" vertical="top" wrapText="1"/>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08" xfId="2" applyFill="1" applyBorder="1" applyAlignment="1">
      <alignment horizontal="center" vertical="top" wrapText="1"/>
    </xf>
    <xf numFmtId="0" fontId="6" fillId="2" borderId="63" xfId="2" applyFill="1" applyBorder="1" applyAlignment="1">
      <alignment horizontal="center" vertical="top" wrapText="1"/>
    </xf>
    <xf numFmtId="0" fontId="6" fillId="21" borderId="209" xfId="1" applyFont="1" applyFill="1" applyBorder="1" applyAlignment="1" applyProtection="1">
      <alignment horizontal="left" vertical="center" wrapText="1"/>
    </xf>
    <xf numFmtId="0" fontId="6" fillId="21" borderId="210"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297" xfId="2" applyFill="1" applyBorder="1" applyAlignment="1">
      <alignment horizontal="center" vertical="center" wrapText="1"/>
    </xf>
    <xf numFmtId="0" fontId="76" fillId="5" borderId="262" xfId="2" applyFont="1" applyFill="1" applyBorder="1" applyAlignment="1">
      <alignment horizontal="center" vertical="center"/>
    </xf>
    <xf numFmtId="0" fontId="76" fillId="5" borderId="263" xfId="2" applyFont="1" applyFill="1" applyBorder="1" applyAlignment="1">
      <alignment horizontal="center" vertical="center"/>
    </xf>
    <xf numFmtId="0" fontId="76" fillId="5" borderId="264" xfId="2" applyFont="1" applyFill="1" applyBorder="1" applyAlignment="1">
      <alignment horizontal="center" vertical="center"/>
    </xf>
    <xf numFmtId="0" fontId="143" fillId="17" borderId="265" xfId="2" applyFont="1" applyFill="1" applyBorder="1" applyAlignment="1">
      <alignment horizontal="center" vertical="center" shrinkToFit="1"/>
    </xf>
    <xf numFmtId="0" fontId="143" fillId="17" borderId="248" xfId="2" applyFont="1" applyFill="1" applyBorder="1" applyAlignment="1">
      <alignment horizontal="center" vertical="center" shrinkToFit="1"/>
    </xf>
    <xf numFmtId="0" fontId="142" fillId="17" borderId="267" xfId="2" applyFont="1" applyFill="1" applyBorder="1" applyAlignment="1">
      <alignment horizontal="center" vertical="center" wrapText="1"/>
    </xf>
    <xf numFmtId="0" fontId="142" fillId="17" borderId="268" xfId="2" applyFont="1" applyFill="1" applyBorder="1" applyAlignment="1">
      <alignment horizontal="center" vertical="center" wrapText="1"/>
    </xf>
    <xf numFmtId="0" fontId="142" fillId="17" borderId="269" xfId="2" applyFont="1" applyFill="1" applyBorder="1" applyAlignment="1">
      <alignment horizontal="center" vertical="center" wrapText="1"/>
    </xf>
    <xf numFmtId="0" fontId="6" fillId="5" borderId="238" xfId="2" applyFill="1" applyBorder="1">
      <alignment vertical="center"/>
    </xf>
    <xf numFmtId="0" fontId="6" fillId="5" borderId="239" xfId="2" applyFill="1" applyBorder="1">
      <alignment vertical="center"/>
    </xf>
    <xf numFmtId="0" fontId="6" fillId="5" borderId="240" xfId="2" applyFill="1" applyBorder="1">
      <alignment vertical="center"/>
    </xf>
    <xf numFmtId="0" fontId="19" fillId="5" borderId="241" xfId="2" applyFont="1" applyFill="1" applyBorder="1" applyAlignment="1">
      <alignment horizontal="center" vertical="top" wrapText="1"/>
    </xf>
    <xf numFmtId="0" fontId="19" fillId="5" borderId="242" xfId="2" applyFont="1" applyFill="1" applyBorder="1" applyAlignment="1">
      <alignment horizontal="center" vertical="top" wrapText="1"/>
    </xf>
    <xf numFmtId="0" fontId="19" fillId="5" borderId="243" xfId="2" applyFont="1" applyFill="1" applyBorder="1" applyAlignment="1">
      <alignment horizontal="center" vertical="top" wrapText="1"/>
    </xf>
    <xf numFmtId="0" fontId="19" fillId="5" borderId="244" xfId="2" applyFont="1" applyFill="1" applyBorder="1" applyAlignment="1">
      <alignment horizontal="center" vertical="top" wrapText="1"/>
    </xf>
    <xf numFmtId="0" fontId="19" fillId="5" borderId="245"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5" borderId="162" xfId="0" applyFont="1" applyFill="1" applyBorder="1" applyAlignment="1">
      <alignment horizontal="center" vertical="center"/>
    </xf>
    <xf numFmtId="0" fontId="66" fillId="25" borderId="64" xfId="0" applyFont="1" applyFill="1" applyBorder="1" applyAlignment="1">
      <alignment horizontal="center" vertical="center"/>
    </xf>
    <xf numFmtId="0" fontId="66" fillId="25" borderId="65" xfId="0" applyFont="1" applyFill="1" applyBorder="1" applyAlignment="1">
      <alignment horizontal="center" vertical="center"/>
    </xf>
    <xf numFmtId="0" fontId="66" fillId="34" borderId="163" xfId="0" applyFont="1" applyFill="1" applyBorder="1" applyAlignment="1">
      <alignment horizontal="center" vertical="center"/>
    </xf>
    <xf numFmtId="0" fontId="66" fillId="34"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5" borderId="163" xfId="0" applyFont="1" applyFill="1" applyBorder="1" applyAlignment="1">
      <alignment horizontal="center" vertical="center"/>
    </xf>
    <xf numFmtId="0" fontId="66" fillId="25" borderId="165" xfId="0" applyFont="1" applyFill="1" applyBorder="1" applyAlignment="1">
      <alignment horizontal="center" vertical="center"/>
    </xf>
    <xf numFmtId="0" fontId="66" fillId="25"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36" xfId="1" applyFont="1" applyFill="1" applyBorder="1" applyAlignment="1" applyProtection="1">
      <alignment horizontal="left" vertical="top" wrapText="1"/>
    </xf>
    <xf numFmtId="0" fontId="108" fillId="36" borderId="231" xfId="2" applyFont="1" applyFill="1" applyBorder="1" applyAlignment="1">
      <alignment horizontal="center" vertical="center" wrapText="1" shrinkToFit="1"/>
    </xf>
    <xf numFmtId="0" fontId="28" fillId="36" borderId="232" xfId="2" applyFont="1" applyFill="1" applyBorder="1" applyAlignment="1">
      <alignment horizontal="center" vertical="center" shrinkToFit="1"/>
    </xf>
    <xf numFmtId="0" fontId="28" fillId="36" borderId="233" xfId="2" applyFont="1" applyFill="1" applyBorder="1" applyAlignment="1">
      <alignment horizontal="center" vertical="center" shrinkToFit="1"/>
    </xf>
    <xf numFmtId="0" fontId="8" fillId="17" borderId="268" xfId="1" applyFill="1" applyBorder="1" applyAlignment="1" applyProtection="1">
      <alignment horizontal="left" vertical="center" wrapText="1"/>
    </xf>
    <xf numFmtId="0" fontId="115" fillId="17" borderId="268" xfId="1" applyFont="1" applyFill="1" applyBorder="1" applyAlignment="1" applyProtection="1">
      <alignment horizontal="left" vertical="center" wrapText="1"/>
    </xf>
    <xf numFmtId="0" fontId="115" fillId="17" borderId="234" xfId="1" applyFont="1" applyFill="1" applyBorder="1" applyAlignment="1" applyProtection="1">
      <alignment horizontal="left" vertical="top" wrapText="1"/>
    </xf>
    <xf numFmtId="0" fontId="115" fillId="17" borderId="229" xfId="1" applyFont="1" applyFill="1" applyBorder="1" applyAlignment="1" applyProtection="1">
      <alignment horizontal="left" vertical="top" wrapText="1"/>
    </xf>
    <xf numFmtId="0" fontId="115" fillId="17" borderId="235" xfId="1" applyFont="1" applyFill="1" applyBorder="1" applyAlignment="1" applyProtection="1">
      <alignment horizontal="left" vertical="top" wrapText="1"/>
    </xf>
    <xf numFmtId="0" fontId="8" fillId="17" borderId="236"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37" xfId="1" applyFill="1" applyBorder="1" applyAlignment="1" applyProtection="1">
      <alignment horizontal="left" vertical="center" wrapText="1"/>
    </xf>
    <xf numFmtId="0" fontId="108" fillId="25" borderId="231" xfId="2" applyFont="1" applyFill="1" applyBorder="1" applyAlignment="1">
      <alignment horizontal="center" vertical="center" wrapText="1" shrinkToFit="1"/>
    </xf>
    <xf numFmtId="0" fontId="28" fillId="25" borderId="232" xfId="2" applyFont="1" applyFill="1" applyBorder="1" applyAlignment="1">
      <alignment horizontal="center" vertical="center" shrinkToFit="1"/>
    </xf>
    <xf numFmtId="0" fontId="28" fillId="25" borderId="233" xfId="2" applyFont="1" applyFill="1" applyBorder="1" applyAlignment="1">
      <alignment horizontal="center" vertical="center" shrinkToFit="1"/>
    </xf>
    <xf numFmtId="0" fontId="167" fillId="43" borderId="140" xfId="2" applyFont="1" applyFill="1" applyBorder="1" applyAlignment="1">
      <alignment horizontal="center" vertical="center" shrinkToFit="1"/>
    </xf>
    <xf numFmtId="0" fontId="167" fillId="43" borderId="141" xfId="2" applyFont="1" applyFill="1" applyBorder="1" applyAlignment="1">
      <alignment horizontal="center" vertical="center" shrinkToFit="1"/>
    </xf>
    <xf numFmtId="0" fontId="167" fillId="43" borderId="142" xfId="2" applyFont="1" applyFill="1" applyBorder="1" applyAlignment="1">
      <alignment horizontal="center" vertical="center" shrinkToFit="1"/>
    </xf>
    <xf numFmtId="0" fontId="8" fillId="17" borderId="296" xfId="1" applyFill="1" applyBorder="1" applyAlignment="1" applyProtection="1">
      <alignment horizontal="left" vertical="center" wrapText="1"/>
    </xf>
    <xf numFmtId="0" fontId="115" fillId="17" borderId="296" xfId="1" applyFont="1" applyFill="1" applyBorder="1" applyAlignment="1" applyProtection="1">
      <alignment horizontal="left" vertical="center" wrapText="1"/>
    </xf>
    <xf numFmtId="0" fontId="8" fillId="17" borderId="236"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37" xfId="1" applyFill="1" applyBorder="1" applyAlignment="1" applyProtection="1">
      <alignment horizontal="left" vertical="top" wrapText="1"/>
    </xf>
    <xf numFmtId="0" fontId="108" fillId="25" borderId="231" xfId="2" quotePrefix="1" applyFont="1" applyFill="1" applyBorder="1" applyAlignment="1">
      <alignment horizontal="center" vertical="center" wrapText="1" shrinkToFit="1"/>
    </xf>
    <xf numFmtId="0" fontId="31" fillId="21" borderId="0" xfId="4" applyFont="1" applyFill="1"/>
    <xf numFmtId="0" fontId="12" fillId="21" borderId="0" xfId="4" applyFont="1" applyFill="1"/>
    <xf numFmtId="0" fontId="6" fillId="21" borderId="0" xfId="4" applyFill="1"/>
    <xf numFmtId="0" fontId="189" fillId="21" borderId="310" xfId="4" applyFont="1" applyFill="1" applyBorder="1" applyAlignment="1">
      <alignment horizontal="left" vertical="center" wrapText="1" indent="1"/>
    </xf>
    <xf numFmtId="0" fontId="191" fillId="21" borderId="311" xfId="0" applyFont="1" applyFill="1" applyBorder="1" applyAlignment="1">
      <alignment horizontal="left" vertical="center" wrapText="1" indent="1"/>
    </xf>
    <xf numFmtId="0" fontId="191" fillId="21" borderId="312" xfId="0" applyFont="1" applyFill="1" applyBorder="1" applyAlignment="1">
      <alignment horizontal="left" vertical="center" wrapText="1" indent="1"/>
    </xf>
    <xf numFmtId="0" fontId="8" fillId="21" borderId="226" xfId="1" applyFill="1" applyBorder="1" applyAlignment="1" applyProtection="1">
      <alignment horizontal="left" vertical="top" wrapText="1" indent="3"/>
    </xf>
    <xf numFmtId="0" fontId="192" fillId="21" borderId="0" xfId="0" applyFont="1" applyFill="1" applyAlignment="1">
      <alignment horizontal="left" vertical="top" wrapText="1" indent="3"/>
    </xf>
    <xf numFmtId="0" fontId="192" fillId="21" borderId="294" xfId="0" applyFont="1" applyFill="1" applyBorder="1" applyAlignment="1">
      <alignment horizontal="left" vertical="top" wrapText="1" indent="3"/>
    </xf>
    <xf numFmtId="0" fontId="153" fillId="21" borderId="226" xfId="4" applyFont="1" applyFill="1" applyBorder="1" applyAlignment="1">
      <alignment horizontal="left" vertical="top" wrapText="1" indent="1"/>
    </xf>
    <xf numFmtId="0" fontId="51" fillId="21" borderId="0" xfId="0" applyFont="1" applyFill="1" applyAlignment="1">
      <alignment horizontal="left" vertical="top" wrapText="1" indent="1"/>
    </xf>
    <xf numFmtId="0" fontId="51" fillId="21" borderId="294" xfId="0" applyFont="1" applyFill="1" applyBorder="1" applyAlignment="1">
      <alignment horizontal="left" vertical="top" wrapText="1" indent="1"/>
    </xf>
    <xf numFmtId="0" fontId="51" fillId="21" borderId="226" xfId="0" applyFont="1" applyFill="1" applyBorder="1" applyAlignment="1">
      <alignment horizontal="left" vertical="top" wrapText="1" indent="1"/>
    </xf>
    <xf numFmtId="0" fontId="51" fillId="21" borderId="227" xfId="0" applyFont="1" applyFill="1" applyBorder="1" applyAlignment="1">
      <alignment horizontal="left" vertical="top" wrapText="1" indent="1"/>
    </xf>
    <xf numFmtId="0" fontId="51" fillId="21" borderId="295" xfId="0" applyFont="1" applyFill="1" applyBorder="1" applyAlignment="1">
      <alignment horizontal="left" vertical="top" wrapText="1" indent="1"/>
    </xf>
    <xf numFmtId="0" fontId="51" fillId="21" borderId="228" xfId="0" applyFont="1" applyFill="1" applyBorder="1" applyAlignment="1">
      <alignment horizontal="left" vertical="top" wrapText="1" indent="1"/>
    </xf>
    <xf numFmtId="0" fontId="8" fillId="21" borderId="0" xfId="1" applyFill="1" applyBorder="1" applyAlignment="1" applyProtection="1">
      <alignment vertical="center"/>
    </xf>
    <xf numFmtId="0" fontId="0" fillId="21" borderId="0" xfId="0" applyFill="1">
      <alignment vertical="center"/>
    </xf>
    <xf numFmtId="0" fontId="7" fillId="25" borderId="0" xfId="4" applyFont="1" applyFill="1" applyAlignment="1">
      <alignment vertical="top"/>
    </xf>
    <xf numFmtId="0" fontId="7" fillId="25" borderId="0" xfId="2" applyFont="1" applyFill="1" applyAlignment="1">
      <alignment vertical="top"/>
    </xf>
    <xf numFmtId="0" fontId="162" fillId="25" borderId="0" xfId="2" applyFont="1" applyFill="1" applyAlignment="1">
      <alignment vertical="top" wrapText="1"/>
    </xf>
    <xf numFmtId="0" fontId="163" fillId="25" borderId="0" xfId="2" applyFont="1" applyFill="1" applyAlignment="1">
      <alignment vertical="top" wrapText="1"/>
    </xf>
    <xf numFmtId="0" fontId="171" fillId="25" borderId="0" xfId="2" applyFont="1" applyFill="1" applyAlignment="1">
      <alignment vertical="top"/>
    </xf>
    <xf numFmtId="0" fontId="30" fillId="25" borderId="0" xfId="2" applyFont="1" applyFill="1" applyAlignment="1">
      <alignment vertical="top"/>
    </xf>
    <xf numFmtId="0" fontId="6" fillId="25" borderId="0" xfId="2" applyFill="1" applyAlignment="1">
      <alignment vertical="top" wrapText="1"/>
    </xf>
    <xf numFmtId="0" fontId="47" fillId="42" borderId="0" xfId="2" applyFont="1" applyFill="1" applyAlignment="1">
      <alignment horizontal="left" vertical="center" wrapText="1" indent="1"/>
    </xf>
    <xf numFmtId="0" fontId="173" fillId="42" borderId="0" xfId="2" applyFont="1" applyFill="1" applyAlignment="1">
      <alignment horizontal="left" vertical="center" wrapText="1" indent="1"/>
    </xf>
    <xf numFmtId="0" fontId="8" fillId="19" borderId="313" xfId="1" applyFill="1" applyBorder="1" applyAlignment="1" applyProtection="1">
      <alignment horizontal="left" vertical="center" wrapText="1"/>
    </xf>
    <xf numFmtId="0" fontId="12" fillId="19" borderId="314" xfId="4" applyFont="1" applyFill="1" applyBorder="1" applyAlignment="1">
      <alignment vertical="center" wrapText="1"/>
    </xf>
    <xf numFmtId="0" fontId="20" fillId="19" borderId="315" xfId="2" applyFont="1" applyFill="1" applyBorder="1" applyAlignment="1">
      <alignment horizontal="left" vertical="center" wrapText="1"/>
    </xf>
    <xf numFmtId="0" fontId="20" fillId="19" borderId="316" xfId="2" applyFont="1" applyFill="1" applyBorder="1" applyAlignment="1">
      <alignment horizontal="left" vertical="center" wrapText="1"/>
    </xf>
    <xf numFmtId="0" fontId="12" fillId="19" borderId="0" xfId="4" applyFont="1" applyFill="1" applyAlignment="1">
      <alignment vertical="center" wrapText="1"/>
    </xf>
    <xf numFmtId="0" fontId="20" fillId="19" borderId="317" xfId="2" applyFont="1" applyFill="1" applyBorder="1" applyAlignment="1">
      <alignment horizontal="left" vertical="center" wrapText="1"/>
    </xf>
    <xf numFmtId="0" fontId="20" fillId="19" borderId="318" xfId="2" applyFont="1" applyFill="1" applyBorder="1" applyAlignment="1">
      <alignment horizontal="left" vertical="center" wrapText="1"/>
    </xf>
    <xf numFmtId="0" fontId="12" fillId="19" borderId="319" xfId="4" applyFont="1" applyFill="1" applyBorder="1" applyAlignment="1">
      <alignment vertical="center" wrapText="1"/>
    </xf>
    <xf numFmtId="0" fontId="20" fillId="19" borderId="320" xfId="2" applyFont="1" applyFill="1" applyBorder="1" applyAlignment="1">
      <alignment horizontal="left" vertical="center" wrapText="1"/>
    </xf>
    <xf numFmtId="0" fontId="82" fillId="19" borderId="0" xfId="2" applyFont="1" applyFill="1" applyAlignment="1">
      <alignment horizontal="center" vertical="center" wrapText="1" shrinkToFit="1"/>
    </xf>
    <xf numFmtId="0" fontId="6" fillId="19" borderId="0" xfId="2" applyFill="1" applyAlignment="1">
      <alignment horizontal="center" vertical="center" wrapText="1" shrinkToFit="1"/>
    </xf>
    <xf numFmtId="0" fontId="82" fillId="19" borderId="79" xfId="1" applyFont="1" applyFill="1" applyBorder="1" applyAlignment="1" applyProtection="1">
      <alignment horizontal="center" vertical="center" wrapText="1"/>
    </xf>
    <xf numFmtId="14" fontId="86" fillId="19" borderId="303" xfId="2" applyNumberFormat="1" applyFont="1" applyFill="1" applyBorder="1">
      <alignment vertical="center"/>
    </xf>
    <xf numFmtId="14" fontId="86" fillId="19" borderId="321" xfId="2" applyNumberFormat="1" applyFont="1" applyFill="1" applyBorder="1" applyAlignment="1">
      <alignment horizontal="center" vertical="center"/>
    </xf>
    <xf numFmtId="0" fontId="82" fillId="19" borderId="78"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3399FF"/>
      <color rgb="FF6EF729"/>
      <color rgb="FF6DDDF7"/>
      <color rgb="FFFFA3C2"/>
      <color rgb="FFFFF5D5"/>
      <color rgb="FF95F963"/>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'25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'25　感染症統計'!$B$7:$M$7</c:f>
              <c:numCache>
                <c:formatCode>General</c:formatCode>
                <c:ptCount val="12"/>
                <c:pt idx="0">
                  <c:v>142</c:v>
                </c:pt>
                <c:pt idx="1">
                  <c:v>95</c:v>
                </c:pt>
                <c:pt idx="2">
                  <c:v>86</c:v>
                </c:pt>
                <c:pt idx="3">
                  <c:v>107</c:v>
                </c:pt>
                <c:pt idx="4">
                  <c:v>210</c:v>
                </c:pt>
                <c:pt idx="5">
                  <c:v>210</c:v>
                </c:pt>
              </c:numCache>
            </c:numRef>
          </c:val>
          <c:smooth val="0"/>
          <c:extLst>
            <c:ext xmlns:c16="http://schemas.microsoft.com/office/drawing/2014/chart" uri="{C3380CC4-5D6E-409C-BE32-E72D297353CC}">
              <c16:uniqueId val="{00000000-258B-4D78-9FAF-C894CF0226E0}"/>
            </c:ext>
          </c:extLst>
        </c:ser>
        <c:ser>
          <c:idx val="6"/>
          <c:order val="1"/>
          <c:tx>
            <c:strRef>
              <c:f>'25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'25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'25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'25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'25　感染症統計'!$A$10</c:f>
              <c:strCache>
                <c:ptCount val="1"/>
                <c:pt idx="0">
                  <c:v>2022年</c:v>
                </c:pt>
              </c:strCache>
            </c:strRef>
          </c:tx>
          <c:spPr>
            <a:ln w="28575" cap="rnd">
              <a:solidFill>
                <a:schemeClr val="accent2"/>
              </a:solidFill>
              <a:round/>
            </a:ln>
            <a:effectLst/>
          </c:spPr>
          <c:marker>
            <c:symbol val="none"/>
          </c:marker>
          <c:val>
            <c:numRef>
              <c:f>'25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'25　感染症統計'!$A$11</c:f>
              <c:strCache>
                <c:ptCount val="1"/>
                <c:pt idx="0">
                  <c:v>2021年</c:v>
                </c:pt>
              </c:strCache>
            </c:strRef>
          </c:tx>
          <c:spPr>
            <a:ln w="28575" cap="rnd">
              <a:solidFill>
                <a:schemeClr val="accent3"/>
              </a:solidFill>
              <a:round/>
            </a:ln>
            <a:effectLst/>
          </c:spPr>
          <c:marker>
            <c:symbol val="none"/>
          </c:marker>
          <c:val>
            <c:numRef>
              <c:f>'25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'25　感染症統計'!$A$12</c:f>
              <c:strCache>
                <c:ptCount val="1"/>
                <c:pt idx="0">
                  <c:v>2020年</c:v>
                </c:pt>
              </c:strCache>
            </c:strRef>
          </c:tx>
          <c:spPr>
            <a:ln w="28575" cap="rnd">
              <a:solidFill>
                <a:schemeClr val="accent6"/>
              </a:solidFill>
              <a:round/>
            </a:ln>
            <a:effectLst/>
          </c:spPr>
          <c:marker>
            <c:symbol val="none"/>
          </c:marker>
          <c:val>
            <c:numRef>
              <c:f>'25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'25　感染症統計'!$P$7</c:f>
              <c:strCache>
                <c:ptCount val="1"/>
                <c:pt idx="0">
                  <c:v>2025年</c:v>
                </c:pt>
              </c:strCache>
            </c:strRef>
          </c:tx>
          <c:spPr>
            <a:ln w="38100" cap="rnd">
              <a:solidFill>
                <a:srgbClr val="FF0000"/>
              </a:solidFill>
              <a:round/>
            </a:ln>
            <a:effectLst/>
          </c:spPr>
          <c:marker>
            <c:symbol val="none"/>
          </c:marker>
          <c:val>
            <c:numRef>
              <c:f>'25　感染症統計'!$Q$7:$AB$7</c:f>
              <c:numCache>
                <c:formatCode>#,##0_ </c:formatCode>
                <c:ptCount val="12"/>
                <c:pt idx="0">
                  <c:v>2</c:v>
                </c:pt>
                <c:pt idx="1">
                  <c:v>4</c:v>
                </c:pt>
                <c:pt idx="2">
                  <c:v>6</c:v>
                </c:pt>
                <c:pt idx="3">
                  <c:v>4</c:v>
                </c:pt>
                <c:pt idx="4">
                  <c:v>7</c:v>
                </c:pt>
                <c:pt idx="5">
                  <c:v>0</c:v>
                </c:pt>
              </c:numCache>
            </c:numRef>
          </c:val>
          <c:smooth val="0"/>
          <c:extLst>
            <c:ext xmlns:c16="http://schemas.microsoft.com/office/drawing/2014/chart" uri="{C3380CC4-5D6E-409C-BE32-E72D297353CC}">
              <c16:uniqueId val="{00000000-1B18-4E7B-939D-82A450FC20BD}"/>
            </c:ext>
          </c:extLst>
        </c:ser>
        <c:ser>
          <c:idx val="0"/>
          <c:order val="1"/>
          <c:tx>
            <c:strRef>
              <c:f>'25　感染症統計'!$P$8</c:f>
              <c:strCache>
                <c:ptCount val="1"/>
                <c:pt idx="0">
                  <c:v>2024年</c:v>
                </c:pt>
              </c:strCache>
            </c:strRef>
          </c:tx>
          <c:spPr>
            <a:ln w="19050" cap="rnd">
              <a:solidFill>
                <a:srgbClr val="00B050"/>
              </a:solidFill>
              <a:round/>
            </a:ln>
            <a:effectLst/>
          </c:spPr>
          <c:marker>
            <c:symbol val="none"/>
          </c:marker>
          <c:val>
            <c:numRef>
              <c:f>'25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'25　感染症統計'!$P$9</c:f>
              <c:strCache>
                <c:ptCount val="1"/>
                <c:pt idx="0">
                  <c:v>2023年</c:v>
                </c:pt>
              </c:strCache>
            </c:strRef>
          </c:tx>
          <c:spPr>
            <a:ln w="28575" cap="rnd">
              <a:solidFill>
                <a:schemeClr val="accent2"/>
              </a:solidFill>
              <a:round/>
            </a:ln>
            <a:effectLst/>
          </c:spPr>
          <c:marker>
            <c:symbol val="none"/>
          </c:marker>
          <c:val>
            <c:numRef>
              <c:f>'25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'25　感染症統計'!$P$10</c:f>
              <c:strCache>
                <c:ptCount val="1"/>
                <c:pt idx="0">
                  <c:v>2022年</c:v>
                </c:pt>
              </c:strCache>
            </c:strRef>
          </c:tx>
          <c:spPr>
            <a:ln w="28575" cap="rnd">
              <a:solidFill>
                <a:schemeClr val="accent3"/>
              </a:solidFill>
              <a:round/>
            </a:ln>
            <a:effectLst/>
          </c:spPr>
          <c:marker>
            <c:symbol val="none"/>
          </c:marker>
          <c:val>
            <c:numRef>
              <c:f>'25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'25　感染症統計'!$P$11</c:f>
              <c:strCache>
                <c:ptCount val="1"/>
                <c:pt idx="0">
                  <c:v>2021年</c:v>
                </c:pt>
              </c:strCache>
            </c:strRef>
          </c:tx>
          <c:spPr>
            <a:ln w="28575" cap="rnd">
              <a:solidFill>
                <a:schemeClr val="accent4"/>
              </a:solidFill>
              <a:round/>
            </a:ln>
            <a:effectLst/>
          </c:spPr>
          <c:marker>
            <c:symbol val="none"/>
          </c:marker>
          <c:val>
            <c:numRef>
              <c:f>'25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'25　感染症統計'!$P$12</c:f>
              <c:strCache>
                <c:ptCount val="1"/>
                <c:pt idx="0">
                  <c:v>2020年</c:v>
                </c:pt>
              </c:strCache>
            </c:strRef>
          </c:tx>
          <c:spPr>
            <a:ln w="28575" cap="rnd">
              <a:solidFill>
                <a:schemeClr val="accent6"/>
              </a:solidFill>
              <a:round/>
            </a:ln>
            <a:effectLst/>
          </c:spPr>
          <c:marker>
            <c:symbol val="none"/>
          </c:marker>
          <c:val>
            <c:numRef>
              <c:f>'25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mailto:hy_food-safety@kxf.biglobe.ne.jp" TargetMode="External"/><Relationship Id="rId2" Type="http://schemas.openxmlformats.org/officeDocument/2006/relationships/hyperlink" Target="mailto:hy_food-safety@kxf.biglobe.ne.jp?subject=&#12513;&#12540;&#12523;&#20808;" TargetMode="External"/><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36285</xdr:colOff>
      <xdr:row>83</xdr:row>
      <xdr:rowOff>121487</xdr:rowOff>
    </xdr:to>
    <xdr:pic>
      <xdr:nvPicPr>
        <xdr:cNvPr id="5" name="図 4">
          <a:extLst>
            <a:ext uri="{FF2B5EF4-FFF2-40B4-BE49-F238E27FC236}">
              <a16:creationId xmlns:a16="http://schemas.microsoft.com/office/drawing/2014/main" id="{F07A4A92-0DB7-843A-6064-6DA6143062F0}"/>
            </a:ext>
          </a:extLst>
        </xdr:cNvPr>
        <xdr:cNvPicPr>
          <a:picLocks noChangeAspect="1"/>
        </xdr:cNvPicPr>
      </xdr:nvPicPr>
      <xdr:blipFill>
        <a:blip xmlns:r="http://schemas.openxmlformats.org/officeDocument/2006/relationships" r:embed="rId1"/>
        <a:stretch>
          <a:fillRect/>
        </a:stretch>
      </xdr:blipFill>
      <xdr:spPr>
        <a:xfrm>
          <a:off x="0" y="0"/>
          <a:ext cx="14490095" cy="15530820"/>
        </a:xfrm>
        <a:prstGeom prst="rect">
          <a:avLst/>
        </a:prstGeom>
      </xdr:spPr>
    </xdr:pic>
    <xdr:clientData/>
  </xdr:twoCellAnchor>
  <xdr:twoCellAnchor>
    <xdr:from>
      <xdr:col>2</xdr:col>
      <xdr:colOff>471713</xdr:colOff>
      <xdr:row>61</xdr:row>
      <xdr:rowOff>133048</xdr:rowOff>
    </xdr:from>
    <xdr:to>
      <xdr:col>27</xdr:col>
      <xdr:colOff>84666</xdr:colOff>
      <xdr:row>74</xdr:row>
      <xdr:rowOff>157239</xdr:rowOff>
    </xdr:to>
    <xdr:sp macro="" textlink="">
      <xdr:nvSpPr>
        <xdr:cNvPr id="8" name="テキスト ボックス 7">
          <a:hlinkClick xmlns:r="http://schemas.openxmlformats.org/officeDocument/2006/relationships" r:id="rId2"/>
          <a:extLst>
            <a:ext uri="{FF2B5EF4-FFF2-40B4-BE49-F238E27FC236}">
              <a16:creationId xmlns:a16="http://schemas.microsoft.com/office/drawing/2014/main" id="{D7528F05-4069-AE59-C099-FD98F5FD7DA1}"/>
            </a:ext>
          </a:extLst>
        </xdr:cNvPr>
        <xdr:cNvSpPr txBox="1"/>
      </xdr:nvSpPr>
      <xdr:spPr>
        <a:xfrm>
          <a:off x="1487713" y="11817048"/>
          <a:ext cx="12542763" cy="2225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4000" b="1">
              <a:solidFill>
                <a:srgbClr val="7030A0"/>
              </a:solidFill>
            </a:rPr>
            <a:t>    </a:t>
          </a:r>
          <a:r>
            <a:rPr kumimoji="1" lang="ja-JP" altLang="en-US" sz="3600" b="1">
              <a:solidFill>
                <a:srgbClr val="7030A0"/>
              </a:solidFill>
            </a:rPr>
            <a:t>いますぐメールで申し込みください。６月中で締めきります。</a:t>
          </a:r>
        </a:p>
        <a:p>
          <a:pPr algn="l"/>
          <a:endParaRPr kumimoji="1" lang="ja-JP" altLang="en-US" sz="4000">
            <a:solidFill>
              <a:srgbClr val="FF0000"/>
            </a:solidFill>
          </a:endParaRPr>
        </a:p>
        <a:p>
          <a:pPr algn="l"/>
          <a:r>
            <a:rPr kumimoji="1" lang="ja-JP" altLang="en-US" sz="2000">
              <a:solidFill>
                <a:srgbClr val="FF0000"/>
              </a:solidFill>
            </a:rPr>
            <a:t>　　　　　　　　　　　　　　　　　　　　　　　　　　　　　　　　</a:t>
          </a:r>
          <a:r>
            <a:rPr kumimoji="1" lang="ja-JP" altLang="en-US" sz="4000">
              <a:solidFill>
                <a:srgbClr val="FF0000"/>
              </a:solidFill>
            </a:rPr>
            <a:t>申込はクリック</a:t>
          </a:r>
        </a:p>
      </xdr:txBody>
    </xdr:sp>
    <xdr:clientData/>
  </xdr:twoCellAnchor>
  <xdr:twoCellAnchor>
    <xdr:from>
      <xdr:col>6</xdr:col>
      <xdr:colOff>84666</xdr:colOff>
      <xdr:row>66</xdr:row>
      <xdr:rowOff>12095</xdr:rowOff>
    </xdr:from>
    <xdr:to>
      <xdr:col>11</xdr:col>
      <xdr:colOff>278190</xdr:colOff>
      <xdr:row>75</xdr:row>
      <xdr:rowOff>88150</xdr:rowOff>
    </xdr:to>
    <xdr:grpSp>
      <xdr:nvGrpSpPr>
        <xdr:cNvPr id="11" name="グループ化 10">
          <a:extLst>
            <a:ext uri="{FF2B5EF4-FFF2-40B4-BE49-F238E27FC236}">
              <a16:creationId xmlns:a16="http://schemas.microsoft.com/office/drawing/2014/main" id="{9FA2A53B-A4E4-8E63-5F70-655ECCFD5FE4}"/>
            </a:ext>
          </a:extLst>
        </xdr:cNvPr>
        <xdr:cNvGrpSpPr/>
      </xdr:nvGrpSpPr>
      <xdr:grpSpPr>
        <a:xfrm>
          <a:off x="3405836" y="12649793"/>
          <a:ext cx="2781448" cy="1628810"/>
          <a:chOff x="3592285" y="13183810"/>
          <a:chExt cx="2733524" cy="1600055"/>
        </a:xfrm>
      </xdr:grpSpPr>
      <xdr:pic>
        <xdr:nvPicPr>
          <xdr:cNvPr id="9" name="図 8">
            <a:hlinkClick xmlns:r="http://schemas.openxmlformats.org/officeDocument/2006/relationships" r:id="rId3"/>
            <a:extLst>
              <a:ext uri="{FF2B5EF4-FFF2-40B4-BE49-F238E27FC236}">
                <a16:creationId xmlns:a16="http://schemas.microsoft.com/office/drawing/2014/main" id="{DAD99E55-F021-A1A2-714B-24F8A6223531}"/>
              </a:ext>
            </a:extLst>
          </xdr:cNvPr>
          <xdr:cNvPicPr>
            <a:picLocks noChangeAspect="1"/>
          </xdr:cNvPicPr>
        </xdr:nvPicPr>
        <xdr:blipFill>
          <a:blip xmlns:r="http://schemas.openxmlformats.org/officeDocument/2006/relationships" r:embed="rId4"/>
          <a:stretch>
            <a:fillRect/>
          </a:stretch>
        </xdr:blipFill>
        <xdr:spPr>
          <a:xfrm>
            <a:off x="3592285" y="13183810"/>
            <a:ext cx="2162477" cy="1457528"/>
          </a:xfrm>
          <a:prstGeom prst="rect">
            <a:avLst/>
          </a:prstGeom>
        </xdr:spPr>
      </xdr:pic>
      <xdr:pic>
        <xdr:nvPicPr>
          <xdr:cNvPr id="10" name="図 9">
            <a:hlinkClick xmlns:r="http://schemas.openxmlformats.org/officeDocument/2006/relationships" r:id="rId3"/>
            <a:extLst>
              <a:ext uri="{FF2B5EF4-FFF2-40B4-BE49-F238E27FC236}">
                <a16:creationId xmlns:a16="http://schemas.microsoft.com/office/drawing/2014/main" id="{61F34AA9-3D0B-FB34-5B02-AD786DC80F60}"/>
              </a:ext>
            </a:extLst>
          </xdr:cNvPr>
          <xdr:cNvPicPr>
            <a:picLocks noChangeAspect="1"/>
          </xdr:cNvPicPr>
        </xdr:nvPicPr>
        <xdr:blipFill>
          <a:blip xmlns:r="http://schemas.openxmlformats.org/officeDocument/2006/relationships" r:embed="rId5"/>
          <a:stretch>
            <a:fillRect/>
          </a:stretch>
        </xdr:blipFill>
        <xdr:spPr>
          <a:xfrm>
            <a:off x="5128381" y="13691811"/>
            <a:ext cx="1197428" cy="109205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167640</xdr:colOff>
      <xdr:row>17</xdr:row>
      <xdr:rowOff>480060</xdr:rowOff>
    </xdr:to>
    <xdr:pic>
      <xdr:nvPicPr>
        <xdr:cNvPr id="4" name="図 3" descr="感染性胃腸炎患者報告数　直近5シーズン">
          <a:extLst>
            <a:ext uri="{FF2B5EF4-FFF2-40B4-BE49-F238E27FC236}">
              <a16:creationId xmlns:a16="http://schemas.microsoft.com/office/drawing/2014/main" id="{23C3CB27-5B45-22FA-697D-A50645D3E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4474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5.81</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09997"/>
            <a:gd name="adj6" fmla="val 4677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6</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832001</xdr:colOff>
      <xdr:row>12</xdr:row>
      <xdr:rowOff>28683</xdr:rowOff>
    </xdr:from>
    <xdr:to>
      <xdr:col>11</xdr:col>
      <xdr:colOff>1150620</xdr:colOff>
      <xdr:row>13</xdr:row>
      <xdr:rowOff>151528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120781" y="23604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17</xdr:row>
      <xdr:rowOff>303798</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E9B5B5A-D3FB-4C4E-AC95-34D243DB1A28}"/>
            </a:ext>
          </a:extLst>
        </xdr:cNvPr>
        <xdr:cNvSpPr>
          <a:spLocks noChangeAspect="1" noChangeArrowheads="1"/>
        </xdr:cNvSpPr>
      </xdr:nvSpPr>
      <xdr:spPr bwMode="auto">
        <a:xfrm>
          <a:off x="4655820" y="3855720"/>
          <a:ext cx="304800" cy="303798"/>
        </a:xfrm>
        <a:prstGeom prst="rect">
          <a:avLst/>
        </a:prstGeom>
        <a:noFill/>
        <a:ln w="9525">
          <a:noFill/>
          <a:miter lim="800000"/>
          <a:headEnd/>
          <a:tailEnd/>
        </a:ln>
      </xdr:spPr>
    </xdr:sp>
    <xdr:clientData/>
  </xdr:twoCellAnchor>
  <xdr:twoCellAnchor>
    <xdr:from>
      <xdr:col>5</xdr:col>
      <xdr:colOff>66675</xdr:colOff>
      <xdr:row>7</xdr:row>
      <xdr:rowOff>38100</xdr:rowOff>
    </xdr:from>
    <xdr:to>
      <xdr:col>6</xdr:col>
      <xdr:colOff>295275</xdr:colOff>
      <xdr:row>10</xdr:row>
      <xdr:rowOff>114300</xdr:rowOff>
    </xdr:to>
    <xdr:sp macro="" textlink="">
      <xdr:nvSpPr>
        <xdr:cNvPr id="3" name="右矢印 2">
          <a:extLst>
            <a:ext uri="{FF2B5EF4-FFF2-40B4-BE49-F238E27FC236}">
              <a16:creationId xmlns:a16="http://schemas.microsoft.com/office/drawing/2014/main" id="{20B551C4-8639-400D-8822-61AADCC2140B}"/>
            </a:ext>
          </a:extLst>
        </xdr:cNvPr>
        <xdr:cNvSpPr/>
      </xdr:nvSpPr>
      <xdr:spPr>
        <a:xfrm>
          <a:off x="2870835" y="1828800"/>
          <a:ext cx="845820" cy="693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147387</xdr:colOff>
      <xdr:row>5</xdr:row>
      <xdr:rowOff>33488</xdr:rowOff>
    </xdr:from>
    <xdr:to>
      <xdr:col>4</xdr:col>
      <xdr:colOff>589347</xdr:colOff>
      <xdr:row>14</xdr:row>
      <xdr:rowOff>49630</xdr:rowOff>
    </xdr:to>
    <xdr:pic>
      <xdr:nvPicPr>
        <xdr:cNvPr id="4" name="図 7" descr="https://encrypted-tbn3.gstatic.com/images?q=tbn:ANd9GcThhVmC0O0OEEK8myS1_BzD9-cBogWDBaPq28HCvY3Hu5ieQOVy">
          <a:extLst>
            <a:ext uri="{FF2B5EF4-FFF2-40B4-BE49-F238E27FC236}">
              <a16:creationId xmlns:a16="http://schemas.microsoft.com/office/drawing/2014/main" id="{AC3BF496-1069-4F52-8B6C-FB807537C401}"/>
            </a:ext>
          </a:extLst>
        </xdr:cNvPr>
        <xdr:cNvPicPr>
          <a:picLocks noChangeAspect="1" noChangeArrowheads="1"/>
        </xdr:cNvPicPr>
      </xdr:nvPicPr>
      <xdr:blipFill>
        <a:blip xmlns:r="http://schemas.openxmlformats.org/officeDocument/2006/relationships" r:embed="rId2" cstate="print">
          <a:lum bright="30000" contrast="10000"/>
        </a:blip>
        <a:srcRect/>
        <a:stretch>
          <a:fillRect/>
        </a:stretch>
      </xdr:blipFill>
      <xdr:spPr bwMode="auto">
        <a:xfrm>
          <a:off x="147387" y="1397067"/>
          <a:ext cx="2631707" cy="1933174"/>
        </a:xfrm>
        <a:prstGeom prst="rect">
          <a:avLst/>
        </a:prstGeom>
        <a:noFill/>
        <a:ln w="9525">
          <a:noFill/>
          <a:miter lim="800000"/>
          <a:headEnd/>
          <a:tailEnd/>
        </a:ln>
      </xdr:spPr>
    </xdr:pic>
    <xdr:clientData/>
  </xdr:twoCellAnchor>
  <xdr:twoCellAnchor>
    <xdr:from>
      <xdr:col>1</xdr:col>
      <xdr:colOff>393033</xdr:colOff>
      <xdr:row>8</xdr:row>
      <xdr:rowOff>11029</xdr:rowOff>
    </xdr:from>
    <xdr:to>
      <xdr:col>4</xdr:col>
      <xdr:colOff>444668</xdr:colOff>
      <xdr:row>9</xdr:row>
      <xdr:rowOff>0</xdr:rowOff>
    </xdr:to>
    <xdr:sp macro="" textlink="">
      <xdr:nvSpPr>
        <xdr:cNvPr id="5" name="テキスト ボックス 5">
          <a:extLst>
            <a:ext uri="{FF2B5EF4-FFF2-40B4-BE49-F238E27FC236}">
              <a16:creationId xmlns:a16="http://schemas.microsoft.com/office/drawing/2014/main" id="{D295C323-5B85-4EFC-8EA4-389764A2C5ED}"/>
            </a:ext>
          </a:extLst>
        </xdr:cNvPr>
        <xdr:cNvSpPr txBox="1">
          <a:spLocks noChangeArrowheads="1"/>
        </xdr:cNvSpPr>
      </xdr:nvSpPr>
      <xdr:spPr bwMode="auto">
        <a:xfrm>
          <a:off x="729917" y="2024313"/>
          <a:ext cx="1904498" cy="197519"/>
        </a:xfrm>
        <a:prstGeom prst="rect">
          <a:avLst/>
        </a:prstGeom>
        <a:solidFill>
          <a:schemeClr val="bg2">
            <a:alpha val="50195"/>
          </a:schemeClr>
        </a:solidFill>
        <a:ln w="9525">
          <a:solidFill>
            <a:srgbClr val="BCBCBC"/>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chemeClr val="tx2">
                  <a:lumMod val="75000"/>
                </a:schemeClr>
              </a:solidFill>
              <a:latin typeface="AR Pゴシック体S" panose="020B0A00000000000000" pitchFamily="50" charset="-128"/>
              <a:ea typeface="AR Pゴシック体S" panose="020B0A00000000000000" pitchFamily="50" charset="-128"/>
            </a:rPr>
            <a:t>温度は見た目では分らない</a:t>
          </a:r>
        </a:p>
      </xdr:txBody>
    </xdr:sp>
    <xdr:clientData/>
  </xdr:twoCellAnchor>
  <xdr:twoCellAnchor editAs="oneCell">
    <xdr:from>
      <xdr:col>8</xdr:col>
      <xdr:colOff>0</xdr:colOff>
      <xdr:row>17</xdr:row>
      <xdr:rowOff>0</xdr:rowOff>
    </xdr:from>
    <xdr:to>
      <xdr:col>8</xdr:col>
      <xdr:colOff>304800</xdr:colOff>
      <xdr:row>17</xdr:row>
      <xdr:rowOff>313323</xdr:rowOff>
    </xdr:to>
    <xdr:sp macro="" textlink="">
      <xdr:nvSpPr>
        <xdr:cNvPr id="7"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216A2A5-3D86-45B3-88FA-6BBABA32520C}"/>
            </a:ext>
          </a:extLst>
        </xdr:cNvPr>
        <xdr:cNvSpPr>
          <a:spLocks noChangeAspect="1" noChangeArrowheads="1"/>
        </xdr:cNvSpPr>
      </xdr:nvSpPr>
      <xdr:spPr bwMode="auto">
        <a:xfrm>
          <a:off x="4655820" y="3855720"/>
          <a:ext cx="304800" cy="313323"/>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31104</xdr:rowOff>
    </xdr:from>
    <xdr:to>
      <xdr:col>2</xdr:col>
      <xdr:colOff>4067819</xdr:colOff>
      <xdr:row>33</xdr:row>
      <xdr:rowOff>108857</xdr:rowOff>
    </xdr:to>
    <xdr:pic>
      <xdr:nvPicPr>
        <xdr:cNvPr id="3" name="図 2">
          <a:extLst>
            <a:ext uri="{FF2B5EF4-FFF2-40B4-BE49-F238E27FC236}">
              <a16:creationId xmlns:a16="http://schemas.microsoft.com/office/drawing/2014/main" id="{454A5BD5-0722-5FBE-8D39-BC20646E12DC}"/>
            </a:ext>
          </a:extLst>
        </xdr:cNvPr>
        <xdr:cNvPicPr>
          <a:picLocks noChangeAspect="1"/>
        </xdr:cNvPicPr>
      </xdr:nvPicPr>
      <xdr:blipFill>
        <a:blip xmlns:r="http://schemas.openxmlformats.org/officeDocument/2006/relationships" r:embed="rId2"/>
        <a:stretch>
          <a:fillRect/>
        </a:stretch>
      </xdr:blipFill>
      <xdr:spPr>
        <a:xfrm>
          <a:off x="2107163" y="6834675"/>
          <a:ext cx="4067819" cy="32657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21</xdr:col>
      <xdr:colOff>59267</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1135032"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7</xdr:row>
      <xdr:rowOff>8467</xdr:rowOff>
    </xdr:from>
    <xdr:to>
      <xdr:col>6</xdr:col>
      <xdr:colOff>118533</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49400"/>
          <a:ext cx="941010" cy="16841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16934</xdr:colOff>
      <xdr:row>41</xdr:row>
      <xdr:rowOff>59267</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336878" cy="283614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21</xdr:col>
      <xdr:colOff>33867</xdr:colOff>
      <xdr:row>45</xdr:row>
      <xdr:rowOff>93133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072279" cy="35420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6513</xdr:colOff>
      <xdr:row>42</xdr:row>
      <xdr:rowOff>39076</xdr:rowOff>
    </xdr:from>
    <xdr:to>
      <xdr:col>2</xdr:col>
      <xdr:colOff>4103077</xdr:colOff>
      <xdr:row>43</xdr:row>
      <xdr:rowOff>225713</xdr:rowOff>
    </xdr:to>
    <xdr:pic>
      <xdr:nvPicPr>
        <xdr:cNvPr id="3" name="図 2">
          <a:extLst>
            <a:ext uri="{FF2B5EF4-FFF2-40B4-BE49-F238E27FC236}">
              <a16:creationId xmlns:a16="http://schemas.microsoft.com/office/drawing/2014/main" id="{96178529-3803-C8F1-4FAB-D97CAF34E6FE}"/>
            </a:ext>
          </a:extLst>
        </xdr:cNvPr>
        <xdr:cNvPicPr>
          <a:picLocks noChangeAspect="1"/>
        </xdr:cNvPicPr>
      </xdr:nvPicPr>
      <xdr:blipFill>
        <a:blip xmlns:r="http://schemas.openxmlformats.org/officeDocument/2006/relationships" r:embed="rId1"/>
        <a:stretch>
          <a:fillRect/>
        </a:stretch>
      </xdr:blipFill>
      <xdr:spPr>
        <a:xfrm>
          <a:off x="1471898" y="13103794"/>
          <a:ext cx="5457743" cy="5708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ellness-news.co.jp/posts/250628-1/" TargetMode="External"/><Relationship Id="rId7" Type="http://schemas.openxmlformats.org/officeDocument/2006/relationships/hyperlink" Target="https://wellness-news.co.jp/posts/250624-2/" TargetMode="External"/><Relationship Id="rId2" Type="http://schemas.openxmlformats.org/officeDocument/2006/relationships/hyperlink" Target="https://wellness-news.co.jp/posts/250627-8/" TargetMode="External"/><Relationship Id="rId1" Type="http://schemas.openxmlformats.org/officeDocument/2006/relationships/hyperlink" Target="https://topics.smt.docomo.ne.jp/amp/article/hbc/region/hbc-2f3cb8c0d5b1628793e27045fc40eea4" TargetMode="External"/><Relationship Id="rId6" Type="http://schemas.openxmlformats.org/officeDocument/2006/relationships/hyperlink" Target="https://aismiley.co.jp/ai_news/kaminashi-ai-search-food-labeling/" TargetMode="External"/><Relationship Id="rId5" Type="http://schemas.openxmlformats.org/officeDocument/2006/relationships/hyperlink" Target="https://wellness-news.co.jp/posts/250627-2/" TargetMode="External"/><Relationship Id="rId4" Type="http://schemas.openxmlformats.org/officeDocument/2006/relationships/hyperlink" Target="https://wellness-news.co.jp/posts/250627-5/"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ag2.com/p/news/648191/2" TargetMode="External"/><Relationship Id="rId2" Type="http://schemas.openxmlformats.org/officeDocument/2006/relationships/hyperlink" Target="https://topics.smt.docomo.ne.jp/article/tvasahinews/nation/tvasahinews-000435426" TargetMode="External"/><Relationship Id="rId1" Type="http://schemas.openxmlformats.org/officeDocument/2006/relationships/hyperlink" Target="https://news.yahoo.co.jp/articles/0b980fce0ea82edb075606d4798f0efca75d10d9?source=sns&amp;dv=sp&amp;mid=other&amp;date=20250627&amp;ctg=bus&amp;bt=tw_up" TargetMode="External"/><Relationship Id="rId6" Type="http://schemas.openxmlformats.org/officeDocument/2006/relationships/printerSettings" Target="../printerSettings/printerSettings11.bin"/><Relationship Id="rId5" Type="http://schemas.openxmlformats.org/officeDocument/2006/relationships/hyperlink" Target="https://news.yahoo.co.jp/articles/9e59675de95758fe1feced291eddb135ce2ed2b7" TargetMode="External"/><Relationship Id="rId4" Type="http://schemas.openxmlformats.org/officeDocument/2006/relationships/hyperlink" Target="https://www.hanamaruki.co.jp/wp-content/uploads/19b75cb4c8a7988bc1556b690addaef4.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hlw.go.jp/file/05-Shingikai-11121000-Iyakushokuhinkyoku-Soumuka/0000155509.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kangnamtimes.com/ja/trending/article/513280/" TargetMode="External"/><Relationship Id="rId7" Type="http://schemas.openxmlformats.org/officeDocument/2006/relationships/hyperlink" Target="https://news.yahoo.co.jp/articles/c6107bf9a0f7640957775d2771b3d29d3fe9ebc2" TargetMode="External"/><Relationship Id="rId2" Type="http://schemas.openxmlformats.org/officeDocument/2006/relationships/hyperlink" Target="https://www.nnn.co.jp/articles/-/555209"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topics.smt.docomo.ne.jp/article/sankei/nation/sankei-_affairs_crime_6S5VR7MHF5OUTMJ6UWBOAT4X3Y" TargetMode="External"/><Relationship Id="rId5" Type="http://schemas.openxmlformats.org/officeDocument/2006/relationships/hyperlink" Target="https://gendai.media/articles/-/153966" TargetMode="External"/><Relationship Id="rId4" Type="http://schemas.openxmlformats.org/officeDocument/2006/relationships/hyperlink" Target="https://news.toremaga.com/nation/nnews/3648708.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5/06/3955014d5866a747.html" TargetMode="External"/><Relationship Id="rId3" Type="http://schemas.openxmlformats.org/officeDocument/2006/relationships/hyperlink" Target="https://www.nna.jp/news/2809861" TargetMode="External"/><Relationship Id="rId7" Type="http://schemas.openxmlformats.org/officeDocument/2006/relationships/hyperlink" Target="https://news.yahoo.co.jp/articles/2a84086191c0d3d21166b3089640f71710cfe7c5&#12288;" TargetMode="External"/><Relationship Id="rId12" Type="http://schemas.openxmlformats.org/officeDocument/2006/relationships/printerSettings" Target="../printerSettings/printerSettings6.bin"/><Relationship Id="rId2" Type="http://schemas.openxmlformats.org/officeDocument/2006/relationships/hyperlink" Target="https://www.maff.go.jp/j/press/syouan/douei/250626.html" TargetMode="External"/><Relationship Id="rId1" Type="http://schemas.openxmlformats.org/officeDocument/2006/relationships/hyperlink" Target="https://www.jetro.go.jp/biznews/2025/06/afecd36c668faf38.html" TargetMode="External"/><Relationship Id="rId6" Type="http://schemas.openxmlformats.org/officeDocument/2006/relationships/hyperlink" Target="https://www.jiji.com/jc/article?k=3585189&amp;g=cgtn" TargetMode="External"/><Relationship Id="rId11" Type="http://schemas.openxmlformats.org/officeDocument/2006/relationships/hyperlink" Target="https://www.mk.co.kr/jp/business/11351155" TargetMode="External"/><Relationship Id="rId5" Type="http://schemas.openxmlformats.org/officeDocument/2006/relationships/hyperlink" Target="https://news.yahoo.co.jp/articles/56ab87b5724e5ec66d2f385a072fdd8cf5b08e50" TargetMode="External"/><Relationship Id="rId10" Type="http://schemas.openxmlformats.org/officeDocument/2006/relationships/hyperlink" Target="https://www.mk.co.kr/jp/society/11349799" TargetMode="External"/><Relationship Id="rId4" Type="http://schemas.openxmlformats.org/officeDocument/2006/relationships/hyperlink" Target="https://www.mk.co.kr/jp/business/11352067" TargetMode="External"/><Relationship Id="rId9" Type="http://schemas.openxmlformats.org/officeDocument/2006/relationships/hyperlink" Target="https://news.yahoo.co.jp/expert/articles/0132e8c92ccf091a8ebf4a2b0106b943da034a76"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56" t="s">
        <v>3</v>
      </c>
      <c r="B3" s="657"/>
      <c r="C3" s="657"/>
      <c r="D3" s="657"/>
      <c r="E3" s="657"/>
      <c r="F3" s="657"/>
      <c r="G3" s="657"/>
      <c r="H3" s="658"/>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+'25　食中毒記事等 '!A5</f>
        <v>岐阜県の社会福祉施設で食中毒が発生</v>
      </c>
      <c r="C10" s="75"/>
      <c r="D10" s="77"/>
      <c r="E10" s="75"/>
      <c r="F10" s="78"/>
      <c r="G10" s="76"/>
      <c r="H10" s="76"/>
      <c r="I10" s="41"/>
    </row>
    <row r="11" spans="1:9" ht="15" customHeight="1">
      <c r="A11" s="144" t="s">
        <v>9</v>
      </c>
      <c r="B11" s="75" t="str">
        <f>+'25　ノロウイルス関連情報 '!H72</f>
        <v>管理レベル「3」　</v>
      </c>
      <c r="C11" s="75"/>
      <c r="D11" s="75" t="s">
        <v>10</v>
      </c>
      <c r="E11" s="75"/>
      <c r="F11" s="77">
        <f>+'25　ノロウイルス関連情報 '!G73</f>
        <v>5.81</v>
      </c>
      <c r="G11" s="75" t="str">
        <f>+'25　ノロウイルス関連情報 '!H73</f>
        <v>　：先週より</v>
      </c>
      <c r="H11" s="171">
        <f>+'25　ノロウイルス関連情報 '!I73</f>
        <v>-0.44000000000000039</v>
      </c>
      <c r="I11" s="41"/>
    </row>
    <row r="12" spans="1:9" s="49" customFormat="1" ht="15" customHeight="1">
      <c r="A12" s="79" t="s">
        <v>11</v>
      </c>
      <c r="B12" s="662" t="str">
        <f>+'25　残留農薬など'!A2</f>
        <v xml:space="preserve">ほっちゃりママ(関東おでん・ちくわ部） on X: "ハウス食品が“幼児向け食品”を自主回収 調味料の ... </v>
      </c>
      <c r="C12" s="662"/>
      <c r="D12" s="662"/>
      <c r="E12" s="662"/>
      <c r="F12" s="662"/>
      <c r="G12" s="662"/>
      <c r="H12" s="80"/>
      <c r="I12" s="48"/>
    </row>
    <row r="13" spans="1:9" ht="15" customHeight="1">
      <c r="A13" s="74" t="s">
        <v>12</v>
      </c>
      <c r="B13" s="662" t="str">
        <f>+'25　食品表示'!A2</f>
        <v xml:space="preserve">ドンキでは“古古米”を5キロ2139円で販売 政府備蓄米の販売が浸透（HBC北海道放送ニュース） </v>
      </c>
      <c r="C13" s="662"/>
      <c r="D13" s="662"/>
      <c r="E13" s="662"/>
      <c r="F13" s="662"/>
      <c r="G13" s="662"/>
      <c r="H13" s="76"/>
      <c r="I13" s="41"/>
    </row>
    <row r="14" spans="1:9" ht="15" customHeight="1">
      <c r="A14" s="74" t="s">
        <v>13</v>
      </c>
      <c r="B14" s="76" t="str">
        <f>+'25 海外情報'!A2</f>
        <v xml:space="preserve">イタリア産牛由来製品等の輸入一時停止措置について - 農林水産省 </v>
      </c>
      <c r="D14" s="76"/>
      <c r="E14" s="76"/>
      <c r="F14" s="76"/>
      <c r="G14" s="76"/>
      <c r="H14" s="76"/>
      <c r="I14" s="41"/>
    </row>
    <row r="15" spans="1:9" ht="15" customHeight="1">
      <c r="A15" s="81" t="s">
        <v>14</v>
      </c>
      <c r="B15" s="82" t="str">
        <f>+'25 海外情報'!A5</f>
        <v xml:space="preserve">外食ブランド調査、ＫＦＣが３年連続首位 - NNA ASIA・ベトナム・サービス </v>
      </c>
      <c r="C15" s="659" t="s">
        <v>15</v>
      </c>
      <c r="D15" s="659"/>
      <c r="E15" s="659"/>
      <c r="F15" s="659"/>
      <c r="G15" s="659"/>
      <c r="H15" s="660"/>
      <c r="I15" s="41"/>
    </row>
    <row r="16" spans="1:9" ht="15" customHeight="1">
      <c r="A16" s="74" t="s">
        <v>16</v>
      </c>
      <c r="B16" s="75" t="str">
        <f>+'25　感染症統計'!A23</f>
        <v>2025年 第25週（6/16～6/22）</v>
      </c>
      <c r="C16" s="76"/>
      <c r="D16" s="75" t="s">
        <v>17</v>
      </c>
      <c r="E16" s="76"/>
      <c r="F16" s="76"/>
      <c r="G16" s="76"/>
      <c r="H16" s="76"/>
      <c r="I16" s="41"/>
    </row>
    <row r="17" spans="1:16" ht="15" customHeight="1">
      <c r="A17" s="74" t="s">
        <v>18</v>
      </c>
      <c r="B17" s="661" t="str">
        <f>+'24　国内感染症情報'!B2</f>
        <v>2025年第24週（6月9日〜6月15日）</v>
      </c>
      <c r="C17" s="661"/>
      <c r="D17" s="661"/>
      <c r="E17" s="661"/>
      <c r="F17" s="661"/>
      <c r="G17" s="661"/>
      <c r="H17" s="76"/>
      <c r="I17" s="41"/>
    </row>
    <row r="18" spans="1:16" ht="15" customHeight="1">
      <c r="A18" s="74" t="s">
        <v>19</v>
      </c>
      <c r="B18" s="83" t="str">
        <f>+'25  衛生訓話'!A2</f>
        <v>今週のお題(食品材料を受け入れる時は、表面温度を測り記録しましょう)</v>
      </c>
      <c r="F18" s="83"/>
      <c r="G18" s="76"/>
      <c r="H18" s="76"/>
      <c r="I18" s="41"/>
    </row>
    <row r="19" spans="1:16" ht="15" customHeight="1">
      <c r="A19" s="74" t="s">
        <v>20</v>
      </c>
      <c r="B19" s="659" t="s">
        <v>223</v>
      </c>
      <c r="C19" s="659"/>
      <c r="D19" s="659"/>
      <c r="E19" s="659"/>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63" t="s">
        <v>25</v>
      </c>
      <c r="B39" s="663"/>
      <c r="C39" s="663"/>
      <c r="D39" s="663"/>
      <c r="E39" s="663"/>
      <c r="F39" s="663"/>
      <c r="G39" s="663"/>
    </row>
    <row r="40" spans="1:9" ht="30.75" customHeight="1">
      <c r="A40" s="655" t="s">
        <v>26</v>
      </c>
      <c r="B40" s="655"/>
      <c r="C40" s="655"/>
      <c r="D40" s="655"/>
      <c r="E40" s="655"/>
      <c r="F40" s="655"/>
      <c r="G40" s="655"/>
    </row>
    <row r="41" spans="1:9" ht="15">
      <c r="A41" s="52"/>
    </row>
    <row r="42" spans="1:9" ht="69.75" customHeight="1">
      <c r="A42" s="650" t="s">
        <v>27</v>
      </c>
      <c r="B42" s="650"/>
      <c r="C42" s="650"/>
      <c r="D42" s="650"/>
      <c r="E42" s="650"/>
      <c r="F42" s="650"/>
      <c r="G42" s="650"/>
    </row>
    <row r="43" spans="1:9" ht="35.25" customHeight="1">
      <c r="A43" s="655" t="s">
        <v>28</v>
      </c>
      <c r="B43" s="655"/>
      <c r="C43" s="655"/>
      <c r="D43" s="655"/>
      <c r="E43" s="655"/>
      <c r="F43" s="655"/>
      <c r="G43" s="655"/>
    </row>
    <row r="44" spans="1:9" ht="59.25" customHeight="1">
      <c r="A44" s="650" t="s">
        <v>29</v>
      </c>
      <c r="B44" s="650"/>
      <c r="C44" s="650"/>
      <c r="D44" s="650"/>
      <c r="E44" s="650"/>
      <c r="F44" s="650"/>
      <c r="G44" s="650"/>
    </row>
    <row r="45" spans="1:9" ht="15">
      <c r="A45" s="53"/>
    </row>
    <row r="46" spans="1:9" ht="27.75" customHeight="1">
      <c r="A46" s="652" t="s">
        <v>30</v>
      </c>
      <c r="B46" s="652"/>
      <c r="C46" s="652"/>
      <c r="D46" s="652"/>
      <c r="E46" s="652"/>
      <c r="F46" s="652"/>
      <c r="G46" s="652"/>
    </row>
    <row r="47" spans="1:9" ht="53.25" customHeight="1">
      <c r="A47" s="651" t="s">
        <v>31</v>
      </c>
      <c r="B47" s="650"/>
      <c r="C47" s="650"/>
      <c r="D47" s="650"/>
      <c r="E47" s="650"/>
      <c r="F47" s="650"/>
      <c r="G47" s="650"/>
    </row>
    <row r="48" spans="1:9" ht="15">
      <c r="A48" s="53"/>
    </row>
    <row r="49" spans="1:7" ht="32.25" customHeight="1">
      <c r="A49" s="652" t="s">
        <v>32</v>
      </c>
      <c r="B49" s="652"/>
      <c r="C49" s="652"/>
      <c r="D49" s="652"/>
      <c r="E49" s="652"/>
      <c r="F49" s="652"/>
      <c r="G49" s="652"/>
    </row>
    <row r="50" spans="1:7" ht="15">
      <c r="A50" s="52"/>
    </row>
    <row r="51" spans="1:7" ht="87" customHeight="1">
      <c r="A51" s="651" t="s">
        <v>33</v>
      </c>
      <c r="B51" s="650"/>
      <c r="C51" s="650"/>
      <c r="D51" s="650"/>
      <c r="E51" s="650"/>
      <c r="F51" s="650"/>
      <c r="G51" s="650"/>
    </row>
    <row r="52" spans="1:7" ht="15">
      <c r="A52" s="53"/>
    </row>
    <row r="53" spans="1:7" ht="32.25" customHeight="1">
      <c r="A53" s="652" t="s">
        <v>34</v>
      </c>
      <c r="B53" s="652"/>
      <c r="C53" s="652"/>
      <c r="D53" s="652"/>
      <c r="E53" s="652"/>
      <c r="F53" s="652"/>
      <c r="G53" s="652"/>
    </row>
    <row r="54" spans="1:7" ht="29.25" customHeight="1">
      <c r="A54" s="650" t="s">
        <v>35</v>
      </c>
      <c r="B54" s="650"/>
      <c r="C54" s="650"/>
      <c r="D54" s="650"/>
      <c r="E54" s="650"/>
      <c r="F54" s="650"/>
      <c r="G54" s="650"/>
    </row>
    <row r="55" spans="1:7" ht="15">
      <c r="A55" s="53"/>
    </row>
    <row r="56" spans="1:7" s="49" customFormat="1" ht="110.25" customHeight="1">
      <c r="A56" s="653" t="s">
        <v>36</v>
      </c>
      <c r="B56" s="654"/>
      <c r="C56" s="654"/>
      <c r="D56" s="654"/>
      <c r="E56" s="654"/>
      <c r="F56" s="654"/>
      <c r="G56" s="654"/>
    </row>
    <row r="57" spans="1:7" ht="34.5" customHeight="1">
      <c r="A57" s="655" t="s">
        <v>37</v>
      </c>
      <c r="B57" s="655"/>
      <c r="C57" s="655"/>
      <c r="D57" s="655"/>
      <c r="E57" s="655"/>
      <c r="F57" s="655"/>
      <c r="G57" s="655"/>
    </row>
    <row r="58" spans="1:7" ht="114" customHeight="1">
      <c r="A58" s="651" t="s">
        <v>38</v>
      </c>
      <c r="B58" s="650"/>
      <c r="C58" s="650"/>
      <c r="D58" s="650"/>
      <c r="E58" s="650"/>
      <c r="F58" s="650"/>
      <c r="G58" s="650"/>
    </row>
    <row r="59" spans="1:7" ht="109.5" customHeight="1">
      <c r="A59" s="650"/>
      <c r="B59" s="650"/>
      <c r="C59" s="650"/>
      <c r="D59" s="650"/>
      <c r="E59" s="650"/>
      <c r="F59" s="650"/>
      <c r="G59" s="650"/>
    </row>
    <row r="60" spans="1:7" ht="15">
      <c r="A60" s="53"/>
    </row>
    <row r="61" spans="1:7" s="50" customFormat="1" ht="57.75" customHeight="1">
      <c r="A61" s="650"/>
      <c r="B61" s="650"/>
      <c r="C61" s="650"/>
      <c r="D61" s="650"/>
      <c r="E61" s="650"/>
      <c r="F61" s="650"/>
      <c r="G61" s="650"/>
    </row>
  </sheetData>
  <mergeCells count="22">
    <mergeCell ref="A3:H3"/>
    <mergeCell ref="C15:H15"/>
    <mergeCell ref="B17:G17"/>
    <mergeCell ref="B12:G12"/>
    <mergeCell ref="A39:G39"/>
    <mergeCell ref="B13:G13"/>
    <mergeCell ref="B19:E19"/>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5"/>
  <sheetViews>
    <sheetView view="pageBreakPreview" zoomScale="117" zoomScaleNormal="100" zoomScaleSheetLayoutView="117" workbookViewId="0">
      <selection activeCell="D1" sqref="D1"/>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590" t="s">
        <v>226</v>
      </c>
      <c r="B1" s="591" t="s">
        <v>177</v>
      </c>
      <c r="C1" s="592" t="s">
        <v>340</v>
      </c>
      <c r="D1" s="593" t="s">
        <v>172</v>
      </c>
      <c r="E1" s="594" t="s">
        <v>173</v>
      </c>
    </row>
    <row r="2" spans="1:5" s="45" customFormat="1" ht="25.2" customHeight="1">
      <c r="A2" s="398" t="s">
        <v>215</v>
      </c>
      <c r="B2" s="399" t="s">
        <v>271</v>
      </c>
      <c r="C2" s="400" t="s">
        <v>327</v>
      </c>
      <c r="D2" s="401">
        <v>45835</v>
      </c>
      <c r="E2" s="402">
        <v>45835</v>
      </c>
    </row>
    <row r="3" spans="1:5" s="45" customFormat="1" ht="25.2" customHeight="1">
      <c r="A3" s="568" t="s">
        <v>212</v>
      </c>
      <c r="B3" s="569" t="s">
        <v>272</v>
      </c>
      <c r="C3" s="570" t="s">
        <v>328</v>
      </c>
      <c r="D3" s="571">
        <v>45835</v>
      </c>
      <c r="E3" s="572">
        <v>45835</v>
      </c>
    </row>
    <row r="4" spans="1:5" s="45" customFormat="1" ht="25.2" customHeight="1">
      <c r="A4" s="573" t="s">
        <v>212</v>
      </c>
      <c r="B4" s="574" t="s">
        <v>273</v>
      </c>
      <c r="C4" s="575" t="s">
        <v>329</v>
      </c>
      <c r="D4" s="576">
        <v>45834</v>
      </c>
      <c r="E4" s="577">
        <v>45835</v>
      </c>
    </row>
    <row r="5" spans="1:5" s="45" customFormat="1" ht="25.2" customHeight="1">
      <c r="A5" s="578" t="s">
        <v>212</v>
      </c>
      <c r="B5" s="579" t="s">
        <v>274</v>
      </c>
      <c r="C5" s="580" t="s">
        <v>330</v>
      </c>
      <c r="D5" s="581">
        <v>45832</v>
      </c>
      <c r="E5" s="582">
        <v>45835</v>
      </c>
    </row>
    <row r="6" spans="1:5" s="45" customFormat="1" ht="25.2" customHeight="1">
      <c r="A6" s="573" t="s">
        <v>212</v>
      </c>
      <c r="B6" s="574" t="s">
        <v>275</v>
      </c>
      <c r="C6" s="575" t="s">
        <v>331</v>
      </c>
      <c r="D6" s="576">
        <v>45834</v>
      </c>
      <c r="E6" s="577">
        <v>45834</v>
      </c>
    </row>
    <row r="7" spans="1:5" s="45" customFormat="1" ht="25.2" customHeight="1">
      <c r="A7" s="595" t="s">
        <v>215</v>
      </c>
      <c r="B7" s="596" t="s">
        <v>271</v>
      </c>
      <c r="C7" s="597" t="s">
        <v>332</v>
      </c>
      <c r="D7" s="598">
        <v>45834</v>
      </c>
      <c r="E7" s="599">
        <v>45834</v>
      </c>
    </row>
    <row r="8" spans="1:5" s="45" customFormat="1" ht="25.2" customHeight="1">
      <c r="A8" s="398" t="s">
        <v>212</v>
      </c>
      <c r="B8" s="399" t="s">
        <v>276</v>
      </c>
      <c r="C8" s="400" t="s">
        <v>333</v>
      </c>
      <c r="D8" s="401">
        <v>45833</v>
      </c>
      <c r="E8" s="402">
        <v>45834</v>
      </c>
    </row>
    <row r="9" spans="1:5" s="45" customFormat="1" ht="25.2" customHeight="1">
      <c r="A9" s="595" t="s">
        <v>212</v>
      </c>
      <c r="B9" s="596" t="s">
        <v>277</v>
      </c>
      <c r="C9" s="597" t="s">
        <v>334</v>
      </c>
      <c r="D9" s="598">
        <v>45833</v>
      </c>
      <c r="E9" s="599">
        <v>45834</v>
      </c>
    </row>
    <row r="10" spans="1:5" s="45" customFormat="1" ht="25.2" customHeight="1">
      <c r="A10" s="568" t="s">
        <v>212</v>
      </c>
      <c r="B10" s="569" t="s">
        <v>278</v>
      </c>
      <c r="C10" s="570" t="s">
        <v>335</v>
      </c>
      <c r="D10" s="571">
        <v>45833</v>
      </c>
      <c r="E10" s="572">
        <v>45834</v>
      </c>
    </row>
    <row r="11" spans="1:5" s="45" customFormat="1" ht="25.2" customHeight="1">
      <c r="A11" s="568" t="s">
        <v>212</v>
      </c>
      <c r="B11" s="569" t="s">
        <v>279</v>
      </c>
      <c r="C11" s="570" t="s">
        <v>336</v>
      </c>
      <c r="D11" s="571">
        <v>45833</v>
      </c>
      <c r="E11" s="572">
        <v>45834</v>
      </c>
    </row>
    <row r="12" spans="1:5" s="45" customFormat="1" ht="25.2" customHeight="1">
      <c r="A12" s="578" t="s">
        <v>280</v>
      </c>
      <c r="B12" s="579" t="s">
        <v>281</v>
      </c>
      <c r="C12" s="580" t="s">
        <v>337</v>
      </c>
      <c r="D12" s="581">
        <v>45833</v>
      </c>
      <c r="E12" s="582">
        <v>45834</v>
      </c>
    </row>
    <row r="13" spans="1:5" s="45" customFormat="1" ht="25.2" customHeight="1">
      <c r="A13" s="605" t="s">
        <v>212</v>
      </c>
      <c r="B13" s="606" t="s">
        <v>282</v>
      </c>
      <c r="C13" s="607" t="s">
        <v>338</v>
      </c>
      <c r="D13" s="608">
        <v>45833</v>
      </c>
      <c r="E13" s="609">
        <v>45834</v>
      </c>
    </row>
    <row r="14" spans="1:5" s="45" customFormat="1" ht="23.4" customHeight="1">
      <c r="A14" s="639" t="s">
        <v>280</v>
      </c>
      <c r="B14" s="640" t="s">
        <v>283</v>
      </c>
      <c r="C14" s="641" t="s">
        <v>339</v>
      </c>
      <c r="D14" s="642">
        <v>45833</v>
      </c>
      <c r="E14" s="643">
        <v>45834</v>
      </c>
    </row>
    <row r="15" spans="1:5" s="45" customFormat="1" ht="23.4" customHeight="1">
      <c r="A15" s="573" t="s">
        <v>214</v>
      </c>
      <c r="B15" s="574" t="s">
        <v>284</v>
      </c>
      <c r="C15" s="575" t="s">
        <v>285</v>
      </c>
      <c r="D15" s="576">
        <v>45833</v>
      </c>
      <c r="E15" s="577">
        <v>45833</v>
      </c>
    </row>
    <row r="16" spans="1:5" s="45" customFormat="1" ht="23.4" customHeight="1">
      <c r="A16" s="573" t="s">
        <v>215</v>
      </c>
      <c r="B16" s="574" t="s">
        <v>286</v>
      </c>
      <c r="C16" s="575" t="s">
        <v>287</v>
      </c>
      <c r="D16" s="576">
        <v>45833</v>
      </c>
      <c r="E16" s="577">
        <v>45833</v>
      </c>
    </row>
    <row r="17" spans="1:5" s="45" customFormat="1" ht="23.4" customHeight="1">
      <c r="A17" s="595" t="s">
        <v>212</v>
      </c>
      <c r="B17" s="596" t="s">
        <v>288</v>
      </c>
      <c r="C17" s="597" t="s">
        <v>289</v>
      </c>
      <c r="D17" s="598">
        <v>45832</v>
      </c>
      <c r="E17" s="599">
        <v>45833</v>
      </c>
    </row>
    <row r="18" spans="1:5" s="45" customFormat="1" ht="23.4" customHeight="1">
      <c r="A18" s="568" t="s">
        <v>212</v>
      </c>
      <c r="B18" s="569" t="s">
        <v>229</v>
      </c>
      <c r="C18" s="570" t="s">
        <v>290</v>
      </c>
      <c r="D18" s="571">
        <v>45832</v>
      </c>
      <c r="E18" s="572">
        <v>45833</v>
      </c>
    </row>
    <row r="19" spans="1:5" s="45" customFormat="1" ht="23.4" customHeight="1">
      <c r="A19" s="568" t="s">
        <v>212</v>
      </c>
      <c r="B19" s="569" t="s">
        <v>288</v>
      </c>
      <c r="C19" s="570" t="s">
        <v>291</v>
      </c>
      <c r="D19" s="571">
        <v>45832</v>
      </c>
      <c r="E19" s="572">
        <v>45833</v>
      </c>
    </row>
    <row r="20" spans="1:5" s="45" customFormat="1" ht="23.4" customHeight="1">
      <c r="A20" s="595" t="s">
        <v>212</v>
      </c>
      <c r="B20" s="596" t="s">
        <v>213</v>
      </c>
      <c r="C20" s="597" t="s">
        <v>292</v>
      </c>
      <c r="D20" s="598">
        <v>45832</v>
      </c>
      <c r="E20" s="599">
        <v>45833</v>
      </c>
    </row>
    <row r="21" spans="1:5" s="45" customFormat="1" ht="23.4" customHeight="1">
      <c r="A21" s="605" t="s">
        <v>212</v>
      </c>
      <c r="B21" s="606" t="s">
        <v>229</v>
      </c>
      <c r="C21" s="607" t="s">
        <v>293</v>
      </c>
      <c r="D21" s="608">
        <v>45832</v>
      </c>
      <c r="E21" s="609">
        <v>45833</v>
      </c>
    </row>
    <row r="22" spans="1:5" s="45" customFormat="1" ht="23.4" customHeight="1">
      <c r="A22" s="595" t="s">
        <v>212</v>
      </c>
      <c r="B22" s="596" t="s">
        <v>294</v>
      </c>
      <c r="C22" s="597" t="s">
        <v>295</v>
      </c>
      <c r="D22" s="598">
        <v>45832</v>
      </c>
      <c r="E22" s="599">
        <v>45833</v>
      </c>
    </row>
    <row r="23" spans="1:5" s="45" customFormat="1" ht="23.4" customHeight="1">
      <c r="A23" s="568" t="s">
        <v>212</v>
      </c>
      <c r="B23" s="569" t="s">
        <v>296</v>
      </c>
      <c r="C23" s="570" t="s">
        <v>297</v>
      </c>
      <c r="D23" s="571">
        <v>45832</v>
      </c>
      <c r="E23" s="572">
        <v>45833</v>
      </c>
    </row>
    <row r="24" spans="1:5" s="45" customFormat="1" ht="23.4" customHeight="1">
      <c r="A24" s="595" t="s">
        <v>212</v>
      </c>
      <c r="B24" s="596" t="s">
        <v>298</v>
      </c>
      <c r="C24" s="597" t="s">
        <v>299</v>
      </c>
      <c r="D24" s="598">
        <v>45832</v>
      </c>
      <c r="E24" s="599">
        <v>45833</v>
      </c>
    </row>
    <row r="25" spans="1:5" s="45" customFormat="1" ht="23.4" customHeight="1">
      <c r="A25" s="568" t="s">
        <v>212</v>
      </c>
      <c r="B25" s="569" t="s">
        <v>300</v>
      </c>
      <c r="C25" s="570" t="s">
        <v>301</v>
      </c>
      <c r="D25" s="571">
        <v>45832</v>
      </c>
      <c r="E25" s="572">
        <v>45833</v>
      </c>
    </row>
    <row r="26" spans="1:5" s="45" customFormat="1" ht="23.4" customHeight="1">
      <c r="A26" s="595" t="s">
        <v>212</v>
      </c>
      <c r="B26" s="596" t="s">
        <v>302</v>
      </c>
      <c r="C26" s="597" t="s">
        <v>303</v>
      </c>
      <c r="D26" s="598">
        <v>45832</v>
      </c>
      <c r="E26" s="599">
        <v>45832</v>
      </c>
    </row>
    <row r="27" spans="1:5" s="45" customFormat="1" ht="23.4" customHeight="1">
      <c r="A27" s="578" t="s">
        <v>212</v>
      </c>
      <c r="B27" s="579" t="s">
        <v>304</v>
      </c>
      <c r="C27" s="580" t="s">
        <v>305</v>
      </c>
      <c r="D27" s="581">
        <v>45831</v>
      </c>
      <c r="E27" s="582">
        <v>45832</v>
      </c>
    </row>
    <row r="28" spans="1:5" s="45" customFormat="1" ht="23.4" customHeight="1">
      <c r="A28" s="398" t="s">
        <v>212</v>
      </c>
      <c r="B28" s="399" t="s">
        <v>306</v>
      </c>
      <c r="C28" s="400" t="s">
        <v>307</v>
      </c>
      <c r="D28" s="401">
        <v>45831</v>
      </c>
      <c r="E28" s="402">
        <v>45832</v>
      </c>
    </row>
    <row r="29" spans="1:5" s="45" customFormat="1" ht="23.4" customHeight="1">
      <c r="A29" s="568" t="s">
        <v>212</v>
      </c>
      <c r="B29" s="569" t="s">
        <v>227</v>
      </c>
      <c r="C29" s="570" t="s">
        <v>308</v>
      </c>
      <c r="D29" s="571">
        <v>45831</v>
      </c>
      <c r="E29" s="572">
        <v>45832</v>
      </c>
    </row>
    <row r="30" spans="1:5" s="45" customFormat="1" ht="23.4" customHeight="1">
      <c r="A30" s="398" t="s">
        <v>212</v>
      </c>
      <c r="B30" s="399" t="s">
        <v>309</v>
      </c>
      <c r="C30" s="400" t="s">
        <v>310</v>
      </c>
      <c r="D30" s="401">
        <v>45831</v>
      </c>
      <c r="E30" s="402">
        <v>45832</v>
      </c>
    </row>
    <row r="31" spans="1:5" s="45" customFormat="1" ht="23.4" customHeight="1">
      <c r="A31" s="568" t="s">
        <v>215</v>
      </c>
      <c r="B31" s="569" t="s">
        <v>311</v>
      </c>
      <c r="C31" s="570" t="s">
        <v>312</v>
      </c>
      <c r="D31" s="571">
        <v>45831</v>
      </c>
      <c r="E31" s="572">
        <v>45831</v>
      </c>
    </row>
    <row r="32" spans="1:5" s="45" customFormat="1" ht="23.4" customHeight="1">
      <c r="A32" s="595" t="s">
        <v>212</v>
      </c>
      <c r="B32" s="596" t="s">
        <v>313</v>
      </c>
      <c r="C32" s="597" t="s">
        <v>314</v>
      </c>
      <c r="D32" s="598">
        <v>45831</v>
      </c>
      <c r="E32" s="599">
        <v>45831</v>
      </c>
    </row>
    <row r="33" spans="1:5" s="45" customFormat="1" ht="23.4" customHeight="1">
      <c r="A33" s="568" t="s">
        <v>214</v>
      </c>
      <c r="B33" s="569" t="s">
        <v>315</v>
      </c>
      <c r="C33" s="570" t="s">
        <v>316</v>
      </c>
      <c r="D33" s="571">
        <v>45828</v>
      </c>
      <c r="E33" s="572">
        <v>45831</v>
      </c>
    </row>
    <row r="34" spans="1:5" s="45" customFormat="1" ht="23.4" customHeight="1">
      <c r="A34" s="595" t="s">
        <v>212</v>
      </c>
      <c r="B34" s="596" t="s">
        <v>228</v>
      </c>
      <c r="C34" s="597" t="s">
        <v>317</v>
      </c>
      <c r="D34" s="598">
        <v>45829</v>
      </c>
      <c r="E34" s="599">
        <v>45831</v>
      </c>
    </row>
    <row r="35" spans="1:5" s="45" customFormat="1" ht="23.4" customHeight="1">
      <c r="A35" s="595" t="s">
        <v>212</v>
      </c>
      <c r="B35" s="596" t="s">
        <v>302</v>
      </c>
      <c r="C35" s="597" t="s">
        <v>318</v>
      </c>
      <c r="D35" s="598">
        <v>45828</v>
      </c>
      <c r="E35" s="599">
        <v>45831</v>
      </c>
    </row>
    <row r="36" spans="1:5" s="45" customFormat="1" ht="23.4" customHeight="1">
      <c r="A36" s="568" t="s">
        <v>212</v>
      </c>
      <c r="B36" s="569" t="s">
        <v>319</v>
      </c>
      <c r="C36" s="570" t="s">
        <v>320</v>
      </c>
      <c r="D36" s="571">
        <v>45828</v>
      </c>
      <c r="E36" s="572">
        <v>45831</v>
      </c>
    </row>
    <row r="37" spans="1:5" s="45" customFormat="1" ht="23.4" customHeight="1">
      <c r="A37" s="595" t="s">
        <v>212</v>
      </c>
      <c r="B37" s="596" t="s">
        <v>321</v>
      </c>
      <c r="C37" s="597" t="s">
        <v>322</v>
      </c>
      <c r="D37" s="598">
        <v>45828</v>
      </c>
      <c r="E37" s="599">
        <v>45831</v>
      </c>
    </row>
    <row r="38" spans="1:5" s="45" customFormat="1" ht="23.4" customHeight="1">
      <c r="A38" s="610" t="s">
        <v>212</v>
      </c>
      <c r="B38" s="611" t="s">
        <v>323</v>
      </c>
      <c r="C38" s="612" t="s">
        <v>324</v>
      </c>
      <c r="D38" s="613">
        <v>45828</v>
      </c>
      <c r="E38" s="614">
        <v>45831</v>
      </c>
    </row>
    <row r="39" spans="1:5" s="45" customFormat="1" ht="23.4" customHeight="1">
      <c r="A39" s="573" t="s">
        <v>212</v>
      </c>
      <c r="B39" s="574" t="s">
        <v>325</v>
      </c>
      <c r="C39" s="575" t="s">
        <v>326</v>
      </c>
      <c r="D39" s="576">
        <v>45828</v>
      </c>
      <c r="E39" s="577">
        <v>45831</v>
      </c>
    </row>
    <row r="40" spans="1:5" ht="23.4" customHeight="1">
      <c r="A40" s="398"/>
      <c r="B40" s="399"/>
      <c r="C40" s="400"/>
      <c r="D40" s="401"/>
      <c r="E40" s="402"/>
    </row>
    <row r="41" spans="1:5" ht="27.6" customHeight="1">
      <c r="A41" s="194" t="s">
        <v>203</v>
      </c>
      <c r="B41" s="195">
        <v>38</v>
      </c>
      <c r="C41" s="198"/>
      <c r="D41" s="133"/>
      <c r="E41" s="133"/>
    </row>
    <row r="42" spans="1:5" ht="19.2" customHeight="1">
      <c r="B42" s="351" t="s">
        <v>199</v>
      </c>
      <c r="D42" s="134"/>
      <c r="E42" s="134"/>
    </row>
    <row r="43" spans="1:5" ht="30" customHeight="1">
      <c r="B43" s="381"/>
      <c r="D43" s="134"/>
      <c r="E43" s="134"/>
    </row>
    <row r="44" spans="1:5" ht="30" customHeight="1">
      <c r="B44" s="381"/>
      <c r="D44" s="134"/>
      <c r="E44" s="134"/>
    </row>
    <row r="45" spans="1:5" ht="16.95" customHeight="1">
      <c r="A45" s="116" t="s">
        <v>174</v>
      </c>
    </row>
    <row r="46" spans="1:5" ht="16.95" customHeight="1">
      <c r="A46" s="884" t="s">
        <v>175</v>
      </c>
      <c r="B46" s="884"/>
      <c r="C46" s="884"/>
    </row>
    <row r="49" s="1" customFormat="1"/>
    <row r="50" s="1" customFormat="1"/>
    <row r="51" s="1" customFormat="1"/>
    <row r="52" s="1" customFormat="1"/>
    <row r="53" s="1" customFormat="1"/>
    <row r="54" s="1" customFormat="1"/>
    <row r="55" s="1" customFormat="1"/>
  </sheetData>
  <autoFilter ref="A1:E42" xr:uid="{00000000-0001-0000-0800-000000000000}"/>
  <mergeCells count="1">
    <mergeCell ref="A46:C46"/>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D20" sqref="D20"/>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1" t="s">
        <v>359</v>
      </c>
      <c r="B1" s="261" t="s">
        <v>206</v>
      </c>
      <c r="C1" s="318" t="s">
        <v>207</v>
      </c>
    </row>
    <row r="2" spans="1:3" ht="46.95" customHeight="1">
      <c r="A2" s="175" t="s">
        <v>438</v>
      </c>
      <c r="B2" s="249"/>
      <c r="C2" s="885">
        <v>45836</v>
      </c>
    </row>
    <row r="3" spans="1:3" ht="123.6" customHeight="1">
      <c r="A3" s="603" t="s">
        <v>439</v>
      </c>
      <c r="B3" s="250"/>
      <c r="C3" s="886"/>
    </row>
    <row r="4" spans="1:3" ht="37.799999999999997" customHeight="1" thickBot="1">
      <c r="A4" s="387" t="s">
        <v>440</v>
      </c>
      <c r="B4" s="1"/>
      <c r="C4" s="319"/>
    </row>
    <row r="5" spans="1:3" ht="43.2" customHeight="1">
      <c r="A5" s="413" t="s">
        <v>441</v>
      </c>
      <c r="B5" s="1"/>
      <c r="C5" s="412"/>
    </row>
    <row r="6" spans="1:3" ht="255" customHeight="1">
      <c r="A6" s="416" t="s">
        <v>443</v>
      </c>
      <c r="B6" s="1"/>
      <c r="C6" s="370">
        <v>45835</v>
      </c>
    </row>
    <row r="7" spans="1:3" ht="34.950000000000003" customHeight="1" thickBot="1">
      <c r="A7" s="434" t="s">
        <v>442</v>
      </c>
      <c r="B7" s="1"/>
      <c r="C7" s="412"/>
    </row>
    <row r="8" spans="1:3" ht="44.4" customHeight="1">
      <c r="A8" s="414" t="s">
        <v>444</v>
      </c>
      <c r="B8" s="1"/>
      <c r="C8" s="423"/>
    </row>
    <row r="9" spans="1:3" ht="107.4" customHeight="1">
      <c r="A9" s="417" t="s">
        <v>445</v>
      </c>
      <c r="B9" s="1"/>
      <c r="C9" s="370">
        <v>45836</v>
      </c>
    </row>
    <row r="10" spans="1:3" ht="34.950000000000003" customHeight="1" thickBot="1">
      <c r="A10" s="415" t="s">
        <v>446</v>
      </c>
      <c r="B10" s="1"/>
      <c r="C10" s="424"/>
    </row>
    <row r="11" spans="1:3" ht="45.6" customHeight="1">
      <c r="A11" s="435" t="s">
        <v>447</v>
      </c>
      <c r="B11" s="249"/>
      <c r="C11" s="382"/>
    </row>
    <row r="12" spans="1:3" ht="209.4" customHeight="1">
      <c r="A12" s="395" t="s">
        <v>448</v>
      </c>
      <c r="B12" s="250"/>
      <c r="C12" s="386">
        <v>45836</v>
      </c>
    </row>
    <row r="13" spans="1:3" ht="39" customHeight="1" thickBot="1">
      <c r="A13" s="323" t="s">
        <v>449</v>
      </c>
      <c r="B13" s="324"/>
      <c r="C13" s="325"/>
    </row>
    <row r="14" spans="1:3" ht="49.2" customHeight="1">
      <c r="A14" s="175" t="s">
        <v>450</v>
      </c>
      <c r="B14" s="249"/>
      <c r="C14" s="885">
        <v>45835</v>
      </c>
    </row>
    <row r="15" spans="1:3" ht="367.8" customHeight="1" thickBot="1">
      <c r="A15" s="200" t="s">
        <v>451</v>
      </c>
      <c r="B15" s="250"/>
      <c r="C15" s="886"/>
    </row>
    <row r="16" spans="1:3" ht="39" customHeight="1" thickBot="1">
      <c r="A16" s="543" t="s">
        <v>452</v>
      </c>
      <c r="B16" s="1"/>
      <c r="C16" s="319"/>
    </row>
    <row r="17" spans="1:3" ht="43.95" customHeight="1">
      <c r="A17" s="260" t="s">
        <v>453</v>
      </c>
      <c r="B17" s="251"/>
      <c r="C17" s="888">
        <v>45834</v>
      </c>
    </row>
    <row r="18" spans="1:3" ht="350.4" customHeight="1">
      <c r="A18" s="436" t="s">
        <v>454</v>
      </c>
      <c r="B18" s="252"/>
      <c r="C18" s="885"/>
    </row>
    <row r="19" spans="1:3" ht="46.2" customHeight="1" thickBot="1">
      <c r="A19" s="255" t="s">
        <v>455</v>
      </c>
      <c r="B19" s="256"/>
      <c r="C19" s="320"/>
    </row>
    <row r="20" spans="1:3" s="142" customFormat="1" ht="46.2" customHeight="1">
      <c r="A20" s="343" t="s">
        <v>456</v>
      </c>
      <c r="B20" s="254"/>
      <c r="C20" s="885">
        <v>45832</v>
      </c>
    </row>
    <row r="21" spans="1:3" ht="273" customHeight="1" thickBot="1">
      <c r="A21" s="327" t="s">
        <v>457</v>
      </c>
      <c r="B21" s="247"/>
      <c r="C21" s="886"/>
    </row>
    <row r="22" spans="1:3" s="143" customFormat="1" ht="38.4" customHeight="1" thickBot="1">
      <c r="A22" s="336" t="s">
        <v>458</v>
      </c>
      <c r="B22" s="202"/>
      <c r="C22" s="319"/>
    </row>
    <row r="23" spans="1:3" ht="46.2" hidden="1" customHeight="1">
      <c r="A23" s="584"/>
      <c r="B23" s="249"/>
      <c r="C23" s="888"/>
    </row>
    <row r="24" spans="1:3" ht="392.4" hidden="1" customHeight="1">
      <c r="A24" s="410"/>
      <c r="B24" s="250"/>
      <c r="C24" s="886"/>
    </row>
    <row r="25" spans="1:3" ht="46.2" hidden="1" customHeight="1" thickBot="1">
      <c r="A25" s="246"/>
      <c r="B25" s="1"/>
      <c r="C25" s="317"/>
    </row>
    <row r="26" spans="1:3" ht="46.2" hidden="1" customHeight="1">
      <c r="A26" s="425"/>
      <c r="B26" s="1"/>
      <c r="C26" s="321"/>
    </row>
    <row r="27" spans="1:3" ht="97.2" hidden="1" customHeight="1" thickBot="1">
      <c r="A27" s="411"/>
      <c r="B27" s="1"/>
      <c r="C27" s="885"/>
    </row>
    <row r="28" spans="1:3" ht="46.2" hidden="1" customHeight="1" thickBot="1">
      <c r="A28" s="258"/>
      <c r="B28" s="259"/>
      <c r="C28" s="887"/>
    </row>
    <row r="29" spans="1:3" ht="46.2" hidden="1" customHeight="1">
      <c r="A29" s="184"/>
      <c r="B29" s="1"/>
      <c r="C29" s="321"/>
    </row>
    <row r="30" spans="1:3" ht="46.2" hidden="1" customHeight="1" thickBot="1">
      <c r="A30" s="328"/>
      <c r="B30" s="1"/>
      <c r="C30" s="885"/>
    </row>
    <row r="31" spans="1:3" ht="46.2" hidden="1" customHeight="1" thickBot="1">
      <c r="A31" s="258"/>
      <c r="B31" s="259"/>
      <c r="C31" s="887"/>
    </row>
    <row r="32" spans="1:3" ht="46.2" customHeight="1">
      <c r="A32" s="1" t="s">
        <v>176</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9A8CF77C-755C-42A6-9A99-DAFD00A71FF6}"/>
    <hyperlink ref="A7" r:id="rId2" xr:uid="{3C3EB0BC-257A-45EC-8843-3E2087452815}"/>
    <hyperlink ref="A10" r:id="rId3" xr:uid="{31209672-0835-4AC8-AF7D-9E906337E841}"/>
    <hyperlink ref="A13" r:id="rId4" xr:uid="{4112408E-56AC-4FDA-8EBF-B24DA4A3BA16}"/>
    <hyperlink ref="A16" r:id="rId5" xr:uid="{DDC518CF-A9D3-47B0-AAAD-68A07A966DA3}"/>
    <hyperlink ref="A19" r:id="rId6" xr:uid="{D99DC016-0F97-491D-965F-21B9B3D96C2C}"/>
    <hyperlink ref="A22" r:id="rId7" xr:uid="{5EA6514A-FBA8-450C-8852-D898AC58D8C1}"/>
  </hyperlinks>
  <pageMargins left="0" right="0" top="0.19685039370078741" bottom="0.39370078740157483" header="0" footer="0.19685039370078741"/>
  <pageSetup paperSize="9" scale="25" orientation="portrait"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zoomScale="89" zoomScaleNormal="100" zoomScaleSheetLayoutView="89" workbookViewId="0">
      <selection activeCell="N23" sqref="N23"/>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04" t="s">
        <v>360</v>
      </c>
      <c r="B1" s="905"/>
      <c r="C1" s="905"/>
      <c r="D1" s="905"/>
      <c r="E1" s="905"/>
      <c r="F1" s="905"/>
      <c r="G1" s="905"/>
      <c r="H1" s="905"/>
      <c r="I1" s="905"/>
      <c r="J1" s="905"/>
      <c r="K1" s="905"/>
      <c r="L1" s="905"/>
      <c r="M1" s="905"/>
      <c r="N1" s="906"/>
    </row>
    <row r="2" spans="1:14" ht="46.95" customHeight="1">
      <c r="A2" s="890" t="s">
        <v>459</v>
      </c>
      <c r="B2" s="891"/>
      <c r="C2" s="891"/>
      <c r="D2" s="891"/>
      <c r="E2" s="891"/>
      <c r="F2" s="891"/>
      <c r="G2" s="891"/>
      <c r="H2" s="891"/>
      <c r="I2" s="891"/>
      <c r="J2" s="891"/>
      <c r="K2" s="891"/>
      <c r="L2" s="891"/>
      <c r="M2" s="891"/>
      <c r="N2" s="892"/>
    </row>
    <row r="3" spans="1:14" s="437" customFormat="1" ht="213" customHeight="1">
      <c r="A3" s="895" t="s">
        <v>460</v>
      </c>
      <c r="B3" s="896"/>
      <c r="C3" s="896"/>
      <c r="D3" s="896"/>
      <c r="E3" s="896"/>
      <c r="F3" s="896"/>
      <c r="G3" s="896"/>
      <c r="H3" s="896"/>
      <c r="I3" s="896"/>
      <c r="J3" s="896"/>
      <c r="K3" s="896"/>
      <c r="L3" s="896"/>
      <c r="M3" s="896"/>
      <c r="N3" s="897"/>
    </row>
    <row r="4" spans="1:14" s="437" customFormat="1" ht="36.6" customHeight="1" thickBot="1">
      <c r="A4" s="907" t="s">
        <v>461</v>
      </c>
      <c r="B4" s="908"/>
      <c r="C4" s="908"/>
      <c r="D4" s="908"/>
      <c r="E4" s="908"/>
      <c r="F4" s="908"/>
      <c r="G4" s="908"/>
      <c r="H4" s="908"/>
      <c r="I4" s="908"/>
      <c r="J4" s="908"/>
      <c r="K4" s="908"/>
      <c r="L4" s="908"/>
      <c r="M4" s="908"/>
      <c r="N4" s="908"/>
    </row>
    <row r="5" spans="1:14" s="437" customFormat="1" ht="44.4" customHeight="1">
      <c r="A5" s="890" t="s">
        <v>462</v>
      </c>
      <c r="B5" s="891"/>
      <c r="C5" s="891"/>
      <c r="D5" s="891"/>
      <c r="E5" s="891"/>
      <c r="F5" s="891"/>
      <c r="G5" s="891"/>
      <c r="H5" s="891"/>
      <c r="I5" s="891"/>
      <c r="J5" s="891"/>
      <c r="K5" s="891"/>
      <c r="L5" s="891"/>
      <c r="M5" s="891"/>
      <c r="N5" s="892"/>
    </row>
    <row r="6" spans="1:14" s="437" customFormat="1" ht="126.6" customHeight="1" thickBot="1">
      <c r="A6" s="889" t="s">
        <v>463</v>
      </c>
      <c r="B6" s="889"/>
      <c r="C6" s="889"/>
      <c r="D6" s="889"/>
      <c r="E6" s="889"/>
      <c r="F6" s="889"/>
      <c r="G6" s="889"/>
      <c r="H6" s="889"/>
      <c r="I6" s="889"/>
      <c r="J6" s="889"/>
      <c r="K6" s="889"/>
      <c r="L6" s="889"/>
      <c r="M6" s="889"/>
      <c r="N6" s="889"/>
    </row>
    <row r="7" spans="1:14" s="437" customFormat="1" ht="37.200000000000003" customHeight="1" thickBot="1">
      <c r="A7" s="893" t="s">
        <v>464</v>
      </c>
      <c r="B7" s="894"/>
      <c r="C7" s="894"/>
      <c r="D7" s="894"/>
      <c r="E7" s="894"/>
      <c r="F7" s="894"/>
      <c r="G7" s="894"/>
      <c r="H7" s="894"/>
      <c r="I7" s="894"/>
      <c r="J7" s="894"/>
      <c r="K7" s="894"/>
      <c r="L7" s="894"/>
      <c r="M7" s="894"/>
      <c r="N7" s="894"/>
    </row>
    <row r="8" spans="1:14" s="437" customFormat="1" ht="46.8" customHeight="1">
      <c r="A8" s="890" t="s">
        <v>465</v>
      </c>
      <c r="B8" s="891"/>
      <c r="C8" s="891"/>
      <c r="D8" s="891"/>
      <c r="E8" s="891"/>
      <c r="F8" s="891"/>
      <c r="G8" s="891"/>
      <c r="H8" s="891"/>
      <c r="I8" s="891"/>
      <c r="J8" s="891"/>
      <c r="K8" s="891"/>
      <c r="L8" s="891"/>
      <c r="M8" s="891"/>
      <c r="N8" s="892"/>
    </row>
    <row r="9" spans="1:14" s="437" customFormat="1" ht="318" customHeight="1">
      <c r="A9" s="895" t="s">
        <v>466</v>
      </c>
      <c r="B9" s="896"/>
      <c r="C9" s="896"/>
      <c r="D9" s="896"/>
      <c r="E9" s="896"/>
      <c r="F9" s="896"/>
      <c r="G9" s="896"/>
      <c r="H9" s="896"/>
      <c r="I9" s="896"/>
      <c r="J9" s="896"/>
      <c r="K9" s="896"/>
      <c r="L9" s="896"/>
      <c r="M9" s="896"/>
      <c r="N9" s="897"/>
    </row>
    <row r="10" spans="1:14" s="437" customFormat="1" ht="42" customHeight="1" thickBot="1">
      <c r="A10" s="898" t="s">
        <v>467</v>
      </c>
      <c r="B10" s="899"/>
      <c r="C10" s="899"/>
      <c r="D10" s="899"/>
      <c r="E10" s="899"/>
      <c r="F10" s="899"/>
      <c r="G10" s="899"/>
      <c r="H10" s="899"/>
      <c r="I10" s="899"/>
      <c r="J10" s="899"/>
      <c r="K10" s="899"/>
      <c r="L10" s="899"/>
      <c r="M10" s="899"/>
      <c r="N10" s="900"/>
    </row>
    <row r="11" spans="1:14" s="437" customFormat="1" ht="43.8" customHeight="1">
      <c r="A11" s="901" t="s">
        <v>468</v>
      </c>
      <c r="B11" s="902"/>
      <c r="C11" s="902"/>
      <c r="D11" s="902"/>
      <c r="E11" s="902"/>
      <c r="F11" s="902"/>
      <c r="G11" s="902"/>
      <c r="H11" s="902"/>
      <c r="I11" s="902"/>
      <c r="J11" s="902"/>
      <c r="K11" s="902"/>
      <c r="L11" s="902"/>
      <c r="M11" s="902"/>
      <c r="N11" s="903"/>
    </row>
    <row r="12" spans="1:14" s="437" customFormat="1" ht="208.8" customHeight="1">
      <c r="A12" s="895" t="s">
        <v>469</v>
      </c>
      <c r="B12" s="896"/>
      <c r="C12" s="896"/>
      <c r="D12" s="896"/>
      <c r="E12" s="896"/>
      <c r="F12" s="896"/>
      <c r="G12" s="896"/>
      <c r="H12" s="896"/>
      <c r="I12" s="896"/>
      <c r="J12" s="896"/>
      <c r="K12" s="896"/>
      <c r="L12" s="896"/>
      <c r="M12" s="896"/>
      <c r="N12" s="897"/>
    </row>
    <row r="13" spans="1:14" s="437" customFormat="1" ht="35.4" customHeight="1" thickBot="1">
      <c r="A13" s="898" t="s">
        <v>470</v>
      </c>
      <c r="B13" s="899"/>
      <c r="C13" s="899"/>
      <c r="D13" s="899"/>
      <c r="E13" s="899"/>
      <c r="F13" s="899"/>
      <c r="G13" s="899"/>
      <c r="H13" s="899"/>
      <c r="I13" s="899"/>
      <c r="J13" s="899"/>
      <c r="K13" s="899"/>
      <c r="L13" s="899"/>
      <c r="M13" s="899"/>
      <c r="N13" s="900"/>
    </row>
    <row r="14" spans="1:14" s="437" customFormat="1" ht="41.4" customHeight="1">
      <c r="A14" s="912" t="s">
        <v>471</v>
      </c>
      <c r="B14" s="902"/>
      <c r="C14" s="902"/>
      <c r="D14" s="902"/>
      <c r="E14" s="902"/>
      <c r="F14" s="902"/>
      <c r="G14" s="902"/>
      <c r="H14" s="902"/>
      <c r="I14" s="902"/>
      <c r="J14" s="902"/>
      <c r="K14" s="902"/>
      <c r="L14" s="902"/>
      <c r="M14" s="902"/>
      <c r="N14" s="903"/>
    </row>
    <row r="15" spans="1:14" s="437" customFormat="1" ht="409.2" customHeight="1">
      <c r="A15" s="895" t="s">
        <v>472</v>
      </c>
      <c r="B15" s="896"/>
      <c r="C15" s="896"/>
      <c r="D15" s="896"/>
      <c r="E15" s="896"/>
      <c r="F15" s="896"/>
      <c r="G15" s="896"/>
      <c r="H15" s="896"/>
      <c r="I15" s="896"/>
      <c r="J15" s="896"/>
      <c r="K15" s="896"/>
      <c r="L15" s="896"/>
      <c r="M15" s="896"/>
      <c r="N15" s="897"/>
    </row>
    <row r="16" spans="1:14" s="437" customFormat="1" ht="36" customHeight="1" thickBot="1">
      <c r="A16" s="909" t="s">
        <v>473</v>
      </c>
      <c r="B16" s="910"/>
      <c r="C16" s="910"/>
      <c r="D16" s="910"/>
      <c r="E16" s="910"/>
      <c r="F16" s="910"/>
      <c r="G16" s="910"/>
      <c r="H16" s="910"/>
      <c r="I16" s="910"/>
      <c r="J16" s="910"/>
      <c r="K16" s="910"/>
      <c r="L16" s="910"/>
      <c r="M16" s="910"/>
      <c r="N16" s="911"/>
    </row>
    <row r="17" spans="1:14" s="437" customFormat="1" ht="45" hidden="1" customHeight="1">
      <c r="A17" s="901"/>
      <c r="B17" s="902"/>
      <c r="C17" s="902"/>
      <c r="D17" s="902"/>
      <c r="E17" s="902"/>
      <c r="F17" s="902"/>
      <c r="G17" s="902"/>
      <c r="H17" s="902"/>
      <c r="I17" s="902"/>
      <c r="J17" s="902"/>
      <c r="K17" s="902"/>
      <c r="L17" s="902"/>
      <c r="M17" s="902"/>
      <c r="N17" s="903"/>
    </row>
    <row r="18" spans="1:14" ht="409.6" hidden="1" customHeight="1">
      <c r="A18" s="895"/>
      <c r="B18" s="896"/>
      <c r="C18" s="896"/>
      <c r="D18" s="896"/>
      <c r="E18" s="896"/>
      <c r="F18" s="896"/>
      <c r="G18" s="896"/>
      <c r="H18" s="896"/>
      <c r="I18" s="896"/>
      <c r="J18" s="896"/>
      <c r="K18" s="896"/>
      <c r="L18" s="896"/>
      <c r="M18" s="896"/>
      <c r="N18" s="897"/>
    </row>
    <row r="19" spans="1:14" ht="36" customHeight="1" thickBot="1">
      <c r="A19" s="909"/>
      <c r="B19" s="910"/>
      <c r="C19" s="910"/>
      <c r="D19" s="910"/>
      <c r="E19" s="910"/>
      <c r="F19" s="910"/>
      <c r="G19" s="910"/>
      <c r="H19" s="910"/>
      <c r="I19" s="910"/>
      <c r="J19" s="910"/>
      <c r="K19" s="910"/>
      <c r="L19" s="910"/>
      <c r="M19" s="910"/>
      <c r="N19" s="911"/>
    </row>
  </sheetData>
  <mergeCells count="19">
    <mergeCell ref="A18:N18"/>
    <mergeCell ref="A19:N19"/>
    <mergeCell ref="A17:N17"/>
    <mergeCell ref="A14:N14"/>
    <mergeCell ref="A15:N15"/>
    <mergeCell ref="A16:N16"/>
    <mergeCell ref="A1:N1"/>
    <mergeCell ref="A2:N2"/>
    <mergeCell ref="A3:N3"/>
    <mergeCell ref="A5:N5"/>
    <mergeCell ref="A4:N4"/>
    <mergeCell ref="A6:N6"/>
    <mergeCell ref="A8:N8"/>
    <mergeCell ref="A7:N7"/>
    <mergeCell ref="A12:N12"/>
    <mergeCell ref="A13:N13"/>
    <mergeCell ref="A9:N9"/>
    <mergeCell ref="A10:N10"/>
    <mergeCell ref="A11:N11"/>
  </mergeCells>
  <phoneticPr fontId="15"/>
  <hyperlinks>
    <hyperlink ref="A4" r:id="rId1" xr:uid="{BC911233-CF28-4C21-AF2E-411E24E2932C}"/>
    <hyperlink ref="A7" r:id="rId2" xr:uid="{49C88B7A-7EA0-43F0-928E-D5CF6F55672A}"/>
    <hyperlink ref="A10" r:id="rId3" xr:uid="{B672976D-7C7A-4847-AD75-FBF1566C7FFF}"/>
    <hyperlink ref="A13" r:id="rId4" xr:uid="{BF2E1D89-CF80-48F4-963C-833BE6DE5CBA}"/>
    <hyperlink ref="A16" r:id="rId5" xr:uid="{8E50C0C7-3481-4249-8912-849BC3532670}"/>
  </hyperlinks>
  <pageMargins left="0.7" right="0.7" top="0.75" bottom="0.75" header="0.3" footer="0.3"/>
  <pageSetup paperSize="9" scale="37" orientation="portrait" horizontalDpi="300" verticalDpi="300"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232</v>
      </c>
      <c r="E4" t="s">
        <v>233</v>
      </c>
      <c r="F4" t="s">
        <v>234</v>
      </c>
    </row>
    <row r="7" spans="3:12" ht="18">
      <c r="C7" t="s">
        <v>247</v>
      </c>
      <c r="D7" t="s">
        <v>235</v>
      </c>
      <c r="E7" s="623">
        <v>45819</v>
      </c>
      <c r="F7" t="s">
        <v>236</v>
      </c>
      <c r="G7" t="s">
        <v>237</v>
      </c>
      <c r="H7" t="s">
        <v>238</v>
      </c>
      <c r="I7" t="s">
        <v>244</v>
      </c>
      <c r="J7" t="s">
        <v>238</v>
      </c>
      <c r="K7" s="624" t="s">
        <v>241</v>
      </c>
      <c r="L7" t="s">
        <v>242</v>
      </c>
    </row>
    <row r="8" spans="3:12" ht="18">
      <c r="C8" t="s">
        <v>248</v>
      </c>
      <c r="D8" t="s">
        <v>235</v>
      </c>
      <c r="E8" s="623">
        <v>45826</v>
      </c>
      <c r="F8" t="s">
        <v>239</v>
      </c>
      <c r="G8" t="s">
        <v>237</v>
      </c>
      <c r="H8" t="s">
        <v>240</v>
      </c>
      <c r="I8" t="s">
        <v>245</v>
      </c>
      <c r="J8" t="s">
        <v>246</v>
      </c>
      <c r="K8" s="624" t="s">
        <v>241</v>
      </c>
      <c r="L8" t="s">
        <v>243</v>
      </c>
    </row>
    <row r="11" spans="3:12">
      <c r="J11" s="625" t="s">
        <v>238</v>
      </c>
      <c r="K11" t="s">
        <v>249</v>
      </c>
      <c r="L11" t="s">
        <v>250</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6"/>
  <sheetViews>
    <sheetView view="pageBreakPreview" topLeftCell="E1" zoomScale="53" zoomScaleNormal="100" zoomScaleSheetLayoutView="53" workbookViewId="0">
      <selection activeCell="AL72" sqref="AL72"/>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26"/>
  </cols>
  <sheetData>
    <row r="1" spans="3:52" ht="17.399999999999999" customHeight="1">
      <c r="S1"/>
      <c r="T1"/>
      <c r="U1"/>
      <c r="V1"/>
      <c r="W1"/>
      <c r="X1"/>
      <c r="Y1"/>
      <c r="Z1"/>
      <c r="AA1"/>
      <c r="AB1"/>
      <c r="AC1" s="433"/>
      <c r="AD1" s="433"/>
      <c r="AE1" s="433"/>
      <c r="AF1" s="433"/>
      <c r="AG1" s="433"/>
      <c r="AH1" s="433"/>
      <c r="AI1" s="433"/>
      <c r="AJ1"/>
      <c r="AK1"/>
      <c r="AL1"/>
      <c r="AM1"/>
      <c r="AN1"/>
      <c r="AO1"/>
      <c r="AP1"/>
      <c r="AQ1"/>
      <c r="AR1"/>
      <c r="AS1"/>
      <c r="AT1"/>
      <c r="AU1"/>
      <c r="AV1"/>
      <c r="AW1"/>
      <c r="AX1"/>
      <c r="AY1"/>
      <c r="AZ1"/>
    </row>
    <row r="2" spans="3:52" ht="17.399999999999999" customHeight="1">
      <c r="K2" s="667"/>
      <c r="L2" s="667"/>
      <c r="M2" s="667"/>
      <c r="N2" s="667"/>
      <c r="O2" s="667"/>
      <c r="P2" s="667"/>
      <c r="Q2" s="667"/>
      <c r="R2" s="667"/>
      <c r="S2" s="667"/>
      <c r="T2" s="667"/>
      <c r="U2" s="667"/>
      <c r="V2" s="667"/>
      <c r="W2" s="667"/>
      <c r="X2" s="667"/>
      <c r="Y2" s="667"/>
      <c r="Z2" s="667"/>
      <c r="AA2" s="667"/>
      <c r="AB2" s="667"/>
      <c r="AC2" s="433"/>
      <c r="AD2" s="433"/>
      <c r="AE2" s="433"/>
      <c r="AF2" s="433"/>
      <c r="AG2" s="433"/>
      <c r="AH2" s="433"/>
      <c r="AI2" s="433"/>
      <c r="AJ2"/>
      <c r="AK2"/>
      <c r="AL2"/>
      <c r="AM2"/>
      <c r="AN2"/>
      <c r="AO2"/>
      <c r="AP2"/>
      <c r="AQ2"/>
      <c r="AR2"/>
      <c r="AS2"/>
      <c r="AT2"/>
      <c r="AU2"/>
      <c r="AV2"/>
      <c r="AW2"/>
      <c r="AX2"/>
      <c r="AY2"/>
      <c r="AZ2"/>
    </row>
    <row r="3" spans="3:52" ht="30.6" customHeight="1">
      <c r="C3" s="615"/>
      <c r="D3" s="616"/>
      <c r="E3" s="615"/>
      <c r="F3" s="615"/>
      <c r="G3" s="615"/>
      <c r="K3" s="667"/>
      <c r="L3" s="667"/>
      <c r="M3" s="667"/>
      <c r="N3" s="667"/>
      <c r="O3" s="667"/>
      <c r="P3" s="667"/>
      <c r="Q3" s="667"/>
      <c r="R3" s="667"/>
      <c r="S3" s="667"/>
      <c r="T3" s="667"/>
      <c r="U3" s="667"/>
      <c r="V3" s="667"/>
      <c r="W3" s="667"/>
      <c r="X3" s="667"/>
      <c r="Y3" s="667"/>
      <c r="Z3" s="667"/>
      <c r="AA3" s="667"/>
      <c r="AB3" s="667"/>
      <c r="AC3" s="433"/>
      <c r="AD3" s="433"/>
      <c r="AE3" s="433"/>
      <c r="AF3" s="433"/>
      <c r="AG3" s="433"/>
      <c r="AH3" s="433"/>
      <c r="AI3" s="433"/>
      <c r="AJ3"/>
      <c r="AK3"/>
      <c r="AL3"/>
      <c r="AM3"/>
      <c r="AN3"/>
      <c r="AO3"/>
      <c r="AP3"/>
      <c r="AQ3"/>
      <c r="AR3"/>
      <c r="AS3"/>
      <c r="AT3"/>
      <c r="AU3"/>
      <c r="AV3"/>
      <c r="AW3"/>
      <c r="AX3"/>
      <c r="AY3"/>
      <c r="AZ3"/>
    </row>
    <row r="4" spans="3:52" ht="17.399999999999999" customHeight="1">
      <c r="K4" s="667"/>
      <c r="L4" s="667"/>
      <c r="M4" s="667"/>
      <c r="N4" s="667"/>
      <c r="O4" s="667"/>
      <c r="P4" s="667"/>
      <c r="Q4" s="667"/>
      <c r="R4" s="667"/>
      <c r="S4" s="667"/>
      <c r="T4" s="667"/>
      <c r="U4" s="667"/>
      <c r="V4" s="667"/>
      <c r="W4" s="667"/>
      <c r="X4" s="667"/>
      <c r="Y4" s="667"/>
      <c r="Z4" s="667"/>
      <c r="AA4" s="667"/>
      <c r="AB4" s="667"/>
      <c r="AC4" s="433"/>
      <c r="AD4" s="433"/>
      <c r="AE4" s="433"/>
      <c r="AF4" s="433"/>
      <c r="AG4" s="433"/>
      <c r="AH4" s="433"/>
      <c r="AI4" s="433"/>
      <c r="AJ4"/>
      <c r="AK4"/>
      <c r="AL4"/>
      <c r="AM4"/>
      <c r="AN4"/>
      <c r="AO4"/>
      <c r="AP4"/>
      <c r="AQ4"/>
      <c r="AR4"/>
      <c r="AS4"/>
      <c r="AT4"/>
      <c r="AU4"/>
      <c r="AV4"/>
      <c r="AW4"/>
      <c r="AX4"/>
      <c r="AY4"/>
      <c r="AZ4"/>
    </row>
    <row r="5" spans="3:52" ht="17.399999999999999" customHeight="1">
      <c r="D5" s="668"/>
      <c r="E5" s="668"/>
      <c r="F5" s="668"/>
      <c r="K5" s="667"/>
      <c r="L5" s="667"/>
      <c r="M5" s="667"/>
      <c r="N5" s="667"/>
      <c r="O5" s="667"/>
      <c r="P5" s="667"/>
      <c r="Q5" s="667"/>
      <c r="R5" s="667"/>
      <c r="S5" s="667"/>
      <c r="T5" s="667"/>
      <c r="U5" s="667"/>
      <c r="V5" s="667"/>
      <c r="W5" s="667"/>
      <c r="X5" s="667"/>
      <c r="Y5" s="667"/>
      <c r="Z5" s="667"/>
      <c r="AA5" s="667"/>
      <c r="AB5" s="667"/>
      <c r="AC5" s="433"/>
      <c r="AD5" s="433"/>
      <c r="AE5" s="433"/>
      <c r="AF5" s="433"/>
      <c r="AG5" s="433"/>
      <c r="AH5" s="433"/>
      <c r="AI5" s="433"/>
      <c r="AJ5"/>
      <c r="AK5"/>
      <c r="AL5"/>
      <c r="AM5"/>
      <c r="AN5"/>
      <c r="AO5"/>
      <c r="AP5"/>
      <c r="AQ5"/>
      <c r="AR5"/>
      <c r="AS5"/>
      <c r="AT5"/>
      <c r="AU5"/>
      <c r="AV5"/>
      <c r="AW5"/>
      <c r="AX5"/>
      <c r="AY5"/>
      <c r="AZ5"/>
    </row>
    <row r="6" spans="3:52" ht="17.399999999999999" customHeight="1">
      <c r="D6" s="668"/>
      <c r="E6" s="668"/>
      <c r="F6" s="668"/>
      <c r="G6" s="617"/>
      <c r="H6" s="617"/>
      <c r="L6" s="618"/>
      <c r="M6" s="618"/>
      <c r="N6" s="618"/>
      <c r="O6" s="618"/>
      <c r="P6" s="617"/>
      <c r="Q6" s="617"/>
      <c r="R6" s="617"/>
      <c r="S6"/>
      <c r="T6"/>
      <c r="U6"/>
      <c r="V6"/>
      <c r="W6"/>
      <c r="X6"/>
      <c r="Y6"/>
      <c r="Z6"/>
      <c r="AA6"/>
      <c r="AB6"/>
      <c r="AC6" s="433"/>
      <c r="AD6" s="433"/>
      <c r="AE6" s="433"/>
      <c r="AF6" s="433"/>
      <c r="AG6" s="433"/>
      <c r="AH6" s="433"/>
      <c r="AI6" s="433"/>
      <c r="AJ6"/>
      <c r="AK6"/>
      <c r="AL6"/>
      <c r="AM6"/>
      <c r="AN6"/>
      <c r="AO6"/>
      <c r="AP6"/>
      <c r="AQ6"/>
      <c r="AR6"/>
      <c r="AS6"/>
      <c r="AT6"/>
      <c r="AU6"/>
      <c r="AV6"/>
      <c r="AW6"/>
      <c r="AX6"/>
      <c r="AY6"/>
      <c r="AZ6"/>
    </row>
    <row r="7" spans="3:52" ht="17.399999999999999" customHeight="1">
      <c r="D7" s="617"/>
      <c r="E7" s="617"/>
      <c r="F7" s="617"/>
      <c r="G7" s="617"/>
      <c r="L7" s="617"/>
      <c r="M7" s="617"/>
      <c r="N7" s="617"/>
      <c r="O7" s="617"/>
      <c r="P7" s="617"/>
      <c r="Q7" s="617"/>
      <c r="R7" s="617"/>
      <c r="S7"/>
      <c r="T7"/>
      <c r="U7"/>
      <c r="V7"/>
      <c r="W7"/>
      <c r="X7"/>
      <c r="Y7"/>
      <c r="Z7"/>
      <c r="AA7"/>
      <c r="AB7"/>
      <c r="AC7" s="433"/>
      <c r="AD7" s="433"/>
      <c r="AE7" s="433"/>
      <c r="AF7" s="433"/>
      <c r="AG7" s="433"/>
      <c r="AH7" s="433"/>
      <c r="AI7" s="433"/>
      <c r="AJ7"/>
      <c r="AK7"/>
      <c r="AL7"/>
      <c r="AM7"/>
      <c r="AN7"/>
      <c r="AO7"/>
      <c r="AP7"/>
      <c r="AQ7"/>
      <c r="AR7"/>
      <c r="AS7"/>
      <c r="AT7"/>
      <c r="AU7"/>
      <c r="AV7"/>
      <c r="AW7"/>
      <c r="AX7"/>
      <c r="AY7"/>
      <c r="AZ7"/>
    </row>
    <row r="8" spans="3:52" ht="17.399999999999999" customHeight="1">
      <c r="C8" s="619"/>
      <c r="D8" s="664"/>
      <c r="E8" s="664"/>
      <c r="F8" s="664"/>
      <c r="G8" s="664"/>
      <c r="H8" s="620"/>
      <c r="L8" s="617"/>
      <c r="M8" s="617"/>
      <c r="N8" s="617"/>
      <c r="O8" s="617"/>
      <c r="P8" s="617"/>
      <c r="Q8" s="617"/>
      <c r="R8" s="617"/>
      <c r="S8"/>
      <c r="T8"/>
      <c r="U8"/>
      <c r="V8"/>
      <c r="W8"/>
      <c r="X8"/>
      <c r="Y8"/>
      <c r="Z8"/>
      <c r="AA8"/>
      <c r="AB8"/>
      <c r="AC8" s="433"/>
      <c r="AD8" s="433"/>
      <c r="AE8" s="433"/>
      <c r="AF8" s="433"/>
      <c r="AG8" s="433"/>
      <c r="AH8" s="433"/>
      <c r="AI8" s="433"/>
      <c r="AJ8"/>
      <c r="AK8"/>
      <c r="AL8"/>
      <c r="AM8"/>
      <c r="AN8"/>
      <c r="AO8"/>
      <c r="AP8"/>
      <c r="AQ8"/>
      <c r="AR8"/>
      <c r="AS8"/>
      <c r="AT8"/>
      <c r="AU8"/>
      <c r="AV8"/>
      <c r="AW8"/>
      <c r="AX8"/>
      <c r="AY8"/>
      <c r="AZ8"/>
    </row>
    <row r="9" spans="3:52" ht="17.399999999999999" customHeight="1">
      <c r="C9" s="619"/>
      <c r="D9" s="669"/>
      <c r="E9" s="669"/>
      <c r="F9" s="669"/>
      <c r="G9" s="669"/>
      <c r="H9" s="669"/>
      <c r="I9" s="669"/>
      <c r="L9" s="617"/>
      <c r="M9" s="617"/>
      <c r="N9" s="617"/>
      <c r="O9" s="617"/>
      <c r="P9" s="617"/>
      <c r="Q9" s="617"/>
      <c r="R9" s="617"/>
      <c r="S9"/>
      <c r="T9"/>
      <c r="U9"/>
      <c r="V9"/>
      <c r="W9"/>
      <c r="X9"/>
      <c r="Y9"/>
      <c r="Z9"/>
      <c r="AA9"/>
      <c r="AB9"/>
      <c r="AC9" s="433"/>
      <c r="AD9" s="433"/>
      <c r="AE9" s="433"/>
      <c r="AF9" s="433"/>
      <c r="AG9" s="433"/>
      <c r="AH9" s="433"/>
      <c r="AI9" s="433"/>
      <c r="AJ9"/>
      <c r="AK9"/>
      <c r="AL9"/>
      <c r="AM9"/>
      <c r="AN9"/>
      <c r="AO9"/>
      <c r="AP9"/>
      <c r="AQ9"/>
      <c r="AR9"/>
      <c r="AS9"/>
      <c r="AT9"/>
      <c r="AU9"/>
      <c r="AV9"/>
      <c r="AW9"/>
      <c r="AX9"/>
      <c r="AY9"/>
      <c r="AZ9"/>
    </row>
    <row r="10" spans="3:52" ht="17.399999999999999" customHeight="1">
      <c r="C10" s="664"/>
      <c r="D10" s="664"/>
      <c r="E10" s="664"/>
      <c r="F10" s="664"/>
      <c r="G10" s="664"/>
      <c r="H10" s="664"/>
      <c r="L10" s="617"/>
      <c r="M10" s="617"/>
      <c r="N10" s="617"/>
      <c r="O10" s="617"/>
      <c r="P10" s="617"/>
      <c r="Q10" s="617"/>
      <c r="R10" s="617"/>
      <c r="S10"/>
      <c r="T10"/>
      <c r="U10"/>
      <c r="V10"/>
      <c r="W10"/>
      <c r="X10"/>
      <c r="Y10"/>
      <c r="Z10"/>
      <c r="AA10"/>
      <c r="AB10"/>
      <c r="AC10" s="433"/>
      <c r="AD10" s="433"/>
      <c r="AE10" s="433"/>
      <c r="AF10" s="433"/>
      <c r="AG10" s="433"/>
      <c r="AH10" s="433"/>
      <c r="AI10" s="433"/>
      <c r="AJ10"/>
      <c r="AK10"/>
      <c r="AL10"/>
      <c r="AM10"/>
      <c r="AN10"/>
      <c r="AO10"/>
      <c r="AP10"/>
      <c r="AQ10"/>
      <c r="AR10"/>
      <c r="AS10"/>
      <c r="AT10"/>
      <c r="AU10"/>
      <c r="AV10"/>
      <c r="AW10"/>
      <c r="AX10"/>
      <c r="AY10"/>
      <c r="AZ10"/>
    </row>
    <row r="11" spans="3:52" ht="17.399999999999999" customHeight="1">
      <c r="C11" s="619"/>
      <c r="D11" s="664"/>
      <c r="E11" s="664"/>
      <c r="F11" s="664"/>
      <c r="G11" s="664"/>
      <c r="H11" s="620"/>
      <c r="L11" s="617"/>
      <c r="M11" s="617"/>
      <c r="N11" s="617"/>
      <c r="O11" s="617"/>
      <c r="P11" s="617"/>
      <c r="Q11" s="617"/>
      <c r="R11" s="617"/>
      <c r="S11"/>
      <c r="T11"/>
      <c r="U11"/>
      <c r="V11"/>
      <c r="W11"/>
      <c r="X11"/>
      <c r="Y11"/>
      <c r="Z11"/>
      <c r="AA11"/>
      <c r="AB11"/>
      <c r="AC11" s="433"/>
      <c r="AD11" s="433"/>
      <c r="AE11" s="433"/>
      <c r="AF11" s="433"/>
      <c r="AG11" s="433"/>
      <c r="AH11" s="433"/>
      <c r="AI11" s="433"/>
      <c r="AJ11"/>
      <c r="AK11"/>
      <c r="AL11"/>
      <c r="AM11"/>
      <c r="AN11"/>
      <c r="AO11"/>
      <c r="AP11"/>
      <c r="AQ11"/>
      <c r="AR11"/>
      <c r="AS11"/>
      <c r="AT11"/>
      <c r="AU11"/>
      <c r="AV11"/>
      <c r="AW11"/>
      <c r="AX11"/>
      <c r="AY11"/>
      <c r="AZ11"/>
    </row>
    <row r="12" spans="3:52" ht="17.399999999999999" customHeight="1">
      <c r="C12" s="619"/>
      <c r="D12" s="664"/>
      <c r="E12" s="664"/>
      <c r="F12" s="664"/>
      <c r="G12" s="664"/>
      <c r="H12" s="664"/>
      <c r="L12" s="617"/>
      <c r="M12" s="617"/>
      <c r="N12" s="617"/>
      <c r="O12" s="617"/>
      <c r="P12" s="617"/>
      <c r="Q12" s="617"/>
      <c r="R12" s="617"/>
      <c r="S12"/>
      <c r="T12"/>
      <c r="U12"/>
      <c r="V12"/>
      <c r="W12"/>
      <c r="X12"/>
      <c r="Y12"/>
      <c r="Z12"/>
      <c r="AA12"/>
      <c r="AB12"/>
      <c r="AC12" s="433"/>
      <c r="AD12" s="433"/>
      <c r="AE12" s="433"/>
      <c r="AF12" s="433"/>
      <c r="AG12" s="433"/>
      <c r="AH12" s="433"/>
      <c r="AI12" s="433"/>
      <c r="AJ12"/>
      <c r="AK12"/>
      <c r="AL12"/>
      <c r="AM12"/>
      <c r="AN12"/>
      <c r="AO12"/>
      <c r="AP12"/>
      <c r="AQ12"/>
      <c r="AR12"/>
      <c r="AS12"/>
      <c r="AT12"/>
      <c r="AU12"/>
      <c r="AV12"/>
      <c r="AW12"/>
      <c r="AX12"/>
      <c r="AY12"/>
      <c r="AZ12"/>
    </row>
    <row r="13" spans="3:52" ht="17.399999999999999" customHeight="1">
      <c r="D13" s="621"/>
      <c r="E13" s="621"/>
      <c r="F13" s="621"/>
      <c r="G13" s="621"/>
      <c r="H13" s="621"/>
      <c r="L13" s="617"/>
      <c r="M13" s="617"/>
      <c r="N13" s="617"/>
      <c r="O13" s="617"/>
      <c r="P13" s="617"/>
      <c r="Q13" s="617"/>
      <c r="R13" s="617"/>
      <c r="S13"/>
      <c r="T13"/>
      <c r="U13"/>
      <c r="V13"/>
      <c r="W13"/>
      <c r="X13"/>
      <c r="Y13"/>
      <c r="Z13"/>
      <c r="AA13"/>
      <c r="AB13"/>
      <c r="AC13" s="433"/>
      <c r="AD13" s="433"/>
      <c r="AE13" s="433"/>
      <c r="AF13" s="433"/>
      <c r="AG13" s="433"/>
      <c r="AH13" s="433"/>
      <c r="AI13" s="433"/>
      <c r="AJ13"/>
      <c r="AK13"/>
      <c r="AL13"/>
      <c r="AM13"/>
      <c r="AN13"/>
      <c r="AO13"/>
      <c r="AP13"/>
      <c r="AQ13"/>
      <c r="AR13"/>
      <c r="AS13"/>
      <c r="AT13"/>
      <c r="AU13"/>
      <c r="AV13"/>
      <c r="AW13"/>
      <c r="AX13"/>
      <c r="AY13"/>
      <c r="AZ13"/>
    </row>
    <row r="14" spans="3:52" ht="17.399999999999999" customHeight="1">
      <c r="L14" s="617"/>
      <c r="M14" s="617"/>
      <c r="N14" s="617"/>
      <c r="O14" s="617"/>
      <c r="P14" s="617"/>
      <c r="Q14" s="617"/>
      <c r="R14" s="617"/>
      <c r="S14"/>
      <c r="T14"/>
      <c r="U14"/>
      <c r="V14"/>
      <c r="W14"/>
      <c r="X14"/>
      <c r="Y14"/>
      <c r="Z14"/>
      <c r="AA14"/>
      <c r="AB14"/>
      <c r="AC14" s="433"/>
      <c r="AD14" s="433"/>
      <c r="AE14" s="433"/>
      <c r="AF14" s="433"/>
      <c r="AG14" s="433"/>
      <c r="AH14" s="433"/>
      <c r="AI14" s="433"/>
      <c r="AJ14"/>
      <c r="AK14"/>
      <c r="AL14"/>
      <c r="AM14"/>
      <c r="AN14"/>
      <c r="AO14"/>
      <c r="AP14"/>
      <c r="AQ14"/>
      <c r="AR14"/>
      <c r="AS14"/>
      <c r="AT14"/>
      <c r="AU14"/>
      <c r="AV14"/>
      <c r="AW14"/>
      <c r="AX14"/>
      <c r="AY14"/>
      <c r="AZ14"/>
    </row>
    <row r="15" spans="3:52" ht="17.399999999999999" customHeight="1">
      <c r="L15" s="665"/>
      <c r="M15" s="665"/>
      <c r="N15" s="665"/>
      <c r="O15" s="617"/>
      <c r="P15" s="617"/>
      <c r="Q15" s="617"/>
      <c r="R15" s="617"/>
      <c r="S15"/>
      <c r="T15"/>
      <c r="U15"/>
      <c r="V15"/>
      <c r="W15"/>
      <c r="X15"/>
      <c r="Y15"/>
      <c r="Z15"/>
      <c r="AA15"/>
      <c r="AB15"/>
      <c r="AC15" s="433"/>
      <c r="AD15" s="433"/>
      <c r="AE15" s="433"/>
      <c r="AF15" s="433"/>
      <c r="AG15" s="433"/>
      <c r="AH15" s="433"/>
      <c r="AI15" s="433"/>
      <c r="AJ15"/>
      <c r="AK15"/>
      <c r="AL15"/>
      <c r="AM15"/>
      <c r="AN15"/>
      <c r="AO15"/>
      <c r="AP15"/>
      <c r="AQ15"/>
      <c r="AR15"/>
      <c r="AS15"/>
      <c r="AT15"/>
      <c r="AU15"/>
      <c r="AV15"/>
      <c r="AW15"/>
      <c r="AX15"/>
      <c r="AY15"/>
      <c r="AZ15"/>
    </row>
    <row r="16" spans="3:52" ht="17.399999999999999" customHeight="1">
      <c r="F16" s="666"/>
      <c r="G16" s="666"/>
      <c r="H16" s="666"/>
      <c r="L16" s="617"/>
      <c r="M16" s="617"/>
      <c r="N16" s="617"/>
      <c r="O16" s="617"/>
      <c r="P16" s="617"/>
      <c r="Q16" s="617"/>
      <c r="R16" s="617"/>
      <c r="S16"/>
      <c r="T16"/>
      <c r="U16"/>
      <c r="V16"/>
      <c r="W16"/>
      <c r="X16"/>
      <c r="Y16"/>
      <c r="Z16"/>
      <c r="AA16"/>
      <c r="AB16"/>
      <c r="AC16" s="433"/>
      <c r="AD16" s="433"/>
      <c r="AE16" s="433"/>
      <c r="AF16" s="433"/>
      <c r="AG16" s="433"/>
      <c r="AH16" s="433"/>
      <c r="AI16" s="433"/>
      <c r="AJ16"/>
      <c r="AK16"/>
      <c r="AL16"/>
      <c r="AM16"/>
      <c r="AN16"/>
      <c r="AO16"/>
      <c r="AP16"/>
      <c r="AQ16"/>
      <c r="AR16"/>
      <c r="AS16"/>
      <c r="AT16"/>
      <c r="AU16"/>
      <c r="AV16"/>
      <c r="AW16"/>
      <c r="AX16"/>
      <c r="AY16"/>
      <c r="AZ16"/>
    </row>
    <row r="17" spans="6:52" ht="17.399999999999999" customHeight="1">
      <c r="F17" s="666"/>
      <c r="G17" s="666"/>
      <c r="H17" s="666"/>
      <c r="L17" s="617"/>
      <c r="M17" s="617"/>
      <c r="N17" s="617"/>
      <c r="O17" s="617"/>
      <c r="P17" s="617"/>
      <c r="Q17" s="617"/>
      <c r="R17" s="617"/>
      <c r="S17"/>
      <c r="T17"/>
      <c r="U17"/>
      <c r="V17"/>
      <c r="W17"/>
      <c r="X17"/>
      <c r="Y17"/>
      <c r="Z17"/>
      <c r="AA17"/>
      <c r="AB17"/>
      <c r="AC17" s="433"/>
      <c r="AD17" s="433"/>
      <c r="AE17" s="433"/>
      <c r="AF17" s="433"/>
      <c r="AG17" s="433"/>
      <c r="AH17" s="433"/>
      <c r="AI17" s="433"/>
      <c r="AJ17"/>
      <c r="AK17"/>
      <c r="AL17"/>
      <c r="AM17"/>
      <c r="AN17"/>
      <c r="AO17"/>
      <c r="AP17"/>
      <c r="AQ17"/>
      <c r="AR17"/>
      <c r="AS17"/>
      <c r="AT17"/>
      <c r="AU17"/>
      <c r="AV17"/>
      <c r="AW17"/>
      <c r="AX17"/>
      <c r="AY17"/>
      <c r="AZ17"/>
    </row>
    <row r="18" spans="6:52" ht="17.399999999999999" customHeight="1">
      <c r="F18" s="666"/>
      <c r="G18" s="666"/>
      <c r="H18" s="666"/>
      <c r="L18" s="617"/>
      <c r="M18" s="617"/>
      <c r="N18" s="617"/>
      <c r="O18" s="617"/>
      <c r="P18" s="617"/>
      <c r="Q18" s="617"/>
      <c r="R18" s="617"/>
      <c r="S18"/>
      <c r="T18"/>
      <c r="U18"/>
      <c r="V18"/>
      <c r="W18"/>
      <c r="X18"/>
      <c r="Y18"/>
      <c r="Z18"/>
      <c r="AA18"/>
      <c r="AB18"/>
      <c r="AC18" s="433"/>
      <c r="AD18" s="433"/>
      <c r="AE18" s="433"/>
      <c r="AF18" s="433"/>
      <c r="AG18" s="433"/>
      <c r="AH18" s="433"/>
      <c r="AI18" s="433"/>
      <c r="AJ18"/>
      <c r="AK18"/>
      <c r="AL18"/>
      <c r="AM18"/>
      <c r="AN18"/>
      <c r="AO18"/>
      <c r="AP18"/>
      <c r="AQ18"/>
      <c r="AR18"/>
      <c r="AS18"/>
      <c r="AT18"/>
      <c r="AU18"/>
      <c r="AV18"/>
      <c r="AW18"/>
      <c r="AX18"/>
      <c r="AY18"/>
      <c r="AZ18"/>
    </row>
    <row r="19" spans="6:52" ht="17.399999999999999" customHeight="1">
      <c r="Q19" s="617"/>
      <c r="R19" s="617"/>
      <c r="S19"/>
      <c r="T19"/>
      <c r="U19"/>
      <c r="V19"/>
      <c r="W19"/>
      <c r="X19"/>
      <c r="Y19"/>
      <c r="Z19"/>
      <c r="AA19"/>
      <c r="AB19"/>
      <c r="AC19" s="433"/>
      <c r="AD19" s="433"/>
      <c r="AE19" s="433"/>
      <c r="AF19" s="433"/>
      <c r="AG19" s="433"/>
      <c r="AH19" s="433"/>
      <c r="AI19" s="433"/>
      <c r="AJ19"/>
      <c r="AK19"/>
      <c r="AL19"/>
      <c r="AM19"/>
      <c r="AN19"/>
      <c r="AO19"/>
      <c r="AP19"/>
      <c r="AQ19"/>
      <c r="AR19"/>
      <c r="AS19"/>
      <c r="AT19"/>
      <c r="AU19"/>
      <c r="AV19"/>
      <c r="AW19"/>
      <c r="AX19"/>
      <c r="AY19"/>
      <c r="AZ19"/>
    </row>
    <row r="20" spans="6:52" ht="17.399999999999999" customHeight="1">
      <c r="L20" s="617"/>
      <c r="M20" s="617"/>
      <c r="N20" s="617"/>
      <c r="O20" s="617"/>
      <c r="P20" s="617"/>
      <c r="Q20" s="617"/>
      <c r="R20" s="617"/>
      <c r="S20"/>
      <c r="T20"/>
      <c r="U20"/>
      <c r="V20"/>
      <c r="W20"/>
      <c r="X20"/>
      <c r="Y20"/>
      <c r="Z20"/>
      <c r="AA20"/>
      <c r="AB20"/>
      <c r="AC20" s="433"/>
      <c r="AD20" s="433"/>
      <c r="AE20" s="433"/>
      <c r="AF20" s="433"/>
      <c r="AG20" s="433"/>
      <c r="AH20" s="433"/>
      <c r="AI20" s="433"/>
      <c r="AJ20"/>
      <c r="AK20"/>
      <c r="AL20"/>
      <c r="AM20"/>
      <c r="AN20"/>
      <c r="AO20"/>
      <c r="AP20"/>
      <c r="AQ20"/>
      <c r="AR20"/>
      <c r="AS20"/>
      <c r="AT20"/>
      <c r="AU20"/>
      <c r="AV20"/>
      <c r="AW20"/>
      <c r="AX20"/>
      <c r="AY20"/>
      <c r="AZ20"/>
    </row>
    <row r="21" spans="6:52" ht="13.2" customHeight="1">
      <c r="L21" s="665"/>
      <c r="M21" s="665"/>
      <c r="N21" s="665"/>
      <c r="O21" s="665"/>
      <c r="P21" s="665"/>
      <c r="Q21" s="665"/>
      <c r="R21" s="665"/>
      <c r="S21" s="665"/>
      <c r="T21"/>
      <c r="U21"/>
      <c r="V21"/>
      <c r="W21"/>
      <c r="X21"/>
      <c r="Y21"/>
      <c r="Z21"/>
      <c r="AA21"/>
      <c r="AB21"/>
      <c r="AC21" s="433"/>
      <c r="AD21" s="433"/>
      <c r="AE21" s="433"/>
      <c r="AF21" s="433"/>
      <c r="AG21" s="433"/>
      <c r="AH21" s="433"/>
      <c r="AI21" s="433"/>
      <c r="AJ21"/>
      <c r="AK21"/>
      <c r="AL21"/>
      <c r="AM21"/>
      <c r="AN21"/>
      <c r="AO21"/>
      <c r="AP21"/>
      <c r="AQ21"/>
      <c r="AR21"/>
      <c r="AS21"/>
      <c r="AT21"/>
      <c r="AU21"/>
      <c r="AV21"/>
      <c r="AW21"/>
      <c r="AX21"/>
      <c r="AY21"/>
      <c r="AZ21"/>
    </row>
    <row r="22" spans="6:52" ht="13.2" customHeight="1">
      <c r="L22" s="665"/>
      <c r="M22" s="665"/>
      <c r="N22" s="665"/>
      <c r="O22" s="665"/>
      <c r="P22" s="665"/>
      <c r="Q22" s="665"/>
      <c r="R22" s="665"/>
      <c r="S22" s="665"/>
      <c r="T22"/>
      <c r="U22"/>
      <c r="V22"/>
      <c r="W22"/>
      <c r="X22"/>
      <c r="Y22"/>
      <c r="Z22"/>
      <c r="AA22"/>
      <c r="AB22"/>
      <c r="AC22" s="433"/>
      <c r="AD22" s="433"/>
      <c r="AE22" s="433"/>
      <c r="AF22" s="433"/>
      <c r="AG22" s="433"/>
      <c r="AH22" s="433"/>
      <c r="AI22" s="433"/>
      <c r="AJ22"/>
      <c r="AK22"/>
      <c r="AL22"/>
      <c r="AM22"/>
      <c r="AN22"/>
      <c r="AO22"/>
      <c r="AP22"/>
      <c r="AQ22"/>
      <c r="AR22"/>
      <c r="AS22"/>
      <c r="AT22"/>
      <c r="AU22"/>
      <c r="AV22"/>
      <c r="AW22"/>
      <c r="AX22"/>
      <c r="AY22"/>
      <c r="AZ22"/>
    </row>
    <row r="23" spans="6:52">
      <c r="L23" s="665"/>
      <c r="M23" s="665"/>
      <c r="N23" s="665"/>
      <c r="O23" s="665"/>
      <c r="P23" s="665"/>
      <c r="Q23" s="665"/>
      <c r="R23" s="665"/>
      <c r="S23" s="665"/>
      <c r="T23"/>
      <c r="U23"/>
      <c r="V23"/>
      <c r="W23"/>
      <c r="X23"/>
      <c r="Y23"/>
      <c r="Z23"/>
      <c r="AA23"/>
      <c r="AB23"/>
      <c r="AC23" s="433"/>
      <c r="AD23" s="433"/>
      <c r="AE23" s="433"/>
      <c r="AF23" s="433"/>
      <c r="AG23" s="433"/>
      <c r="AH23" s="433"/>
      <c r="AI23" s="433"/>
      <c r="AJ23"/>
      <c r="AK23"/>
      <c r="AL23"/>
      <c r="AM23"/>
      <c r="AN23"/>
      <c r="AO23"/>
      <c r="AP23"/>
      <c r="AQ23"/>
      <c r="AR23"/>
      <c r="AS23"/>
      <c r="AT23"/>
      <c r="AU23"/>
      <c r="AV23"/>
      <c r="AW23"/>
      <c r="AX23"/>
      <c r="AY23"/>
      <c r="AZ23"/>
    </row>
    <row r="24" spans="6:52" ht="19.2">
      <c r="L24" s="617"/>
      <c r="M24" s="617"/>
      <c r="N24" s="617"/>
      <c r="O24" s="617"/>
      <c r="P24" s="617"/>
      <c r="Q24" s="617"/>
      <c r="R24" s="617"/>
      <c r="S24"/>
      <c r="T24"/>
      <c r="U24"/>
      <c r="V24"/>
      <c r="W24"/>
      <c r="X24"/>
      <c r="Y24"/>
      <c r="Z24"/>
      <c r="AA24"/>
      <c r="AB24"/>
      <c r="AC24" s="433"/>
      <c r="AD24" s="433"/>
      <c r="AE24" s="433"/>
      <c r="AF24" s="433"/>
      <c r="AG24" s="433"/>
      <c r="AH24" s="433"/>
      <c r="AI24" s="433"/>
      <c r="AJ24"/>
      <c r="AK24"/>
      <c r="AL24"/>
      <c r="AM24"/>
      <c r="AN24"/>
      <c r="AO24"/>
      <c r="AP24"/>
      <c r="AQ24"/>
      <c r="AR24"/>
      <c r="AS24"/>
      <c r="AT24"/>
      <c r="AU24"/>
      <c r="AV24"/>
      <c r="AW24"/>
      <c r="AX24"/>
      <c r="AY24"/>
      <c r="AZ24"/>
    </row>
    <row r="25" spans="6:52" ht="19.2">
      <c r="L25" s="617"/>
      <c r="M25" s="617"/>
      <c r="N25" s="617"/>
      <c r="O25" s="617"/>
      <c r="P25" s="617"/>
      <c r="Q25" s="617"/>
      <c r="R25" s="617"/>
      <c r="S25"/>
      <c r="T25"/>
      <c r="U25"/>
      <c r="V25"/>
      <c r="W25"/>
      <c r="X25"/>
      <c r="Y25"/>
      <c r="Z25"/>
      <c r="AA25"/>
      <c r="AB25"/>
      <c r="AC25" s="433"/>
      <c r="AD25" s="433"/>
      <c r="AE25" s="433"/>
      <c r="AF25" s="433"/>
      <c r="AG25" s="433"/>
      <c r="AH25" s="433"/>
      <c r="AI25" s="433"/>
      <c r="AJ25"/>
      <c r="AK25"/>
      <c r="AL25"/>
      <c r="AM25"/>
      <c r="AN25"/>
      <c r="AO25"/>
      <c r="AP25"/>
      <c r="AQ25"/>
      <c r="AR25"/>
      <c r="AS25"/>
      <c r="AT25"/>
      <c r="AU25"/>
      <c r="AV25"/>
      <c r="AW25"/>
      <c r="AX25"/>
      <c r="AY25"/>
      <c r="AZ25"/>
    </row>
    <row r="26" spans="6:52" ht="19.2">
      <c r="L26" s="617"/>
      <c r="M26" s="617"/>
      <c r="N26" s="617"/>
      <c r="O26" s="617"/>
      <c r="P26" s="617"/>
      <c r="Q26" s="617"/>
      <c r="R26" s="617"/>
      <c r="S26"/>
      <c r="T26"/>
      <c r="U26"/>
      <c r="V26"/>
      <c r="W26"/>
      <c r="X26"/>
      <c r="Y26"/>
      <c r="Z26"/>
      <c r="AA26"/>
      <c r="AB26"/>
      <c r="AC26" s="433"/>
      <c r="AD26" s="433"/>
      <c r="AE26" s="433"/>
      <c r="AF26" s="433"/>
      <c r="AG26" s="433"/>
      <c r="AH26" s="433"/>
      <c r="AI26" s="433"/>
      <c r="AJ26"/>
      <c r="AK26"/>
      <c r="AL26"/>
      <c r="AM26"/>
      <c r="AN26"/>
      <c r="AO26"/>
      <c r="AP26"/>
      <c r="AQ26"/>
      <c r="AR26"/>
      <c r="AS26"/>
      <c r="AT26"/>
      <c r="AU26"/>
      <c r="AV26"/>
      <c r="AW26"/>
      <c r="AX26"/>
      <c r="AY26"/>
      <c r="AZ26"/>
    </row>
    <row r="27" spans="6:52">
      <c r="S27"/>
      <c r="T27"/>
      <c r="U27"/>
      <c r="V27"/>
      <c r="W27"/>
      <c r="X27"/>
      <c r="Y27"/>
      <c r="Z27"/>
      <c r="AA27"/>
      <c r="AB27"/>
      <c r="AC27" s="433"/>
      <c r="AD27" s="433"/>
      <c r="AE27" s="433"/>
      <c r="AF27" s="433"/>
      <c r="AG27" s="433"/>
      <c r="AH27" s="433"/>
      <c r="AI27" s="433"/>
      <c r="AJ27"/>
      <c r="AK27"/>
      <c r="AL27"/>
      <c r="AM27"/>
      <c r="AN27"/>
      <c r="AO27"/>
      <c r="AP27"/>
      <c r="AQ27"/>
      <c r="AR27"/>
      <c r="AS27"/>
      <c r="AT27"/>
      <c r="AU27"/>
      <c r="AV27"/>
      <c r="AW27"/>
      <c r="AX27"/>
      <c r="AY27"/>
      <c r="AZ27"/>
    </row>
    <row r="28" spans="6:52">
      <c r="S28"/>
      <c r="T28"/>
      <c r="U28"/>
      <c r="V28"/>
      <c r="W28"/>
      <c r="X28"/>
      <c r="Y28"/>
      <c r="Z28"/>
      <c r="AA28"/>
      <c r="AB28"/>
      <c r="AC28" s="433"/>
      <c r="AD28" s="433"/>
      <c r="AE28" s="433"/>
      <c r="AF28" s="433"/>
      <c r="AG28" s="433"/>
      <c r="AH28" s="433"/>
      <c r="AI28" s="433"/>
      <c r="AJ28"/>
      <c r="AK28"/>
      <c r="AL28"/>
      <c r="AM28"/>
      <c r="AN28"/>
      <c r="AO28"/>
      <c r="AP28"/>
      <c r="AQ28"/>
      <c r="AR28"/>
      <c r="AS28"/>
      <c r="AT28"/>
      <c r="AU28"/>
      <c r="AV28"/>
      <c r="AW28"/>
      <c r="AX28"/>
      <c r="AY28"/>
      <c r="AZ28"/>
    </row>
    <row r="29" spans="6:52">
      <c r="S29"/>
      <c r="T29"/>
      <c r="U29"/>
      <c r="V29"/>
      <c r="W29"/>
      <c r="X29"/>
      <c r="Y29"/>
      <c r="Z29"/>
      <c r="AA29"/>
      <c r="AB29"/>
      <c r="AC29" s="433"/>
      <c r="AD29" s="433"/>
      <c r="AE29" s="433"/>
      <c r="AF29" s="433"/>
      <c r="AG29" s="433"/>
      <c r="AH29" s="433"/>
      <c r="AI29" s="433"/>
    </row>
    <row r="30" spans="6:52">
      <c r="S30"/>
      <c r="T30"/>
      <c r="U30"/>
      <c r="V30"/>
      <c r="W30"/>
      <c r="X30"/>
      <c r="Y30"/>
      <c r="Z30"/>
      <c r="AA30"/>
      <c r="AB30"/>
      <c r="AC30" s="433"/>
      <c r="AD30" s="433"/>
      <c r="AE30" s="433"/>
      <c r="AF30" s="433"/>
      <c r="AG30" s="433"/>
      <c r="AH30" s="433"/>
      <c r="AI30" s="433"/>
    </row>
    <row r="31" spans="6:52">
      <c r="S31"/>
      <c r="T31"/>
      <c r="U31"/>
      <c r="V31"/>
      <c r="W31"/>
      <c r="X31"/>
      <c r="Y31"/>
      <c r="Z31"/>
      <c r="AA31"/>
      <c r="AB31"/>
      <c r="AC31" s="433"/>
      <c r="AD31" s="433"/>
      <c r="AE31" s="433"/>
      <c r="AF31" s="433"/>
      <c r="AG31" s="433"/>
      <c r="AH31" s="433"/>
      <c r="AI31" s="433"/>
    </row>
    <row r="32" spans="6:52">
      <c r="S32"/>
      <c r="T32"/>
      <c r="U32"/>
      <c r="V32"/>
      <c r="W32"/>
      <c r="X32"/>
      <c r="Y32"/>
      <c r="Z32"/>
      <c r="AA32"/>
      <c r="AB32"/>
      <c r="AC32" s="433"/>
      <c r="AD32" s="433"/>
      <c r="AE32" s="433"/>
      <c r="AF32" s="433"/>
      <c r="AG32" s="433"/>
      <c r="AH32" s="433"/>
      <c r="AI32" s="433"/>
    </row>
    <row r="33" spans="1:35">
      <c r="S33"/>
      <c r="T33"/>
      <c r="U33"/>
      <c r="V33"/>
      <c r="W33"/>
      <c r="X33"/>
      <c r="Y33"/>
      <c r="Z33"/>
      <c r="AA33"/>
      <c r="AB33"/>
      <c r="AC33" s="433"/>
      <c r="AD33" s="433"/>
      <c r="AE33" s="433"/>
      <c r="AF33" s="433"/>
      <c r="AG33" s="433"/>
      <c r="AH33" s="433"/>
      <c r="AI33" s="433"/>
    </row>
    <row r="34" spans="1:35">
      <c r="S34"/>
      <c r="T34"/>
      <c r="U34"/>
      <c r="V34"/>
      <c r="W34"/>
      <c r="X34"/>
      <c r="Y34"/>
      <c r="Z34"/>
      <c r="AA34"/>
      <c r="AB34"/>
      <c r="AC34" s="433"/>
      <c r="AD34" s="433"/>
      <c r="AE34" s="433"/>
      <c r="AF34" s="433"/>
      <c r="AG34" s="433"/>
      <c r="AH34" s="433"/>
      <c r="AI34" s="433"/>
    </row>
    <row r="35" spans="1:35">
      <c r="S35"/>
      <c r="T35"/>
      <c r="U35"/>
      <c r="V35"/>
      <c r="W35"/>
      <c r="X35"/>
      <c r="Y35"/>
      <c r="Z35"/>
      <c r="AA35"/>
      <c r="AB35"/>
      <c r="AC35" s="433"/>
      <c r="AD35" s="433"/>
      <c r="AE35" s="433"/>
      <c r="AF35" s="433"/>
      <c r="AG35" s="433"/>
      <c r="AH35" s="433"/>
      <c r="AI35" s="433"/>
    </row>
    <row r="36" spans="1:35">
      <c r="S36"/>
      <c r="T36"/>
      <c r="U36"/>
      <c r="V36"/>
      <c r="W36"/>
      <c r="X36"/>
      <c r="Y36"/>
      <c r="Z36"/>
      <c r="AA36"/>
      <c r="AB36"/>
      <c r="AC36" s="433"/>
      <c r="AD36" s="433"/>
      <c r="AE36" s="433"/>
      <c r="AF36" s="433"/>
      <c r="AG36" s="433"/>
      <c r="AH36" s="433"/>
      <c r="AI36" s="433"/>
    </row>
    <row r="37" spans="1:35">
      <c r="S37"/>
      <c r="T37"/>
      <c r="U37"/>
      <c r="V37"/>
      <c r="W37"/>
      <c r="X37"/>
      <c r="Y37"/>
      <c r="Z37"/>
      <c r="AA37"/>
      <c r="AB37"/>
      <c r="AC37" s="433"/>
      <c r="AD37" s="433"/>
      <c r="AE37" s="433"/>
      <c r="AF37" s="433"/>
      <c r="AG37" s="433"/>
      <c r="AH37" s="433"/>
      <c r="AI37" s="433"/>
    </row>
    <row r="38" spans="1:35">
      <c r="S38"/>
      <c r="T38"/>
      <c r="U38"/>
      <c r="V38"/>
      <c r="W38"/>
      <c r="X38"/>
      <c r="Y38"/>
      <c r="Z38"/>
      <c r="AA38"/>
      <c r="AB38"/>
      <c r="AC38" s="433"/>
      <c r="AD38" s="433"/>
      <c r="AE38" s="433"/>
      <c r="AF38" s="433"/>
      <c r="AG38" s="433"/>
      <c r="AH38" s="433"/>
      <c r="AI38" s="433"/>
    </row>
    <row r="39" spans="1:35">
      <c r="S39"/>
      <c r="T39"/>
      <c r="U39"/>
      <c r="V39"/>
      <c r="W39"/>
      <c r="X39"/>
      <c r="Y39"/>
      <c r="Z39"/>
      <c r="AA39"/>
      <c r="AB39"/>
      <c r="AC39" s="433"/>
      <c r="AD39" s="433"/>
      <c r="AE39" s="433"/>
      <c r="AF39" s="433"/>
      <c r="AG39" s="433"/>
      <c r="AH39" s="433"/>
      <c r="AI39" s="433"/>
    </row>
    <row r="40" spans="1:35">
      <c r="S40"/>
      <c r="T40"/>
      <c r="U40"/>
      <c r="V40"/>
      <c r="W40"/>
      <c r="X40"/>
      <c r="Y40"/>
      <c r="Z40"/>
      <c r="AA40"/>
      <c r="AB40"/>
      <c r="AC40" s="433"/>
      <c r="AD40" s="433"/>
      <c r="AE40" s="433"/>
      <c r="AF40" s="433"/>
      <c r="AG40" s="433"/>
      <c r="AH40" s="433"/>
      <c r="AI40" s="433"/>
    </row>
    <row r="41" spans="1:35">
      <c r="S41"/>
      <c r="T41"/>
      <c r="U41"/>
      <c r="V41"/>
      <c r="W41"/>
      <c r="X41"/>
      <c r="Y41"/>
      <c r="Z41"/>
      <c r="AA41"/>
      <c r="AB41"/>
      <c r="AC41" s="433"/>
      <c r="AD41" s="433"/>
      <c r="AE41" s="433"/>
      <c r="AF41" s="433"/>
      <c r="AG41" s="433"/>
      <c r="AH41" s="433"/>
      <c r="AI41" s="433"/>
    </row>
    <row r="42" spans="1:35">
      <c r="A42" s="602"/>
      <c r="B42" s="602"/>
      <c r="C42" s="602"/>
      <c r="D42" s="602"/>
      <c r="E42" s="602"/>
      <c r="F42" s="602"/>
      <c r="G42" s="602"/>
      <c r="H42" s="602"/>
      <c r="I42" s="602"/>
      <c r="J42" s="602"/>
      <c r="K42" s="602"/>
      <c r="L42" s="602"/>
      <c r="M42" s="602"/>
      <c r="N42" s="602"/>
      <c r="O42" s="602"/>
      <c r="P42" s="602"/>
      <c r="Q42" s="602"/>
      <c r="R42" s="602"/>
      <c r="S42" s="602"/>
      <c r="T42" s="602"/>
      <c r="U42" s="602"/>
      <c r="V42" s="602"/>
      <c r="W42" s="602"/>
      <c r="X42" s="602"/>
      <c r="Y42" s="602"/>
      <c r="Z42" s="602"/>
      <c r="AA42" s="602"/>
      <c r="AB42" s="602"/>
      <c r="AC42" s="433"/>
      <c r="AD42" s="433"/>
      <c r="AE42" s="433"/>
      <c r="AF42" s="433"/>
      <c r="AG42" s="433"/>
      <c r="AH42" s="433"/>
      <c r="AI42" s="433"/>
    </row>
    <row r="43" spans="1:35">
      <c r="A43" s="602"/>
      <c r="B43" s="602"/>
      <c r="C43" s="602"/>
      <c r="D43" s="602"/>
      <c r="E43" s="602"/>
      <c r="F43" s="602"/>
      <c r="G43" s="602"/>
      <c r="H43" s="602"/>
      <c r="I43" s="602"/>
      <c r="J43" s="602"/>
      <c r="K43" s="602"/>
      <c r="L43" s="602"/>
      <c r="M43" s="602"/>
      <c r="N43" s="602"/>
      <c r="O43" s="602"/>
      <c r="P43" s="602"/>
      <c r="Q43" s="602"/>
      <c r="R43" s="602"/>
      <c r="S43" s="602"/>
      <c r="T43" s="602"/>
      <c r="U43" s="602"/>
      <c r="V43" s="602"/>
      <c r="W43" s="602"/>
      <c r="X43" s="602"/>
      <c r="Y43" s="602"/>
      <c r="Z43" s="602"/>
      <c r="AA43" s="602"/>
      <c r="AB43" s="602"/>
      <c r="AC43" s="433"/>
      <c r="AD43" s="433"/>
      <c r="AE43" s="433"/>
      <c r="AF43" s="433"/>
      <c r="AG43" s="433"/>
      <c r="AH43" s="433"/>
      <c r="AI43" s="433"/>
    </row>
    <row r="44" spans="1:35">
      <c r="A44" s="602"/>
      <c r="B44" s="602"/>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433"/>
      <c r="AD44" s="433"/>
      <c r="AE44" s="433"/>
      <c r="AF44" s="433"/>
      <c r="AG44" s="433"/>
      <c r="AH44" s="433"/>
      <c r="AI44" s="433"/>
    </row>
    <row r="45" spans="1:35">
      <c r="A45" s="602"/>
      <c r="B45" s="602"/>
      <c r="C45" s="602"/>
      <c r="D45" s="602"/>
      <c r="E45" s="602"/>
      <c r="F45" s="602"/>
      <c r="G45" s="602"/>
      <c r="H45" s="602"/>
      <c r="I45" s="602"/>
      <c r="J45" s="602"/>
      <c r="K45" s="602"/>
      <c r="L45" s="602"/>
      <c r="M45" s="602"/>
      <c r="N45" s="602"/>
      <c r="O45" s="602"/>
      <c r="P45" s="602"/>
      <c r="Q45" s="602"/>
      <c r="R45" s="602"/>
      <c r="S45" s="602"/>
      <c r="T45" s="602"/>
      <c r="U45" s="602"/>
      <c r="V45" s="602"/>
      <c r="W45" s="602"/>
      <c r="X45" s="602"/>
      <c r="Y45" s="602"/>
      <c r="Z45" s="602"/>
      <c r="AA45" s="602"/>
      <c r="AB45" s="602"/>
      <c r="AC45" s="433"/>
      <c r="AD45" s="433"/>
      <c r="AE45" s="433"/>
      <c r="AF45" s="433"/>
      <c r="AG45" s="433"/>
      <c r="AH45" s="433"/>
      <c r="AI45" s="433"/>
    </row>
    <row r="46" spans="1:35">
      <c r="A46" s="602"/>
      <c r="B46" s="602"/>
      <c r="C46" s="602"/>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602"/>
      <c r="AB46" s="602"/>
      <c r="AC46" s="433"/>
      <c r="AD46" s="433"/>
      <c r="AE46" s="433"/>
      <c r="AF46" s="433"/>
      <c r="AG46" s="433"/>
      <c r="AH46" s="433"/>
      <c r="AI46" s="433"/>
    </row>
    <row r="47" spans="1:35">
      <c r="A47" s="602"/>
      <c r="B47" s="602"/>
      <c r="C47" s="602"/>
      <c r="D47" s="602"/>
      <c r="E47" s="602"/>
      <c r="F47" s="602"/>
      <c r="G47" s="602"/>
      <c r="H47" s="602"/>
      <c r="I47" s="602"/>
      <c r="J47" s="602"/>
      <c r="K47" s="602"/>
      <c r="L47" s="602"/>
      <c r="M47" s="602"/>
      <c r="N47" s="602"/>
      <c r="O47" s="602"/>
      <c r="P47" s="602"/>
      <c r="Q47" s="602"/>
      <c r="R47" s="602"/>
      <c r="S47" s="602"/>
      <c r="T47" s="602"/>
      <c r="U47" s="602"/>
      <c r="V47" s="602"/>
      <c r="W47" s="602"/>
      <c r="X47" s="602"/>
      <c r="Y47" s="602"/>
      <c r="Z47" s="602"/>
      <c r="AA47" s="602"/>
      <c r="AB47" s="602"/>
      <c r="AC47" s="433"/>
      <c r="AD47" s="433"/>
      <c r="AE47" s="433"/>
      <c r="AF47" s="433"/>
      <c r="AG47" s="433"/>
      <c r="AH47" s="433"/>
      <c r="AI47" s="433"/>
    </row>
    <row r="48" spans="1:35">
      <c r="A48" s="602"/>
      <c r="B48" s="602"/>
      <c r="C48" s="602"/>
      <c r="D48" s="602"/>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433"/>
      <c r="AD48" s="433"/>
      <c r="AE48" s="433"/>
      <c r="AF48" s="433"/>
      <c r="AG48" s="433"/>
      <c r="AH48" s="433"/>
      <c r="AI48" s="433"/>
    </row>
    <row r="49" spans="1:35">
      <c r="A49" s="602"/>
      <c r="B49" s="602"/>
      <c r="C49" s="602"/>
      <c r="D49" s="602"/>
      <c r="E49" s="602"/>
      <c r="F49" s="602"/>
      <c r="G49" s="602"/>
      <c r="H49" s="602"/>
      <c r="I49" s="602"/>
      <c r="J49" s="602"/>
      <c r="K49" s="602"/>
      <c r="L49" s="602"/>
      <c r="M49" s="602"/>
      <c r="N49" s="602"/>
      <c r="O49" s="602"/>
      <c r="P49" s="602"/>
      <c r="Q49" s="602"/>
      <c r="R49" s="602"/>
      <c r="S49" s="602"/>
      <c r="T49" s="602"/>
      <c r="U49" s="602"/>
      <c r="V49" s="602"/>
      <c r="W49" s="602"/>
      <c r="X49" s="602"/>
      <c r="Y49" s="602"/>
      <c r="Z49" s="602"/>
      <c r="AA49" s="602"/>
      <c r="AB49" s="602"/>
      <c r="AC49" s="433"/>
      <c r="AD49" s="433"/>
      <c r="AE49" s="433"/>
      <c r="AF49" s="433"/>
      <c r="AG49" s="433"/>
      <c r="AH49" s="433"/>
      <c r="AI49" s="433"/>
    </row>
    <row r="50" spans="1:35">
      <c r="A50" s="602"/>
      <c r="B50" s="602"/>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433"/>
      <c r="AD50" s="433"/>
      <c r="AE50" s="433"/>
      <c r="AF50" s="433"/>
      <c r="AG50" s="433"/>
      <c r="AH50" s="433"/>
      <c r="AI50" s="433"/>
    </row>
    <row r="51" spans="1:35">
      <c r="A51" s="602"/>
      <c r="B51" s="602"/>
      <c r="C51" s="602"/>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602"/>
      <c r="AB51" s="602"/>
      <c r="AC51" s="433"/>
      <c r="AD51" s="433"/>
      <c r="AE51" s="433"/>
      <c r="AF51" s="433"/>
      <c r="AG51" s="433"/>
      <c r="AH51" s="433"/>
      <c r="AI51" s="433"/>
    </row>
    <row r="52" spans="1:35">
      <c r="A52" s="602"/>
      <c r="B52" s="602"/>
      <c r="C52" s="602"/>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c r="AC52" s="433"/>
      <c r="AD52" s="433"/>
      <c r="AE52" s="433"/>
      <c r="AF52" s="433"/>
      <c r="AG52" s="433"/>
      <c r="AH52" s="433"/>
      <c r="AI52" s="433"/>
    </row>
    <row r="53" spans="1:35">
      <c r="A53" s="433"/>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row>
    <row r="54" spans="1:35">
      <c r="A54" s="433"/>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row>
    <row r="55" spans="1:35">
      <c r="A55" s="433"/>
      <c r="B55" s="433"/>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row>
    <row r="56" spans="1:35">
      <c r="A56" s="433"/>
      <c r="B56" s="433"/>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row>
  </sheetData>
  <sheetProtection formatCells="0" formatColumns="0" formatRows="0" insertColumns="0" insertRows="0" insertHyperlinks="0" deleteColumns="0" deleteRows="0" sort="0" autoFilter="0" pivotTables="0"/>
  <mergeCells count="10">
    <mergeCell ref="D12:H12"/>
    <mergeCell ref="L15:N15"/>
    <mergeCell ref="F16:H18"/>
    <mergeCell ref="L21:S23"/>
    <mergeCell ref="K2:AB5"/>
    <mergeCell ref="D5:F6"/>
    <mergeCell ref="D8:G8"/>
    <mergeCell ref="D9:I9"/>
    <mergeCell ref="C10:H10"/>
    <mergeCell ref="D11:G11"/>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P13" sqref="P13"/>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672" t="s">
        <v>201</v>
      </c>
      <c r="J2" s="672"/>
      <c r="K2" s="672"/>
      <c r="L2" s="672"/>
      <c r="M2" s="672"/>
      <c r="N2" s="71"/>
      <c r="O2" s="23" t="s">
        <v>208</v>
      </c>
      <c r="P2" s="54"/>
    </row>
    <row r="3" spans="1:16" ht="17.399999999999999">
      <c r="A3" s="687" t="e" vm="1">
        <v>#VALUE!</v>
      </c>
      <c r="B3" s="687"/>
      <c r="C3" s="688"/>
      <c r="D3" s="87"/>
      <c r="E3" s="87"/>
      <c r="F3" s="670" t="e" vm="1">
        <v>#VALUE!</v>
      </c>
      <c r="G3" s="671"/>
      <c r="H3" s="46"/>
      <c r="I3" s="154"/>
      <c r="J3" s="155"/>
      <c r="K3" s="156"/>
      <c r="L3" s="148"/>
      <c r="M3" s="157"/>
    </row>
    <row r="4" spans="1:16" ht="17.399999999999999">
      <c r="A4" s="687"/>
      <c r="B4" s="687"/>
      <c r="C4" s="688"/>
      <c r="D4" s="87"/>
      <c r="E4" s="87"/>
      <c r="F4" s="670"/>
      <c r="G4" s="671"/>
      <c r="H4" s="158"/>
      <c r="I4" s="158"/>
      <c r="J4" s="147"/>
      <c r="K4" s="156"/>
      <c r="L4" s="148"/>
      <c r="M4" s="157"/>
      <c r="N4" s="113"/>
    </row>
    <row r="5" spans="1:16">
      <c r="A5" s="687"/>
      <c r="B5" s="687"/>
      <c r="C5" s="688"/>
      <c r="D5" s="87"/>
      <c r="E5" s="27"/>
      <c r="F5" s="670"/>
      <c r="G5" s="671"/>
      <c r="H5"/>
      <c r="I5" s="159"/>
      <c r="J5" s="147"/>
      <c r="K5" s="156"/>
      <c r="L5" s="156"/>
      <c r="M5" s="157"/>
      <c r="N5" s="22" t="s">
        <v>209</v>
      </c>
    </row>
    <row r="6" spans="1:16">
      <c r="A6" s="687"/>
      <c r="B6" s="687"/>
      <c r="C6" s="688"/>
      <c r="D6" s="87"/>
      <c r="E6" s="88"/>
      <c r="F6" s="670"/>
      <c r="G6" s="671"/>
      <c r="H6"/>
      <c r="I6" s="160"/>
      <c r="J6" s="147"/>
      <c r="K6" s="156"/>
      <c r="L6" s="156"/>
      <c r="M6" s="157"/>
      <c r="P6" s="22">
        <v>1</v>
      </c>
    </row>
    <row r="7" spans="1:16">
      <c r="A7" s="687"/>
      <c r="B7" s="687"/>
      <c r="C7" s="688"/>
      <c r="D7" s="87"/>
      <c r="E7" s="88"/>
      <c r="F7" s="670"/>
      <c r="G7" s="671"/>
      <c r="H7" s="161"/>
      <c r="I7" s="159"/>
      <c r="J7" s="147"/>
      <c r="K7" s="156"/>
      <c r="L7" s="156"/>
      <c r="M7" s="157"/>
    </row>
    <row r="8" spans="1:16">
      <c r="A8" s="687"/>
      <c r="B8" s="687"/>
      <c r="C8" s="688"/>
      <c r="D8" s="87"/>
      <c r="E8" s="88"/>
      <c r="F8" s="670"/>
      <c r="G8" s="671"/>
      <c r="H8" s="152"/>
      <c r="I8" s="162"/>
      <c r="J8" s="162"/>
      <c r="K8" s="162"/>
      <c r="L8" s="156"/>
      <c r="M8" s="163"/>
      <c r="N8" s="29" t="s">
        <v>42</v>
      </c>
    </row>
    <row r="9" spans="1:16">
      <c r="A9" s="687"/>
      <c r="B9" s="687"/>
      <c r="C9" s="688"/>
      <c r="D9" s="87"/>
      <c r="E9" s="88"/>
      <c r="F9" s="670"/>
      <c r="G9" s="671"/>
      <c r="H9" s="162"/>
      <c r="I9" s="162"/>
      <c r="J9" s="162"/>
      <c r="K9" s="162"/>
      <c r="L9" s="156"/>
      <c r="M9" s="163"/>
      <c r="N9" s="29"/>
    </row>
    <row r="10" spans="1:16">
      <c r="A10" s="687"/>
      <c r="B10" s="687"/>
      <c r="C10" s="688"/>
      <c r="D10" s="87"/>
      <c r="E10" s="88"/>
      <c r="F10" s="670"/>
      <c r="G10" s="671"/>
      <c r="H10" s="162"/>
      <c r="I10" s="162"/>
      <c r="J10" s="162"/>
      <c r="K10" s="162"/>
      <c r="L10" s="156"/>
      <c r="M10" s="163"/>
      <c r="N10" s="29" t="s">
        <v>43</v>
      </c>
    </row>
    <row r="11" spans="1:16">
      <c r="A11" s="687"/>
      <c r="B11" s="687"/>
      <c r="C11" s="688"/>
      <c r="D11" s="87"/>
      <c r="E11" s="88"/>
      <c r="F11" s="670"/>
      <c r="G11" s="671"/>
      <c r="H11" s="162"/>
      <c r="I11" s="162"/>
      <c r="J11" s="162"/>
      <c r="K11" s="162"/>
      <c r="L11" s="156"/>
      <c r="M11" s="163"/>
    </row>
    <row r="12" spans="1:16">
      <c r="A12" s="687"/>
      <c r="B12" s="687"/>
      <c r="C12" s="688"/>
      <c r="D12" s="87"/>
      <c r="E12" s="88"/>
      <c r="F12" s="670"/>
      <c r="G12" s="671"/>
      <c r="H12" s="162"/>
      <c r="I12" s="162"/>
      <c r="J12" s="162"/>
      <c r="K12" s="162"/>
      <c r="L12" s="156"/>
      <c r="M12" s="163"/>
      <c r="O12" s="122"/>
    </row>
    <row r="13" spans="1:16">
      <c r="A13" s="687"/>
      <c r="B13" s="687"/>
      <c r="C13" s="688"/>
      <c r="D13" s="87"/>
      <c r="E13" s="88"/>
      <c r="F13" s="670"/>
      <c r="G13" s="671"/>
      <c r="H13" s="162"/>
      <c r="I13" s="162"/>
      <c r="J13" s="162"/>
      <c r="K13" s="162"/>
      <c r="L13" s="156"/>
      <c r="M13" s="163"/>
      <c r="N13" s="135" t="s">
        <v>44</v>
      </c>
    </row>
    <row r="14" spans="1:16">
      <c r="A14" s="687"/>
      <c r="B14" s="687"/>
      <c r="C14" s="688"/>
      <c r="D14" s="87"/>
      <c r="E14" s="88"/>
      <c r="F14" s="670"/>
      <c r="G14" s="671"/>
      <c r="H14" s="162"/>
      <c r="I14" s="162"/>
      <c r="J14" s="162"/>
      <c r="K14" s="162"/>
      <c r="L14" s="156"/>
      <c r="M14" s="163"/>
    </row>
    <row r="15" spans="1:16">
      <c r="A15" s="687"/>
      <c r="B15" s="687"/>
      <c r="C15" s="688"/>
      <c r="D15" s="87"/>
      <c r="E15" s="87" t="s">
        <v>17</v>
      </c>
      <c r="F15" s="670"/>
      <c r="G15" s="671"/>
      <c r="H15" s="161"/>
      <c r="I15" s="159"/>
      <c r="J15" s="152"/>
      <c r="K15" s="156"/>
      <c r="L15" s="156"/>
      <c r="M15" s="163"/>
      <c r="N15" s="114" t="s">
        <v>45</v>
      </c>
    </row>
    <row r="16" spans="1:16">
      <c r="A16" s="687"/>
      <c r="B16" s="687"/>
      <c r="C16" s="688"/>
      <c r="D16" s="87"/>
      <c r="E16" s="87"/>
      <c r="F16" s="670"/>
      <c r="G16" s="671"/>
      <c r="H16" s="147"/>
      <c r="I16" s="159"/>
      <c r="J16" s="147"/>
      <c r="K16" s="156"/>
      <c r="L16" s="156"/>
      <c r="M16" s="163"/>
      <c r="N16" s="89" t="s">
        <v>46</v>
      </c>
    </row>
    <row r="17" spans="1:19" ht="20.25" customHeight="1" thickBot="1">
      <c r="A17" s="673" t="s">
        <v>251</v>
      </c>
      <c r="B17" s="674"/>
      <c r="C17" s="674"/>
      <c r="D17" s="90"/>
      <c r="E17" s="91"/>
      <c r="F17" s="675" t="s">
        <v>252</v>
      </c>
      <c r="G17" s="676"/>
      <c r="H17" s="161"/>
      <c r="I17" s="159"/>
      <c r="J17" s="152"/>
      <c r="K17" s="156"/>
      <c r="L17" s="153"/>
      <c r="M17" s="157"/>
    </row>
    <row r="18" spans="1:19" ht="39" customHeight="1" thickTop="1">
      <c r="A18" s="677" t="s">
        <v>47</v>
      </c>
      <c r="B18" s="678"/>
      <c r="C18" s="679"/>
      <c r="D18" s="92" t="s">
        <v>48</v>
      </c>
      <c r="E18" s="352" t="s">
        <v>205</v>
      </c>
      <c r="F18" s="680" t="s">
        <v>49</v>
      </c>
      <c r="G18" s="681"/>
      <c r="H18" s="147"/>
      <c r="I18" s="159"/>
      <c r="J18" s="147"/>
      <c r="K18" s="156"/>
      <c r="L18" s="156"/>
      <c r="M18" s="157"/>
      <c r="Q18" s="22" t="s">
        <v>3</v>
      </c>
      <c r="S18" s="22" t="s">
        <v>17</v>
      </c>
    </row>
    <row r="19" spans="1:19" ht="30" customHeight="1">
      <c r="A19" s="682" t="s">
        <v>178</v>
      </c>
      <c r="B19" s="682"/>
      <c r="C19" s="682"/>
      <c r="D19" s="682"/>
      <c r="E19" s="682"/>
      <c r="F19" s="682"/>
      <c r="G19" s="682"/>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683">
        <v>45837</v>
      </c>
      <c r="C21" s="684"/>
      <c r="D21" s="208" t="s">
        <v>53</v>
      </c>
      <c r="E21" s="685" t="s">
        <v>54</v>
      </c>
      <c r="F21" s="686"/>
      <c r="G21" s="26" t="s">
        <v>55</v>
      </c>
      <c r="H21" s="698" t="s">
        <v>253</v>
      </c>
      <c r="I21" s="699"/>
      <c r="J21" s="699"/>
      <c r="K21" s="699"/>
      <c r="L21" s="699"/>
      <c r="M21" s="167" t="s">
        <v>183</v>
      </c>
      <c r="N21" s="169">
        <v>9</v>
      </c>
    </row>
    <row r="22" spans="1:19" ht="36" customHeight="1" thickTop="1" thickBot="1">
      <c r="A22" s="209" t="s">
        <v>56</v>
      </c>
      <c r="B22" s="700" t="s">
        <v>57</v>
      </c>
      <c r="C22" s="701"/>
      <c r="D22" s="702"/>
      <c r="E22" s="210" t="s">
        <v>254</v>
      </c>
      <c r="F22" s="210" t="s">
        <v>255</v>
      </c>
      <c r="G22" s="211"/>
      <c r="H22" s="703" t="s">
        <v>58</v>
      </c>
      <c r="I22" s="704"/>
      <c r="J22" s="704"/>
      <c r="K22" s="704"/>
      <c r="L22" s="705"/>
      <c r="M22" s="168" t="s">
        <v>59</v>
      </c>
      <c r="N22" s="170" t="s">
        <v>60</v>
      </c>
      <c r="R22" s="22" t="s">
        <v>3</v>
      </c>
    </row>
    <row r="23" spans="1:19" ht="71.400000000000006" customHeight="1" thickBot="1">
      <c r="A23" s="176" t="s">
        <v>61</v>
      </c>
      <c r="B23" s="689" t="str">
        <f>IF(G23&gt;5,"☆☆☆☆",IF(AND(G23&gt;=2.39,G23&lt;5),"☆☆☆",IF(AND(G23&gt;=1.39,G23&lt;2.4),"☆☆",IF(AND(G23&gt;0,G23&lt;1.4),"☆",IF(AND(G23&gt;=-1.39,G23&lt;0),"★",IF(AND(G23&gt;=-2.39,G23&lt;-1.4),"★★",IF(AND(G23&gt;=-3.39,G23&lt;-2.4),"★★★")))))))</f>
        <v>★</v>
      </c>
      <c r="C23" s="690"/>
      <c r="D23" s="691"/>
      <c r="E23" s="420">
        <v>4.47</v>
      </c>
      <c r="F23" s="420">
        <v>3.66</v>
      </c>
      <c r="G23" s="125">
        <f t="shared" ref="G23:G69" si="0">F23-E23</f>
        <v>-0.80999999999999961</v>
      </c>
      <c r="H23" s="706" t="s">
        <v>259</v>
      </c>
      <c r="I23" s="707"/>
      <c r="J23" s="707"/>
      <c r="K23" s="707"/>
      <c r="L23" s="708"/>
      <c r="M23" s="631" t="s">
        <v>260</v>
      </c>
      <c r="N23" s="632">
        <v>45836</v>
      </c>
      <c r="O23" s="118" t="s">
        <v>62</v>
      </c>
    </row>
    <row r="24" spans="1:19" ht="61.2" customHeight="1" thickBot="1">
      <c r="A24" s="96" t="s">
        <v>63</v>
      </c>
      <c r="B24" s="689" t="str">
        <f>IF(G24&gt;5,"☆☆☆☆",IF(AND(G24&gt;=2.39,G24&lt;5),"☆☆☆",IF(AND(G24&gt;=1.39,G24&lt;2.4),"☆☆",IF(AND(G24&gt;0,G24&lt;1.4),"☆",IF(AND(G24&gt;=-1.39,G24&lt;0),"★",IF(AND(G24&gt;=-2.39,G24&lt;-1.4),"★★",IF(AND(G24&gt;=-3.39,G24&lt;-2.4),"★★★")))))))</f>
        <v>★</v>
      </c>
      <c r="C24" s="690"/>
      <c r="D24" s="691"/>
      <c r="E24" s="547">
        <v>2.85</v>
      </c>
      <c r="F24" s="547">
        <v>2.68</v>
      </c>
      <c r="G24" s="125">
        <f t="shared" si="0"/>
        <v>-0.16999999999999993</v>
      </c>
      <c r="H24" s="709"/>
      <c r="I24" s="710"/>
      <c r="J24" s="710"/>
      <c r="K24" s="710"/>
      <c r="L24" s="711"/>
      <c r="M24" s="549"/>
      <c r="N24" s="550"/>
      <c r="O24" s="118" t="s">
        <v>63</v>
      </c>
      <c r="Q24" s="22" t="s">
        <v>3</v>
      </c>
    </row>
    <row r="25" spans="1:19" ht="65.400000000000006" customHeight="1" thickBot="1">
      <c r="A25" s="214" t="s">
        <v>64</v>
      </c>
      <c r="B25" s="689" t="str">
        <f t="shared" ref="B25:B70" si="1">IF(G25&gt;5,"☆☆☆☆",IF(AND(G25&gt;=2.39,G25&lt;5),"☆☆☆",IF(AND(G25&gt;=1.39,G25&lt;2.4),"☆☆",IF(AND(G25&gt;0,G25&lt;1.4),"☆",IF(AND(G25&gt;=-1.39,G25&lt;0),"★",IF(AND(G25&gt;=-2.39,G25&lt;-1.4),"★★",IF(AND(G25&gt;=-3.39,G25&lt;-2.4),"★★★")))))))</f>
        <v>★</v>
      </c>
      <c r="C25" s="690"/>
      <c r="D25" s="691"/>
      <c r="E25" s="421">
        <v>6.67</v>
      </c>
      <c r="F25" s="420">
        <v>5.74</v>
      </c>
      <c r="G25" s="125">
        <f t="shared" si="0"/>
        <v>-0.92999999999999972</v>
      </c>
      <c r="H25" s="695"/>
      <c r="I25" s="696"/>
      <c r="J25" s="696"/>
      <c r="K25" s="696"/>
      <c r="L25" s="697"/>
      <c r="M25" s="604"/>
      <c r="N25" s="550"/>
      <c r="O25" s="118" t="s">
        <v>64</v>
      </c>
    </row>
    <row r="26" spans="1:19" ht="61.2" customHeight="1" thickBot="1">
      <c r="A26" s="214" t="s">
        <v>65</v>
      </c>
      <c r="B26" s="689" t="str">
        <f t="shared" si="1"/>
        <v>★★</v>
      </c>
      <c r="C26" s="690"/>
      <c r="D26" s="691"/>
      <c r="E26" s="421">
        <v>6.47</v>
      </c>
      <c r="F26" s="420">
        <v>4.5999999999999996</v>
      </c>
      <c r="G26" s="125">
        <f t="shared" si="0"/>
        <v>-1.87</v>
      </c>
      <c r="H26" s="712"/>
      <c r="I26" s="713"/>
      <c r="J26" s="713"/>
      <c r="K26" s="713"/>
      <c r="L26" s="714"/>
      <c r="M26" s="212"/>
      <c r="N26" s="213"/>
      <c r="O26" s="118" t="s">
        <v>65</v>
      </c>
    </row>
    <row r="27" spans="1:19" ht="61.2" customHeight="1" thickBot="1">
      <c r="A27" s="214" t="s">
        <v>66</v>
      </c>
      <c r="B27" s="689" t="str">
        <f t="shared" si="1"/>
        <v>☆☆</v>
      </c>
      <c r="C27" s="690"/>
      <c r="D27" s="691"/>
      <c r="E27" s="547">
        <v>1.1499999999999999</v>
      </c>
      <c r="F27" s="547">
        <v>2.85</v>
      </c>
      <c r="G27" s="125">
        <f t="shared" si="0"/>
        <v>1.7000000000000002</v>
      </c>
      <c r="H27" s="715"/>
      <c r="I27" s="713"/>
      <c r="J27" s="713"/>
      <c r="K27" s="713"/>
      <c r="L27" s="714"/>
      <c r="M27" s="212"/>
      <c r="N27" s="215"/>
      <c r="O27" s="118" t="s">
        <v>66</v>
      </c>
    </row>
    <row r="28" spans="1:19" ht="61.2" customHeight="1" thickBot="1">
      <c r="A28" s="214" t="s">
        <v>67</v>
      </c>
      <c r="B28" s="689" t="str">
        <f t="shared" si="1"/>
        <v>☆☆☆</v>
      </c>
      <c r="C28" s="690"/>
      <c r="D28" s="691"/>
      <c r="E28" s="420">
        <v>4.1500000000000004</v>
      </c>
      <c r="F28" s="421">
        <v>6.92</v>
      </c>
      <c r="G28" s="125">
        <f t="shared" si="0"/>
        <v>2.7699999999999996</v>
      </c>
      <c r="H28" s="692"/>
      <c r="I28" s="693"/>
      <c r="J28" s="693"/>
      <c r="K28" s="693"/>
      <c r="L28" s="694"/>
      <c r="M28" s="212"/>
      <c r="N28" s="213"/>
      <c r="O28" s="118" t="s">
        <v>67</v>
      </c>
    </row>
    <row r="29" spans="1:19" ht="61.2" customHeight="1" thickBot="1">
      <c r="A29" s="214" t="s">
        <v>393</v>
      </c>
      <c r="B29" s="689" t="s">
        <v>257</v>
      </c>
      <c r="C29" s="690"/>
      <c r="D29" s="691"/>
      <c r="E29" s="420">
        <v>5.61</v>
      </c>
      <c r="F29" s="420">
        <v>4.21</v>
      </c>
      <c r="G29" s="125">
        <f t="shared" si="0"/>
        <v>-1.4000000000000004</v>
      </c>
      <c r="H29" s="692"/>
      <c r="I29" s="693"/>
      <c r="J29" s="693"/>
      <c r="K29" s="693"/>
      <c r="L29" s="694"/>
      <c r="M29" s="212"/>
      <c r="N29" s="213"/>
      <c r="O29" s="118" t="s">
        <v>68</v>
      </c>
    </row>
    <row r="30" spans="1:19" ht="61.2" customHeight="1" thickBot="1">
      <c r="A30" s="214" t="s">
        <v>69</v>
      </c>
      <c r="B30" s="689" t="str">
        <f t="shared" si="1"/>
        <v>★</v>
      </c>
      <c r="C30" s="690"/>
      <c r="D30" s="691"/>
      <c r="E30" s="420">
        <v>5.89</v>
      </c>
      <c r="F30" s="420">
        <v>4.8899999999999997</v>
      </c>
      <c r="G30" s="125">
        <f t="shared" si="0"/>
        <v>-1</v>
      </c>
      <c r="H30" s="692"/>
      <c r="I30" s="693"/>
      <c r="J30" s="693"/>
      <c r="K30" s="693"/>
      <c r="L30" s="694"/>
      <c r="M30" s="396"/>
      <c r="N30" s="213"/>
      <c r="O30" s="118" t="s">
        <v>69</v>
      </c>
    </row>
    <row r="31" spans="1:19" ht="61.2" customHeight="1" thickBot="1">
      <c r="A31" s="214" t="s">
        <v>70</v>
      </c>
      <c r="B31" s="689" t="str">
        <f t="shared" si="1"/>
        <v>★</v>
      </c>
      <c r="C31" s="690"/>
      <c r="D31" s="691"/>
      <c r="E31" s="420">
        <v>3.96</v>
      </c>
      <c r="F31" s="420">
        <v>3.81</v>
      </c>
      <c r="G31" s="125">
        <f t="shared" si="0"/>
        <v>-0.14999999999999991</v>
      </c>
      <c r="H31" s="719"/>
      <c r="I31" s="720"/>
      <c r="J31" s="720"/>
      <c r="K31" s="720"/>
      <c r="L31" s="721"/>
      <c r="M31" s="212"/>
      <c r="N31" s="550"/>
      <c r="O31" s="118" t="s">
        <v>70</v>
      </c>
    </row>
    <row r="32" spans="1:19" ht="61.2" customHeight="1" thickBot="1">
      <c r="A32" s="216" t="s">
        <v>71</v>
      </c>
      <c r="B32" s="689" t="str">
        <f t="shared" si="1"/>
        <v>☆</v>
      </c>
      <c r="C32" s="690"/>
      <c r="D32" s="691"/>
      <c r="E32" s="421">
        <v>6.8</v>
      </c>
      <c r="F32" s="421">
        <v>7.84</v>
      </c>
      <c r="G32" s="125">
        <f t="shared" si="0"/>
        <v>1.04</v>
      </c>
      <c r="H32" s="712"/>
      <c r="I32" s="713"/>
      <c r="J32" s="713"/>
      <c r="K32" s="713"/>
      <c r="L32" s="714"/>
      <c r="M32" s="212"/>
      <c r="N32" s="397"/>
      <c r="O32" s="118" t="s">
        <v>71</v>
      </c>
    </row>
    <row r="33" spans="1:16" ht="61.2" customHeight="1" thickBot="1">
      <c r="A33" s="217" t="s">
        <v>72</v>
      </c>
      <c r="B33" s="689" t="str">
        <f t="shared" si="1"/>
        <v>★</v>
      </c>
      <c r="C33" s="690"/>
      <c r="D33" s="691"/>
      <c r="E33" s="421">
        <v>6.95</v>
      </c>
      <c r="F33" s="421">
        <v>6.68</v>
      </c>
      <c r="G33" s="125">
        <f t="shared" si="0"/>
        <v>-0.27000000000000046</v>
      </c>
      <c r="H33" s="712"/>
      <c r="I33" s="713"/>
      <c r="J33" s="713"/>
      <c r="K33" s="713"/>
      <c r="L33" s="714"/>
      <c r="M33" s="212"/>
      <c r="N33" s="213"/>
      <c r="O33" s="118" t="s">
        <v>72</v>
      </c>
    </row>
    <row r="34" spans="1:16" ht="61.2" customHeight="1" thickBot="1">
      <c r="A34" s="96" t="s">
        <v>73</v>
      </c>
      <c r="B34" s="689" t="str">
        <f t="shared" si="1"/>
        <v>☆</v>
      </c>
      <c r="C34" s="690"/>
      <c r="D34" s="691"/>
      <c r="E34" s="420">
        <v>4.58</v>
      </c>
      <c r="F34" s="420">
        <v>5.21</v>
      </c>
      <c r="G34" s="125">
        <f t="shared" si="0"/>
        <v>0.62999999999999989</v>
      </c>
      <c r="H34" s="716"/>
      <c r="I34" s="717"/>
      <c r="J34" s="717"/>
      <c r="K34" s="717"/>
      <c r="L34" s="718"/>
      <c r="M34" s="428"/>
      <c r="N34" s="429"/>
      <c r="O34" s="118" t="s">
        <v>73</v>
      </c>
    </row>
    <row r="35" spans="1:16" ht="61.2" customHeight="1" thickBot="1">
      <c r="A35" s="218" t="s">
        <v>74</v>
      </c>
      <c r="B35" s="689" t="str">
        <f t="shared" si="1"/>
        <v>★</v>
      </c>
      <c r="C35" s="690"/>
      <c r="D35" s="691"/>
      <c r="E35" s="421">
        <v>6.39</v>
      </c>
      <c r="F35" s="421">
        <v>6.38</v>
      </c>
      <c r="G35" s="125">
        <f t="shared" si="0"/>
        <v>-9.9999999999997868E-3</v>
      </c>
      <c r="H35" s="722"/>
      <c r="I35" s="723"/>
      <c r="J35" s="723"/>
      <c r="K35" s="723"/>
      <c r="L35" s="724"/>
      <c r="M35" s="551"/>
      <c r="N35" s="552"/>
      <c r="O35" s="118" t="s">
        <v>74</v>
      </c>
    </row>
    <row r="36" spans="1:16" ht="61.2" customHeight="1" thickBot="1">
      <c r="A36" s="219" t="s">
        <v>75</v>
      </c>
      <c r="B36" s="689" t="str">
        <f t="shared" si="1"/>
        <v>★</v>
      </c>
      <c r="C36" s="690"/>
      <c r="D36" s="691"/>
      <c r="E36" s="420">
        <v>5.94</v>
      </c>
      <c r="F36" s="420">
        <v>5.32</v>
      </c>
      <c r="G36" s="125">
        <f t="shared" si="0"/>
        <v>-0.62000000000000011</v>
      </c>
      <c r="H36" s="695"/>
      <c r="I36" s="696"/>
      <c r="J36" s="696"/>
      <c r="K36" s="696"/>
      <c r="L36" s="697"/>
      <c r="M36" s="551"/>
      <c r="N36" s="585"/>
      <c r="O36" s="118" t="s">
        <v>75</v>
      </c>
    </row>
    <row r="37" spans="1:16" ht="70.2" customHeight="1" thickBot="1">
      <c r="A37" s="214" t="s">
        <v>76</v>
      </c>
      <c r="B37" s="689" t="str">
        <f t="shared" si="1"/>
        <v>★</v>
      </c>
      <c r="C37" s="690"/>
      <c r="D37" s="691"/>
      <c r="E37" s="420">
        <v>3.03</v>
      </c>
      <c r="F37" s="547">
        <v>2.93</v>
      </c>
      <c r="G37" s="125">
        <f t="shared" si="0"/>
        <v>-9.9999999999999645E-2</v>
      </c>
      <c r="H37" s="692"/>
      <c r="I37" s="693"/>
      <c r="J37" s="693"/>
      <c r="K37" s="693"/>
      <c r="L37" s="694"/>
      <c r="M37" s="212"/>
      <c r="N37" s="213"/>
      <c r="O37" s="118" t="s">
        <v>76</v>
      </c>
    </row>
    <row r="38" spans="1:16" ht="61.2" customHeight="1" thickBot="1">
      <c r="A38" s="214" t="s">
        <v>77</v>
      </c>
      <c r="B38" s="689" t="str">
        <f t="shared" si="1"/>
        <v>☆</v>
      </c>
      <c r="C38" s="690"/>
      <c r="D38" s="691"/>
      <c r="E38" s="420">
        <v>5.28</v>
      </c>
      <c r="F38" s="420">
        <v>5.79</v>
      </c>
      <c r="G38" s="125">
        <f t="shared" si="0"/>
        <v>0.50999999999999979</v>
      </c>
      <c r="H38" s="692"/>
      <c r="I38" s="693"/>
      <c r="J38" s="693"/>
      <c r="K38" s="693"/>
      <c r="L38" s="694"/>
      <c r="M38" s="212"/>
      <c r="N38" s="213"/>
      <c r="O38" s="118" t="s">
        <v>77</v>
      </c>
    </row>
    <row r="39" spans="1:16" ht="61.2" customHeight="1" thickBot="1">
      <c r="A39" s="214" t="s">
        <v>78</v>
      </c>
      <c r="B39" s="689" t="str">
        <f t="shared" si="1"/>
        <v>★</v>
      </c>
      <c r="C39" s="690"/>
      <c r="D39" s="691"/>
      <c r="E39" s="421">
        <v>9.32</v>
      </c>
      <c r="F39" s="421">
        <v>8.89</v>
      </c>
      <c r="G39" s="125">
        <f t="shared" si="0"/>
        <v>-0.42999999999999972</v>
      </c>
      <c r="H39" s="692"/>
      <c r="I39" s="693"/>
      <c r="J39" s="693"/>
      <c r="K39" s="693"/>
      <c r="L39" s="694"/>
      <c r="M39" s="427"/>
      <c r="N39" s="215"/>
      <c r="O39" s="118" t="s">
        <v>78</v>
      </c>
    </row>
    <row r="40" spans="1:16" ht="61.2" customHeight="1" thickBot="1">
      <c r="A40" s="214" t="s">
        <v>79</v>
      </c>
      <c r="B40" s="689" t="str">
        <f t="shared" si="1"/>
        <v>★</v>
      </c>
      <c r="C40" s="690"/>
      <c r="D40" s="691"/>
      <c r="E40" s="421">
        <v>7.4</v>
      </c>
      <c r="F40" s="421">
        <v>7.12</v>
      </c>
      <c r="G40" s="125">
        <f t="shared" si="0"/>
        <v>-0.28000000000000025</v>
      </c>
      <c r="H40" s="712"/>
      <c r="I40" s="713"/>
      <c r="J40" s="713"/>
      <c r="K40" s="713"/>
      <c r="L40" s="714"/>
      <c r="M40" s="212"/>
      <c r="N40" s="213"/>
      <c r="O40" s="118" t="s">
        <v>79</v>
      </c>
    </row>
    <row r="41" spans="1:16" ht="75" customHeight="1" thickBot="1">
      <c r="A41" s="214" t="s">
        <v>80</v>
      </c>
      <c r="B41" s="689" t="str">
        <f t="shared" si="1"/>
        <v>★★</v>
      </c>
      <c r="C41" s="690"/>
      <c r="D41" s="691"/>
      <c r="E41" s="420">
        <v>5.33</v>
      </c>
      <c r="F41" s="420">
        <v>3.48</v>
      </c>
      <c r="G41" s="125">
        <f t="shared" si="0"/>
        <v>-1.85</v>
      </c>
      <c r="H41" s="727"/>
      <c r="I41" s="728"/>
      <c r="J41" s="728"/>
      <c r="K41" s="728"/>
      <c r="L41" s="729"/>
      <c r="M41" s="212"/>
      <c r="N41" s="213"/>
      <c r="O41" s="118" t="s">
        <v>80</v>
      </c>
    </row>
    <row r="42" spans="1:16" ht="61.2" customHeight="1" thickBot="1">
      <c r="A42" s="214" t="s">
        <v>81</v>
      </c>
      <c r="B42" s="689" t="str">
        <f t="shared" si="1"/>
        <v>★★</v>
      </c>
      <c r="C42" s="690"/>
      <c r="D42" s="691"/>
      <c r="E42" s="421">
        <v>7.08</v>
      </c>
      <c r="F42" s="420">
        <v>5.37</v>
      </c>
      <c r="G42" s="125">
        <f t="shared" si="0"/>
        <v>-1.71</v>
      </c>
      <c r="H42" s="712"/>
      <c r="I42" s="713"/>
      <c r="J42" s="713"/>
      <c r="K42" s="713"/>
      <c r="L42" s="714"/>
      <c r="M42" s="427"/>
      <c r="N42" s="213"/>
      <c r="O42" s="118" t="s">
        <v>81</v>
      </c>
      <c r="P42" s="22" t="s">
        <v>41</v>
      </c>
    </row>
    <row r="43" spans="1:16" ht="69" customHeight="1" thickBot="1">
      <c r="A43" s="214" t="s">
        <v>82</v>
      </c>
      <c r="B43" s="689" t="str">
        <f t="shared" si="1"/>
        <v>★</v>
      </c>
      <c r="C43" s="690"/>
      <c r="D43" s="691"/>
      <c r="E43" s="421">
        <v>10.33</v>
      </c>
      <c r="F43" s="421">
        <v>9.26</v>
      </c>
      <c r="G43" s="125">
        <f t="shared" si="0"/>
        <v>-1.0700000000000003</v>
      </c>
      <c r="H43" s="695"/>
      <c r="I43" s="696"/>
      <c r="J43" s="696"/>
      <c r="K43" s="696"/>
      <c r="L43" s="697"/>
      <c r="M43" s="549"/>
      <c r="N43" s="550"/>
      <c r="O43" s="118" t="s">
        <v>82</v>
      </c>
    </row>
    <row r="44" spans="1:16" ht="61.2" customHeight="1" thickBot="1">
      <c r="A44" s="220" t="s">
        <v>180</v>
      </c>
      <c r="B44" s="689" t="str">
        <f t="shared" si="1"/>
        <v>★</v>
      </c>
      <c r="C44" s="690"/>
      <c r="D44" s="691"/>
      <c r="E44" s="420">
        <v>4.88</v>
      </c>
      <c r="F44" s="420">
        <v>4.76</v>
      </c>
      <c r="G44" s="125">
        <f t="shared" si="0"/>
        <v>-0.12000000000000011</v>
      </c>
      <c r="H44" s="725" t="s">
        <v>267</v>
      </c>
      <c r="I44" s="726"/>
      <c r="J44" s="726"/>
      <c r="K44" s="726"/>
      <c r="L44" s="726"/>
      <c r="M44" s="638" t="s">
        <v>268</v>
      </c>
      <c r="N44" s="634">
        <v>45832</v>
      </c>
      <c r="O44" s="22" t="s">
        <v>180</v>
      </c>
    </row>
    <row r="45" spans="1:16" ht="61.2" customHeight="1" thickBot="1">
      <c r="A45" s="214" t="s">
        <v>83</v>
      </c>
      <c r="B45" s="689" t="str">
        <f t="shared" si="1"/>
        <v>★</v>
      </c>
      <c r="C45" s="690"/>
      <c r="D45" s="691"/>
      <c r="E45" s="421">
        <v>6.41</v>
      </c>
      <c r="F45" s="420">
        <v>5.53</v>
      </c>
      <c r="G45" s="125">
        <f t="shared" si="0"/>
        <v>-0.87999999999999989</v>
      </c>
      <c r="H45" s="692"/>
      <c r="I45" s="693"/>
      <c r="J45" s="693"/>
      <c r="K45" s="693"/>
      <c r="L45" s="694"/>
      <c r="M45" s="212"/>
      <c r="N45" s="397"/>
      <c r="O45" s="118" t="s">
        <v>83</v>
      </c>
    </row>
    <row r="46" spans="1:16" ht="61.2" customHeight="1" thickBot="1">
      <c r="A46" s="214" t="s">
        <v>84</v>
      </c>
      <c r="B46" s="689" t="str">
        <f t="shared" si="1"/>
        <v>★</v>
      </c>
      <c r="C46" s="690"/>
      <c r="D46" s="691"/>
      <c r="E46" s="420">
        <v>4.8899999999999997</v>
      </c>
      <c r="F46" s="420">
        <v>3.98</v>
      </c>
      <c r="G46" s="125">
        <f t="shared" si="0"/>
        <v>-0.9099999999999997</v>
      </c>
      <c r="H46" s="733" t="s">
        <v>265</v>
      </c>
      <c r="I46" s="734"/>
      <c r="J46" s="734"/>
      <c r="K46" s="734"/>
      <c r="L46" s="735"/>
      <c r="M46" s="636" t="s">
        <v>266</v>
      </c>
      <c r="N46" s="637">
        <v>45833</v>
      </c>
      <c r="O46" s="118" t="s">
        <v>84</v>
      </c>
    </row>
    <row r="47" spans="1:16" ht="61.2" customHeight="1" thickBot="1">
      <c r="A47" s="214" t="s">
        <v>85</v>
      </c>
      <c r="B47" s="689" t="str">
        <f t="shared" si="1"/>
        <v>★</v>
      </c>
      <c r="C47" s="690"/>
      <c r="D47" s="691"/>
      <c r="E47" s="420">
        <v>5.71</v>
      </c>
      <c r="F47" s="420">
        <v>5.46</v>
      </c>
      <c r="G47" s="125">
        <f t="shared" si="0"/>
        <v>-0.25</v>
      </c>
      <c r="H47" s="712"/>
      <c r="I47" s="713"/>
      <c r="J47" s="713"/>
      <c r="K47" s="713"/>
      <c r="L47" s="714"/>
      <c r="M47" s="212"/>
      <c r="N47" s="213"/>
      <c r="O47" s="118" t="s">
        <v>85</v>
      </c>
    </row>
    <row r="48" spans="1:16" ht="61.2" customHeight="1" thickBot="1">
      <c r="A48" s="214" t="s">
        <v>86</v>
      </c>
      <c r="B48" s="689" t="str">
        <f t="shared" si="1"/>
        <v>☆</v>
      </c>
      <c r="C48" s="690"/>
      <c r="D48" s="691"/>
      <c r="E48" s="421">
        <v>6.85</v>
      </c>
      <c r="F48" s="421">
        <v>6.9</v>
      </c>
      <c r="G48" s="125">
        <f t="shared" si="0"/>
        <v>5.0000000000000711E-2</v>
      </c>
      <c r="H48" s="736" t="s">
        <v>261</v>
      </c>
      <c r="I48" s="737"/>
      <c r="J48" s="737"/>
      <c r="K48" s="737"/>
      <c r="L48" s="738"/>
      <c r="M48" s="633" t="s">
        <v>262</v>
      </c>
      <c r="N48" s="634">
        <v>45832</v>
      </c>
      <c r="O48" s="118" t="s">
        <v>86</v>
      </c>
    </row>
    <row r="49" spans="1:15" ht="61.2" customHeight="1" thickBot="1">
      <c r="A49" s="214" t="s">
        <v>87</v>
      </c>
      <c r="B49" s="689" t="str">
        <f t="shared" si="1"/>
        <v>☆</v>
      </c>
      <c r="C49" s="690"/>
      <c r="D49" s="691"/>
      <c r="E49" s="421">
        <v>6.11</v>
      </c>
      <c r="F49" s="421">
        <v>6.24</v>
      </c>
      <c r="G49" s="125">
        <f t="shared" si="0"/>
        <v>0.12999999999999989</v>
      </c>
      <c r="H49" s="695" t="s">
        <v>224</v>
      </c>
      <c r="I49" s="696"/>
      <c r="J49" s="696"/>
      <c r="K49" s="696"/>
      <c r="L49" s="697"/>
      <c r="M49" s="549" t="s">
        <v>225</v>
      </c>
      <c r="N49" s="550">
        <v>45828</v>
      </c>
      <c r="O49" s="118" t="s">
        <v>87</v>
      </c>
    </row>
    <row r="50" spans="1:15" ht="75.599999999999994" customHeight="1" thickBot="1">
      <c r="A50" s="214" t="s">
        <v>88</v>
      </c>
      <c r="B50" s="689" t="str">
        <f t="shared" si="1"/>
        <v>★</v>
      </c>
      <c r="C50" s="690"/>
      <c r="D50" s="691"/>
      <c r="E50" s="421">
        <v>7.37</v>
      </c>
      <c r="F50" s="421">
        <v>6.3</v>
      </c>
      <c r="G50" s="125">
        <f t="shared" si="0"/>
        <v>-1.0700000000000003</v>
      </c>
      <c r="H50" s="730"/>
      <c r="I50" s="731"/>
      <c r="J50" s="731"/>
      <c r="K50" s="731"/>
      <c r="L50" s="732"/>
      <c r="M50" s="549"/>
      <c r="N50" s="553"/>
      <c r="O50" s="118" t="s">
        <v>88</v>
      </c>
    </row>
    <row r="51" spans="1:15" ht="61.2" customHeight="1" thickBot="1">
      <c r="A51" s="214" t="s">
        <v>89</v>
      </c>
      <c r="B51" s="689" t="str">
        <f t="shared" si="1"/>
        <v>★★★</v>
      </c>
      <c r="C51" s="690"/>
      <c r="D51" s="691"/>
      <c r="E51" s="421">
        <v>9.7100000000000009</v>
      </c>
      <c r="F51" s="421">
        <v>7.29</v>
      </c>
      <c r="G51" s="125">
        <f t="shared" si="0"/>
        <v>-2.4200000000000008</v>
      </c>
      <c r="H51" s="712"/>
      <c r="I51" s="713"/>
      <c r="J51" s="713"/>
      <c r="K51" s="713"/>
      <c r="L51" s="714"/>
      <c r="M51" s="212"/>
      <c r="N51" s="213"/>
      <c r="O51" s="118" t="s">
        <v>89</v>
      </c>
    </row>
    <row r="52" spans="1:15" ht="61.2" customHeight="1" thickBot="1">
      <c r="A52" s="214" t="s">
        <v>90</v>
      </c>
      <c r="B52" s="689" t="str">
        <f t="shared" si="1"/>
        <v>☆</v>
      </c>
      <c r="C52" s="690"/>
      <c r="D52" s="691"/>
      <c r="E52" s="420">
        <v>4.07</v>
      </c>
      <c r="F52" s="420">
        <v>5.04</v>
      </c>
      <c r="G52" s="125">
        <f t="shared" si="0"/>
        <v>0.96999999999999975</v>
      </c>
      <c r="H52" s="692"/>
      <c r="I52" s="693"/>
      <c r="J52" s="693"/>
      <c r="K52" s="693"/>
      <c r="L52" s="694"/>
      <c r="M52" s="212"/>
      <c r="N52" s="213"/>
      <c r="O52" s="118" t="s">
        <v>90</v>
      </c>
    </row>
    <row r="53" spans="1:15" ht="61.2" customHeight="1" thickBot="1">
      <c r="A53" s="214" t="s">
        <v>91</v>
      </c>
      <c r="B53" s="689" t="str">
        <f t="shared" si="1"/>
        <v>★★★</v>
      </c>
      <c r="C53" s="690"/>
      <c r="D53" s="691"/>
      <c r="E53" s="421">
        <v>7.68</v>
      </c>
      <c r="F53" s="420">
        <v>5</v>
      </c>
      <c r="G53" s="125">
        <f t="shared" si="0"/>
        <v>-2.6799999999999997</v>
      </c>
      <c r="H53" s="712"/>
      <c r="I53" s="713"/>
      <c r="J53" s="713"/>
      <c r="K53" s="713"/>
      <c r="L53" s="714"/>
      <c r="M53" s="419"/>
      <c r="N53" s="213"/>
      <c r="O53" s="118" t="s">
        <v>91</v>
      </c>
    </row>
    <row r="54" spans="1:15" ht="61.2" customHeight="1" thickBot="1">
      <c r="A54" s="214" t="s">
        <v>92</v>
      </c>
      <c r="B54" s="689" t="s">
        <v>258</v>
      </c>
      <c r="C54" s="690"/>
      <c r="D54" s="691"/>
      <c r="E54" s="422">
        <v>12.55</v>
      </c>
      <c r="F54" s="421">
        <v>8.82</v>
      </c>
      <c r="G54" s="125">
        <f t="shared" si="0"/>
        <v>-3.7300000000000004</v>
      </c>
      <c r="H54" s="712"/>
      <c r="I54" s="713"/>
      <c r="J54" s="713"/>
      <c r="K54" s="713"/>
      <c r="L54" s="714"/>
      <c r="M54" s="212"/>
      <c r="N54" s="213"/>
      <c r="O54" s="118" t="s">
        <v>92</v>
      </c>
    </row>
    <row r="55" spans="1:15" ht="61.2" customHeight="1" thickBot="1">
      <c r="A55" s="214" t="s">
        <v>93</v>
      </c>
      <c r="B55" s="689" t="str">
        <f t="shared" si="1"/>
        <v>★★★</v>
      </c>
      <c r="C55" s="690"/>
      <c r="D55" s="691"/>
      <c r="E55" s="421">
        <v>8.9600000000000009</v>
      </c>
      <c r="F55" s="420">
        <v>5.71</v>
      </c>
      <c r="G55" s="125">
        <f t="shared" si="0"/>
        <v>-3.2500000000000009</v>
      </c>
      <c r="H55" s="695"/>
      <c r="I55" s="696"/>
      <c r="J55" s="696"/>
      <c r="K55" s="696"/>
      <c r="L55" s="697"/>
      <c r="M55" s="549"/>
      <c r="N55" s="550"/>
      <c r="O55" s="118" t="s">
        <v>93</v>
      </c>
    </row>
    <row r="56" spans="1:15" ht="61.2" customHeight="1" thickBot="1">
      <c r="A56" s="214" t="s">
        <v>94</v>
      </c>
      <c r="B56" s="689" t="str">
        <f t="shared" si="1"/>
        <v>★</v>
      </c>
      <c r="C56" s="690"/>
      <c r="D56" s="691"/>
      <c r="E56" s="421">
        <v>6.29</v>
      </c>
      <c r="F56" s="421">
        <v>6.19</v>
      </c>
      <c r="G56" s="125">
        <f t="shared" si="0"/>
        <v>-9.9999999999999645E-2</v>
      </c>
      <c r="H56" s="715"/>
      <c r="I56" s="713"/>
      <c r="J56" s="713"/>
      <c r="K56" s="713"/>
      <c r="L56" s="714"/>
      <c r="M56" s="212"/>
      <c r="N56" s="213"/>
      <c r="O56" s="118" t="s">
        <v>94</v>
      </c>
    </row>
    <row r="57" spans="1:15" ht="61.2" customHeight="1" thickBot="1">
      <c r="A57" s="214" t="s">
        <v>95</v>
      </c>
      <c r="B57" s="689" t="str">
        <f t="shared" si="1"/>
        <v>★</v>
      </c>
      <c r="C57" s="690"/>
      <c r="D57" s="691"/>
      <c r="E57" s="421">
        <v>6.3</v>
      </c>
      <c r="F57" s="420">
        <v>5.9</v>
      </c>
      <c r="G57" s="125">
        <f t="shared" si="0"/>
        <v>-0.39999999999999947</v>
      </c>
      <c r="H57" s="715"/>
      <c r="I57" s="713"/>
      <c r="J57" s="713"/>
      <c r="K57" s="713"/>
      <c r="L57" s="714"/>
      <c r="M57" s="212"/>
      <c r="N57" s="213"/>
      <c r="O57" s="118" t="s">
        <v>95</v>
      </c>
    </row>
    <row r="58" spans="1:15" ht="61.2" customHeight="1" thickBot="1">
      <c r="A58" s="214" t="s">
        <v>96</v>
      </c>
      <c r="B58" s="689" t="str">
        <f t="shared" si="1"/>
        <v>★</v>
      </c>
      <c r="C58" s="690"/>
      <c r="D58" s="691"/>
      <c r="E58" s="421">
        <v>6.33</v>
      </c>
      <c r="F58" s="420">
        <v>5.62</v>
      </c>
      <c r="G58" s="125">
        <f t="shared" si="0"/>
        <v>-0.71</v>
      </c>
      <c r="H58" s="712"/>
      <c r="I58" s="713"/>
      <c r="J58" s="713"/>
      <c r="K58" s="713"/>
      <c r="L58" s="714"/>
      <c r="M58" s="212"/>
      <c r="N58" s="213"/>
      <c r="O58" s="118" t="s">
        <v>96</v>
      </c>
    </row>
    <row r="59" spans="1:15" ht="61.2" customHeight="1" thickBot="1">
      <c r="A59" s="214" t="s">
        <v>97</v>
      </c>
      <c r="B59" s="689" t="str">
        <f t="shared" si="1"/>
        <v>★</v>
      </c>
      <c r="C59" s="690"/>
      <c r="D59" s="691"/>
      <c r="E59" s="421">
        <v>6.19</v>
      </c>
      <c r="F59" s="420">
        <v>5.81</v>
      </c>
      <c r="G59" s="125">
        <f t="shared" si="0"/>
        <v>-0.38000000000000078</v>
      </c>
      <c r="H59" s="712"/>
      <c r="I59" s="713"/>
      <c r="J59" s="713"/>
      <c r="K59" s="713"/>
      <c r="L59" s="714"/>
      <c r="M59" s="212"/>
      <c r="N59" s="213"/>
      <c r="O59" s="118" t="s">
        <v>97</v>
      </c>
    </row>
    <row r="60" spans="1:15" ht="61.2" customHeight="1" thickBot="1">
      <c r="A60" s="214" t="s">
        <v>98</v>
      </c>
      <c r="B60" s="689" t="str">
        <f t="shared" si="1"/>
        <v>★★</v>
      </c>
      <c r="C60" s="690"/>
      <c r="D60" s="691"/>
      <c r="E60" s="421">
        <v>11.1</v>
      </c>
      <c r="F60" s="421">
        <v>9.52</v>
      </c>
      <c r="G60" s="125">
        <f t="shared" si="0"/>
        <v>-1.58</v>
      </c>
      <c r="H60" s="715"/>
      <c r="I60" s="713"/>
      <c r="J60" s="713"/>
      <c r="K60" s="713"/>
      <c r="L60" s="714"/>
      <c r="M60" s="212"/>
      <c r="N60" s="213"/>
      <c r="O60" s="118" t="s">
        <v>98</v>
      </c>
    </row>
    <row r="61" spans="1:15" ht="61.2" customHeight="1" thickBot="1">
      <c r="A61" s="214" t="s">
        <v>99</v>
      </c>
      <c r="B61" s="689" t="str">
        <f t="shared" si="1"/>
        <v>☆</v>
      </c>
      <c r="C61" s="690"/>
      <c r="D61" s="691"/>
      <c r="E61" s="420">
        <v>3.55</v>
      </c>
      <c r="F61" s="420">
        <v>4.0999999999999996</v>
      </c>
      <c r="G61" s="125">
        <f t="shared" si="0"/>
        <v>0.54999999999999982</v>
      </c>
      <c r="H61" s="787"/>
      <c r="I61" s="788"/>
      <c r="J61" s="788"/>
      <c r="K61" s="788"/>
      <c r="L61" s="789"/>
      <c r="M61" s="545"/>
      <c r="N61" s="546"/>
      <c r="O61" s="118" t="s">
        <v>99</v>
      </c>
    </row>
    <row r="62" spans="1:15" ht="69" customHeight="1" thickBot="1">
      <c r="A62" s="214" t="s">
        <v>100</v>
      </c>
      <c r="B62" s="689" t="str">
        <f t="shared" si="1"/>
        <v>★</v>
      </c>
      <c r="C62" s="690"/>
      <c r="D62" s="691"/>
      <c r="E62" s="421">
        <v>8.7100000000000009</v>
      </c>
      <c r="F62" s="421">
        <v>7.33</v>
      </c>
      <c r="G62" s="125">
        <f t="shared" si="0"/>
        <v>-1.3800000000000008</v>
      </c>
      <c r="H62" s="790" t="s">
        <v>263</v>
      </c>
      <c r="I62" s="791"/>
      <c r="J62" s="791"/>
      <c r="K62" s="791"/>
      <c r="L62" s="792"/>
      <c r="M62" s="635" t="s">
        <v>264</v>
      </c>
      <c r="N62" s="634">
        <v>45832</v>
      </c>
      <c r="O62" s="118" t="s">
        <v>100</v>
      </c>
    </row>
    <row r="63" spans="1:15" ht="61.2" customHeight="1" thickBot="1">
      <c r="A63" s="214" t="s">
        <v>101</v>
      </c>
      <c r="B63" s="689" t="str">
        <f t="shared" si="1"/>
        <v>★</v>
      </c>
      <c r="C63" s="690"/>
      <c r="D63" s="691"/>
      <c r="E63" s="420">
        <v>4.75</v>
      </c>
      <c r="F63" s="420">
        <v>4.33</v>
      </c>
      <c r="G63" s="125">
        <f t="shared" si="0"/>
        <v>-0.41999999999999993</v>
      </c>
      <c r="H63" s="719"/>
      <c r="I63" s="720"/>
      <c r="J63" s="720"/>
      <c r="K63" s="720"/>
      <c r="L63" s="721"/>
      <c r="M63" s="554"/>
      <c r="N63" s="550"/>
      <c r="O63" s="118" t="s">
        <v>101</v>
      </c>
    </row>
    <row r="64" spans="1:15" ht="61.2" customHeight="1" thickBot="1">
      <c r="A64" s="214" t="s">
        <v>102</v>
      </c>
      <c r="B64" s="689" t="str">
        <f t="shared" si="1"/>
        <v>★</v>
      </c>
      <c r="C64" s="690"/>
      <c r="D64" s="691"/>
      <c r="E64" s="420">
        <v>5.52</v>
      </c>
      <c r="F64" s="420">
        <v>4.6100000000000003</v>
      </c>
      <c r="G64" s="125">
        <f t="shared" si="0"/>
        <v>-0.90999999999999925</v>
      </c>
      <c r="H64" s="784"/>
      <c r="I64" s="785"/>
      <c r="J64" s="785"/>
      <c r="K64" s="785"/>
      <c r="L64" s="786"/>
      <c r="M64" s="549"/>
      <c r="N64" s="550"/>
      <c r="O64" s="118" t="s">
        <v>102</v>
      </c>
    </row>
    <row r="65" spans="1:18" ht="61.2" customHeight="1" thickBot="1">
      <c r="A65" s="214" t="s">
        <v>103</v>
      </c>
      <c r="B65" s="689" t="str">
        <f t="shared" si="1"/>
        <v>★</v>
      </c>
      <c r="C65" s="690"/>
      <c r="D65" s="691"/>
      <c r="E65" s="421">
        <v>6.27</v>
      </c>
      <c r="F65" s="421">
        <v>6.12</v>
      </c>
      <c r="G65" s="125">
        <f t="shared" si="0"/>
        <v>-0.14999999999999947</v>
      </c>
      <c r="H65" s="730"/>
      <c r="I65" s="731"/>
      <c r="J65" s="731"/>
      <c r="K65" s="731"/>
      <c r="L65" s="732"/>
      <c r="M65" s="544"/>
      <c r="N65" s="550"/>
      <c r="O65" s="118" t="s">
        <v>103</v>
      </c>
    </row>
    <row r="66" spans="1:18" ht="61.2" customHeight="1" thickBot="1">
      <c r="A66" s="214" t="s">
        <v>104</v>
      </c>
      <c r="B66" s="689" t="str">
        <f t="shared" si="1"/>
        <v>★</v>
      </c>
      <c r="C66" s="690"/>
      <c r="D66" s="691"/>
      <c r="E66" s="421">
        <v>10.28</v>
      </c>
      <c r="F66" s="421">
        <v>10.220000000000001</v>
      </c>
      <c r="G66" s="125">
        <f t="shared" si="0"/>
        <v>-5.9999999999998721E-2</v>
      </c>
      <c r="H66" s="715"/>
      <c r="I66" s="713"/>
      <c r="J66" s="713"/>
      <c r="K66" s="713"/>
      <c r="L66" s="714"/>
      <c r="M66" s="212"/>
      <c r="N66" s="213"/>
      <c r="O66" s="118" t="s">
        <v>104</v>
      </c>
    </row>
    <row r="67" spans="1:18" ht="61.2" customHeight="1" thickBot="1">
      <c r="A67" s="214" t="s">
        <v>105</v>
      </c>
      <c r="B67" s="689" t="str">
        <f t="shared" si="1"/>
        <v>☆</v>
      </c>
      <c r="C67" s="690"/>
      <c r="D67" s="691"/>
      <c r="E67" s="421">
        <v>7.07</v>
      </c>
      <c r="F67" s="421">
        <v>7.93</v>
      </c>
      <c r="G67" s="125">
        <f t="shared" si="0"/>
        <v>0.85999999999999943</v>
      </c>
      <c r="H67" s="733" t="s">
        <v>269</v>
      </c>
      <c r="I67" s="734"/>
      <c r="J67" s="734"/>
      <c r="K67" s="734"/>
      <c r="L67" s="735"/>
      <c r="M67" s="636" t="s">
        <v>270</v>
      </c>
      <c r="N67" s="637">
        <v>45830</v>
      </c>
      <c r="O67" s="118" t="s">
        <v>105</v>
      </c>
    </row>
    <row r="68" spans="1:18" ht="61.2" customHeight="1" thickBot="1">
      <c r="A68" s="219" t="s">
        <v>106</v>
      </c>
      <c r="B68" s="689" t="str">
        <f t="shared" si="1"/>
        <v>★★</v>
      </c>
      <c r="C68" s="690"/>
      <c r="D68" s="691"/>
      <c r="E68" s="421">
        <v>8.0299999999999994</v>
      </c>
      <c r="F68" s="421">
        <v>6.29</v>
      </c>
      <c r="G68" s="125">
        <f t="shared" si="0"/>
        <v>-1.7399999999999993</v>
      </c>
      <c r="H68" s="712"/>
      <c r="I68" s="713"/>
      <c r="J68" s="713"/>
      <c r="K68" s="713"/>
      <c r="L68" s="714"/>
      <c r="M68" s="212"/>
      <c r="N68" s="213"/>
      <c r="O68" s="118" t="s">
        <v>106</v>
      </c>
    </row>
    <row r="69" spans="1:18" ht="61.2" customHeight="1" thickBot="1">
      <c r="A69" s="216" t="s">
        <v>107</v>
      </c>
      <c r="B69" s="689" t="str">
        <f t="shared" si="1"/>
        <v>★</v>
      </c>
      <c r="C69" s="690"/>
      <c r="D69" s="691"/>
      <c r="E69" s="438">
        <v>4.4800000000000004</v>
      </c>
      <c r="F69" s="438">
        <v>3.92</v>
      </c>
      <c r="G69" s="125">
        <f t="shared" si="0"/>
        <v>-0.5600000000000005</v>
      </c>
      <c r="H69" s="781"/>
      <c r="I69" s="782"/>
      <c r="J69" s="782"/>
      <c r="K69" s="782"/>
      <c r="L69" s="783"/>
      <c r="M69" s="212"/>
      <c r="N69" s="213"/>
      <c r="O69" s="118" t="s">
        <v>107</v>
      </c>
    </row>
    <row r="70" spans="1:18" ht="61.2" customHeight="1" thickBot="1">
      <c r="A70" s="388" t="s">
        <v>108</v>
      </c>
      <c r="B70" s="689" t="str">
        <f t="shared" si="1"/>
        <v>★</v>
      </c>
      <c r="C70" s="690"/>
      <c r="D70" s="691"/>
      <c r="E70" s="421">
        <v>6.25</v>
      </c>
      <c r="F70" s="420">
        <v>5.81</v>
      </c>
      <c r="G70" s="389">
        <f t="shared" ref="G70" si="2">F70-E70</f>
        <v>-0.44000000000000039</v>
      </c>
      <c r="H70" s="769"/>
      <c r="I70" s="770"/>
      <c r="J70" s="770"/>
      <c r="K70" s="770"/>
      <c r="L70" s="771"/>
      <c r="M70" s="221"/>
      <c r="N70" s="390"/>
      <c r="O70" s="118"/>
    </row>
    <row r="71" spans="1:18" ht="42.75" customHeight="1" thickBot="1">
      <c r="A71" s="97"/>
      <c r="B71" s="97"/>
      <c r="C71" s="97"/>
      <c r="D71" s="97"/>
      <c r="E71" s="772"/>
      <c r="F71" s="772"/>
      <c r="G71" s="772"/>
      <c r="H71" s="772"/>
      <c r="I71" s="772"/>
      <c r="J71" s="772"/>
      <c r="K71" s="772"/>
      <c r="L71" s="772"/>
      <c r="M71" s="23">
        <f>COUNTIF(E24:E70,"&gt;=10")</f>
        <v>4</v>
      </c>
      <c r="N71" s="23">
        <f>COUNTIF(F24:F70,"&gt;=10")</f>
        <v>1</v>
      </c>
      <c r="O71" s="23" t="s">
        <v>3</v>
      </c>
    </row>
    <row r="72" spans="1:18" ht="36.75" customHeight="1" thickBot="1">
      <c r="A72" s="222" t="s">
        <v>17</v>
      </c>
      <c r="B72" s="223"/>
      <c r="C72" s="329"/>
      <c r="D72" s="329"/>
      <c r="E72" s="773" t="s">
        <v>109</v>
      </c>
      <c r="F72" s="773"/>
      <c r="G72" s="773"/>
      <c r="H72" s="774" t="s">
        <v>204</v>
      </c>
      <c r="I72" s="775"/>
      <c r="J72" s="329"/>
      <c r="K72" s="224"/>
      <c r="L72" s="224"/>
      <c r="M72" s="225"/>
      <c r="N72" s="226"/>
    </row>
    <row r="73" spans="1:18" ht="36.75" customHeight="1" thickBot="1">
      <c r="A73" s="31"/>
      <c r="B73" s="567"/>
      <c r="C73" s="778" t="s">
        <v>110</v>
      </c>
      <c r="D73" s="779"/>
      <c r="E73" s="779"/>
      <c r="F73" s="780"/>
      <c r="G73" s="227">
        <f>+F70</f>
        <v>5.81</v>
      </c>
      <c r="H73" s="228" t="s">
        <v>111</v>
      </c>
      <c r="I73" s="776">
        <f>+G70</f>
        <v>-0.44000000000000039</v>
      </c>
      <c r="J73" s="777"/>
      <c r="K73" s="99"/>
      <c r="L73" s="99"/>
      <c r="M73" s="100"/>
      <c r="N73" s="32"/>
    </row>
    <row r="74" spans="1:18" ht="36.75" customHeight="1" thickBot="1">
      <c r="A74" s="31"/>
      <c r="B74" s="98"/>
      <c r="C74" s="739" t="s">
        <v>112</v>
      </c>
      <c r="D74" s="740"/>
      <c r="E74" s="740"/>
      <c r="F74" s="741"/>
      <c r="G74" s="229">
        <f>+F35</f>
        <v>6.38</v>
      </c>
      <c r="H74" s="230" t="s">
        <v>113</v>
      </c>
      <c r="I74" s="742">
        <f>+G35</f>
        <v>-9.9999999999997868E-3</v>
      </c>
      <c r="J74" s="743"/>
      <c r="K74" s="99"/>
      <c r="L74" s="99"/>
      <c r="M74" s="100"/>
      <c r="N74" s="32"/>
      <c r="R74" s="231" t="s">
        <v>17</v>
      </c>
    </row>
    <row r="75" spans="1:18" ht="36.75" customHeight="1" thickBot="1">
      <c r="A75" s="31"/>
      <c r="B75" s="98"/>
      <c r="C75" s="744" t="s">
        <v>114</v>
      </c>
      <c r="D75" s="745"/>
      <c r="E75" s="745"/>
      <c r="F75" s="232" t="str">
        <f>VLOOKUP(G75,F:P,10,0)</f>
        <v>大分県</v>
      </c>
      <c r="G75" s="233">
        <f>MAX(F23:F69)</f>
        <v>10.220000000000001</v>
      </c>
      <c r="H75" s="746" t="s">
        <v>115</v>
      </c>
      <c r="I75" s="747"/>
      <c r="J75" s="747"/>
      <c r="K75" s="234">
        <f>+N71</f>
        <v>1</v>
      </c>
      <c r="L75" s="235" t="s">
        <v>116</v>
      </c>
      <c r="M75" s="385">
        <f>N71-M71</f>
        <v>-3</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48">
        <v>3</v>
      </c>
      <c r="B79" s="751" t="s">
        <v>219</v>
      </c>
      <c r="C79" s="752"/>
      <c r="D79" s="752"/>
      <c r="E79" s="752"/>
      <c r="F79" s="753"/>
      <c r="G79" s="760" t="s">
        <v>220</v>
      </c>
      <c r="H79" s="761"/>
      <c r="I79" s="761"/>
      <c r="J79" s="761"/>
      <c r="K79" s="761"/>
      <c r="L79" s="761"/>
      <c r="M79" s="761"/>
      <c r="N79" s="762"/>
    </row>
    <row r="80" spans="1:18" ht="24.75" customHeight="1">
      <c r="A80" s="749"/>
      <c r="B80" s="754"/>
      <c r="C80" s="755"/>
      <c r="D80" s="755"/>
      <c r="E80" s="755"/>
      <c r="F80" s="756"/>
      <c r="G80" s="763"/>
      <c r="H80" s="764"/>
      <c r="I80" s="764"/>
      <c r="J80" s="764"/>
      <c r="K80" s="764"/>
      <c r="L80" s="764"/>
      <c r="M80" s="764"/>
      <c r="N80" s="765"/>
      <c r="O80" s="106" t="s">
        <v>3</v>
      </c>
      <c r="P80" s="106"/>
    </row>
    <row r="81" spans="1:16" ht="24.75" customHeight="1">
      <c r="A81" s="749"/>
      <c r="B81" s="754"/>
      <c r="C81" s="755"/>
      <c r="D81" s="755"/>
      <c r="E81" s="755"/>
      <c r="F81" s="756"/>
      <c r="G81" s="763"/>
      <c r="H81" s="764"/>
      <c r="I81" s="764"/>
      <c r="J81" s="764"/>
      <c r="K81" s="764"/>
      <c r="L81" s="764"/>
      <c r="M81" s="764"/>
      <c r="N81" s="765"/>
      <c r="O81" s="106" t="s">
        <v>17</v>
      </c>
      <c r="P81" s="106" t="s">
        <v>117</v>
      </c>
    </row>
    <row r="82" spans="1:16" ht="24.75" customHeight="1">
      <c r="A82" s="749"/>
      <c r="B82" s="754"/>
      <c r="C82" s="755"/>
      <c r="D82" s="755"/>
      <c r="E82" s="755"/>
      <c r="F82" s="756"/>
      <c r="G82" s="763"/>
      <c r="H82" s="764"/>
      <c r="I82" s="764"/>
      <c r="J82" s="764"/>
      <c r="K82" s="764"/>
      <c r="L82" s="764"/>
      <c r="M82" s="764"/>
      <c r="N82" s="765"/>
      <c r="O82" s="107"/>
      <c r="P82" s="106"/>
    </row>
    <row r="83" spans="1:16" ht="46.2" customHeight="1" thickBot="1">
      <c r="A83" s="750"/>
      <c r="B83" s="757"/>
      <c r="C83" s="758"/>
      <c r="D83" s="758"/>
      <c r="E83" s="758"/>
      <c r="F83" s="759"/>
      <c r="G83" s="766"/>
      <c r="H83" s="767"/>
      <c r="I83" s="767"/>
      <c r="J83" s="767"/>
      <c r="K83" s="767"/>
      <c r="L83" s="767"/>
      <c r="M83" s="767"/>
      <c r="N83" s="768"/>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A565-D742-483D-A481-E28673754FE5}">
  <dimension ref="A1:R31"/>
  <sheetViews>
    <sheetView view="pageBreakPreview" zoomScale="95" zoomScaleNormal="75" zoomScaleSheetLayoutView="95" workbookViewId="0">
      <selection activeCell="S13" sqref="S13"/>
    </sheetView>
  </sheetViews>
  <sheetFormatPr defaultColWidth="9" defaultRowHeight="13.2"/>
  <cols>
    <col min="1" max="1" width="4.88671875" style="407" customWidth="1"/>
    <col min="2" max="10" width="9" style="407"/>
    <col min="11" max="11" width="17.21875" style="407" customWidth="1"/>
    <col min="12" max="12" width="22.88671875" style="407" customWidth="1"/>
    <col min="13" max="13" width="4.21875" style="407" customWidth="1"/>
    <col min="14" max="14" width="3.44140625" style="407" customWidth="1"/>
    <col min="15" max="16384" width="9" style="407"/>
  </cols>
  <sheetData>
    <row r="1" spans="1:18" ht="23.4">
      <c r="A1" s="793" t="s">
        <v>200</v>
      </c>
      <c r="B1" s="793"/>
      <c r="C1" s="793"/>
      <c r="D1" s="793"/>
      <c r="E1" s="793"/>
      <c r="F1" s="793"/>
      <c r="G1" s="793"/>
      <c r="H1" s="793"/>
      <c r="I1" s="793"/>
      <c r="J1" s="794"/>
      <c r="K1" s="794"/>
      <c r="L1" s="794"/>
      <c r="M1" s="794"/>
    </row>
    <row r="2" spans="1:18" ht="17.399999999999999">
      <c r="A2" s="795" t="s">
        <v>352</v>
      </c>
      <c r="B2" s="795"/>
      <c r="C2" s="795"/>
      <c r="D2" s="795"/>
      <c r="E2" s="795"/>
      <c r="F2" s="795"/>
      <c r="G2" s="795"/>
      <c r="H2" s="795"/>
      <c r="I2" s="795"/>
      <c r="J2" s="796"/>
      <c r="K2" s="796"/>
      <c r="L2" s="796"/>
      <c r="M2" s="796"/>
      <c r="N2" s="644"/>
      <c r="P2" s="601"/>
    </row>
    <row r="3" spans="1:18" ht="33.75" customHeight="1">
      <c r="A3" s="949" t="s">
        <v>353</v>
      </c>
      <c r="B3" s="949"/>
      <c r="C3" s="949"/>
      <c r="D3" s="949"/>
      <c r="E3" s="949"/>
      <c r="F3" s="949"/>
      <c r="G3" s="949"/>
      <c r="H3" s="949"/>
      <c r="I3" s="949"/>
      <c r="J3" s="950"/>
      <c r="K3" s="950"/>
      <c r="L3" s="950"/>
      <c r="M3" s="950"/>
      <c r="N3" s="797"/>
      <c r="O3" s="408"/>
      <c r="P3" s="1"/>
    </row>
    <row r="4" spans="1:18" ht="16.2">
      <c r="A4" s="798" t="s">
        <v>354</v>
      </c>
      <c r="B4" s="798"/>
      <c r="C4" s="798"/>
      <c r="D4" s="798"/>
      <c r="E4" s="798"/>
      <c r="F4" s="798"/>
      <c r="G4" s="798"/>
      <c r="H4" s="798"/>
      <c r="I4" s="798"/>
      <c r="J4" s="796"/>
      <c r="K4" s="796"/>
      <c r="L4" s="796"/>
      <c r="M4" s="796"/>
      <c r="N4" s="797"/>
      <c r="P4" s="1"/>
    </row>
    <row r="5" spans="1:18" ht="16.2">
      <c r="A5" s="931"/>
      <c r="B5" s="932"/>
      <c r="C5" s="932"/>
      <c r="D5" s="932"/>
      <c r="E5" s="932"/>
      <c r="F5" s="932"/>
      <c r="G5" s="932"/>
      <c r="H5" s="932"/>
      <c r="I5" s="932"/>
      <c r="J5" s="932"/>
      <c r="K5" s="932"/>
      <c r="L5" s="932"/>
      <c r="M5" s="932"/>
      <c r="N5" s="797"/>
      <c r="P5" s="1"/>
    </row>
    <row r="6" spans="1:18" ht="18" customHeight="1">
      <c r="A6" s="932"/>
      <c r="B6" s="933" t="s">
        <v>3</v>
      </c>
      <c r="C6" s="934"/>
      <c r="D6" s="934"/>
      <c r="E6" s="934"/>
      <c r="F6" s="932"/>
      <c r="G6" s="932"/>
      <c r="H6" s="938" t="s">
        <v>361</v>
      </c>
      <c r="I6" s="939"/>
      <c r="J6" s="939"/>
      <c r="K6" s="939"/>
      <c r="L6" s="939"/>
      <c r="M6" s="932"/>
      <c r="N6" s="797"/>
      <c r="O6" s="408"/>
      <c r="P6" s="1"/>
      <c r="Q6" s="1"/>
    </row>
    <row r="7" spans="1:18" ht="16.2">
      <c r="A7" s="932"/>
      <c r="B7" s="934"/>
      <c r="C7" s="934"/>
      <c r="D7" s="934"/>
      <c r="E7" s="934"/>
      <c r="F7" s="932"/>
      <c r="G7" s="932"/>
      <c r="H7" s="939"/>
      <c r="I7" s="939"/>
      <c r="J7" s="939"/>
      <c r="K7" s="939"/>
      <c r="L7" s="939"/>
      <c r="M7" s="932"/>
      <c r="N7" s="797"/>
      <c r="O7" s="407" t="s">
        <v>17</v>
      </c>
      <c r="P7" s="1"/>
      <c r="Q7" s="1"/>
    </row>
    <row r="8" spans="1:18" ht="16.2">
      <c r="A8" s="932"/>
      <c r="B8" s="934"/>
      <c r="C8" s="934"/>
      <c r="D8" s="934"/>
      <c r="E8" s="934"/>
      <c r="F8" s="932"/>
      <c r="G8" s="932"/>
      <c r="H8" s="939"/>
      <c r="I8" s="939"/>
      <c r="J8" s="939"/>
      <c r="K8" s="939"/>
      <c r="L8" s="939"/>
      <c r="M8" s="932"/>
      <c r="P8" s="1"/>
      <c r="Q8" s="1"/>
    </row>
    <row r="9" spans="1:18" ht="16.2">
      <c r="A9" s="932"/>
      <c r="B9" s="934"/>
      <c r="C9" s="934"/>
      <c r="D9" s="934"/>
      <c r="E9" s="934"/>
      <c r="F9" s="932"/>
      <c r="G9" s="932"/>
      <c r="H9" s="939"/>
      <c r="I9" s="939"/>
      <c r="J9" s="939"/>
      <c r="K9" s="939"/>
      <c r="L9" s="939"/>
      <c r="M9" s="932"/>
      <c r="P9" s="1"/>
      <c r="Q9" s="1"/>
    </row>
    <row r="10" spans="1:18" ht="16.2">
      <c r="A10" s="932"/>
      <c r="B10" s="934"/>
      <c r="C10" s="934"/>
      <c r="D10" s="934"/>
      <c r="E10" s="934"/>
      <c r="F10" s="932"/>
      <c r="G10" s="932"/>
      <c r="H10" s="939"/>
      <c r="I10" s="939"/>
      <c r="J10" s="939"/>
      <c r="K10" s="939"/>
      <c r="L10" s="939"/>
      <c r="M10" s="932"/>
      <c r="P10" s="645"/>
      <c r="Q10" s="1"/>
      <c r="R10" s="646"/>
    </row>
    <row r="11" spans="1:18" ht="16.2">
      <c r="A11" s="932"/>
      <c r="B11" s="934"/>
      <c r="C11" s="934"/>
      <c r="D11" s="934"/>
      <c r="E11" s="934"/>
      <c r="F11" s="935"/>
      <c r="G11" s="935"/>
      <c r="H11" s="939"/>
      <c r="I11" s="939"/>
      <c r="J11" s="939"/>
      <c r="K11" s="939"/>
      <c r="L11" s="939"/>
      <c r="M11" s="932"/>
      <c r="P11" s="1"/>
      <c r="Q11" s="1"/>
    </row>
    <row r="12" spans="1:18" ht="17.399999999999999" customHeight="1">
      <c r="A12" s="932"/>
      <c r="B12" s="934"/>
      <c r="C12" s="934"/>
      <c r="D12" s="934"/>
      <c r="E12" s="934"/>
      <c r="F12" s="936"/>
      <c r="G12" s="936"/>
      <c r="H12" s="939"/>
      <c r="I12" s="939"/>
      <c r="J12" s="939"/>
      <c r="K12" s="939"/>
      <c r="L12" s="939"/>
      <c r="M12" s="932"/>
      <c r="P12" s="1"/>
      <c r="Q12" s="1"/>
    </row>
    <row r="13" spans="1:18" ht="16.2">
      <c r="A13" s="932"/>
      <c r="B13" s="937"/>
      <c r="C13" s="937"/>
      <c r="D13" s="937"/>
      <c r="E13" s="937"/>
      <c r="F13" s="936"/>
      <c r="G13" s="936"/>
      <c r="H13" s="939"/>
      <c r="I13" s="939"/>
      <c r="J13" s="939"/>
      <c r="K13" s="939"/>
      <c r="L13" s="939"/>
      <c r="M13" s="932"/>
      <c r="P13" s="647" t="s">
        <v>17</v>
      </c>
      <c r="Q13" s="1"/>
    </row>
    <row r="14" spans="1:18" ht="16.2">
      <c r="A14" s="932"/>
      <c r="B14" s="937"/>
      <c r="C14" s="937"/>
      <c r="D14" s="937"/>
      <c r="E14" s="937"/>
      <c r="F14" s="935"/>
      <c r="G14" s="935"/>
      <c r="H14" s="939"/>
      <c r="I14" s="939"/>
      <c r="J14" s="939"/>
      <c r="K14" s="939"/>
      <c r="L14" s="939"/>
      <c r="M14" s="932"/>
      <c r="P14" s="648"/>
      <c r="Q14" s="1"/>
    </row>
    <row r="15" spans="1:18" ht="16.2">
      <c r="A15" s="932"/>
      <c r="B15" s="932"/>
      <c r="C15" s="932"/>
      <c r="D15" s="932"/>
      <c r="E15" s="932"/>
      <c r="F15" s="932"/>
      <c r="G15" s="932"/>
      <c r="H15" s="932" t="s">
        <v>17</v>
      </c>
      <c r="I15" s="932"/>
      <c r="J15" s="932"/>
      <c r="K15" s="932"/>
      <c r="L15" s="932"/>
      <c r="M15" s="932"/>
      <c r="P15" s="647" t="s">
        <v>17</v>
      </c>
      <c r="Q15" s="1"/>
    </row>
    <row r="16" spans="1:18" ht="16.2">
      <c r="A16" s="913"/>
      <c r="B16" s="914" t="s">
        <v>355</v>
      </c>
      <c r="C16" s="915"/>
      <c r="D16" s="915"/>
      <c r="E16" s="915"/>
      <c r="F16" s="915"/>
      <c r="G16" s="915"/>
      <c r="H16" s="915"/>
      <c r="I16" s="915"/>
      <c r="J16" s="915"/>
      <c r="K16" s="915"/>
      <c r="L16" s="915"/>
      <c r="M16" s="915"/>
      <c r="P16" s="1"/>
      <c r="Q16" s="1"/>
    </row>
    <row r="17" spans="1:17" ht="16.8" thickBot="1">
      <c r="A17" s="913"/>
      <c r="B17" s="914"/>
      <c r="C17" s="915"/>
      <c r="D17" s="915"/>
      <c r="E17" s="915"/>
      <c r="F17" s="915"/>
      <c r="G17" s="915"/>
      <c r="H17" s="915"/>
      <c r="I17" s="915"/>
      <c r="J17" s="915"/>
      <c r="K17" s="915"/>
      <c r="L17" s="915"/>
      <c r="M17" s="915"/>
      <c r="P17" s="1"/>
      <c r="Q17" s="1"/>
    </row>
    <row r="18" spans="1:17" ht="25.2" customHeight="1" thickTop="1">
      <c r="A18" s="915"/>
      <c r="B18" s="916" t="s">
        <v>356</v>
      </c>
      <c r="C18" s="917"/>
      <c r="D18" s="917"/>
      <c r="E18" s="917"/>
      <c r="F18" s="917"/>
      <c r="G18" s="917"/>
      <c r="H18" s="917"/>
      <c r="I18" s="917"/>
      <c r="J18" s="917"/>
      <c r="K18" s="917"/>
      <c r="L18" s="918"/>
      <c r="M18" s="915"/>
      <c r="P18" s="1"/>
      <c r="Q18" s="1"/>
    </row>
    <row r="19" spans="1:17" ht="16.5" customHeight="1">
      <c r="A19" s="915"/>
      <c r="B19" s="919" t="s">
        <v>357</v>
      </c>
      <c r="C19" s="920"/>
      <c r="D19" s="920"/>
      <c r="E19" s="920"/>
      <c r="F19" s="920"/>
      <c r="G19" s="920"/>
      <c r="H19" s="920"/>
      <c r="I19" s="920"/>
      <c r="J19" s="920"/>
      <c r="K19" s="920"/>
      <c r="L19" s="921"/>
      <c r="M19" s="915"/>
      <c r="P19" s="1"/>
      <c r="Q19" s="1"/>
    </row>
    <row r="20" spans="1:17" ht="19.5" customHeight="1">
      <c r="A20" s="915"/>
      <c r="B20" s="922" t="s">
        <v>362</v>
      </c>
      <c r="C20" s="923"/>
      <c r="D20" s="923"/>
      <c r="E20" s="923"/>
      <c r="F20" s="923"/>
      <c r="G20" s="923"/>
      <c r="H20" s="923"/>
      <c r="I20" s="923"/>
      <c r="J20" s="923"/>
      <c r="K20" s="923"/>
      <c r="L20" s="924"/>
      <c r="M20" s="915"/>
      <c r="P20" s="1"/>
      <c r="Q20" s="1"/>
    </row>
    <row r="21" spans="1:17" ht="19.5" customHeight="1">
      <c r="A21" s="915"/>
      <c r="B21" s="925"/>
      <c r="C21" s="923"/>
      <c r="D21" s="923"/>
      <c r="E21" s="923"/>
      <c r="F21" s="923"/>
      <c r="G21" s="923"/>
      <c r="H21" s="923"/>
      <c r="I21" s="923"/>
      <c r="J21" s="923"/>
      <c r="K21" s="923"/>
      <c r="L21" s="924"/>
      <c r="M21" s="915"/>
    </row>
    <row r="22" spans="1:17" ht="19.5" customHeight="1">
      <c r="A22" s="915"/>
      <c r="B22" s="925"/>
      <c r="C22" s="923"/>
      <c r="D22" s="923"/>
      <c r="E22" s="923"/>
      <c r="F22" s="923"/>
      <c r="G22" s="923"/>
      <c r="H22" s="923"/>
      <c r="I22" s="923"/>
      <c r="J22" s="923"/>
      <c r="K22" s="923"/>
      <c r="L22" s="924"/>
      <c r="M22" s="915"/>
    </row>
    <row r="23" spans="1:17" ht="19.5" customHeight="1">
      <c r="A23" s="915"/>
      <c r="B23" s="925"/>
      <c r="C23" s="923"/>
      <c r="D23" s="923"/>
      <c r="E23" s="923"/>
      <c r="F23" s="923"/>
      <c r="G23" s="923"/>
      <c r="H23" s="923"/>
      <c r="I23" s="923"/>
      <c r="J23" s="923"/>
      <c r="K23" s="923"/>
      <c r="L23" s="924"/>
      <c r="M23" s="915"/>
    </row>
    <row r="24" spans="1:17" ht="19.5" customHeight="1">
      <c r="A24" s="915"/>
      <c r="B24" s="925"/>
      <c r="C24" s="923"/>
      <c r="D24" s="923"/>
      <c r="E24" s="923"/>
      <c r="F24" s="923"/>
      <c r="G24" s="923"/>
      <c r="H24" s="923"/>
      <c r="I24" s="923"/>
      <c r="J24" s="923"/>
      <c r="K24" s="923"/>
      <c r="L24" s="924"/>
      <c r="M24" s="915"/>
    </row>
    <row r="25" spans="1:17" ht="11.4" customHeight="1" thickBot="1">
      <c r="A25" s="915"/>
      <c r="B25" s="926"/>
      <c r="C25" s="927"/>
      <c r="D25" s="927"/>
      <c r="E25" s="927"/>
      <c r="F25" s="927"/>
      <c r="G25" s="927"/>
      <c r="H25" s="927"/>
      <c r="I25" s="927"/>
      <c r="J25" s="927"/>
      <c r="K25" s="927"/>
      <c r="L25" s="928"/>
      <c r="M25" s="915"/>
    </row>
    <row r="26" spans="1:17" ht="14.4" thickTop="1" thickBot="1">
      <c r="A26" s="915"/>
      <c r="B26" s="929"/>
      <c r="C26" s="930"/>
      <c r="D26" s="930"/>
      <c r="E26" s="930"/>
      <c r="F26" s="930"/>
      <c r="G26" s="930"/>
      <c r="H26" s="930"/>
      <c r="I26" s="930"/>
      <c r="J26" s="930"/>
      <c r="K26" s="930"/>
      <c r="L26" s="930"/>
      <c r="M26" s="915"/>
    </row>
    <row r="27" spans="1:17" ht="21" customHeight="1" thickTop="1">
      <c r="A27" s="940"/>
      <c r="B27" s="941" t="s">
        <v>363</v>
      </c>
      <c r="C27" s="941"/>
      <c r="D27" s="941"/>
      <c r="E27" s="941"/>
      <c r="F27" s="941"/>
      <c r="G27" s="941"/>
      <c r="H27" s="941"/>
      <c r="I27" s="941"/>
      <c r="J27" s="941"/>
      <c r="K27" s="941"/>
      <c r="L27" s="941"/>
      <c r="M27" s="942"/>
      <c r="N27" s="649"/>
    </row>
    <row r="28" spans="1:17" ht="21" customHeight="1">
      <c r="A28" s="943"/>
      <c r="B28" s="944"/>
      <c r="C28" s="944"/>
      <c r="D28" s="944"/>
      <c r="E28" s="944"/>
      <c r="F28" s="944"/>
      <c r="G28" s="944"/>
      <c r="H28" s="944"/>
      <c r="I28" s="944"/>
      <c r="J28" s="944"/>
      <c r="K28" s="944"/>
      <c r="L28" s="944"/>
      <c r="M28" s="945"/>
      <c r="N28" s="649"/>
    </row>
    <row r="29" spans="1:17" ht="28.2" customHeight="1" thickBot="1">
      <c r="A29" s="946"/>
      <c r="B29" s="947"/>
      <c r="C29" s="947"/>
      <c r="D29" s="947"/>
      <c r="E29" s="947"/>
      <c r="F29" s="947"/>
      <c r="G29" s="947"/>
      <c r="H29" s="947"/>
      <c r="I29" s="947"/>
      <c r="J29" s="947"/>
      <c r="K29" s="947"/>
      <c r="L29" s="947"/>
      <c r="M29" s="948"/>
      <c r="N29" s="649"/>
    </row>
    <row r="30" spans="1:17" ht="13.8" thickTop="1">
      <c r="A30" s="649"/>
      <c r="B30" s="649"/>
      <c r="C30" s="649"/>
      <c r="D30" s="649"/>
      <c r="E30" s="649"/>
      <c r="F30" s="649"/>
      <c r="G30" s="649"/>
      <c r="H30" s="649"/>
      <c r="I30" s="649"/>
      <c r="J30" s="649"/>
      <c r="K30" s="649"/>
      <c r="L30" s="649"/>
      <c r="M30" s="649"/>
      <c r="N30" s="649"/>
    </row>
    <row r="31" spans="1:17">
      <c r="A31" s="649"/>
      <c r="B31" s="649"/>
      <c r="C31" s="649"/>
      <c r="D31" s="649"/>
      <c r="E31" s="649"/>
      <c r="F31" s="649"/>
      <c r="G31" s="649"/>
      <c r="H31" s="649"/>
      <c r="I31" s="649"/>
      <c r="J31" s="649"/>
      <c r="K31" s="649"/>
      <c r="L31" s="649"/>
      <c r="M31" s="649"/>
      <c r="N31" s="649"/>
    </row>
  </sheetData>
  <mergeCells count="12">
    <mergeCell ref="A1:M1"/>
    <mergeCell ref="A2:M2"/>
    <mergeCell ref="A3:M3"/>
    <mergeCell ref="N3:N7"/>
    <mergeCell ref="A4:M4"/>
    <mergeCell ref="B6:E14"/>
    <mergeCell ref="H6:L14"/>
    <mergeCell ref="B18:L18"/>
    <mergeCell ref="B19:L19"/>
    <mergeCell ref="B20:L25"/>
    <mergeCell ref="B26:L26"/>
    <mergeCell ref="B27:L29"/>
  </mergeCells>
  <phoneticPr fontId="81"/>
  <hyperlinks>
    <hyperlink ref="B19" r:id="rId1" xr:uid="{95834F7A-BB26-48AD-BEBE-79934BEC196C}"/>
  </hyperlinks>
  <pageMargins left="0.74803149606299213" right="0.74803149606299213" top="0.98425196850393704" bottom="0.98425196850393704" header="0.51181102362204722" footer="0.51181102362204722"/>
  <pageSetup paperSize="9" scale="90"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6"/>
  <sheetViews>
    <sheetView showGridLines="0" view="pageBreakPreview" zoomScale="81" zoomScaleNormal="100" zoomScaleSheetLayoutView="81" workbookViewId="0">
      <selection activeCell="A32" sqref="A21:XFD32"/>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5" t="s">
        <v>256</v>
      </c>
      <c r="B1" s="356" t="s">
        <v>118</v>
      </c>
      <c r="C1" s="357" t="s">
        <v>119</v>
      </c>
      <c r="D1" s="358" t="s">
        <v>120</v>
      </c>
    </row>
    <row r="2" spans="1:11" s="15" customFormat="1" ht="45.6" customHeight="1">
      <c r="A2" s="377" t="s">
        <v>369</v>
      </c>
      <c r="B2" s="309"/>
      <c r="C2" s="268"/>
      <c r="D2" s="353"/>
    </row>
    <row r="3" spans="1:11" s="15" customFormat="1" ht="216" customHeight="1">
      <c r="A3" s="367" t="s">
        <v>371</v>
      </c>
      <c r="B3" s="337" t="s">
        <v>370</v>
      </c>
      <c r="C3" s="365" t="s">
        <v>372</v>
      </c>
      <c r="D3" s="354">
        <v>45835</v>
      </c>
    </row>
    <row r="4" spans="1:11" s="15" customFormat="1" ht="39.6" customHeight="1" thickBot="1">
      <c r="A4" s="359" t="s">
        <v>373</v>
      </c>
      <c r="B4" s="360"/>
      <c r="C4" s="361"/>
      <c r="D4" s="354"/>
    </row>
    <row r="5" spans="1:11" s="15" customFormat="1" ht="42.6" customHeight="1">
      <c r="A5" s="377" t="s">
        <v>374</v>
      </c>
      <c r="B5" s="346"/>
      <c r="C5" s="347"/>
      <c r="D5" s="353"/>
      <c r="E5" s="1"/>
      <c r="F5" s="1"/>
      <c r="G5" s="1"/>
      <c r="H5" s="1"/>
      <c r="I5" s="1"/>
      <c r="J5" s="1"/>
      <c r="K5" s="1"/>
    </row>
    <row r="6" spans="1:11" s="15" customFormat="1" ht="153" customHeight="1" thickBot="1">
      <c r="A6" s="367" t="s">
        <v>376</v>
      </c>
      <c r="B6" s="337" t="s">
        <v>377</v>
      </c>
      <c r="C6" s="365" t="s">
        <v>375</v>
      </c>
      <c r="D6" s="354">
        <v>45836</v>
      </c>
      <c r="E6" s="1"/>
      <c r="F6" s="1"/>
      <c r="G6" s="1"/>
      <c r="H6" s="1"/>
      <c r="I6" s="1"/>
      <c r="J6" s="1"/>
      <c r="K6" s="1"/>
    </row>
    <row r="7" spans="1:11" s="15" customFormat="1" ht="36.6" customHeight="1" thickBot="1">
      <c r="A7" s="622" t="s">
        <v>378</v>
      </c>
      <c r="B7" s="350"/>
      <c r="C7" s="174"/>
      <c r="D7" s="368"/>
    </row>
    <row r="8" spans="1:11" s="15" customFormat="1" ht="31.2" hidden="1" customHeight="1">
      <c r="A8" s="355"/>
      <c r="B8" s="356"/>
      <c r="C8" s="357"/>
      <c r="D8" s="358"/>
    </row>
    <row r="9" spans="1:11" s="15" customFormat="1" ht="46.2" customHeight="1">
      <c r="A9" s="375" t="s">
        <v>380</v>
      </c>
      <c r="B9" s="180"/>
      <c r="C9" s="313"/>
      <c r="D9" s="353"/>
    </row>
    <row r="10" spans="1:11" s="15" customFormat="1" ht="250.2" customHeight="1">
      <c r="A10" s="362" t="s">
        <v>381</v>
      </c>
      <c r="B10" s="269" t="s">
        <v>383</v>
      </c>
      <c r="C10" s="312" t="s">
        <v>379</v>
      </c>
      <c r="D10" s="354">
        <v>45835</v>
      </c>
    </row>
    <row r="11" spans="1:11" s="15" customFormat="1" ht="37.200000000000003" customHeight="1" thickBot="1">
      <c r="A11" s="372" t="s">
        <v>382</v>
      </c>
      <c r="B11" s="363"/>
      <c r="C11" s="364"/>
      <c r="D11" s="354"/>
      <c r="E11" s="1"/>
      <c r="F11" s="1"/>
      <c r="G11" s="1"/>
      <c r="H11" s="1"/>
      <c r="I11" s="1"/>
      <c r="J11" s="1"/>
      <c r="K11" s="1"/>
    </row>
    <row r="12" spans="1:11" s="15" customFormat="1" ht="42" customHeight="1">
      <c r="A12" s="376" t="s">
        <v>364</v>
      </c>
      <c r="B12" s="813" t="s">
        <v>368</v>
      </c>
      <c r="C12" s="815" t="s">
        <v>365</v>
      </c>
      <c r="D12" s="818">
        <v>45834</v>
      </c>
      <c r="E12" s="1"/>
      <c r="F12" s="1"/>
      <c r="G12" s="1"/>
      <c r="H12" s="1"/>
      <c r="I12" s="1"/>
      <c r="J12" s="1"/>
      <c r="K12" s="1"/>
    </row>
    <row r="13" spans="1:11" s="15" customFormat="1" ht="58.2" customHeight="1">
      <c r="A13" s="403" t="s">
        <v>366</v>
      </c>
      <c r="B13" s="814"/>
      <c r="C13" s="816"/>
      <c r="D13" s="819"/>
      <c r="E13" s="1"/>
      <c r="F13" s="1"/>
      <c r="G13" s="1"/>
      <c r="H13" s="1"/>
      <c r="I13" s="1"/>
      <c r="J13" s="1"/>
      <c r="K13" s="1"/>
    </row>
    <row r="14" spans="1:11" s="15" customFormat="1" ht="42" customHeight="1" thickBot="1">
      <c r="A14" s="626" t="s">
        <v>367</v>
      </c>
      <c r="B14" s="627"/>
      <c r="C14" s="817"/>
      <c r="D14" s="820"/>
      <c r="E14" s="1"/>
      <c r="F14" s="1"/>
      <c r="G14" s="1"/>
      <c r="H14" s="1"/>
      <c r="I14" s="1"/>
      <c r="J14" s="1"/>
      <c r="K14" s="1"/>
    </row>
    <row r="15" spans="1:11" s="15" customFormat="1" ht="42.6" customHeight="1">
      <c r="A15" s="377" t="s">
        <v>384</v>
      </c>
      <c r="B15" s="954" t="s">
        <v>387</v>
      </c>
      <c r="C15" s="952"/>
      <c r="D15" s="353"/>
      <c r="E15" s="1"/>
      <c r="F15" s="1"/>
      <c r="G15" s="1"/>
      <c r="H15" s="1"/>
      <c r="I15" s="1"/>
      <c r="J15" s="1"/>
      <c r="K15" s="1"/>
    </row>
    <row r="16" spans="1:11" s="15" customFormat="1" ht="123" customHeight="1">
      <c r="A16" s="367" t="s">
        <v>385</v>
      </c>
      <c r="B16" s="951"/>
      <c r="C16" s="365" t="s">
        <v>386</v>
      </c>
      <c r="D16" s="354">
        <v>45834</v>
      </c>
      <c r="E16" s="1"/>
      <c r="F16" s="1"/>
      <c r="G16" s="1"/>
      <c r="H16" s="1"/>
      <c r="I16" s="1"/>
      <c r="J16" s="1"/>
      <c r="K16" s="1"/>
    </row>
    <row r="17" spans="1:19" s="15" customFormat="1" ht="36.6" customHeight="1" thickBot="1">
      <c r="A17" s="374" t="s">
        <v>388</v>
      </c>
      <c r="B17" s="955"/>
      <c r="C17" s="953"/>
      <c r="D17" s="368"/>
    </row>
    <row r="18" spans="1:19" s="15" customFormat="1" ht="45.6" customHeight="1">
      <c r="A18" s="375" t="s">
        <v>389</v>
      </c>
      <c r="B18" s="179"/>
      <c r="C18" s="173"/>
      <c r="D18" s="353"/>
    </row>
    <row r="19" spans="1:19" s="15" customFormat="1" ht="76.8" customHeight="1">
      <c r="A19" s="391" t="s">
        <v>390</v>
      </c>
      <c r="B19" s="337" t="s">
        <v>394</v>
      </c>
      <c r="C19" s="257" t="s">
        <v>391</v>
      </c>
      <c r="D19" s="373">
        <v>45834</v>
      </c>
    </row>
    <row r="20" spans="1:19" s="15" customFormat="1" ht="38.4" customHeight="1" thickBot="1">
      <c r="A20" s="374" t="s">
        <v>392</v>
      </c>
      <c r="B20" s="350"/>
      <c r="C20" s="174"/>
      <c r="D20" s="368"/>
    </row>
    <row r="21" spans="1:19" s="15" customFormat="1" ht="49.2" hidden="1" customHeight="1">
      <c r="A21" s="375"/>
      <c r="B21" s="180"/>
      <c r="C21" s="172"/>
      <c r="D21" s="353"/>
    </row>
    <row r="22" spans="1:19" s="15" customFormat="1" ht="77.400000000000006" hidden="1" customHeight="1">
      <c r="A22" s="378"/>
      <c r="B22" s="201"/>
      <c r="C22" s="257"/>
      <c r="D22" s="370"/>
    </row>
    <row r="23" spans="1:19" s="15" customFormat="1" ht="39.6" hidden="1" customHeight="1" thickBot="1">
      <c r="A23" s="430"/>
      <c r="B23" s="392"/>
      <c r="C23" s="393"/>
      <c r="D23" s="394"/>
    </row>
    <row r="24" spans="1:19" s="15" customFormat="1" ht="40.950000000000003" hidden="1" customHeight="1">
      <c r="A24" s="628"/>
      <c r="B24" s="177"/>
      <c r="C24" s="823"/>
      <c r="D24" s="821"/>
      <c r="S24" s="182"/>
    </row>
    <row r="25" spans="1:19" s="15" customFormat="1" ht="123" hidden="1" customHeight="1">
      <c r="A25" s="379"/>
      <c r="B25" s="322"/>
      <c r="C25" s="823"/>
      <c r="D25" s="821"/>
      <c r="S25" s="182"/>
    </row>
    <row r="26" spans="1:19" s="15" customFormat="1" ht="34.950000000000003" hidden="1" customHeight="1" thickBot="1">
      <c r="A26" s="203"/>
      <c r="B26" s="72"/>
      <c r="C26" s="824"/>
      <c r="D26" s="822"/>
      <c r="E26" s="15" t="s">
        <v>210</v>
      </c>
      <c r="H26" s="348"/>
      <c r="I26" s="348"/>
      <c r="J26" s="348"/>
      <c r="K26" s="348"/>
      <c r="L26" s="348"/>
      <c r="M26" s="348"/>
      <c r="N26" s="349"/>
    </row>
    <row r="27" spans="1:19" s="15" customFormat="1" ht="40.950000000000003" hidden="1" customHeight="1" thickTop="1">
      <c r="A27" s="431"/>
      <c r="B27" s="799"/>
      <c r="C27" s="808"/>
      <c r="D27" s="129"/>
    </row>
    <row r="28" spans="1:19" s="15" customFormat="1" ht="147" hidden="1" customHeight="1">
      <c r="A28" s="204"/>
      <c r="B28" s="800"/>
      <c r="C28" s="809"/>
      <c r="D28" s="183"/>
    </row>
    <row r="29" spans="1:19" s="15" customFormat="1" ht="42.6" hidden="1" customHeight="1" thickBot="1">
      <c r="A29" s="205"/>
      <c r="B29" s="801"/>
      <c r="C29" s="810"/>
      <c r="D29" s="128"/>
    </row>
    <row r="30" spans="1:19" s="15" customFormat="1" ht="40.950000000000003" hidden="1" customHeight="1" thickTop="1">
      <c r="A30" s="583"/>
      <c r="B30" s="802"/>
      <c r="C30" s="811"/>
      <c r="D30" s="804"/>
    </row>
    <row r="31" spans="1:19" s="68" customFormat="1" ht="99.6" hidden="1" customHeight="1">
      <c r="A31" s="308"/>
      <c r="B31" s="803"/>
      <c r="C31" s="812"/>
      <c r="D31" s="805"/>
    </row>
    <row r="32" spans="1:19" s="15" customFormat="1" ht="31.2" hidden="1" customHeight="1" thickBot="1">
      <c r="A32" s="266"/>
      <c r="B32" s="263"/>
      <c r="C32" s="264"/>
      <c r="D32" s="265"/>
    </row>
    <row r="33" spans="1:4" ht="47.4" hidden="1" customHeight="1" thickTop="1">
      <c r="A33" s="236"/>
      <c r="B33" s="127"/>
      <c r="C33" s="806"/>
      <c r="D33" s="129"/>
    </row>
    <row r="34" spans="1:4" ht="78.599999999999994" hidden="1" customHeight="1">
      <c r="A34" s="200"/>
      <c r="B34" s="196"/>
      <c r="C34" s="807"/>
      <c r="D34" s="183"/>
    </row>
    <row r="35" spans="1:4" ht="37.200000000000003" hidden="1" customHeight="1" thickBot="1">
      <c r="A35" s="207"/>
      <c r="B35" s="191"/>
      <c r="C35" s="190"/>
      <c r="D35" s="128"/>
    </row>
    <row r="36" spans="1:4" ht="42" hidden="1" customHeight="1" thickTop="1">
      <c r="A36" s="236"/>
      <c r="B36" s="127"/>
      <c r="C36" s="806"/>
      <c r="D36" s="129"/>
    </row>
    <row r="37" spans="1:4" ht="227.4" hidden="1" customHeight="1">
      <c r="A37" s="206"/>
      <c r="B37" s="196"/>
      <c r="C37" s="807"/>
      <c r="D37" s="183"/>
    </row>
    <row r="38" spans="1:4" ht="36.6" hidden="1" customHeight="1" thickBot="1">
      <c r="A38" s="207"/>
      <c r="B38" s="191"/>
      <c r="C38" s="190"/>
      <c r="D38" s="128"/>
    </row>
    <row r="39" spans="1:4" ht="45" hidden="1" customHeight="1" thickTop="1">
      <c r="A39" s="236"/>
      <c r="B39" s="127"/>
      <c r="C39" s="806"/>
      <c r="D39" s="129"/>
    </row>
    <row r="40" spans="1:4" ht="230.4" hidden="1" customHeight="1" thickBot="1">
      <c r="A40" s="206"/>
      <c r="B40" s="196"/>
      <c r="C40" s="807"/>
      <c r="D40" s="183"/>
    </row>
    <row r="41" spans="1:4" ht="36" hidden="1" customHeight="1" thickTop="1">
      <c r="A41" s="253"/>
      <c r="B41" s="127"/>
      <c r="C41" s="806"/>
      <c r="D41" s="129"/>
    </row>
    <row r="42" spans="1:4" ht="161.4" hidden="1" customHeight="1">
      <c r="A42" s="248"/>
      <c r="B42" s="188"/>
      <c r="C42" s="807"/>
      <c r="D42" s="183"/>
    </row>
    <row r="43" spans="1:4" ht="31.2" hidden="1" customHeight="1" thickBot="1">
      <c r="A43" s="207"/>
      <c r="B43" s="191"/>
      <c r="C43" s="190"/>
      <c r="D43" s="128"/>
    </row>
    <row r="44" spans="1:4" ht="31.2" customHeight="1">
      <c r="A44" s="314"/>
    </row>
    <row r="45" spans="1:4" ht="31.2" customHeight="1">
      <c r="A45" s="315" t="s">
        <v>197</v>
      </c>
    </row>
    <row r="46" spans="1:4" ht="31.2" customHeight="1">
      <c r="A46" s="316" t="s">
        <v>198</v>
      </c>
    </row>
  </sheetData>
  <protectedRanges>
    <protectedRange sqref="A19:D19" name="範囲1"/>
  </protectedRanges>
  <mergeCells count="15">
    <mergeCell ref="B12:B13"/>
    <mergeCell ref="C12:C14"/>
    <mergeCell ref="D12:D14"/>
    <mergeCell ref="D24:D26"/>
    <mergeCell ref="C24:C26"/>
    <mergeCell ref="B15:B17"/>
    <mergeCell ref="B27:B29"/>
    <mergeCell ref="B30:B31"/>
    <mergeCell ref="D30:D31"/>
    <mergeCell ref="C41:C42"/>
    <mergeCell ref="C27:C29"/>
    <mergeCell ref="C39:C40"/>
    <mergeCell ref="C33:C34"/>
    <mergeCell ref="C36:C37"/>
    <mergeCell ref="C30:C31"/>
  </mergeCells>
  <phoneticPr fontId="15"/>
  <hyperlinks>
    <hyperlink ref="A46" r:id="rId1" xr:uid="{86A4B1F7-D48D-4D2F-A37F-38B8392EB19D}"/>
    <hyperlink ref="A14" r:id="rId2" xr:uid="{39469ECA-2983-4DB9-8531-AB4DBECD99DF}"/>
    <hyperlink ref="A4" r:id="rId3" xr:uid="{90B0629C-1C44-494A-9C07-6966D3728880}"/>
    <hyperlink ref="A7" r:id="rId4" xr:uid="{0203FFF1-9F86-40D1-9382-513E4AB2C92C}"/>
    <hyperlink ref="A11" r:id="rId5" xr:uid="{2B335732-8F34-40A1-9F1D-95A434A7DAF1}"/>
    <hyperlink ref="A17" r:id="rId6" xr:uid="{95895341-100B-49B0-A18C-E3853EF917DE}"/>
    <hyperlink ref="A20" r:id="rId7" xr:uid="{8DE9F809-9A39-4B26-B638-B09CEC7203DB}"/>
  </hyperlinks>
  <pageMargins left="0" right="0" top="0.19685039370078741" bottom="0.39370078740157483" header="0" footer="0.19685039370078741"/>
  <pageSetup paperSize="8" scale="21" orientation="portrait" horizontalDpi="300" verticalDpi="300" r:id="rId8"/>
  <headerFooter alignWithMargins="0"/>
  <rowBreaks count="1" manualBreakCount="1">
    <brk id="3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D55"/>
  <sheetViews>
    <sheetView defaultGridColor="0" view="pageBreakPreview" colorId="56" zoomScale="80" zoomScaleNormal="66" zoomScaleSheetLayoutView="80" workbookViewId="0">
      <selection sqref="A1:A1048576"/>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4" t="s">
        <v>358</v>
      </c>
      <c r="B1" s="245" t="s">
        <v>134</v>
      </c>
      <c r="C1" s="566" t="s">
        <v>120</v>
      </c>
    </row>
    <row r="2" spans="1:3" ht="39" customHeight="1">
      <c r="A2" s="199" t="s">
        <v>427</v>
      </c>
      <c r="B2" s="180"/>
      <c r="C2" s="172"/>
    </row>
    <row r="3" spans="1:3" ht="285" customHeight="1">
      <c r="A3" s="306" t="s">
        <v>399</v>
      </c>
      <c r="B3" s="178" t="s">
        <v>400</v>
      </c>
      <c r="C3" s="173">
        <v>45834</v>
      </c>
    </row>
    <row r="4" spans="1:3" ht="32.4" customHeight="1" thickBot="1">
      <c r="A4" s="187" t="s">
        <v>398</v>
      </c>
      <c r="B4" s="179"/>
      <c r="C4" s="173"/>
    </row>
    <row r="5" spans="1:3" ht="40.950000000000003" customHeight="1" thickBot="1">
      <c r="A5" s="199" t="s">
        <v>428</v>
      </c>
      <c r="B5" s="180"/>
      <c r="C5" s="172"/>
    </row>
    <row r="6" spans="1:3" ht="409.2" customHeight="1">
      <c r="A6" s="600" t="s">
        <v>402</v>
      </c>
      <c r="B6" s="337" t="s">
        <v>403</v>
      </c>
      <c r="C6" s="172">
        <v>45835</v>
      </c>
    </row>
    <row r="7" spans="1:3" ht="32.4" customHeight="1" thickBot="1">
      <c r="A7" s="197" t="s">
        <v>401</v>
      </c>
      <c r="B7" s="179"/>
      <c r="C7" s="173"/>
    </row>
    <row r="8" spans="1:3" ht="40.200000000000003" customHeight="1">
      <c r="A8" s="199" t="s">
        <v>429</v>
      </c>
      <c r="B8" s="180"/>
      <c r="C8" s="172"/>
    </row>
    <row r="9" spans="1:3" ht="280.8" customHeight="1">
      <c r="A9" s="306" t="s">
        <v>405</v>
      </c>
      <c r="B9" s="178" t="s">
        <v>406</v>
      </c>
      <c r="C9" s="173">
        <v>45833</v>
      </c>
    </row>
    <row r="10" spans="1:3" ht="37.200000000000003" customHeight="1" thickBot="1">
      <c r="A10" s="197" t="s">
        <v>404</v>
      </c>
      <c r="B10" s="179"/>
      <c r="C10" s="173"/>
    </row>
    <row r="11" spans="1:3" ht="40.200000000000003" customHeight="1">
      <c r="A11" s="341" t="s">
        <v>430</v>
      </c>
      <c r="B11" s="311"/>
      <c r="C11" s="301"/>
    </row>
    <row r="12" spans="1:3" ht="103.8" customHeight="1">
      <c r="A12" s="307" t="s">
        <v>408</v>
      </c>
      <c r="B12" s="310" t="s">
        <v>409</v>
      </c>
      <c r="C12" s="302">
        <v>45833</v>
      </c>
    </row>
    <row r="13" spans="1:3" ht="36" customHeight="1" thickBot="1">
      <c r="A13" s="305" t="s">
        <v>407</v>
      </c>
      <c r="B13" s="303"/>
      <c r="C13" s="304"/>
    </row>
    <row r="14" spans="1:3" ht="40.200000000000003" customHeight="1">
      <c r="A14" s="342" t="s">
        <v>431</v>
      </c>
      <c r="B14" s="330"/>
      <c r="C14" s="333"/>
    </row>
    <row r="15" spans="1:3" ht="216" customHeight="1">
      <c r="A15" s="384" t="s">
        <v>411</v>
      </c>
      <c r="B15" s="383" t="s">
        <v>412</v>
      </c>
      <c r="C15" s="334">
        <v>45833</v>
      </c>
    </row>
    <row r="16" spans="1:3" ht="40.200000000000003" customHeight="1" thickBot="1">
      <c r="A16" s="561" t="s">
        <v>410</v>
      </c>
      <c r="B16" s="332"/>
      <c r="C16" s="335"/>
    </row>
    <row r="17" spans="1:3" ht="48.6" customHeight="1">
      <c r="A17" s="342" t="s">
        <v>432</v>
      </c>
      <c r="B17" s="330"/>
      <c r="C17" s="333"/>
    </row>
    <row r="18" spans="1:3" ht="302.39999999999998" customHeight="1">
      <c r="A18" s="200" t="s">
        <v>418</v>
      </c>
      <c r="B18" s="383" t="s">
        <v>414</v>
      </c>
      <c r="C18" s="334">
        <v>45832</v>
      </c>
    </row>
    <row r="19" spans="1:3" ht="31.95" customHeight="1" thickBot="1">
      <c r="A19" s="561" t="s">
        <v>413</v>
      </c>
      <c r="B19" s="332"/>
      <c r="C19" s="335"/>
    </row>
    <row r="20" spans="1:3" ht="40.200000000000003" customHeight="1">
      <c r="A20" s="342" t="s">
        <v>433</v>
      </c>
      <c r="B20" s="330"/>
      <c r="C20" s="333"/>
    </row>
    <row r="21" spans="1:3" ht="84.6" customHeight="1">
      <c r="A21" s="384" t="s">
        <v>423</v>
      </c>
      <c r="B21" s="409" t="s">
        <v>414</v>
      </c>
      <c r="C21" s="334">
        <v>45832</v>
      </c>
    </row>
    <row r="22" spans="1:3" ht="40.200000000000003" customHeight="1" thickBot="1">
      <c r="A22" s="561" t="s">
        <v>419</v>
      </c>
      <c r="B22" s="332"/>
      <c r="C22" s="335"/>
    </row>
    <row r="23" spans="1:3" ht="40.200000000000003" customHeight="1">
      <c r="A23" s="369" t="s">
        <v>434</v>
      </c>
      <c r="B23" s="330"/>
      <c r="C23" s="333"/>
    </row>
    <row r="24" spans="1:3" ht="279" customHeight="1">
      <c r="A24" s="366" t="s">
        <v>425</v>
      </c>
      <c r="B24" s="409" t="s">
        <v>426</v>
      </c>
      <c r="C24" s="334">
        <v>45834</v>
      </c>
    </row>
    <row r="25" spans="1:3" ht="36.6" customHeight="1" thickBot="1">
      <c r="A25" s="562" t="s">
        <v>424</v>
      </c>
      <c r="B25" s="332"/>
      <c r="C25" s="335"/>
    </row>
    <row r="26" spans="1:3" ht="40.200000000000003" customHeight="1" thickTop="1">
      <c r="A26" s="629" t="s">
        <v>435</v>
      </c>
      <c r="B26" s="802" t="s">
        <v>417</v>
      </c>
      <c r="C26" s="825">
        <v>45831</v>
      </c>
    </row>
    <row r="27" spans="1:3" ht="235.2" customHeight="1">
      <c r="A27" s="262" t="s">
        <v>416</v>
      </c>
      <c r="B27" s="803"/>
      <c r="C27" s="826"/>
    </row>
    <row r="28" spans="1:3" ht="37.950000000000003" customHeight="1" thickBot="1">
      <c r="A28" s="266" t="s">
        <v>415</v>
      </c>
      <c r="B28" s="263"/>
      <c r="C28" s="264"/>
    </row>
    <row r="29" spans="1:3" ht="40.200000000000003" customHeight="1" thickTop="1">
      <c r="A29" s="630" t="s">
        <v>436</v>
      </c>
      <c r="B29" s="127"/>
      <c r="C29" s="823">
        <v>45831</v>
      </c>
    </row>
    <row r="30" spans="1:3" ht="304.2" customHeight="1">
      <c r="A30" s="432" t="s">
        <v>422</v>
      </c>
      <c r="B30" s="177" t="s">
        <v>406</v>
      </c>
      <c r="C30" s="823"/>
    </row>
    <row r="31" spans="1:3" ht="40.200000000000003" customHeight="1" thickBot="1">
      <c r="A31" s="203" t="s">
        <v>420</v>
      </c>
      <c r="B31" s="126"/>
      <c r="C31" s="824"/>
    </row>
    <row r="32" spans="1:3" ht="40.200000000000003" customHeight="1">
      <c r="A32" s="418" t="s">
        <v>437</v>
      </c>
      <c r="B32" s="330"/>
      <c r="C32" s="404"/>
    </row>
    <row r="33" spans="1:4" ht="288.60000000000002" customHeight="1">
      <c r="A33" s="565" t="s">
        <v>396</v>
      </c>
      <c r="B33" s="331" t="s">
        <v>397</v>
      </c>
      <c r="C33" s="404">
        <v>45828</v>
      </c>
      <c r="D33" s="14" t="s">
        <v>421</v>
      </c>
    </row>
    <row r="34" spans="1:4" ht="40.200000000000003" customHeight="1" thickBot="1">
      <c r="A34" s="589" t="s">
        <v>395</v>
      </c>
      <c r="B34" s="332"/>
      <c r="C34" s="404"/>
    </row>
    <row r="35" spans="1:4" ht="40.200000000000003" hidden="1" customHeight="1">
      <c r="A35" s="418"/>
      <c r="B35" s="330"/>
      <c r="C35" s="333"/>
    </row>
    <row r="36" spans="1:4" ht="69.599999999999994" hidden="1" customHeight="1">
      <c r="A36" s="565"/>
      <c r="B36" s="331"/>
      <c r="C36" s="334"/>
    </row>
    <row r="37" spans="1:4" ht="40.200000000000003" hidden="1" customHeight="1" thickBot="1">
      <c r="A37" s="559"/>
      <c r="B37" s="332"/>
      <c r="C37" s="335"/>
    </row>
    <row r="38" spans="1:4" ht="40.200000000000003" hidden="1" customHeight="1">
      <c r="A38" s="405"/>
      <c r="B38" s="330"/>
      <c r="C38" s="404"/>
    </row>
    <row r="39" spans="1:4" ht="279" hidden="1" customHeight="1">
      <c r="A39" s="200"/>
      <c r="B39" s="331"/>
      <c r="C39" s="404"/>
    </row>
    <row r="40" spans="1:4" ht="40.200000000000003" hidden="1" customHeight="1" thickBot="1">
      <c r="A40" s="326"/>
      <c r="B40" s="332"/>
      <c r="C40" s="404"/>
    </row>
    <row r="41" spans="1:4" ht="40.200000000000003" hidden="1" customHeight="1">
      <c r="A41" s="563"/>
      <c r="B41" s="330"/>
      <c r="C41" s="333"/>
    </row>
    <row r="42" spans="1:4" ht="256.95" hidden="1" customHeight="1">
      <c r="A42" s="366"/>
      <c r="B42" s="331"/>
      <c r="C42" s="334"/>
    </row>
    <row r="43" spans="1:4" ht="40.200000000000003" hidden="1" customHeight="1" thickBot="1">
      <c r="A43" s="560"/>
      <c r="B43" s="332"/>
      <c r="C43" s="335"/>
    </row>
    <row r="44" spans="1:4" ht="40.200000000000003" hidden="1" customHeight="1">
      <c r="A44" s="564"/>
      <c r="B44" s="330"/>
      <c r="C44" s="333"/>
    </row>
    <row r="45" spans="1:4" ht="279" hidden="1" customHeight="1">
      <c r="A45" s="366"/>
      <c r="B45" s="331"/>
      <c r="C45" s="334"/>
    </row>
    <row r="46" spans="1:4" ht="40.200000000000003" hidden="1" customHeight="1" thickBot="1">
      <c r="A46" s="560"/>
      <c r="B46" s="332"/>
      <c r="C46" s="335"/>
    </row>
    <row r="47" spans="1:4" ht="40.200000000000003" hidden="1" customHeight="1">
      <c r="A47" s="564"/>
      <c r="B47" s="330"/>
      <c r="C47" s="333"/>
    </row>
    <row r="48" spans="1:4" ht="259.95" hidden="1" customHeight="1">
      <c r="A48" s="366"/>
      <c r="B48" s="331"/>
      <c r="C48" s="334"/>
    </row>
    <row r="49" spans="1:3" ht="40.200000000000003" hidden="1" customHeight="1" thickBot="1">
      <c r="A49" s="560"/>
      <c r="B49" s="332"/>
      <c r="C49" s="335"/>
    </row>
    <row r="50" spans="1:3" ht="40.200000000000003" hidden="1" customHeight="1">
      <c r="A50" s="564"/>
      <c r="B50" s="330"/>
      <c r="C50" s="333"/>
    </row>
    <row r="51" spans="1:3" ht="40.200000000000003" hidden="1" customHeight="1">
      <c r="A51" s="366"/>
      <c r="B51" s="331"/>
      <c r="C51" s="334"/>
    </row>
    <row r="52" spans="1:3" ht="40.200000000000003" hidden="1" customHeight="1" thickBot="1">
      <c r="A52" s="560"/>
      <c r="B52" s="332"/>
      <c r="C52" s="335"/>
    </row>
    <row r="53" spans="1:3" ht="40.200000000000003" hidden="1" customHeight="1">
      <c r="A53" s="564"/>
      <c r="B53" s="330"/>
      <c r="C53" s="333"/>
    </row>
    <row r="54" spans="1:3" ht="40.200000000000003" hidden="1" customHeight="1">
      <c r="A54" s="366"/>
      <c r="B54" s="331"/>
      <c r="C54" s="334"/>
    </row>
    <row r="55" spans="1:3" ht="40.200000000000003" hidden="1" customHeight="1" thickBot="1">
      <c r="A55" s="559"/>
      <c r="B55" s="332"/>
      <c r="C55" s="335"/>
    </row>
  </sheetData>
  <mergeCells count="3">
    <mergeCell ref="C26:C27"/>
    <mergeCell ref="B26:B27"/>
    <mergeCell ref="C29:C31"/>
  </mergeCells>
  <phoneticPr fontId="81"/>
  <hyperlinks>
    <hyperlink ref="A34" r:id="rId1" xr:uid="{60BC347C-9C23-459B-AF8F-B2AFA91A6C0F}"/>
    <hyperlink ref="A4" r:id="rId2" xr:uid="{3FB48399-1A9E-47F1-B238-3D202FDC02F4}"/>
    <hyperlink ref="A7" r:id="rId3" xr:uid="{A58AAFF8-5564-48B0-9AA8-D087B08C04C9}"/>
    <hyperlink ref="A10" r:id="rId4" xr:uid="{D0538532-83C7-48D4-80CE-64DA0DDB4AEB}"/>
    <hyperlink ref="A13" r:id="rId5" xr:uid="{3F99307E-E227-443D-AB37-DEB8CB785A9F}"/>
    <hyperlink ref="A16" r:id="rId6" xr:uid="{EB263011-AED1-405A-B840-78576C9E7E8F}"/>
    <hyperlink ref="A19" r:id="rId7" xr:uid="{B977BE32-5752-4726-93F4-DC2F2214E598}"/>
    <hyperlink ref="A28" r:id="rId8" xr:uid="{68A086B6-AA5F-47C8-B1F1-72A496086D61}"/>
    <hyperlink ref="A22" r:id="rId9" xr:uid="{927DD63A-9F86-45EE-B1B9-C5053EF72C75}"/>
    <hyperlink ref="A31" r:id="rId10" xr:uid="{A71D86A0-07A7-4144-8AAC-3596294E5729}"/>
    <hyperlink ref="A25" r:id="rId11" xr:uid="{7B5FCE10-0E51-40A0-A1E9-8518B6AD4376}"/>
  </hyperlinks>
  <pageMargins left="0.74803149606299213" right="0.74803149606299213" top="0.98425196850393704" bottom="0.98425196850393704" header="0.51181102362204722" footer="0.51181102362204722"/>
  <pageSetup paperSize="9" scale="14" fitToHeight="3" orientation="portrait" r:id="rId12"/>
  <headerFooter alignWithMargins="0"/>
  <rowBreaks count="1" manualBreakCount="1">
    <brk id="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46" sqref="D46"/>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1" t="s">
        <v>342</v>
      </c>
      <c r="C2" s="380"/>
      <c r="D2" s="827" t="str">
        <f>+D24</f>
        <v>対前週
インフルエンザ 　　     　      -24%    減少
新型コロナウイルス          　 -3% 　  減少</v>
      </c>
    </row>
    <row r="3" spans="1:7" ht="16.5" customHeight="1" thickBot="1">
      <c r="B3" s="237" t="s">
        <v>122</v>
      </c>
      <c r="C3" s="238" t="s">
        <v>123</v>
      </c>
      <c r="D3" s="827"/>
    </row>
    <row r="4" spans="1:7" ht="17.25" customHeight="1" thickBot="1">
      <c r="B4" s="239" t="s">
        <v>124</v>
      </c>
      <c r="C4" s="300" t="s">
        <v>343</v>
      </c>
      <c r="D4" s="40"/>
    </row>
    <row r="5" spans="1:7" ht="17.25" customHeight="1">
      <c r="B5" s="833" t="s">
        <v>125</v>
      </c>
      <c r="C5" s="836" t="s">
        <v>126</v>
      </c>
      <c r="D5" s="837"/>
    </row>
    <row r="6" spans="1:7" ht="19.2" customHeight="1">
      <c r="B6" s="834"/>
      <c r="C6" s="838" t="s">
        <v>127</v>
      </c>
      <c r="D6" s="839"/>
      <c r="G6" s="68"/>
    </row>
    <row r="7" spans="1:7" ht="19.95" customHeight="1">
      <c r="B7" s="834"/>
      <c r="C7" s="84" t="s">
        <v>128</v>
      </c>
      <c r="D7" s="85"/>
      <c r="G7" s="68"/>
    </row>
    <row r="8" spans="1:7" ht="25.2" customHeight="1" thickBot="1">
      <c r="B8" s="835"/>
      <c r="C8" s="70" t="s">
        <v>129</v>
      </c>
      <c r="D8" s="69"/>
      <c r="G8" s="68"/>
    </row>
    <row r="9" spans="1:7" ht="37.950000000000003" customHeight="1" thickBot="1">
      <c r="B9" s="846" t="s">
        <v>217</v>
      </c>
      <c r="C9" s="848" t="s">
        <v>230</v>
      </c>
      <c r="D9" s="849"/>
      <c r="G9" s="68"/>
    </row>
    <row r="10" spans="1:7" ht="36" hidden="1" customHeight="1" thickBot="1">
      <c r="B10" s="847"/>
      <c r="C10" s="840" t="s">
        <v>221</v>
      </c>
      <c r="D10" s="841"/>
    </row>
    <row r="11" spans="1:7" ht="63.6" customHeight="1" thickBot="1">
      <c r="B11" s="850" t="s">
        <v>130</v>
      </c>
      <c r="C11" s="842" t="s">
        <v>344</v>
      </c>
      <c r="D11" s="843"/>
    </row>
    <row r="12" spans="1:7" ht="63.6" customHeight="1" thickBot="1">
      <c r="B12" s="851"/>
      <c r="C12" s="240" t="s">
        <v>345</v>
      </c>
      <c r="D12" s="241" t="s">
        <v>346</v>
      </c>
      <c r="F12" s="1" t="s">
        <v>17</v>
      </c>
    </row>
    <row r="13" spans="1:7" ht="37.950000000000003" hidden="1" customHeight="1" thickBot="1">
      <c r="B13" s="586" t="s">
        <v>218</v>
      </c>
      <c r="C13" s="844"/>
      <c r="D13" s="845"/>
    </row>
    <row r="14" spans="1:7" ht="138" customHeight="1" thickBot="1">
      <c r="B14" s="587" t="s">
        <v>131</v>
      </c>
      <c r="C14" s="242" t="s">
        <v>347</v>
      </c>
      <c r="D14" s="243" t="s">
        <v>348</v>
      </c>
      <c r="F14" t="s">
        <v>3</v>
      </c>
    </row>
    <row r="15" spans="1:7" ht="85.2" customHeight="1" thickBot="1">
      <c r="A15" t="s">
        <v>41</v>
      </c>
      <c r="B15" s="588" t="s">
        <v>211</v>
      </c>
      <c r="C15" s="831" t="s">
        <v>349</v>
      </c>
      <c r="D15" s="832"/>
    </row>
    <row r="16" spans="1:7" ht="17.25" customHeight="1"/>
    <row r="17" spans="2:5" ht="17.25" customHeight="1">
      <c r="B17" s="828" t="s">
        <v>132</v>
      </c>
      <c r="C17" s="130"/>
      <c r="D17" s="1" t="s">
        <v>41</v>
      </c>
    </row>
    <row r="18" spans="2:5">
      <c r="B18" s="828"/>
      <c r="C18"/>
    </row>
    <row r="19" spans="2:5">
      <c r="B19" s="828"/>
      <c r="E19" s="1" t="s">
        <v>17</v>
      </c>
    </row>
    <row r="20" spans="2:5">
      <c r="B20" s="828"/>
    </row>
    <row r="21" spans="2:5">
      <c r="B21" s="828"/>
    </row>
    <row r="22" spans="2:5" ht="16.2">
      <c r="B22" s="828"/>
      <c r="D22" s="181" t="s">
        <v>133</v>
      </c>
    </row>
    <row r="23" spans="2:5">
      <c r="B23" s="828"/>
    </row>
    <row r="24" spans="2:5">
      <c r="B24" s="828"/>
      <c r="D24" s="829" t="s">
        <v>351</v>
      </c>
    </row>
    <row r="25" spans="2:5">
      <c r="B25" s="828"/>
      <c r="D25" s="830"/>
    </row>
    <row r="26" spans="2:5">
      <c r="B26" s="828"/>
      <c r="D26" s="830"/>
    </row>
    <row r="27" spans="2:5">
      <c r="B27" s="828"/>
      <c r="D27" s="830"/>
    </row>
    <row r="28" spans="2:5">
      <c r="B28" s="828"/>
      <c r="D28" s="830"/>
    </row>
    <row r="29" spans="2:5">
      <c r="B29" s="828"/>
    </row>
    <row r="30" spans="2:5">
      <c r="B30" s="828"/>
      <c r="D30" s="1" t="s">
        <v>41</v>
      </c>
    </row>
    <row r="31" spans="2:5">
      <c r="B31" s="828"/>
      <c r="D31" s="1" t="s">
        <v>41</v>
      </c>
    </row>
    <row r="32" spans="2:5">
      <c r="B32" s="828"/>
    </row>
    <row r="33" spans="2:2">
      <c r="B33" s="828"/>
    </row>
    <row r="34" spans="2:2">
      <c r="B34" s="828"/>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zoomScale="90" zoomScaleNormal="90" zoomScaleSheetLayoutView="100" workbookViewId="0">
      <selection activeCell="AD33" sqref="AD3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60" t="s">
        <v>182</v>
      </c>
      <c r="B1" s="861"/>
      <c r="C1" s="861"/>
      <c r="D1" s="861"/>
      <c r="E1" s="861"/>
      <c r="F1" s="861"/>
      <c r="G1" s="861"/>
      <c r="H1" s="861"/>
      <c r="I1" s="861"/>
      <c r="J1" s="861"/>
      <c r="K1" s="861"/>
      <c r="L1" s="861"/>
      <c r="M1" s="861"/>
      <c r="N1" s="862"/>
      <c r="P1" s="860" t="s">
        <v>135</v>
      </c>
      <c r="Q1" s="861"/>
      <c r="R1" s="861"/>
      <c r="S1" s="861"/>
      <c r="T1" s="861"/>
      <c r="U1" s="861"/>
      <c r="V1" s="861"/>
      <c r="W1" s="861"/>
      <c r="X1" s="861"/>
      <c r="Y1" s="861"/>
      <c r="Z1" s="861"/>
      <c r="AA1" s="861"/>
      <c r="AB1" s="861"/>
      <c r="AC1" s="862"/>
    </row>
    <row r="2" spans="1:31" ht="18" customHeight="1" thickBot="1">
      <c r="A2" s="863" t="s">
        <v>3</v>
      </c>
      <c r="B2" s="864"/>
      <c r="C2" s="864"/>
      <c r="D2" s="864"/>
      <c r="E2" s="864"/>
      <c r="F2" s="864"/>
      <c r="G2" s="864"/>
      <c r="H2" s="864"/>
      <c r="I2" s="864"/>
      <c r="J2" s="864"/>
      <c r="K2" s="864"/>
      <c r="L2" s="864"/>
      <c r="M2" s="864"/>
      <c r="N2" s="865"/>
      <c r="P2" s="866" t="s">
        <v>136</v>
      </c>
      <c r="Q2" s="864"/>
      <c r="R2" s="864"/>
      <c r="S2" s="864"/>
      <c r="T2" s="864"/>
      <c r="U2" s="864"/>
      <c r="V2" s="864"/>
      <c r="W2" s="864"/>
      <c r="X2" s="864"/>
      <c r="Y2" s="864"/>
      <c r="Z2" s="864"/>
      <c r="AA2" s="864"/>
      <c r="AB2" s="864"/>
      <c r="AC2" s="867"/>
    </row>
    <row r="3" spans="1:31" ht="13.8" thickBot="1">
      <c r="A3" s="439" t="s">
        <v>3</v>
      </c>
      <c r="B3" s="440" t="s">
        <v>137</v>
      </c>
      <c r="C3" s="440" t="s">
        <v>138</v>
      </c>
      <c r="D3" s="440" t="s">
        <v>139</v>
      </c>
      <c r="E3" s="440" t="s">
        <v>140</v>
      </c>
      <c r="F3" s="440" t="s">
        <v>141</v>
      </c>
      <c r="G3" s="442" t="s">
        <v>142</v>
      </c>
      <c r="H3" s="442" t="s">
        <v>143</v>
      </c>
      <c r="I3" s="442" t="s">
        <v>144</v>
      </c>
      <c r="J3" s="442" t="s">
        <v>145</v>
      </c>
      <c r="K3" s="442" t="s">
        <v>146</v>
      </c>
      <c r="L3" s="442" t="s">
        <v>147</v>
      </c>
      <c r="M3" s="442" t="s">
        <v>148</v>
      </c>
      <c r="N3" s="443" t="s">
        <v>149</v>
      </c>
      <c r="P3" s="442"/>
      <c r="Q3" s="440" t="s">
        <v>137</v>
      </c>
      <c r="R3" s="440" t="s">
        <v>138</v>
      </c>
      <c r="S3" s="440" t="s">
        <v>139</v>
      </c>
      <c r="T3" s="440" t="s">
        <v>140</v>
      </c>
      <c r="U3" s="440" t="s">
        <v>141</v>
      </c>
      <c r="V3" s="441" t="s">
        <v>142</v>
      </c>
      <c r="W3" s="442" t="s">
        <v>143</v>
      </c>
      <c r="X3" s="442" t="s">
        <v>144</v>
      </c>
      <c r="Y3" s="442" t="s">
        <v>145</v>
      </c>
      <c r="Z3" s="442" t="s">
        <v>146</v>
      </c>
      <c r="AA3" s="442" t="s">
        <v>147</v>
      </c>
      <c r="AB3" s="442" t="s">
        <v>148</v>
      </c>
      <c r="AC3" s="444" t="s">
        <v>150</v>
      </c>
    </row>
    <row r="4" spans="1:31" ht="13.8" thickBot="1">
      <c r="A4" s="445" t="s">
        <v>3</v>
      </c>
      <c r="B4" s="446">
        <f>SUM(B7:B13)</f>
        <v>687</v>
      </c>
      <c r="C4" s="446">
        <f t="shared" ref="C4:M4" si="0">SUM(C7:C13)</f>
        <v>531</v>
      </c>
      <c r="D4" s="446">
        <f t="shared" si="0"/>
        <v>579</v>
      </c>
      <c r="E4" s="446">
        <f t="shared" si="0"/>
        <v>735</v>
      </c>
      <c r="F4" s="446">
        <f t="shared" ref="F4" si="1">SUM(F7:F13)</f>
        <v>1451</v>
      </c>
      <c r="G4" s="446">
        <f t="shared" ref="G4" si="2">SUM(G7:G13)</f>
        <v>2553</v>
      </c>
      <c r="H4" s="446">
        <f t="shared" si="0"/>
        <v>3338</v>
      </c>
      <c r="I4" s="446">
        <f t="shared" si="0"/>
        <v>3798</v>
      </c>
      <c r="J4" s="446">
        <f t="shared" si="0"/>
        <v>2933</v>
      </c>
      <c r="K4" s="446">
        <f t="shared" si="0"/>
        <v>2324</v>
      </c>
      <c r="L4" s="446">
        <f t="shared" si="0"/>
        <v>1302</v>
      </c>
      <c r="M4" s="446">
        <f t="shared" si="0"/>
        <v>943</v>
      </c>
      <c r="N4" s="446">
        <f>SUM(B4:M4)</f>
        <v>21174</v>
      </c>
      <c r="O4" s="4"/>
      <c r="P4" s="447" t="str">
        <f>+A4</f>
        <v xml:space="preserve"> </v>
      </c>
      <c r="Q4" s="446">
        <f>SUM(Q7:Q13)</f>
        <v>31</v>
      </c>
      <c r="R4" s="446">
        <f t="shared" ref="R4:AB4" si="3">SUM(R7:R13)</f>
        <v>24</v>
      </c>
      <c r="S4" s="446">
        <f t="shared" si="3"/>
        <v>51</v>
      </c>
      <c r="T4" s="446">
        <f t="shared" si="3"/>
        <v>21</v>
      </c>
      <c r="U4" s="446">
        <f t="shared" ref="U4" si="4">SUM(U7:U13)</f>
        <v>32</v>
      </c>
      <c r="V4" s="446">
        <f t="shared" ref="V4" si="5">SUM(V7:V13)</f>
        <v>22</v>
      </c>
      <c r="W4" s="446">
        <f t="shared" si="3"/>
        <v>22</v>
      </c>
      <c r="X4" s="446">
        <f t="shared" si="3"/>
        <v>39</v>
      </c>
      <c r="Y4" s="446">
        <f t="shared" si="3"/>
        <v>22</v>
      </c>
      <c r="Z4" s="446">
        <f t="shared" si="3"/>
        <v>49</v>
      </c>
      <c r="AA4" s="446">
        <f t="shared" si="3"/>
        <v>31</v>
      </c>
      <c r="AB4" s="446">
        <f t="shared" si="3"/>
        <v>50</v>
      </c>
      <c r="AC4" s="446">
        <f>SUM(Q4:AB4)</f>
        <v>394</v>
      </c>
    </row>
    <row r="5" spans="1:31" ht="19.95" customHeight="1" thickBot="1">
      <c r="A5" s="448" t="s">
        <v>3</v>
      </c>
      <c r="B5" s="448" t="s">
        <v>3</v>
      </c>
      <c r="C5" s="448" t="s">
        <v>3</v>
      </c>
      <c r="D5" s="448" t="s">
        <v>3</v>
      </c>
      <c r="E5" s="448" t="s">
        <v>3</v>
      </c>
      <c r="F5" s="448" t="s">
        <v>3</v>
      </c>
      <c r="G5" s="449" t="s">
        <v>151</v>
      </c>
      <c r="H5" s="448" t="s">
        <v>3</v>
      </c>
      <c r="I5" s="448" t="s">
        <v>3</v>
      </c>
      <c r="J5" s="448" t="s" ph="1">
        <v>17</v>
      </c>
      <c r="K5" s="448" t="s" ph="1">
        <v>17</v>
      </c>
      <c r="L5" s="448" ph="1"/>
      <c r="M5" s="448" t="s" ph="1">
        <v>17</v>
      </c>
      <c r="N5" s="450"/>
      <c r="O5" s="45"/>
      <c r="P5" s="345"/>
      <c r="Q5" s="345"/>
      <c r="R5" s="345"/>
      <c r="S5" s="345"/>
      <c r="T5" s="345"/>
      <c r="U5" s="345"/>
      <c r="V5" s="449" t="s">
        <v>151</v>
      </c>
      <c r="W5" s="345"/>
      <c r="X5" s="345"/>
      <c r="Y5" s="345"/>
      <c r="Z5" s="345"/>
      <c r="AA5" s="345"/>
      <c r="AB5" s="345"/>
      <c r="AC5" s="450"/>
      <c r="AE5" s="1" t="s">
        <v>179</v>
      </c>
    </row>
    <row r="6" spans="1:31" ht="19.95" customHeight="1" thickBot="1">
      <c r="A6" s="448"/>
      <c r="B6" s="448"/>
      <c r="C6" s="448"/>
      <c r="D6" s="448"/>
      <c r="E6" s="448"/>
      <c r="F6" s="448" t="s">
        <v>179</v>
      </c>
      <c r="G6" s="449">
        <v>94</v>
      </c>
      <c r="H6" s="344"/>
      <c r="I6" s="344"/>
      <c r="J6" s="344"/>
      <c r="K6" s="344"/>
      <c r="L6" s="344"/>
      <c r="M6" s="344"/>
      <c r="N6" s="136"/>
      <c r="O6" s="45"/>
      <c r="P6" s="344"/>
      <c r="Q6" s="344"/>
      <c r="R6" s="344"/>
      <c r="S6" s="344"/>
      <c r="T6" s="344"/>
      <c r="U6" s="344"/>
      <c r="V6" s="449">
        <v>0</v>
      </c>
      <c r="W6" s="344"/>
      <c r="X6" s="344"/>
      <c r="Y6" s="344"/>
      <c r="Z6" s="344"/>
      <c r="AA6" s="344"/>
      <c r="AB6" s="344"/>
      <c r="AC6" s="136"/>
    </row>
    <row r="7" spans="1:31" ht="19.95" customHeight="1" thickBot="1">
      <c r="A7" s="451" t="s">
        <v>202</v>
      </c>
      <c r="B7" s="556">
        <v>142</v>
      </c>
      <c r="C7" s="548">
        <v>95</v>
      </c>
      <c r="D7" s="548">
        <v>86</v>
      </c>
      <c r="E7" s="557">
        <v>107</v>
      </c>
      <c r="F7" s="557">
        <v>210</v>
      </c>
      <c r="G7" s="558">
        <v>210</v>
      </c>
      <c r="H7" s="344"/>
      <c r="I7" s="344"/>
      <c r="J7" s="344"/>
      <c r="K7" s="344"/>
      <c r="L7" s="344"/>
      <c r="M7" s="344"/>
      <c r="N7" s="453">
        <f t="shared" ref="N7:N21" si="6">SUM(B7:M7)</f>
        <v>850</v>
      </c>
      <c r="O7" s="45"/>
      <c r="P7" s="451" t="s">
        <v>202</v>
      </c>
      <c r="Q7" s="452">
        <v>2</v>
      </c>
      <c r="R7" s="452">
        <v>4</v>
      </c>
      <c r="S7" s="452">
        <v>6</v>
      </c>
      <c r="T7" s="452">
        <v>4</v>
      </c>
      <c r="U7" s="452">
        <v>7</v>
      </c>
      <c r="V7" s="449">
        <v>0</v>
      </c>
      <c r="W7" s="344"/>
      <c r="X7" s="344"/>
      <c r="Y7" s="344"/>
      <c r="Z7" s="344"/>
      <c r="AA7" s="344"/>
      <c r="AB7" s="344"/>
      <c r="AC7" s="454">
        <f>SUM(Q7:AB7)</f>
        <v>23</v>
      </c>
    </row>
    <row r="8" spans="1:31" ht="19.95" customHeight="1" thickBot="1">
      <c r="A8" s="451" t="s">
        <v>181</v>
      </c>
      <c r="B8" s="267">
        <v>103</v>
      </c>
      <c r="C8" s="406">
        <v>102</v>
      </c>
      <c r="D8" s="406">
        <v>114</v>
      </c>
      <c r="E8" s="185">
        <v>122</v>
      </c>
      <c r="F8" s="455">
        <v>257</v>
      </c>
      <c r="G8" s="456">
        <v>308</v>
      </c>
      <c r="H8" s="456">
        <v>519</v>
      </c>
      <c r="I8" s="457">
        <v>708</v>
      </c>
      <c r="J8" s="458">
        <v>541</v>
      </c>
      <c r="K8" s="459">
        <v>533</v>
      </c>
      <c r="L8" s="458">
        <v>277</v>
      </c>
      <c r="M8" s="458">
        <v>158</v>
      </c>
      <c r="N8" s="453">
        <f t="shared" si="6"/>
        <v>3742</v>
      </c>
      <c r="O8" s="45"/>
      <c r="P8" s="460" t="s">
        <v>152</v>
      </c>
      <c r="Q8" s="452">
        <v>4</v>
      </c>
      <c r="R8" s="460">
        <v>4</v>
      </c>
      <c r="S8" s="460">
        <v>4</v>
      </c>
      <c r="T8" s="461">
        <v>8</v>
      </c>
      <c r="U8" s="460">
        <v>1</v>
      </c>
      <c r="V8" s="460">
        <v>2</v>
      </c>
      <c r="W8" s="460">
        <v>6</v>
      </c>
      <c r="X8" s="462">
        <v>21</v>
      </c>
      <c r="Y8" s="463">
        <v>12</v>
      </c>
      <c r="Z8" s="460">
        <v>8</v>
      </c>
      <c r="AA8" s="460">
        <v>0</v>
      </c>
      <c r="AB8" s="460">
        <v>4</v>
      </c>
      <c r="AC8" s="454">
        <f>SUM(Q8:AB8)</f>
        <v>74</v>
      </c>
    </row>
    <row r="9" spans="1:31" ht="18" customHeight="1" thickBot="1">
      <c r="A9" s="451" t="s">
        <v>153</v>
      </c>
      <c r="B9" s="464">
        <v>84</v>
      </c>
      <c r="C9" s="465">
        <v>62</v>
      </c>
      <c r="D9" s="465">
        <v>99</v>
      </c>
      <c r="E9" s="465">
        <v>112</v>
      </c>
      <c r="F9" s="466">
        <v>224</v>
      </c>
      <c r="G9" s="466">
        <v>526</v>
      </c>
      <c r="H9" s="466">
        <v>521</v>
      </c>
      <c r="I9" s="467">
        <v>768</v>
      </c>
      <c r="J9" s="468">
        <v>454</v>
      </c>
      <c r="K9" s="468">
        <v>390</v>
      </c>
      <c r="L9" s="468">
        <v>416</v>
      </c>
      <c r="M9" s="469">
        <v>154</v>
      </c>
      <c r="N9" s="470">
        <f t="shared" si="6"/>
        <v>3810</v>
      </c>
      <c r="O9" s="4"/>
      <c r="P9" s="471" t="s">
        <v>153</v>
      </c>
      <c r="Q9" s="472">
        <v>1</v>
      </c>
      <c r="R9" s="473">
        <v>1</v>
      </c>
      <c r="S9" s="473">
        <v>4</v>
      </c>
      <c r="T9" s="473">
        <v>2</v>
      </c>
      <c r="U9" s="473">
        <v>2</v>
      </c>
      <c r="V9" s="465">
        <v>7</v>
      </c>
      <c r="W9" s="465">
        <v>7</v>
      </c>
      <c r="X9" s="465">
        <v>3</v>
      </c>
      <c r="Y9" s="465">
        <v>1</v>
      </c>
      <c r="Z9" s="474">
        <v>7</v>
      </c>
      <c r="AA9" s="474">
        <v>7</v>
      </c>
      <c r="AB9" s="475">
        <v>5</v>
      </c>
      <c r="AC9" s="476">
        <f>SUM(Q9:AB9)</f>
        <v>47</v>
      </c>
    </row>
    <row r="10" spans="1:31" ht="18" customHeight="1" thickBot="1">
      <c r="A10" s="477"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78" t="s">
        <v>154</v>
      </c>
      <c r="Q10" s="479">
        <v>0</v>
      </c>
      <c r="R10" s="480">
        <v>5</v>
      </c>
      <c r="S10" s="480">
        <v>4</v>
      </c>
      <c r="T10" s="480">
        <v>1</v>
      </c>
      <c r="U10" s="480">
        <v>1</v>
      </c>
      <c r="V10" s="480">
        <v>1</v>
      </c>
      <c r="W10" s="480">
        <v>1</v>
      </c>
      <c r="X10" s="480">
        <v>1</v>
      </c>
      <c r="Y10" s="479">
        <v>0</v>
      </c>
      <c r="Z10" s="479">
        <v>0</v>
      </c>
      <c r="AA10" s="479">
        <v>0</v>
      </c>
      <c r="AB10" s="479">
        <v>2</v>
      </c>
      <c r="AC10" s="481">
        <f t="shared" ref="AC10:AC21" si="7">SUM(Q10:AB10)</f>
        <v>16</v>
      </c>
    </row>
    <row r="11" spans="1:31" ht="18" customHeight="1" thickBot="1">
      <c r="A11" s="477" t="s">
        <v>155</v>
      </c>
      <c r="B11" s="338">
        <v>81</v>
      </c>
      <c r="C11" s="338">
        <v>48</v>
      </c>
      <c r="D11" s="339">
        <v>71</v>
      </c>
      <c r="E11" s="338">
        <v>128</v>
      </c>
      <c r="F11" s="338">
        <v>171</v>
      </c>
      <c r="G11" s="338">
        <v>350</v>
      </c>
      <c r="H11" s="338">
        <v>569</v>
      </c>
      <c r="I11" s="338">
        <v>553</v>
      </c>
      <c r="J11" s="338">
        <v>458</v>
      </c>
      <c r="K11" s="338">
        <v>306</v>
      </c>
      <c r="L11" s="555">
        <v>221</v>
      </c>
      <c r="M11" s="339">
        <v>229</v>
      </c>
      <c r="N11" s="482">
        <f t="shared" si="6"/>
        <v>3185</v>
      </c>
      <c r="O11" s="115"/>
      <c r="P11" s="478" t="s">
        <v>155</v>
      </c>
      <c r="Q11" s="483">
        <v>1</v>
      </c>
      <c r="R11" s="483">
        <v>2</v>
      </c>
      <c r="S11" s="483">
        <v>1</v>
      </c>
      <c r="T11" s="483">
        <v>0</v>
      </c>
      <c r="U11" s="483">
        <v>0</v>
      </c>
      <c r="V11" s="483">
        <v>0</v>
      </c>
      <c r="W11" s="483">
        <v>1</v>
      </c>
      <c r="X11" s="483">
        <v>1</v>
      </c>
      <c r="Y11" s="483">
        <v>0</v>
      </c>
      <c r="Z11" s="483">
        <v>1</v>
      </c>
      <c r="AA11" s="483">
        <v>0</v>
      </c>
      <c r="AB11" s="483">
        <v>0</v>
      </c>
      <c r="AC11" s="484">
        <f t="shared" si="7"/>
        <v>7</v>
      </c>
    </row>
    <row r="12" spans="1:31" ht="18" customHeight="1" thickBot="1">
      <c r="A12" s="485" t="s">
        <v>156</v>
      </c>
      <c r="B12" s="486">
        <v>112</v>
      </c>
      <c r="C12" s="486">
        <v>85</v>
      </c>
      <c r="D12" s="486">
        <v>60</v>
      </c>
      <c r="E12" s="486">
        <v>97</v>
      </c>
      <c r="F12" s="486">
        <v>95</v>
      </c>
      <c r="G12" s="486">
        <v>305</v>
      </c>
      <c r="H12" s="486">
        <v>544</v>
      </c>
      <c r="I12" s="486">
        <v>449</v>
      </c>
      <c r="J12" s="486">
        <v>475</v>
      </c>
      <c r="K12" s="486">
        <v>505</v>
      </c>
      <c r="L12" s="486">
        <v>219</v>
      </c>
      <c r="M12" s="487">
        <v>98</v>
      </c>
      <c r="N12" s="340">
        <f t="shared" si="6"/>
        <v>3044</v>
      </c>
      <c r="O12" s="47"/>
      <c r="P12" s="477" t="s">
        <v>156</v>
      </c>
      <c r="Q12" s="488">
        <v>16</v>
      </c>
      <c r="R12" s="488">
        <v>1</v>
      </c>
      <c r="S12" s="488">
        <v>19</v>
      </c>
      <c r="T12" s="488">
        <v>3</v>
      </c>
      <c r="U12" s="488">
        <v>13</v>
      </c>
      <c r="V12" s="488">
        <v>1</v>
      </c>
      <c r="W12" s="488">
        <v>2</v>
      </c>
      <c r="X12" s="488">
        <v>2</v>
      </c>
      <c r="Y12" s="488">
        <v>0</v>
      </c>
      <c r="Z12" s="489">
        <v>24</v>
      </c>
      <c r="AA12" s="488">
        <v>4</v>
      </c>
      <c r="AB12" s="488">
        <v>2</v>
      </c>
      <c r="AC12" s="490">
        <f t="shared" si="7"/>
        <v>87</v>
      </c>
    </row>
    <row r="13" spans="1:31" ht="18" hidden="1" customHeight="1" thickBot="1">
      <c r="A13" s="491" t="s">
        <v>157</v>
      </c>
      <c r="B13" s="492">
        <v>84</v>
      </c>
      <c r="C13" s="492">
        <v>100</v>
      </c>
      <c r="D13" s="493">
        <v>77</v>
      </c>
      <c r="E13" s="493">
        <v>80</v>
      </c>
      <c r="F13" s="494">
        <v>236</v>
      </c>
      <c r="G13" s="494">
        <v>438</v>
      </c>
      <c r="H13" s="495">
        <v>631</v>
      </c>
      <c r="I13" s="496">
        <v>752</v>
      </c>
      <c r="J13" s="494">
        <v>427</v>
      </c>
      <c r="K13" s="497">
        <v>253</v>
      </c>
      <c r="L13" s="497"/>
      <c r="M13" s="498">
        <v>136</v>
      </c>
      <c r="N13" s="499">
        <f t="shared" si="6"/>
        <v>3214</v>
      </c>
      <c r="O13" s="47"/>
      <c r="P13" s="500" t="s">
        <v>158</v>
      </c>
      <c r="Q13" s="501">
        <v>7</v>
      </c>
      <c r="R13" s="501">
        <v>7</v>
      </c>
      <c r="S13" s="502">
        <v>13</v>
      </c>
      <c r="T13" s="502">
        <v>3</v>
      </c>
      <c r="U13" s="502">
        <v>8</v>
      </c>
      <c r="V13" s="502">
        <v>11</v>
      </c>
      <c r="W13" s="501">
        <v>5</v>
      </c>
      <c r="X13" s="502">
        <v>11</v>
      </c>
      <c r="Y13" s="502">
        <v>9</v>
      </c>
      <c r="Z13" s="502">
        <v>9</v>
      </c>
      <c r="AA13" s="503">
        <v>20</v>
      </c>
      <c r="AB13" s="503">
        <v>37</v>
      </c>
      <c r="AC13" s="490">
        <f t="shared" si="7"/>
        <v>140</v>
      </c>
    </row>
    <row r="14" spans="1:31" ht="18" hidden="1" customHeight="1">
      <c r="A14" s="491" t="s">
        <v>159</v>
      </c>
      <c r="B14" s="502">
        <v>41</v>
      </c>
      <c r="C14" s="502">
        <v>44</v>
      </c>
      <c r="D14" s="502">
        <v>67</v>
      </c>
      <c r="E14" s="502">
        <v>103</v>
      </c>
      <c r="F14" s="488">
        <v>311</v>
      </c>
      <c r="G14" s="502">
        <v>415</v>
      </c>
      <c r="H14" s="502">
        <v>539</v>
      </c>
      <c r="I14" s="489">
        <v>1165</v>
      </c>
      <c r="J14" s="502">
        <v>297</v>
      </c>
      <c r="K14" s="501">
        <v>205</v>
      </c>
      <c r="L14" s="501"/>
      <c r="M14" s="504">
        <v>92</v>
      </c>
      <c r="N14" s="490">
        <f t="shared" si="6"/>
        <v>3279</v>
      </c>
      <c r="O14" s="47"/>
      <c r="P14" s="505" t="s">
        <v>159</v>
      </c>
      <c r="Q14" s="502">
        <v>9</v>
      </c>
      <c r="R14" s="502">
        <v>22</v>
      </c>
      <c r="S14" s="501">
        <v>18</v>
      </c>
      <c r="T14" s="502">
        <v>9</v>
      </c>
      <c r="U14" s="506">
        <v>21</v>
      </c>
      <c r="V14" s="502">
        <v>14</v>
      </c>
      <c r="W14" s="502">
        <v>6</v>
      </c>
      <c r="X14" s="502">
        <v>13</v>
      </c>
      <c r="Y14" s="502">
        <v>7</v>
      </c>
      <c r="Z14" s="507">
        <v>81</v>
      </c>
      <c r="AA14" s="506">
        <v>31</v>
      </c>
      <c r="AB14" s="507">
        <v>37</v>
      </c>
      <c r="AC14" s="490">
        <f t="shared" si="7"/>
        <v>268</v>
      </c>
    </row>
    <row r="15" spans="1:31" ht="18" hidden="1" customHeight="1">
      <c r="A15" s="491" t="s">
        <v>160</v>
      </c>
      <c r="B15" s="502">
        <v>57</v>
      </c>
      <c r="C15" s="501">
        <v>35</v>
      </c>
      <c r="D15" s="502">
        <v>95</v>
      </c>
      <c r="E15" s="501">
        <v>112</v>
      </c>
      <c r="F15" s="502">
        <v>131</v>
      </c>
      <c r="G15" s="508">
        <v>340</v>
      </c>
      <c r="H15" s="508">
        <v>483</v>
      </c>
      <c r="I15" s="509">
        <v>1339</v>
      </c>
      <c r="J15" s="508">
        <v>349</v>
      </c>
      <c r="K15" s="508">
        <v>236</v>
      </c>
      <c r="L15" s="508"/>
      <c r="M15" s="510">
        <v>68</v>
      </c>
      <c r="N15" s="499">
        <f t="shared" si="6"/>
        <v>3245</v>
      </c>
      <c r="O15" s="47"/>
      <c r="P15" s="505" t="s">
        <v>160</v>
      </c>
      <c r="Q15" s="502">
        <v>19</v>
      </c>
      <c r="R15" s="502">
        <v>12</v>
      </c>
      <c r="S15" s="502">
        <v>8</v>
      </c>
      <c r="T15" s="501">
        <v>12</v>
      </c>
      <c r="U15" s="502">
        <v>7</v>
      </c>
      <c r="V15" s="502">
        <v>15</v>
      </c>
      <c r="W15" s="508">
        <v>16</v>
      </c>
      <c r="X15" s="510">
        <v>12</v>
      </c>
      <c r="Y15" s="501">
        <v>16</v>
      </c>
      <c r="Z15" s="502">
        <v>6</v>
      </c>
      <c r="AA15" s="501">
        <v>12</v>
      </c>
      <c r="AB15" s="501">
        <v>6</v>
      </c>
      <c r="AC15" s="490">
        <f t="shared" si="7"/>
        <v>141</v>
      </c>
    </row>
    <row r="16" spans="1:31" ht="18" hidden="1" customHeight="1">
      <c r="A16" s="491" t="s">
        <v>161</v>
      </c>
      <c r="B16" s="511">
        <v>68</v>
      </c>
      <c r="C16" s="502">
        <v>42</v>
      </c>
      <c r="D16" s="502">
        <v>44</v>
      </c>
      <c r="E16" s="501">
        <v>75</v>
      </c>
      <c r="F16" s="501">
        <v>135</v>
      </c>
      <c r="G16" s="501">
        <v>448</v>
      </c>
      <c r="H16" s="502">
        <v>507</v>
      </c>
      <c r="I16" s="502">
        <v>808</v>
      </c>
      <c r="J16" s="501">
        <v>313</v>
      </c>
      <c r="K16" s="501">
        <v>246</v>
      </c>
      <c r="L16" s="501"/>
      <c r="M16" s="501">
        <v>143</v>
      </c>
      <c r="N16" s="512">
        <f t="shared" si="6"/>
        <v>2829</v>
      </c>
      <c r="O16" s="47"/>
      <c r="P16" s="505" t="s">
        <v>161</v>
      </c>
      <c r="Q16" s="513">
        <v>9</v>
      </c>
      <c r="R16" s="502">
        <v>16</v>
      </c>
      <c r="S16" s="502">
        <v>12</v>
      </c>
      <c r="T16" s="501">
        <v>6</v>
      </c>
      <c r="U16" s="514">
        <v>7</v>
      </c>
      <c r="V16" s="514">
        <v>14</v>
      </c>
      <c r="W16" s="502">
        <v>9</v>
      </c>
      <c r="X16" s="502">
        <v>14</v>
      </c>
      <c r="Y16" s="502">
        <v>9</v>
      </c>
      <c r="Z16" s="502">
        <v>9</v>
      </c>
      <c r="AA16" s="514">
        <v>8</v>
      </c>
      <c r="AB16" s="514">
        <v>7</v>
      </c>
      <c r="AC16" s="515">
        <f t="shared" si="7"/>
        <v>120</v>
      </c>
    </row>
    <row r="17" spans="1:30" ht="18" hidden="1" customHeight="1">
      <c r="A17" s="516" t="s">
        <v>162</v>
      </c>
      <c r="B17" s="517">
        <v>71</v>
      </c>
      <c r="C17" s="517">
        <v>97</v>
      </c>
      <c r="D17" s="517">
        <v>61</v>
      </c>
      <c r="E17" s="518">
        <v>105</v>
      </c>
      <c r="F17" s="518">
        <v>198</v>
      </c>
      <c r="G17" s="518">
        <v>442</v>
      </c>
      <c r="H17" s="519">
        <v>790</v>
      </c>
      <c r="I17" s="520">
        <v>674</v>
      </c>
      <c r="J17" s="518">
        <v>275</v>
      </c>
      <c r="K17" s="518">
        <v>133</v>
      </c>
      <c r="L17" s="518"/>
      <c r="M17" s="518">
        <v>108</v>
      </c>
      <c r="N17" s="512">
        <f t="shared" si="6"/>
        <v>2954</v>
      </c>
      <c r="O17" s="4"/>
      <c r="P17" s="521" t="s">
        <v>162</v>
      </c>
      <c r="Q17" s="517">
        <v>7</v>
      </c>
      <c r="R17" s="517">
        <v>13</v>
      </c>
      <c r="S17" s="517">
        <v>12</v>
      </c>
      <c r="T17" s="518">
        <v>11</v>
      </c>
      <c r="U17" s="518">
        <v>12</v>
      </c>
      <c r="V17" s="518">
        <v>15</v>
      </c>
      <c r="W17" s="518">
        <v>20</v>
      </c>
      <c r="X17" s="518">
        <v>15</v>
      </c>
      <c r="Y17" s="518">
        <v>15</v>
      </c>
      <c r="Z17" s="518">
        <v>20</v>
      </c>
      <c r="AA17" s="518">
        <v>9</v>
      </c>
      <c r="AB17" s="518">
        <v>7</v>
      </c>
      <c r="AC17" s="522">
        <f t="shared" si="7"/>
        <v>156</v>
      </c>
    </row>
    <row r="18" spans="1:30" ht="13.8" hidden="1" thickBot="1">
      <c r="A18" s="523" t="s">
        <v>163</v>
      </c>
      <c r="B18" s="513">
        <v>38</v>
      </c>
      <c r="C18" s="518">
        <v>19</v>
      </c>
      <c r="D18" s="518">
        <v>38</v>
      </c>
      <c r="E18" s="518">
        <v>203</v>
      </c>
      <c r="F18" s="518">
        <v>146</v>
      </c>
      <c r="G18" s="518">
        <v>439</v>
      </c>
      <c r="H18" s="519">
        <v>964</v>
      </c>
      <c r="I18" s="519">
        <v>1154</v>
      </c>
      <c r="J18" s="518">
        <v>388</v>
      </c>
      <c r="K18" s="518">
        <v>176</v>
      </c>
      <c r="L18" s="518"/>
      <c r="M18" s="518">
        <v>143</v>
      </c>
      <c r="N18" s="524">
        <f t="shared" si="6"/>
        <v>3708</v>
      </c>
      <c r="O18" s="4"/>
      <c r="P18" s="525" t="s">
        <v>163</v>
      </c>
      <c r="Q18" s="518">
        <v>7</v>
      </c>
      <c r="R18" s="518">
        <v>7</v>
      </c>
      <c r="S18" s="518">
        <v>8</v>
      </c>
      <c r="T18" s="518">
        <v>12</v>
      </c>
      <c r="U18" s="518">
        <v>9</v>
      </c>
      <c r="V18" s="518">
        <v>6</v>
      </c>
      <c r="W18" s="518">
        <v>11</v>
      </c>
      <c r="X18" s="518">
        <v>8</v>
      </c>
      <c r="Y18" s="518">
        <v>16</v>
      </c>
      <c r="Z18" s="518">
        <v>40</v>
      </c>
      <c r="AA18" s="518">
        <v>17</v>
      </c>
      <c r="AB18" s="518">
        <v>16</v>
      </c>
      <c r="AC18" s="518">
        <f t="shared" si="7"/>
        <v>157</v>
      </c>
    </row>
    <row r="19" spans="1:30" ht="13.8" hidden="1" thickBot="1">
      <c r="A19" s="526" t="s">
        <v>164</v>
      </c>
      <c r="B19" s="520">
        <v>49</v>
      </c>
      <c r="C19" s="520">
        <v>63</v>
      </c>
      <c r="D19" s="520">
        <v>50</v>
      </c>
      <c r="E19" s="520">
        <v>71</v>
      </c>
      <c r="F19" s="520">
        <v>144</v>
      </c>
      <c r="G19" s="520">
        <v>374</v>
      </c>
      <c r="H19" s="527">
        <v>729</v>
      </c>
      <c r="I19" s="527">
        <v>1097</v>
      </c>
      <c r="J19" s="520">
        <v>397</v>
      </c>
      <c r="K19" s="520">
        <v>192</v>
      </c>
      <c r="L19" s="520"/>
      <c r="M19" s="520">
        <v>217</v>
      </c>
      <c r="N19" s="524">
        <f t="shared" si="6"/>
        <v>3383</v>
      </c>
      <c r="O19" s="4"/>
      <c r="P19" s="528" t="s">
        <v>164</v>
      </c>
      <c r="Q19" s="520">
        <v>10</v>
      </c>
      <c r="R19" s="520">
        <v>6</v>
      </c>
      <c r="S19" s="520">
        <v>14</v>
      </c>
      <c r="T19" s="520">
        <v>10</v>
      </c>
      <c r="U19" s="520">
        <v>10</v>
      </c>
      <c r="V19" s="520">
        <v>19</v>
      </c>
      <c r="W19" s="520">
        <v>11</v>
      </c>
      <c r="X19" s="520">
        <v>20</v>
      </c>
      <c r="Y19" s="520">
        <v>15</v>
      </c>
      <c r="Z19" s="520">
        <v>8</v>
      </c>
      <c r="AA19" s="520">
        <v>11</v>
      </c>
      <c r="AB19" s="520">
        <v>8</v>
      </c>
      <c r="AC19" s="518">
        <f t="shared" si="7"/>
        <v>142</v>
      </c>
    </row>
    <row r="20" spans="1:30" ht="13.8" hidden="1" thickBot="1">
      <c r="A20" s="523" t="s">
        <v>165</v>
      </c>
      <c r="B20" s="520">
        <v>53</v>
      </c>
      <c r="C20" s="520">
        <v>39</v>
      </c>
      <c r="D20" s="520">
        <v>74</v>
      </c>
      <c r="E20" s="520">
        <v>64</v>
      </c>
      <c r="F20" s="520">
        <v>208</v>
      </c>
      <c r="G20" s="520">
        <v>491</v>
      </c>
      <c r="H20" s="520">
        <v>454</v>
      </c>
      <c r="I20" s="527">
        <v>1068</v>
      </c>
      <c r="J20" s="520">
        <v>407</v>
      </c>
      <c r="K20" s="520">
        <v>228</v>
      </c>
      <c r="L20" s="520"/>
      <c r="M20" s="520">
        <v>81</v>
      </c>
      <c r="N20" s="529">
        <f t="shared" si="6"/>
        <v>3167</v>
      </c>
      <c r="O20" s="4"/>
      <c r="P20" s="525" t="s">
        <v>165</v>
      </c>
      <c r="Q20" s="520">
        <v>12</v>
      </c>
      <c r="R20" s="520">
        <v>13</v>
      </c>
      <c r="S20" s="520">
        <v>46</v>
      </c>
      <c r="T20" s="520">
        <v>9</v>
      </c>
      <c r="U20" s="520">
        <v>20</v>
      </c>
      <c r="V20" s="520">
        <v>4</v>
      </c>
      <c r="W20" s="520">
        <v>8</v>
      </c>
      <c r="X20" s="520">
        <v>30</v>
      </c>
      <c r="Y20" s="520">
        <v>22</v>
      </c>
      <c r="Z20" s="520">
        <v>20</v>
      </c>
      <c r="AA20" s="520">
        <v>16</v>
      </c>
      <c r="AB20" s="520">
        <v>12</v>
      </c>
      <c r="AC20" s="530">
        <f t="shared" si="7"/>
        <v>212</v>
      </c>
    </row>
    <row r="21" spans="1:30" ht="13.8" hidden="1" thickBot="1">
      <c r="A21" s="523" t="s">
        <v>166</v>
      </c>
      <c r="B21" s="531">
        <v>67</v>
      </c>
      <c r="C21" s="531">
        <v>62</v>
      </c>
      <c r="D21" s="531">
        <v>57</v>
      </c>
      <c r="E21" s="531">
        <v>77</v>
      </c>
      <c r="F21" s="531">
        <v>473</v>
      </c>
      <c r="G21" s="531">
        <v>468</v>
      </c>
      <c r="H21" s="532">
        <v>659</v>
      </c>
      <c r="I21" s="531">
        <v>851</v>
      </c>
      <c r="J21" s="531">
        <v>270</v>
      </c>
      <c r="K21" s="531">
        <v>208</v>
      </c>
      <c r="L21" s="531"/>
      <c r="M21" s="531">
        <v>174</v>
      </c>
      <c r="N21" s="533">
        <f t="shared" si="6"/>
        <v>3366</v>
      </c>
      <c r="O21" s="4" t="s">
        <v>3</v>
      </c>
      <c r="P21" s="528" t="s">
        <v>166</v>
      </c>
      <c r="Q21" s="520">
        <v>6</v>
      </c>
      <c r="R21" s="520">
        <v>25</v>
      </c>
      <c r="S21" s="520">
        <v>29</v>
      </c>
      <c r="T21" s="520">
        <v>4</v>
      </c>
      <c r="U21" s="520">
        <v>17</v>
      </c>
      <c r="V21" s="520">
        <v>19</v>
      </c>
      <c r="W21" s="520">
        <v>14</v>
      </c>
      <c r="X21" s="520">
        <v>37</v>
      </c>
      <c r="Y21" s="534">
        <v>76</v>
      </c>
      <c r="Z21" s="520">
        <v>34</v>
      </c>
      <c r="AA21" s="520">
        <v>17</v>
      </c>
      <c r="AB21" s="520">
        <v>18</v>
      </c>
      <c r="AC21" s="530">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68" t="s">
        <v>341</v>
      </c>
      <c r="B23" s="869"/>
      <c r="C23" s="869"/>
      <c r="D23" s="869"/>
      <c r="E23" s="869"/>
      <c r="F23" s="869"/>
      <c r="G23" s="869"/>
      <c r="H23" s="869"/>
      <c r="I23" s="869"/>
      <c r="J23" s="869"/>
      <c r="K23" s="869"/>
      <c r="L23" s="869"/>
      <c r="M23" s="869"/>
      <c r="N23" s="870"/>
      <c r="O23" s="4"/>
      <c r="P23" s="868" t="str">
        <f>+A23</f>
        <v>2025年 第25週（6/16～6/22）</v>
      </c>
      <c r="Q23" s="869"/>
      <c r="R23" s="869"/>
      <c r="S23" s="869"/>
      <c r="T23" s="869"/>
      <c r="U23" s="869"/>
      <c r="V23" s="869"/>
      <c r="W23" s="869"/>
      <c r="X23" s="869"/>
      <c r="Y23" s="869"/>
      <c r="Z23" s="869"/>
      <c r="AA23" s="869"/>
      <c r="AB23" s="869"/>
      <c r="AC23" s="870"/>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52" t="s">
        <v>167</v>
      </c>
      <c r="B25" s="853"/>
      <c r="C25" s="854"/>
      <c r="D25" s="855" t="s">
        <v>216</v>
      </c>
      <c r="E25" s="856"/>
      <c r="F25" s="4" t="s">
        <v>41</v>
      </c>
      <c r="G25" s="4" t="s">
        <v>17</v>
      </c>
      <c r="H25" s="4"/>
      <c r="I25" s="4"/>
      <c r="J25" s="4"/>
      <c r="K25" s="4"/>
      <c r="L25" s="4"/>
      <c r="M25" s="4"/>
      <c r="N25" s="10"/>
      <c r="O25" s="47" t="s">
        <v>17</v>
      </c>
      <c r="P25" s="67"/>
      <c r="Q25" s="535" t="s">
        <v>168</v>
      </c>
      <c r="R25" s="857" t="s">
        <v>222</v>
      </c>
      <c r="S25" s="858"/>
      <c r="T25" s="859"/>
      <c r="U25" s="4"/>
      <c r="V25" s="4"/>
      <c r="W25" s="4"/>
      <c r="X25" s="4"/>
      <c r="Y25" s="4"/>
      <c r="Z25" s="4"/>
      <c r="AA25" s="4"/>
      <c r="AB25" s="4"/>
      <c r="AC25" s="12"/>
    </row>
    <row r="26" spans="1:30" ht="15" customHeight="1">
      <c r="A26" s="9" t="s">
        <v>179</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36"/>
      <c r="B33" s="537"/>
      <c r="C33" s="537"/>
      <c r="D33" s="537"/>
      <c r="E33" s="537"/>
      <c r="F33" s="537"/>
      <c r="G33" s="537"/>
      <c r="H33" s="537"/>
      <c r="I33" s="537"/>
      <c r="J33" s="537"/>
      <c r="K33" s="537"/>
      <c r="L33" s="537"/>
      <c r="M33" s="537"/>
      <c r="N33" s="538"/>
      <c r="O33" s="4"/>
      <c r="P33" s="539"/>
      <c r="Q33" s="540"/>
      <c r="R33" s="540"/>
      <c r="S33" s="540"/>
      <c r="T33" s="540"/>
      <c r="U33" s="540"/>
      <c r="V33" s="540"/>
      <c r="W33" s="540"/>
      <c r="X33" s="540"/>
      <c r="Y33" s="540"/>
      <c r="Z33" s="540"/>
      <c r="AA33" s="540"/>
      <c r="AB33" s="540"/>
      <c r="AC33" s="541"/>
    </row>
    <row r="34" spans="1:29">
      <c r="A34" s="542"/>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1" workbookViewId="0">
      <selection activeCell="U20" sqref="U20"/>
    </sheetView>
  </sheetViews>
  <sheetFormatPr defaultRowHeight="13.2"/>
  <cols>
    <col min="4" max="9" width="7.21875" customWidth="1"/>
    <col min="14" max="14" width="9.44140625" bestFit="1" customWidth="1"/>
  </cols>
  <sheetData>
    <row r="2" spans="1:26">
      <c r="A2" s="270"/>
      <c r="D2" t="s">
        <v>184</v>
      </c>
      <c r="E2" s="271" t="s">
        <v>185</v>
      </c>
      <c r="F2" t="s">
        <v>186</v>
      </c>
      <c r="G2" t="s">
        <v>187</v>
      </c>
      <c r="H2" t="s">
        <v>188</v>
      </c>
      <c r="I2" t="s">
        <v>189</v>
      </c>
      <c r="J2" t="s">
        <v>190</v>
      </c>
    </row>
    <row r="4" spans="1:26">
      <c r="D4" s="272">
        <v>11</v>
      </c>
      <c r="E4" s="272">
        <v>11</v>
      </c>
      <c r="F4" s="273">
        <v>4</v>
      </c>
      <c r="G4" s="274">
        <v>5</v>
      </c>
      <c r="H4" s="273">
        <v>1</v>
      </c>
      <c r="I4" s="273">
        <v>2</v>
      </c>
      <c r="J4" s="273">
        <v>4</v>
      </c>
      <c r="L4" s="275"/>
      <c r="M4">
        <f>SUM(D4:L4)</f>
        <v>38</v>
      </c>
    </row>
    <row r="5" spans="1:26">
      <c r="D5" s="276">
        <f>+D4/$M$4</f>
        <v>0.28947368421052633</v>
      </c>
      <c r="E5" s="276">
        <f t="shared" ref="E5:J5" si="0">+E4/$M$4</f>
        <v>0.28947368421052633</v>
      </c>
      <c r="F5" s="277">
        <f t="shared" si="0"/>
        <v>0.10526315789473684</v>
      </c>
      <c r="G5" s="278">
        <f t="shared" si="0"/>
        <v>0.13157894736842105</v>
      </c>
      <c r="H5" s="277">
        <f t="shared" si="0"/>
        <v>2.6315789473684209E-2</v>
      </c>
      <c r="I5" s="277">
        <f t="shared" si="0"/>
        <v>5.2631578947368418E-2</v>
      </c>
      <c r="J5" s="277">
        <f t="shared" si="0"/>
        <v>0.10526315789473684</v>
      </c>
    </row>
    <row r="8" spans="1:26" ht="13.8" thickBot="1"/>
    <row r="9" spans="1:26" ht="13.8" thickBot="1">
      <c r="J9" t="s">
        <v>41</v>
      </c>
      <c r="M9" t="s">
        <v>179</v>
      </c>
      <c r="N9" s="876" t="s">
        <v>231</v>
      </c>
      <c r="O9" s="877"/>
      <c r="P9" s="130"/>
      <c r="Q9" s="130"/>
      <c r="R9" s="130"/>
      <c r="S9" s="130"/>
    </row>
    <row r="10" spans="1:26" ht="13.8" thickBot="1">
      <c r="N10" s="878" t="s">
        <v>191</v>
      </c>
      <c r="O10" s="879"/>
      <c r="P10" s="880"/>
      <c r="Q10" s="881" t="s">
        <v>192</v>
      </c>
      <c r="R10" s="882"/>
      <c r="S10" s="883"/>
    </row>
    <row r="11" spans="1:26" ht="13.8" thickBot="1">
      <c r="N11" s="279" t="s">
        <v>193</v>
      </c>
      <c r="O11" s="280" t="s">
        <v>193</v>
      </c>
      <c r="P11" s="281" t="s">
        <v>193</v>
      </c>
      <c r="Q11" s="279" t="s">
        <v>193</v>
      </c>
      <c r="R11" s="280" t="s">
        <v>193</v>
      </c>
      <c r="S11" s="282" t="s">
        <v>193</v>
      </c>
    </row>
    <row r="12" spans="1:26" ht="13.8" thickTop="1">
      <c r="N12" s="283" t="s">
        <v>194</v>
      </c>
      <c r="O12" s="284" t="s">
        <v>195</v>
      </c>
      <c r="P12" s="285" t="s">
        <v>196</v>
      </c>
      <c r="Q12" s="283" t="s">
        <v>194</v>
      </c>
      <c r="R12" s="284" t="s">
        <v>195</v>
      </c>
      <c r="S12" s="286" t="s">
        <v>196</v>
      </c>
    </row>
    <row r="13" spans="1:26" ht="13.8" thickBot="1">
      <c r="N13" s="287">
        <f>+U13</f>
        <v>1415</v>
      </c>
      <c r="O13" s="288">
        <f t="shared" ref="O13:S13" si="1">+V13</f>
        <v>763</v>
      </c>
      <c r="P13" s="289">
        <f t="shared" si="1"/>
        <v>652</v>
      </c>
      <c r="Q13" s="290">
        <f t="shared" si="1"/>
        <v>3544</v>
      </c>
      <c r="R13" s="288">
        <f t="shared" si="1"/>
        <v>1670</v>
      </c>
      <c r="S13" s="291">
        <f t="shared" si="1"/>
        <v>1874</v>
      </c>
      <c r="U13">
        <v>1415</v>
      </c>
      <c r="V13">
        <v>763</v>
      </c>
      <c r="W13">
        <v>652</v>
      </c>
      <c r="X13">
        <v>3544</v>
      </c>
      <c r="Y13">
        <v>1670</v>
      </c>
      <c r="Z13">
        <v>1874</v>
      </c>
    </row>
    <row r="15" spans="1:26" ht="13.8" thickBot="1"/>
    <row r="16" spans="1:26" ht="13.8" thickBot="1">
      <c r="N16" s="876" t="s">
        <v>350</v>
      </c>
      <c r="O16" s="877"/>
      <c r="P16" s="130"/>
      <c r="Q16" s="130"/>
      <c r="R16" s="130"/>
      <c r="S16" s="130"/>
    </row>
    <row r="17" spans="14:26" ht="13.8" thickBot="1">
      <c r="N17" s="878" t="s">
        <v>191</v>
      </c>
      <c r="O17" s="879"/>
      <c r="P17" s="880"/>
      <c r="Q17" s="881" t="s">
        <v>192</v>
      </c>
      <c r="R17" s="882"/>
      <c r="S17" s="883"/>
    </row>
    <row r="18" spans="14:26" ht="13.8" thickBot="1">
      <c r="N18" s="279" t="s">
        <v>193</v>
      </c>
      <c r="O18" s="280" t="s">
        <v>193</v>
      </c>
      <c r="P18" s="281" t="s">
        <v>193</v>
      </c>
      <c r="Q18" s="279" t="s">
        <v>193</v>
      </c>
      <c r="R18" s="280" t="s">
        <v>193</v>
      </c>
      <c r="S18" s="282" t="s">
        <v>193</v>
      </c>
    </row>
    <row r="19" spans="14:26" ht="13.8" thickTop="1">
      <c r="N19" s="283" t="s">
        <v>194</v>
      </c>
      <c r="O19" s="284" t="s">
        <v>195</v>
      </c>
      <c r="P19" s="285" t="s">
        <v>196</v>
      </c>
      <c r="Q19" s="283" t="s">
        <v>194</v>
      </c>
      <c r="R19" s="284" t="s">
        <v>195</v>
      </c>
      <c r="S19" s="286" t="s">
        <v>196</v>
      </c>
    </row>
    <row r="20" spans="14:26" ht="13.8" thickBot="1">
      <c r="N20" s="288">
        <f t="shared" ref="N20:S20" si="2">+U20</f>
        <v>1141</v>
      </c>
      <c r="O20" s="288">
        <f t="shared" si="2"/>
        <v>630</v>
      </c>
      <c r="P20" s="289">
        <f t="shared" si="2"/>
        <v>511</v>
      </c>
      <c r="Q20" s="290">
        <f t="shared" si="2"/>
        <v>3455</v>
      </c>
      <c r="R20" s="288">
        <f t="shared" si="2"/>
        <v>1661</v>
      </c>
      <c r="S20" s="291">
        <f t="shared" si="2"/>
        <v>1794</v>
      </c>
      <c r="U20">
        <v>1141</v>
      </c>
      <c r="V20">
        <v>630</v>
      </c>
      <c r="W20">
        <v>511</v>
      </c>
      <c r="X20">
        <v>3455</v>
      </c>
      <c r="Y20">
        <v>1661</v>
      </c>
      <c r="Z20">
        <v>1794</v>
      </c>
    </row>
    <row r="22" spans="14:26" ht="13.8" thickBot="1"/>
    <row r="23" spans="14:26" ht="13.8" thickBot="1">
      <c r="N23" s="871" t="s">
        <v>191</v>
      </c>
      <c r="O23" s="872"/>
      <c r="P23" s="872"/>
      <c r="Q23" s="873" t="s">
        <v>192</v>
      </c>
      <c r="R23" s="874"/>
      <c r="S23" s="875"/>
    </row>
    <row r="24" spans="14:26">
      <c r="N24" s="292" t="s">
        <v>194</v>
      </c>
      <c r="O24" s="293" t="s">
        <v>195</v>
      </c>
      <c r="P24" s="294" t="s">
        <v>196</v>
      </c>
      <c r="Q24" s="292" t="s">
        <v>194</v>
      </c>
      <c r="R24" s="293" t="s">
        <v>195</v>
      </c>
      <c r="S24" s="295" t="s">
        <v>196</v>
      </c>
    </row>
    <row r="25" spans="14:26" ht="13.8" thickBot="1">
      <c r="N25" s="296">
        <f>(N20-N13)/N20</f>
        <v>-0.24014022787028921</v>
      </c>
      <c r="O25" s="297">
        <f t="shared" ref="O25:S25" si="3">(O20-O13)/O20</f>
        <v>-0.21111111111111111</v>
      </c>
      <c r="P25" s="298">
        <f t="shared" si="3"/>
        <v>-0.27592954990215263</v>
      </c>
      <c r="Q25" s="296">
        <f>(Q20-Q13)/Q20</f>
        <v>-2.5759768451519536E-2</v>
      </c>
      <c r="R25" s="297">
        <f t="shared" si="3"/>
        <v>-5.4184226369656833E-3</v>
      </c>
      <c r="S25" s="299">
        <f t="shared" si="3"/>
        <v>-4.4593088071348944E-2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25　ノロウイルス関連情報 </vt:lpstr>
      <vt:lpstr>25  衛生訓話</vt:lpstr>
      <vt:lpstr>25　食中毒記事等 </vt:lpstr>
      <vt:lpstr>25 海外情報</vt:lpstr>
      <vt:lpstr>24　国内感染症情報</vt:lpstr>
      <vt:lpstr>25　感染症統計</vt:lpstr>
      <vt:lpstr>Sheet1</vt:lpstr>
      <vt:lpstr>25　食品回収</vt:lpstr>
      <vt:lpstr>25　食品表示</vt:lpstr>
      <vt:lpstr>25　残留農薬など</vt:lpstr>
      <vt:lpstr>Sheet3</vt:lpstr>
      <vt:lpstr>'24　国内感染症情報'!Print_Area</vt:lpstr>
      <vt:lpstr>'25  衛生訓話'!Print_Area</vt:lpstr>
      <vt:lpstr>'25　ノロウイルス関連情報 '!Print_Area</vt:lpstr>
      <vt:lpstr>'25 海外情報'!Print_Area</vt:lpstr>
      <vt:lpstr>'25　感染症統計'!Print_Area</vt:lpstr>
      <vt:lpstr>'25　残留農薬など'!Print_Area</vt:lpstr>
      <vt:lpstr>'25　食中毒記事等 '!Print_Area</vt:lpstr>
      <vt:lpstr>'25　食品回収'!Print_Area</vt:lpstr>
      <vt:lpstr>'25　食品表示'!Print_Area</vt:lpstr>
      <vt:lpstr>'スポンサー公告 '!Print_Area</vt:lpstr>
      <vt:lpstr>'25　食中毒記事等 '!Print_Titles</vt:lpstr>
      <vt:lpstr>'25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2025-06-29T03:57:46Z</dcterms:modified>
  <cp:category/>
  <cp:contentStatus/>
</cp:coreProperties>
</file>