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hidePivotFieldList="1"/>
  <xr:revisionPtr revIDLastSave="0" documentId="13_ncr:1_{43EF34B3-DF15-4AF7-B406-97BB9D8FB104}"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24　ノロウイルス関連情報 " sheetId="101" r:id="rId3"/>
    <sheet name="24 衛生訓話" sheetId="255" r:id="rId4"/>
    <sheet name="24　食中毒記事等 " sheetId="29" r:id="rId5"/>
    <sheet name="24 海外情報" sheetId="123" r:id="rId6"/>
    <sheet name="23　国内感染症情報" sheetId="124" r:id="rId7"/>
    <sheet name="24　感染症統計" sheetId="240" r:id="rId8"/>
    <sheet name="Sheet1" sheetId="209" state="hidden" r:id="rId9"/>
    <sheet name="24　食品回収" sheetId="60" r:id="rId10"/>
    <sheet name="24　食品表示" sheetId="156" r:id="rId11"/>
    <sheet name="24　残留農薬など" sheetId="34" r:id="rId12"/>
    <sheet name="Sheet3" sheetId="254" state="hidden" r:id="rId13"/>
  </sheets>
  <definedNames>
    <definedName name="_xlnm._FilterDatabase" localSheetId="2" hidden="1">'24　ノロウイルス関連情報 '!$A$22:$G$75</definedName>
    <definedName name="_xlnm._FilterDatabase" localSheetId="4" hidden="1">'24　食中毒記事等 '!$A$8:$D$8</definedName>
    <definedName name="_xlnm._FilterDatabase" localSheetId="9" hidden="1">'24　食品回収'!$A$1:$E$46</definedName>
    <definedName name="_xlnm._FilterDatabase" localSheetId="10" hidden="1">'24　食品表示'!$A$1:$C$1</definedName>
    <definedName name="_xlnm.Print_Area" localSheetId="6">'23　国内感染症情報'!$A$1:$D$34</definedName>
    <definedName name="_xlnm.Print_Area" localSheetId="2">'24　ノロウイルス関連情報 '!$A$19:$N$84</definedName>
    <definedName name="_xlnm.Print_Area" localSheetId="3">'24 衛生訓話'!$A$1:$M$25</definedName>
    <definedName name="_xlnm.Print_Area" localSheetId="5">'24 海外情報'!$A$1:$C$57</definedName>
    <definedName name="_xlnm.Print_Area" localSheetId="7">'24　感染症統計'!$A$1:$AC$39</definedName>
    <definedName name="_xlnm.Print_Area" localSheetId="11">'24　残留農薬など'!$A$1:$N$19</definedName>
    <definedName name="_xlnm.Print_Area" localSheetId="4">'24　食中毒記事等 '!$A$1:$D$48</definedName>
    <definedName name="_xlnm.Print_Area" localSheetId="9">'24　食品回収'!$A$1:$E$50</definedName>
    <definedName name="_xlnm.Print_Area" localSheetId="10">'24　食品表示'!$A$1:$C$33</definedName>
    <definedName name="_xlnm.Print_Area" localSheetId="1">'スポンサー公告 '!$A$1:$AB$52</definedName>
    <definedName name="_xlnm.Print_Titles" localSheetId="4">'24　食中毒記事等 '!$8:$8</definedName>
    <definedName name="_xlnm.Print_Titles" localSheetId="10">'24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78" l="1"/>
  <c r="B14" i="78"/>
  <c r="B18" i="78"/>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F4" i="240"/>
  <c r="G4" i="240"/>
  <c r="U4" i="240"/>
  <c r="V4" i="240"/>
  <c r="N20" i="209"/>
  <c r="N13" i="209"/>
  <c r="B10" i="78" l="1"/>
  <c r="B13" i="78"/>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T4" i="240"/>
  <c r="S4" i="240"/>
  <c r="R4" i="240"/>
  <c r="Q4" i="240"/>
  <c r="P4" i="240"/>
  <c r="M4" i="240"/>
  <c r="K4" i="240"/>
  <c r="J4" i="240"/>
  <c r="I4" i="240"/>
  <c r="H4" i="240"/>
  <c r="E4" i="240"/>
  <c r="D4" i="240"/>
  <c r="C4" i="240"/>
  <c r="B4" i="240"/>
  <c r="N4" i="240" l="1"/>
  <c r="AC4" i="240"/>
  <c r="M4" i="209" l="1"/>
  <c r="S13" i="209" l="1"/>
  <c r="R13" i="209"/>
  <c r="Q13" i="209"/>
  <c r="P13" i="209"/>
  <c r="O13" i="209"/>
  <c r="S20" i="209"/>
  <c r="R20" i="209"/>
  <c r="Q20" i="209"/>
  <c r="P20" i="209"/>
  <c r="O20" i="209"/>
  <c r="G25" i="101"/>
  <c r="G26" i="101"/>
  <c r="G70" i="101" l="1"/>
  <c r="Q25" i="209" l="1"/>
  <c r="N25" i="209"/>
  <c r="R25" i="209"/>
  <c r="O25" i="209"/>
  <c r="D5" i="209"/>
  <c r="G5" i="209"/>
  <c r="P25" i="209"/>
  <c r="S25" i="209"/>
  <c r="E5" i="209"/>
  <c r="F5" i="209"/>
  <c r="H5" i="209"/>
  <c r="I5" i="209"/>
  <c r="J5" i="209"/>
  <c r="D2" i="124" l="1"/>
  <c r="B12" i="78"/>
  <c r="G24" i="101" l="1"/>
  <c r="B24" i="101" s="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<sst xmlns="http://schemas.openxmlformats.org/spreadsheetml/2006/main" count="700" uniqueCount="482">
  <si>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</si>
  <si>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</si>
  <si>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</si>
  <si>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</si>
  <si>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</si>
  <si>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</si>
  <si>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</si>
  <si>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</si>
  <si>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</si>
  <si>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</si>
  <si>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</si>
  <si>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</si>
  <si>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</si>
  <si>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</si>
  <si>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</si>
  <si>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</si>
  <si>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</si>
  <si>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</si>
  <si>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</si>
  <si>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</si>
  <si>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</si>
  <si>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</si>
  <si>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</si>
  <si>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</si>
  <si>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</si>
  <si>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</si>
  <si>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</si>
  <si>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</si>
  <si>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</si>
  <si>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</si>
  <si>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</si>
  <si>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</si>
  <si>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</si>
  <si>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</si>
  <si>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</si>
  <si>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</si>
  <si>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</si>
  <si>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</si>
  <si>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</si>
  <si>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</si>
  <si>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</si>
  <si>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</si>
  <si>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</si>
  <si>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</si>
  <si>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</si>
  <si>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</si>
  <si>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</si>
  <si>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</si>
  <si>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</si>
  <si>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</si>
  <si>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</si>
  <si>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</si>
  <si>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</si>
  <si>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</si>
  <si>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</si>
  <si>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</si>
  <si>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</si>
  <si>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</si>
  <si>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</si>
  <si>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</si>
  <si>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</si>
  <si>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</si>
  <si>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</si>
  <si>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</si>
  <si>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</si>
  <si>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</si>
  <si>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</si>
  <si>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</si>
  <si>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</si>
  <si>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</si>
  <si>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</si>
  <si>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</si>
  <si>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</si>
  <si>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</si>
  <si>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</si>
  <si>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</si>
  <si>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</si>
  <si>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</si>
  <si>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</si>
  <si>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</si>
  <si>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</si>
  <si>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</si>
  <si>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</si>
  <si>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</si>
  <si>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</si>
  <si>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</si>
  <si>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</si>
  <si>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</si>
  <si>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</si>
  <si>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</si>
  <si>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</si>
  <si>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</si>
  <si>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</si>
  <si>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</si>
  <si>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</si>
  <si>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</si>
  <si>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</si>
  <si>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</si>
  <si>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</si>
  <si>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</si>
  <si>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</si>
  <si>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</si>
  <si>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</si>
  <si>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</si>
  <si>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</si>
  <si>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</si>
  <si>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</si>
  <si>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</si>
  <si>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</si>
  <si>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</si>
  <si>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</si>
  <si>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</si>
  <si>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</si>
  <si>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</si>
  <si>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</si>
  <si>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</si>
  <si>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</si>
  <si>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</si>
  <si>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</si>
  <si>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</si>
  <si>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</si>
  <si>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</si>
  <si>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</si>
  <si>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</si>
  <si>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</si>
  <si>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</si>
  <si>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</si>
  <si>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</si>
  <si>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</si>
  <si>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</si>
  <si>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</si>
  <si>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</si>
  <si>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</si>
  <si>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</si>
  <si>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</si>
  <si>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</si>
  <si>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</si>
  <si>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</si>
  <si>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</si>
  <si>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</si>
  <si>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</si>
  <si>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</si>
  <si>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</si>
  <si>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</si>
  <si>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</si>
  <si>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</si>
  <si>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</si>
  <si>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</si>
  <si>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</si>
  <si>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</si>
  <si>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</si>
  <si>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</si>
  <si>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</si>
  <si>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</si>
  <si>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</si>
  <si>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</si>
  <si>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</si>
  <si>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</si>
  <si>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</si>
  <si>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</si>
  <si>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</si>
  <si>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</si>
  <si>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</si>
  <si>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</si>
  <si>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</si>
  <si>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</si>
  <si>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</si>
  <si>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</si>
  <si>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</si>
  <si>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</si>
  <si>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</si>
  <si>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</si>
  <si>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</si>
  <si>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</si>
  <si>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</si>
  <si>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</si>
  <si>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</si>
  <si>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</si>
  <si>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</si>
  <si>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</si>
  <si>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</si>
  <si>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</si>
  <si>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</si>
  <si>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</si>
  <si>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</si>
  <si>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</si>
  <si>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</si>
  <si>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</si>
  <si>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</si>
  <si>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</si>
  <si>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</si>
  <si>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</si>
  <si>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</si>
  <si>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</si>
  <si>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</si>
  <si>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</si>
  <si>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</si>
  <si>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</si>
  <si>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</si>
  <si>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</si>
  <si>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</si>
  <si>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</si>
  <si>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</si>
  <si>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</si>
  <si>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</si>
  <si>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1"/>
  </si>
  <si>
    <t>食品表示 (2/17-2/24)</t>
  </si>
  <si>
    <t>日付</t>
    <rPh sb="0" eb="2">
      <t>ヒヅケ</t>
    </rPh>
    <phoneticPr fontId="81"/>
  </si>
  <si>
    <t>.</t>
    <phoneticPr fontId="81"/>
  </si>
  <si>
    <t>-</t>
    <phoneticPr fontId="81"/>
  </si>
  <si>
    <t>　</t>
    <phoneticPr fontId="15"/>
  </si>
  <si>
    <t xml:space="preserve"> 5類感染症</t>
    <phoneticPr fontId="5"/>
  </si>
  <si>
    <t>回収＆返金</t>
  </si>
  <si>
    <t>イオンリテール</t>
  </si>
  <si>
    <t>回収＆交換</t>
  </si>
  <si>
    <t>回収＆返金/交換</t>
  </si>
  <si>
    <t>やや少ない</t>
    <rPh sb="2" eb="3">
      <t>スク</t>
    </rPh>
    <phoneticPr fontId="81"/>
  </si>
  <si>
    <t>ツルヤ</t>
  </si>
  <si>
    <t xml:space="preserve">
3類感染症
細菌性赤痢</t>
    <phoneticPr fontId="5"/>
  </si>
  <si>
    <t xml:space="preserve">腸チフス
</t>
    <rPh sb="0" eb="1">
      <t>チョウ</t>
    </rPh>
    <phoneticPr fontId="81"/>
  </si>
  <si>
    <t>11月ー
施設の所在市町村で流行・食中毒が複数件報告される
定点観測値が5.00～10.00</t>
    <phoneticPr fontId="81"/>
  </si>
  <si>
    <t>北海道新聞</t>
    <rPh sb="0" eb="3">
      <t>ホッカイドウ</t>
    </rPh>
    <rPh sb="3" eb="5">
      <t>シンブン</t>
    </rPh>
    <phoneticPr fontId="81"/>
  </si>
  <si>
    <t>2025/23週</t>
    <phoneticPr fontId="81"/>
  </si>
  <si>
    <t>　旭川市保健所は13日、市内の保育施設で乳幼児と職員の計15人が嘔吐（おうと）や下痢などの症状を訴え、そのうち4人の便からノロウイルスを検出したと発表した</t>
    <phoneticPr fontId="81"/>
  </si>
  <si>
    <t>近鉄・都ホテルズは10日、三重県志摩市阿児町神明の「志摩観光ホテル　ザ　ベイスイート」で食事をした客ら15人が嘔吐（おうと）や下痢の症状を訴えたと発表した。伊勢保健所が原因を調べている。</t>
    <phoneticPr fontId="81"/>
  </si>
  <si>
    <t>伊勢新聞</t>
    <rPh sb="0" eb="4">
      <t>イセシンブン</t>
    </rPh>
    <phoneticPr fontId="81"/>
  </si>
  <si>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1"/>
  </si>
  <si>
    <t>結核例　216例</t>
    <rPh sb="7" eb="8">
      <t>レイ</t>
    </rPh>
    <phoneticPr fontId="5"/>
  </si>
  <si>
    <t>細菌性赤痢1例‌
菌種：S. flexneri（B群）＿感染地域：インドネシア</t>
    <phoneticPr fontId="81"/>
  </si>
  <si>
    <t>2025年第22週</t>
    <rPh sb="4" eb="5">
      <t>ネン</t>
    </rPh>
    <rPh sb="5" eb="6">
      <t>ダイ</t>
    </rPh>
    <rPh sb="8" eb="9">
      <t>シュウ</t>
    </rPh>
    <phoneticPr fontId="81"/>
  </si>
  <si>
    <t>フジ</t>
  </si>
  <si>
    <t>生活協同組合コー...</t>
  </si>
  <si>
    <t>非常に少ない</t>
    <rPh sb="0" eb="2">
      <t>ヒジョウ</t>
    </rPh>
    <rPh sb="3" eb="4">
      <t>スク</t>
    </rPh>
    <phoneticPr fontId="81"/>
  </si>
  <si>
    <t>ビックサイト10/15-17共同出展募集中</t>
    <rPh sb="14" eb="16">
      <t>キョウドウ</t>
    </rPh>
    <rPh sb="16" eb="18">
      <t>シュッテン</t>
    </rPh>
    <rPh sb="18" eb="20">
      <t>ボシュウ</t>
    </rPh>
    <rPh sb="20" eb="21">
      <t>ナカ</t>
    </rPh>
    <phoneticPr fontId="29"/>
  </si>
  <si>
    <t>今週のニュース（Noroｖｉｒｕｓ） (6/16-6/22)</t>
    <rPh sb="0" eb="2">
      <t>コンシュウ</t>
    </rPh>
    <phoneticPr fontId="5"/>
  </si>
  <si>
    <t xml:space="preserve"> GⅡ　23週   0例</t>
    <rPh sb="6" eb="7">
      <t>シュウ</t>
    </rPh>
    <phoneticPr fontId="5"/>
  </si>
  <si>
    <t xml:space="preserve"> GⅡ24週　0例</t>
    <rPh sb="8" eb="9">
      <t>レイ</t>
    </rPh>
    <phoneticPr fontId="5"/>
  </si>
  <si>
    <t>2025/24週</t>
  </si>
  <si>
    <t>福岡市は、東区と中央区の保育施設で感染性胃腸炎の集団発生が起きたと20日、発表しました。園児と職員合わせて33人が症状を訴えています。福岡市によりますと、2日から20日にかけて、東区の保育施設で21人、中央区の保育施設で12人が嘔吐や下痢、発熱、腹痛の症状を訴えました。</t>
    <phoneticPr fontId="81"/>
  </si>
  <si>
    <t>FBS福岡放送ニュース</t>
    <phoneticPr fontId="81"/>
  </si>
  <si>
    <t>保健所が調べたところ、この店で食事をした58人（男性34人、女性24人、13歳～53歳）が食中毒の症状を発症していることが確認されました。患者のうち、22人の便を調べたところ、全員から「サポウイルス」が検出されました。14日に提供された料理は、魚、肉料理、鉄板焼き、寿司、中華、フライ、天ぷら、ピザ  パスタ、ドリア、グラタン、ラーメン、麺類、サラダバー、スープ、ご飯もの、前菜、デザート、ドリンクなど</t>
    <phoneticPr fontId="81"/>
  </si>
  <si>
    <t>静岡放送</t>
    <rPh sb="0" eb="2">
      <t>シズオカ</t>
    </rPh>
    <rPh sb="2" eb="4">
      <t>ホウソウ</t>
    </rPh>
    <phoneticPr fontId="81"/>
  </si>
  <si>
    <t>大阪府河内長野市にある「日本料理 喜一」の代表、北野博一容疑者（69）ら3人は、今年2月、食中毒で保健所から営業停止処分を受けていたにもかかわらず、ウイルスに汚染された仕出し弁当を調理し、販売した疑いがもたれています。　博一容疑者らは「ノロウイルスへの認識が甘かった」と容疑を認めています</t>
    <phoneticPr fontId="81"/>
  </si>
  <si>
    <t>TBS</t>
    <phoneticPr fontId="81"/>
  </si>
  <si>
    <t>食中毒情報 (6/16-6/22)</t>
    <rPh sb="0" eb="3">
      <t>ショクチュウドク</t>
    </rPh>
    <rPh sb="3" eb="5">
      <t>ジョウホウ</t>
    </rPh>
    <phoneticPr fontId="5"/>
  </si>
  <si>
    <t>海外情報 (6/16-6/22)</t>
    <rPh sb="0" eb="4">
      <t>カイガイジョウホウ</t>
    </rPh>
    <phoneticPr fontId="5"/>
  </si>
  <si>
    <t>食品表示
 (6/16-6/22)</t>
    <rPh sb="0" eb="2">
      <t>ショクヒン</t>
    </rPh>
    <rPh sb="2" eb="4">
      <t>ヒョウジ</t>
    </rPh>
    <phoneticPr fontId="5"/>
  </si>
  <si>
    <t>食品表示 (6/16-6/22)</t>
    <phoneticPr fontId="5"/>
  </si>
  <si>
    <r>
      <t>残留農薬</t>
    </r>
    <r>
      <rPr>
        <sz val="20"/>
        <color theme="0"/>
        <rFont val="ＭＳ Ｐゴシック"/>
        <family val="3"/>
        <charset val="128"/>
      </rPr>
      <t xml:space="preserve"> (6/16-6/22)</t>
    </r>
    <phoneticPr fontId="5"/>
  </si>
  <si>
    <t>半生チャーシュー、レアから揚げ、生つくね…“食中毒”発生すれば「店側が責任を負う」が、鶏肉の“生食”に「法規制」ないワケ</t>
    <phoneticPr fontId="15"/>
  </si>
  <si>
    <r>
      <t xml:space="preserve">   6月上旬、兵庫県神戸市のラーメン店で半生の鶏チャーシューを食べた人がその後、体調を崩したとの投稿がXで拡散され、「カンピロバクター」（加熱不十分な鶏肉を食べることで感染し食中毒を引き起こすリスクがある細菌）もトレンド入りするなど話題となった。神戸市は7日、当該店舗における食中毒の発生を断定したと公表。
   20～40代の男女8人が下痢、発熱、頭痛、関節痛などを発症したが、全員がおおむね快方に向かっていること、同店に対して3日間の営業停止を命じたことなどを報告した。当該店舗も8日にSNSを更新し、おわびとともに、経緯や現状の説明、来店後に体調不良となった場合の問い合わせ先の案内などをしている。加熱不十分な鶏肉をめぐっては、チャーシューだけでなく、から揚げなど他の鶏料理でも「レア状態だった」との報告がSNSなどでたびたび話題となる。メニューとしてあえて「生」で提供している店が炎上することも少なくなく、2022年には「生つくね」が名物だった東京の老舗焼き鳥店がSNSでの批判を受けて閉店した。食品安全委員会によれば、カンピロバクターに感染した場合、発熱、倦怠（けんたい）感、頭痛、吐き気、腹痛、下痢、血便などの症状だけでなく、神経疾患であるギラン・バレー症候群を発症する可能性もあるという。上記のリスクから、食品安全委員会だけでなく厚生労働省、各地方自治体など多くの行政機関が「鶏肉はよく加熱して食べるように」との注意喚起を行っているが、実は鶏肉を生で食べること自体に法規制は設けられていない。
     </t>
    </r>
    <r>
      <rPr>
        <b/>
        <sz val="13"/>
        <rFont val="游ゴシック"/>
        <family val="3"/>
        <charset val="128"/>
      </rPr>
      <t>鶏肉の生食「法規制がない」ワケ
飲食業法務の専門家である石﨑冬貴弁護士は「食べ物に関しては、地域ごとの食文化や気候などさまざまな事情があり、一律で禁止することが難しい部分があります」とした上で、鶏肉の生食に法規制がない理由について、次のように説明する。「牛レバーや豚肉など、どの条件で食べてもリスクが高いものに関しては、過去の大きな食中毒事件や、統計上の食中毒事件の増加などを契機として規制されてきました。鶏肉に関しては、加熱調理が推奨されているものの、死亡事故など大きな事故が起きていないこともあり、生食に関する客観的な基準が存在しません」ただし鶏肉も「今後の事件事故の発生状況によっては規制される可能性もある」と石﨑弁護士は付言する。
2011年4月、焼き肉チェーン店でユッケを食べた客が腸管出血性大腸菌O111およびO157による大規模な食中毒を発症し、5人が死亡する深刻な事件が発生。この事件をきっかけに、牛肉の生食に関する規制が強化され、2012年7月には牛レバーが、内部まで腸管出血性大腸菌などの危険な細菌に汚染されている可能性があるとして生食禁止となった。さらに、牛レバーの生食禁止を受けて豚肉や豚レバーの生食が一部で広がったことなどから、2015年6月には豚肉・豚内臓の生食も、E型肝炎ウイルスや食中毒菌などによる重篤な食中毒の危険性が高いとして禁止された。こうした状況の中、「鶏刺し」「鶏のたたき」など鶏の生食文化が根付く鹿児島県、宮崎県では、独自に定めた加工基準によって、安全性の確保と食文化の存続に取り組んでいる。</t>
    </r>
    <phoneticPr fontId="15"/>
  </si>
  <si>
    <t>兵庫県</t>
    <rPh sb="0" eb="3">
      <t>ヒョウゴケン</t>
    </rPh>
    <phoneticPr fontId="15"/>
  </si>
  <si>
    <t>https://www.excite.co.jp/news/article/ben54_jp_news_2384/</t>
    <phoneticPr fontId="15"/>
  </si>
  <si>
    <t>【詳報】58人が食中毒…便を調査した22人全員からサポウイルス検出　入院せずおおむね快方に向かう　浜松市</t>
    <phoneticPr fontId="15"/>
  </si>
  <si>
    <t>　浜松市のビュッフェ形式の飲食店で、寿司や天ぷらなどを食べた５８人の男女が、下痢や腹痛などの症状を訴え、食中毒と診断されました。浜松市によりますと１４日、中央区の飲食店で鉄板焼きや寿司、天ぷらなどを食べた１０代から５０代の１０グループ男女５８人が下痢や腹痛、発熱などの症状を訴えました。そのうち２２人の便を調べたところ、全員から食中毒の原因となるサボウイルスが検出されたということです。入院はせずおおむね快方に向かっています。これを受け、保健所は２０日から衛生状況の改善が確認されるまでの間、店に営業禁止を命じました。浜松市における食中毒は今年に入り６件、２０８人発生していて、前年同期比より４件、１０９人増加しています。浜松市は食事や調理前、そしてトイレ後に石鹸を使ってしっかり手を洗うよう呼びかけています。</t>
    <phoneticPr fontId="15"/>
  </si>
  <si>
    <t>https://look.satv.co.jp/content_news/politics_economic/61347</t>
    <phoneticPr fontId="15"/>
  </si>
  <si>
    <t>sayvニュース</t>
    <phoneticPr fontId="15"/>
  </si>
  <si>
    <t>静岡県</t>
    <rPh sb="0" eb="3">
      <t>シズオカケン</t>
    </rPh>
    <phoneticPr fontId="15"/>
  </si>
  <si>
    <t>東三温室園芸農業...</t>
  </si>
  <si>
    <t>イトーヨーカ堂</t>
  </si>
  <si>
    <t>東京ヨーロッパ貿...</t>
  </si>
  <si>
    <t>金谷ホテルベーカ...</t>
  </si>
  <si>
    <t>ベルク</t>
  </si>
  <si>
    <t>ミスタージョージ...</t>
  </si>
  <si>
    <t>斗南丘牧場</t>
  </si>
  <si>
    <t>西友</t>
  </si>
  <si>
    <t>海士物産</t>
  </si>
  <si>
    <t>特定非営利活動法...</t>
  </si>
  <si>
    <t>ライフコーポレー...</t>
  </si>
  <si>
    <t>洋菓子の店コペッ...</t>
  </si>
  <si>
    <t>あぐり窪川</t>
  </si>
  <si>
    <t>ユニバース</t>
  </si>
  <si>
    <t>ル・プチメック</t>
  </si>
  <si>
    <t>公益財団法人丹後...</t>
  </si>
  <si>
    <t>サンエー</t>
  </si>
  <si>
    <t>コモディイイダ</t>
  </si>
  <si>
    <t>ボンテ</t>
  </si>
  <si>
    <t>アクシアルリテイ...</t>
  </si>
  <si>
    <t>オーシャンシステ...</t>
  </si>
  <si>
    <t>コープデリ生活協...</t>
  </si>
  <si>
    <t>PLANT</t>
  </si>
  <si>
    <t>丸合</t>
  </si>
  <si>
    <t>カラッとチーズ巻 一部(卵,鶏肉,豚肉他)表示欠落</t>
  </si>
  <si>
    <t>阪急デリカ</t>
  </si>
  <si>
    <t>いんげんの胡麻和え他 一部(乳成分,卵 他)表示欠落</t>
  </si>
  <si>
    <t>冨美家</t>
  </si>
  <si>
    <t>ぶっかけとろろそば 一部賞味期限誤記</t>
  </si>
  <si>
    <t>アート・ホーム</t>
  </si>
  <si>
    <t>熱田店 純米大吟醸白馬錦 酒まんじゅう 一部賞味期限誤記</t>
  </si>
  <si>
    <t>パティスリー ...</t>
  </si>
  <si>
    <t>パティスリーヴァールマタン ベイクドチーズ 一部異物混入の恐れ</t>
  </si>
  <si>
    <t>赤道店 鶏ハラミ炭火焼 一部消費期限誤記</t>
  </si>
  <si>
    <t>ハローズ</t>
  </si>
  <si>
    <t>オムレツ(プレーン) 一部(小麦,鶏肉,りんご)表示欠落</t>
  </si>
  <si>
    <t>六花亭</t>
  </si>
  <si>
    <t>六花亭 カステラ(8切入) 一部カビ発生の恐れコメントあり</t>
  </si>
  <si>
    <t>ラ・レトリなかし...</t>
  </si>
  <si>
    <t>なかしべつ食べるヨーグルト 一部大腸菌群陽性</t>
  </si>
  <si>
    <t>八雲チーズ工房</t>
  </si>
  <si>
    <t>ドリンクヨーグルト 一部大腸菌群陽性</t>
  </si>
  <si>
    <t>合同会社のざと菓...</t>
  </si>
  <si>
    <t>もみじ饅頭,すあま 一部(乳)表示欠落</t>
  </si>
  <si>
    <t>北越谷店 クリーム生どら焼き 一部保存温度逸脱</t>
  </si>
  <si>
    <t>和気店 子持カラフトししゃも 一部ラベル誤貼付</t>
  </si>
  <si>
    <t>木の芽(山椒の葉) 一部残留農薬基準超過</t>
  </si>
  <si>
    <t>妙蓮寺店 牛カルビ焼肉重 一部(卵,さば,鶏肉)表示欠落</t>
  </si>
  <si>
    <t>ポップスマラヤ ピンクグァバアイスバー 一部商品膨張</t>
  </si>
  <si>
    <t>やさしい甘さの大根さん 一部賞味期限印字不鮮明</t>
  </si>
  <si>
    <t>冷凍ハンバーグ サワヤカソース付 一部賞味期限表示欠落</t>
  </si>
  <si>
    <t>季節のヨーグルトgrape＆berry他 アルミ蓋の膨張で開栓の恐れ</t>
  </si>
  <si>
    <t>サーモントラウト甘口(養殖)他 一部保存方法表示欠落</t>
  </si>
  <si>
    <t>サバカレー 一部異物混入(布片)の恐れ</t>
  </si>
  <si>
    <t>岡崎げんき館 シフォンケーキ 一部消費期限誤記</t>
  </si>
  <si>
    <t>砂肝とチキンのねぎ塩和え 一部(卵)表示欠落</t>
  </si>
  <si>
    <t>美唄産 水菜 一部残留農薬基準値違反の恐れ</t>
  </si>
  <si>
    <t>焼菓子 6商品 一部アレルギー(小麦、卵、乳成分)表示欠落</t>
  </si>
  <si>
    <t>アイス 四万十のしぼりたて生乳仕込み濃厚 一部大腸菌群陽性</t>
  </si>
  <si>
    <t>西友 牛カルビおにぎり 一部(大豆)表示欠落</t>
  </si>
  <si>
    <t>下長店 豚肩ロースのローストポーク 一部消費期限誤記</t>
  </si>
  <si>
    <t>サマーシュトーレン 一部(オレンジ,キウイフルーツ)表示欠落</t>
  </si>
  <si>
    <t>いちごサイダー 一部異物混入の恐れ</t>
  </si>
  <si>
    <t>長田店 サーモン中巻 一部(かに,乳成分)表示欠落</t>
  </si>
  <si>
    <t>鶴ヶ島店 助宗鱈のたらカツ 一部(卵)表示欠落</t>
  </si>
  <si>
    <t>練馬店 明太フランス 一部(卵,りんご)表示欠落</t>
  </si>
  <si>
    <t>F6個入りプチチョコD809 一部賞味期限切れ混在の恐れ</t>
  </si>
  <si>
    <t>大和郡山店 ショコラクリームパン 一部ラベル誤貼付</t>
  </si>
  <si>
    <t>まるごと南瓜コロッケ 一部(卵,豚肉,ゼラチン)表示欠落</t>
  </si>
  <si>
    <t>寺尾店 紅鮭筋子醤油漬特切 一部(小麦)表示欠落</t>
  </si>
  <si>
    <t>指扇店 パクっと食べられるゆでたまご他 一部保存温度逸脱</t>
  </si>
  <si>
    <t>こだわりソースの大きな海老チリ 一部(乳成分)表示欠落</t>
  </si>
  <si>
    <t>安来店 クリーミーコロッケ 一部(えび)表示欠落</t>
  </si>
  <si>
    <t>長野南店 ねばねば丼 一部(卵)表示欠落</t>
    <phoneticPr fontId="26"/>
  </si>
  <si>
    <t>JR登戸催事 金谷メロンパン 一部消費期限表示欠落</t>
    <phoneticPr fontId="26"/>
  </si>
  <si>
    <t>　上位2種目(賞味期限・アレルギー表記ミス)で全体の　(61%)</t>
    <rPh sb="1" eb="3">
      <t>ジョウイ</t>
    </rPh>
    <rPh sb="4" eb="6">
      <t>シュモク</t>
    </rPh>
    <rPh sb="7" eb="11">
      <t>ショウミキゲン</t>
    </rPh>
    <rPh sb="17" eb="19">
      <t>ヒョウキ</t>
    </rPh>
    <rPh sb="23" eb="25">
      <t>ゼンタイ</t>
    </rPh>
    <phoneticPr fontId="5"/>
  </si>
  <si>
    <t>2025年 第24週（6/9～6/15)</t>
    <phoneticPr fontId="5"/>
  </si>
  <si>
    <t>2025年第23週（6月2日〜6月8日）</t>
    <phoneticPr fontId="81"/>
  </si>
  <si>
    <t>赤痢　無し</t>
    <rPh sb="0" eb="2">
      <t>セキリ</t>
    </rPh>
    <rPh sb="3" eb="4">
      <t>ナ</t>
    </rPh>
    <phoneticPr fontId="81"/>
  </si>
  <si>
    <t>腸管出血性大腸菌感染症48例（有症者30例、うちHUS‌1例）
‌感染地域：‌ ‌国内30例、韓国4例、ベトナム1例、韓国/フィリピン1例、国内・国外不明12例
‌国内の感染地域：‌‌神奈川県4例、福岡県4例、静岡県3例、香川県2例、岩手県1例、宮城県1例、群馬県1例、千葉県1例、東京都1例、新潟県1例、岐阜県1例、愛知県1例、三重県1例、岡山県1例、広島県1例、　　山口県1例、熊本県1例、鹿児島県1例、国内（都道府県不明）3例</t>
    <phoneticPr fontId="81"/>
  </si>
  <si>
    <t>年齢群：‌‌1歳（2 例 ）、3歳（1 例 ）、4歳（1 例 ）、5歳（1 例 ）、6歳（2 例 ）、
10 代（9 例 ）、20代（10例）、30 代（2 例 ）、40 代（3 例 ）、50代（6例）、60 代（2 例 ）、　70 代（6 例 ）、80代（3例）</t>
    <phoneticPr fontId="81"/>
  </si>
  <si>
    <t xml:space="preserve">血清群・毒素型：‌‌O157‌VT1・VT2（12例）、O157‌VT2（11例）、O103‌VT1（3例）、O26‌VT1（3例）、O111‌ VT1（1例）、
O111‌VT1・VT2（1例）、O121‌ VT2（1例）、O157‌VT1（1例）、O166‌VT2‌（1例）、O8‌VT2（1例）、その他・不明（13例）
累積報告数：684例（有症者296例、うちHUS‌4例．死亡1例）
</t>
    <phoneticPr fontId="81"/>
  </si>
  <si>
    <t>腸チフス2例‌
感染地域：千葉県1例、フィリピン1例</t>
    <phoneticPr fontId="81"/>
  </si>
  <si>
    <t xml:space="preserve">E型肝11例‌
　　感染地域（感染源）：‌北海道2例（豚肉1例、不明1例）、青森県1例（焼肉）、
　　宮城県1例（ジビエ）、栃木県1例（不明）、千葉県1例（焼肉）、愛知県1例（鹿肉）、
　　沖縄県/台湾1例（不明）、国内・国外不明
A型肝炎1例‌
　3例（不明3例）　　感染地域：三重県
</t>
    <phoneticPr fontId="81"/>
  </si>
  <si>
    <t xml:space="preserve">レジオネラ症58例（肺炎型57例、ポンティアック熱型1例）‌
感染地域：茨城県3例、新潟県3例、京都府3例、広島県3例、熊本県3例、岐阜県2例、大阪府2例、岡山県2例、山口県2例、　　　北海道1例、秋田県1例、栃木県1例、埼玉県1例、東京都1例、神奈川県1例、富山県1例、石川県1例、福井県1例、長野県1例、兵庫県1例、島根県1例、香川県1例、高知県1例、福岡県1例、長崎県1例、国内（都道府県不明）1例、国内・国外不明18例
‌
 ‌年齢群：30代（1例）、40代（3例）、50代（11例）、60代（8例）、70代（20例）、80代（10例）、90代以上（5例）
累積報告数：805例
</t>
    <phoneticPr fontId="81"/>
  </si>
  <si>
    <t>アメーバ赤痢4例（腸管アメーバ症4例）‌
感染地域：‌兵庫県1例、国内（ 都 道 府 県 不 明 ）1例、国内・国外不明2例
‌感染経路：その他・不明4例
ウイルス性肝炎3例‌ B型肝炎ウイルス3例＿感染経路：‌性的 接 触 1 例（ 異 性 間 ）、その他・不明2例</t>
    <phoneticPr fontId="81"/>
  </si>
  <si>
    <t>2025年第23週</t>
    <rPh sb="4" eb="5">
      <t>ネン</t>
    </rPh>
    <rPh sb="5" eb="6">
      <t>ダイ</t>
    </rPh>
    <rPh sb="8" eb="9">
      <t>シュウ</t>
    </rPh>
    <phoneticPr fontId="81"/>
  </si>
  <si>
    <r>
      <t xml:space="preserve">対前週
</t>
    </r>
    <r>
      <rPr>
        <b/>
        <sz val="14"/>
        <color rgb="FF002060"/>
        <rFont val="ＭＳ Ｐゴシック"/>
        <family val="3"/>
        <charset val="128"/>
      </rPr>
      <t>インフルエンザ 　　     　      -19%    減少</t>
    </r>
    <r>
      <rPr>
        <b/>
        <sz val="11"/>
        <color rgb="FF002060"/>
        <rFont val="ＭＳ Ｐゴシック"/>
        <family val="3"/>
        <charset val="128"/>
      </rPr>
      <t xml:space="preserve">
</t>
    </r>
    <r>
      <rPr>
        <b/>
        <sz val="14"/>
        <color rgb="FFC00000"/>
        <rFont val="ＭＳ Ｐゴシック"/>
        <family val="3"/>
        <charset val="128"/>
      </rPr>
      <t>新型コロナウイルス          　 　9% 　 増加</t>
    </r>
    <rPh sb="0" eb="3">
      <t>タイゼンシュウゾウカゾウカゲンショウ</t>
    </rPh>
    <rPh sb="34" eb="36">
      <t>ゲンショウ</t>
    </rPh>
    <rPh sb="64" eb="66">
      <t>ゾウカ</t>
    </rPh>
    <phoneticPr fontId="81"/>
  </si>
  <si>
    <t>名前</t>
    <rPh sb="0" eb="2">
      <t>ナマエ</t>
    </rPh>
    <phoneticPr fontId="81"/>
  </si>
  <si>
    <t>矢島秀章</t>
    <rPh sb="0" eb="4">
      <t>ヤジマヒデアキ</t>
    </rPh>
    <phoneticPr fontId="81"/>
  </si>
  <si>
    <t>やじまひであき</t>
    <phoneticPr fontId="81"/>
  </si>
  <si>
    <t>GAMMA</t>
    <phoneticPr fontId="81"/>
  </si>
  <si>
    <t>Plus会員</t>
    <rPh sb="4" eb="6">
      <t>カイイン</t>
    </rPh>
    <phoneticPr fontId="81"/>
  </si>
  <si>
    <t>支払い</t>
    <rPh sb="0" eb="2">
      <t>シハラ</t>
    </rPh>
    <phoneticPr fontId="81"/>
  </si>
  <si>
    <t>14400円</t>
    <rPh sb="5" eb="6">
      <t>エン</t>
    </rPh>
    <phoneticPr fontId="81"/>
  </si>
  <si>
    <t>Pro会員</t>
    <rPh sb="3" eb="5">
      <t>カイイン</t>
    </rPh>
    <phoneticPr fontId="81"/>
  </si>
  <si>
    <t>27000円</t>
    <rPh sb="5" eb="6">
      <t>エン</t>
    </rPh>
    <phoneticPr fontId="81"/>
  </si>
  <si>
    <t>りそなビジネスデビットカード</t>
  </si>
  <si>
    <t>承認番号：837424</t>
    <phoneticPr fontId="81"/>
  </si>
  <si>
    <t>承認番号：955915</t>
    <phoneticPr fontId="81"/>
  </si>
  <si>
    <t>問題なし</t>
    <rPh sb="0" eb="2">
      <t>モンダイ</t>
    </rPh>
    <phoneticPr fontId="81"/>
  </si>
  <si>
    <t>過剰</t>
    <rPh sb="0" eb="2">
      <t>カジョウ</t>
    </rPh>
    <phoneticPr fontId="81"/>
  </si>
  <si>
    <t>正しくは　12600円</t>
    <rPh sb="0" eb="1">
      <t>タダ</t>
    </rPh>
    <rPh sb="10" eb="11">
      <t>エン</t>
    </rPh>
    <phoneticPr fontId="81"/>
  </si>
  <si>
    <t>〇</t>
    <phoneticPr fontId="81"/>
  </si>
  <si>
    <t>✕</t>
    <phoneticPr fontId="81"/>
  </si>
  <si>
    <t>GAMMA社からりそな銀行に返却</t>
    <rPh sb="5" eb="6">
      <t>シャ</t>
    </rPh>
    <rPh sb="11" eb="13">
      <t>ギンコウ</t>
    </rPh>
    <rPh sb="14" eb="16">
      <t>ヘンキャク</t>
    </rPh>
    <phoneticPr fontId="81"/>
  </si>
  <si>
    <t>マイナス請求してください</t>
    <rPh sb="4" eb="6">
      <t>セイキュウ</t>
    </rPh>
    <phoneticPr fontId="81"/>
  </si>
  <si>
    <t>★ブラジル食品大手ＪＢＳ、ＮＹ市場に上場【時事通信速報】 - 日本食糧新聞・電子版</t>
  </si>
  <si>
    <t xml:space="preserve">★食品輸出商談会2025 in ワルシャワ | イベント情報 - ジェトロ </t>
  </si>
  <si>
    <t xml:space="preserve">★フン・マネット首相「2025年経済成長率6.3％」―根拠なき楽観に懸念の声も［経済］ </t>
  </si>
  <si>
    <t xml:space="preserve">★米クラフト・ハインツ、2027年末までに米国で販売される製品から合成着色料の使用を終了(米国) ｜ </t>
  </si>
  <si>
    <t>https://www.nna.jp/news/2804898</t>
    <phoneticPr fontId="81"/>
  </si>
  <si>
    <t>忠清道と全羅北道地域で給食で出たパンを食べた後、集団食中毒が発生した事例</t>
    <phoneticPr fontId="81"/>
  </si>
  <si>
    <t xml:space="preserve">   忠清道と全羅北道地域で給食で出たパンを食べた後、集団食中毒が発生した事例が相次いでいる。 問題になったパンはすべてプルムウォン系列会社のフードマスが流通した製品であることが調査で分かった。疾病管理庁は13日、世宗と全羅北道扶安でパン類の摂取によるサルモネラ菌の集団感染が追加で発見されたと発表した。 先月、忠清北道清州と鎮川で集団食中毒の症状が現れたのに続き、追加感染が発生したのだ。 これまで有症状者は計208人に達する。問題になったパンは食品製造業者マザーグースが製造し、プルムウォンの食材流通専門系列会社フードマスが流通した「高カルシウムイチゴクリームロールケーキ」と「高カルシウムウリミルチョコバナナパン」だった。 消費期限はそれぞれ今年10月と9月までだった。フードマスはこの二つの製品約2万7000個を学校と幼稚園など全国給食事業場に納品した。 プルムウォン側は、食中毒の疑い症状が発生した事実を認知し、直ちに納品を全面中断し、自主的に回収して全量廃棄したと明らかにした。</t>
    <phoneticPr fontId="81"/>
  </si>
  <si>
    <t>韓国</t>
    <rPh sb="0" eb="2">
      <t>カンコク</t>
    </rPh>
    <phoneticPr fontId="81"/>
  </si>
  <si>
    <t>https://news.yahoo.co.jp/articles/766243a44763eb988700a1edfc0ac40bca1e1353</t>
    <phoneticPr fontId="81"/>
  </si>
  <si>
    <t>　全米で約1,920万個の卵がリコールされる事態となり、米国トップニュースとなっている。アメリカの大手スーパーに陳列する「Sunnyside」、「Clover」、「Raley’s」などのブランドを擁する「August Egg Company」がサルモネラ菌感染リスクにより、商品回収を発表した。
米食品医薬品局（FDA）と米疾病管理予防センター（CDC）は、August Egg Companyの「ブラウン・ケージフリーとブラウン・オーガニック認証卵」に汚染の疑いがあるとして注意喚起。サルモネラ菌は食中毒の原因となる細菌で、軽い胃の痛みから重篤な病気、最悪の場合は死に至るケースまで報告されている。
　今回のアメリカでの集団感染においても、FDAは感染を「卵」と関連づけている。
サルモネラ菌による食中毒事故で、亡くなるケースは非常に稀ではあるものの、東京都感染症情報センターによれば、日本でも過去に卵料理を食べた14歳の男児が死亡した事例があり、男児の家族4人全員が食中毒症状を訴えたという。家族の主な症状は，下痢（10回〜数10回），吐き気，腹痛，発熱（4名中2名は38℃以上）であったと報告されている。そのほか、過去には9歳の女児が卵かけご飯を食べて亡くなるという痛ましい事故も。今回のアメリカでの集団感染においても、FDAは感染を「卵」と関連づけている。一般的に賞味期限を過ぎた卵を食べても、保存環境や食べた人の健康状態によっては、ある程度は問題ないとされている。だが、現在アメリカでは7つの州で合計79件の感染例が報告されており、21人が入院している。物価高により価格が高騰中の卵を捨てるのは非常に心が痛む行為だが、対象となる卵が手元にある場合はただちに処分するようFDAは推奨している。また、卵の殻が一部分だけ破損している場合も、感染の危険性があるため（たとえ冷蔵庫で保管しているとしても）食べないよう注意を促している。その他、卵が触れた表面はしっかりと拭き取り、除菌スプレーなどでリスクをなるべく軽減していくよう心掛けて。
食後にめまいや吐き気、発熱などの症状が出た場合、とくに子どもや高齢者の場合は軽視せず早めに医療機関へ相談しよう。
※この記事はUS版『Delish』からの翻訳をもとに、日本版『ハーパーズ バザー』が編集して掲載しています。アメリカの情報に関するデータはすべてオリジナル記事によるものです。</t>
    <phoneticPr fontId="81"/>
  </si>
  <si>
    <t>米国</t>
    <rPh sb="0" eb="2">
      <t>ベイコク</t>
    </rPh>
    <phoneticPr fontId="81"/>
  </si>
  <si>
    <t>https://news.nissyoku.co.jp/flash/1190519</t>
    <phoneticPr fontId="81"/>
  </si>
  <si>
    <t>【サンパウロ時事】ブラジル食肉加工大手ＪＢＳは１３日、ニューヨーク証券取引所（ＮＹＳＥ）に同社株式が上場し、取引が始まったと発表した。
　ティッカーシンボルは社名と同じ「ＪＢＳ」。株価は１３．６５ドルで初値を付けた後、１４．５０ドルまで上昇。１３．８７ドルで引けた。
　同社株はサンパウロの取引所と・・・有料記事</t>
    <rPh sb="152" eb="154">
      <t>ユウリョウ</t>
    </rPh>
    <rPh sb="154" eb="156">
      <t>キジ</t>
    </rPh>
    <phoneticPr fontId="81"/>
  </si>
  <si>
    <t>ブラジル</t>
    <phoneticPr fontId="81"/>
  </si>
  <si>
    <t>https://www.jetro.go.jp/events/pow/0aa17b4543dad864.html</t>
    <phoneticPr fontId="81"/>
  </si>
  <si>
    <t>　1億2000万人を超える人口を有する中・東欧。このうち、ポーランドにおいては、日本食レストラン数は870店舗に達するなど日本食市場が拡大しています。さらなる成長が見込まれる中・東欧地域において、日本産食品の新たな商流・構築拡大の可能性が高まりつつあると考えられるため、ジェトロは前回に引き続き、ワルシャワにて対面式商談会を開催します。中・東欧地域から、有望な食品バイヤーが集結するこの機会を、お見逃しなく！
前回は、8か国16社のバイヤーと、日本及び欧州圏内から計10社のサプライヤ―が参加し、70件以上の商談が実施され、成約や可能性が見込まれる案件が多く出ています。本事業は、農水省補助金事業として実施します。
日時	2025年9月17日（水曜）9時00分～16時00分
場所	MOXO Restaurant &amp; Club外部サイトへ、新しいウィンドウが開きます （Żelazna 51/53 Street 00-841 Warszawa）
内容	募集対象
日本産農水産物・食品、飲料（アルコール含む）の以下バイヤーが求める品目を取り扱う企業、および生産者団体等　会期中に現地参加が可能な企業
対象品目　EU域内（特に開催国）にて販売可能な日本産食品等
出品物は、EUの食品輸入規制に対応している必要があります。
ご出品可能な商品かどうかを必ずご確認のうえ、お申込みください。
【バイヤーが求める品目例（6月12日時点）】
最新の情報は、添付の「海外バイヤーリスト」をご確認ください。参加バイヤーの追加がある場合、同リストは更新いたします。
水産物・水産加工品（ウニ、ほたて、海苔、海藻、寿司関連商品等）牛肉　米　米菓（スナック、もち等）日本酒　焼酎　
その他アルコール飲料（リキュール、ウイスキー等）　茶（オーガニック茶葉、煎茶、抹茶、そば茶等）菓子（米菓除く）
調味料類（塩、柚子胡椒、醤油、味噌、酢、ソース、スパイス、ブイヨン等）その他加工食品（麺類、カレー、梅関連製品、柚子関連製品等）</t>
    <phoneticPr fontId="81"/>
  </si>
  <si>
    <t>ポーランド</t>
    <phoneticPr fontId="81"/>
  </si>
  <si>
    <t>https://business-partners.asia/cambodia/keizai-20250616/</t>
    <phoneticPr fontId="81"/>
  </si>
  <si>
    <t>　カンボジアのフン・マネット首相は、2025年の経済成長率が6.3％に達するとの見通しを示した。これにより国内総生産（GDP）は513.9億ドル、1人あたりの国民所得は2924ドルとなり、2024年の2713ドルから増加するとしている。これらの発表は6月15日の「国家職業訓練教育の日」に合わせて行われた。首相は「不透明な世界経済情勢の中であっても、カンボジアは経済発展の転換点にある」と述べ、「今こそ工業化や経済多様化、地域・国際経済への統合を進める好機である」と強調した。また、地政学的緊張や世界的な景気低迷といった外的要因がある中でも、カンボジアは引き続き強靭で発展志向を維持しているとした。さらに、マクロ経済の安定性が保たれ、民間投資や起業家精神が促進されている背景には、平和と政治的安定があると指摘。「これらが雇用創出や国民生活の向上の原動力である」と語った。政府は今後、生産性向上、インフラ整備、経済的連結性の強化を通じて、持続的かつ包摂的な発展を目指す方針である。これに対し、王立カンボジアアカデミーの政策アナリスト、ソウン・サム氏は、政府が強い経済の勢いを維持している点を評価しつつ、「6.3％という成長率の維持には、戦略的計画と外的リスクへの耐性が必要である」と慎重な見方を示した。ロシア・ウクライナ戦争、イスラエルとパレスチナ、そしてイランとの緊張といった地政学的要因や、米国経済の不安定さが世界経済に影響を与えているとし、カンボジアにも波及リスクがあると分析した。また、「農産品の重要輸出先であるタイとの関係にも懸念があり、地域的な競争や政治的緊張が今後の障害となり得る」とも述べた。
こうした中で持続的成長を達成するには、「農産品の国内加工による付加価値創出や雇用の確保が重要であり、収穫後の損失を減らす努力が不可欠だ」とサム氏は指摘。また、各コミューンや州単位での食料需要を正確に把握することで、輸入依存を減らし国内雇用を創出できると提言した。一方、世界銀行の最新経済報告では、カンボジア経済は依然として外的・内的課題を抱えており、2025年の成長率は4.0％、2026年は4.5％に減速するとの予測が示された。これは、世界的な経済不確実性や不動産市場の低迷、与信の引き締めなどによるものとされている。同報告書では「経済の持続的成長と雇用創出のためには、建設業や縫製業から脱却し、付加価値の高い製造業やサービス業への移行が鍵である」と強調された。こうした見通しの中で注目すべきは、首相が提示した6.3％という高水準の成長率予測が、いかなる具体的な統計根拠や経済モデルを伴わずに発表されている点である。政府がフェイクニュース対策を推進するなか、経済成長率のような重要指標についても、信頼性と根拠の明示が重要であり、政府自身の発信にも同様の基準が求められる。</t>
    <phoneticPr fontId="81"/>
  </si>
  <si>
    <t>カンボジア</t>
    <phoneticPr fontId="81"/>
  </si>
  <si>
    <t>https://news.nissyoku.co.jp/flash/1191428</t>
    <phoneticPr fontId="81"/>
  </si>
  <si>
    <t>　　【ニューヨーク時事】米食品大手クラフト・ハインツは１７日、米国内で販売する商品への合成着色料使用を２０２７年までにやめると発表した。トランプ政権が打ち出した石油由来の合成着色料を食品サプライチェーン（供給網）から排除する方針に呼応した。食品業界では、合成着色料を見直す動きがじわりと広がっている。
・・・有料記事</t>
    <rPh sb="154" eb="158">
      <t>ユウリョウキジ</t>
    </rPh>
    <phoneticPr fontId="81"/>
  </si>
  <si>
    <t>https://www.jetro.go.jp/biznews/2025/06/21c77a36eecfd98c.html</t>
    <phoneticPr fontId="81"/>
  </si>
  <si>
    <t>　米国食品製造大手のクラフト・ハインツ（本社：イリノイ州）は6月17日、同社が2027年末までに米国で販売する製品ラインアップから合成着色料（FD＆C Colors、注）を除去すると発表した。同時に、今後、米国で合成着色料を含む新製品を発売しないことも表明した。発表によると、同社の製品のうち約90％は既に合成着色料が不使用とのことだ。同社は乳製品大手のクラフトとトマトケチャップで知られるハインツが2015年に合併した企業で、現在多くのブランドを抱えており、黄色5号、青色1号のような合成着色料は、同社ブランドのゼリー製品や清涼飲料水に現在も使用されている。同社は今後の計画として、「合成着色料の除去、合成着色料から天然着色料への置き換え、天然代替品がない場合は新しい色や色調の開発」に取り組むとしている。
　今回の発表は、ロバート・ケネディ・ジュニア保健福祉長官による合成着色料への対応が厳格化する中で行われた。米国保健福祉省（HHS）と食品医薬品局（FDA）は2025年4月22日に、国内の食品供給から石油由来の合成着色料の使用を段階的に廃止すると発表外部サイトへ、新しいウィンドウで開きますしており、合成食品着色料2種類の承認取消し手続きや、新しい天然着色添加物の認可、食品メーカーに対する特定の合成着色料不使用の要請などを進めている。ケネディ氏は、クラフト・ハインツやゼネラル・ミルズを含む食品製造企業の幹部と会談し、自身の任期終了までに製品から合成着色料を除去するよう求めた、と報じられている（CNN 6月17日）。
なお、食品製造大手では、ペプシコ（本社：ニューヨーク州）が2025年4月24日の投資家向けの収支報告で、同社の抱えるスナックブランドが2025年末までに合成着色料の使用を終了することを明らかにし、合成着色料不使用へ向けて順調に進んでいることを強調した。
（注）1938年連邦食品医薬品化粧品法および、その後の改正法により、食品、医薬品、化粧品に使用が許可されている合成着色料。</t>
    <phoneticPr fontId="81"/>
  </si>
  <si>
    <t xml:space="preserve">https://foodtech-japan.com/2025/06/19/vow-11/　　　 </t>
    <phoneticPr fontId="81"/>
  </si>
  <si>
    <t>　オーストラリア・ニュージーランド食品基準局（FSANZ）は6月18日、食品基準コード改正239号（Amendment No. 239）を公布し、オーストラリア企業Vowの培養ウズラ肉を「新規食品」として収載した。VowがFSANZに2023年1月に申請書を提出してから約2年半弱。ついに、Vowの培養ウズラをオーストラリアおよびニュージーランドでの販売するための最後のハードルが解消された。
FSANZは2025年3月26日に安全性評価を完了し、同製品を承認。4月7日にはその決定を食品閣僚会議へ通知した。この会議で再審査が要求されなければ、法的効力を持つこととなっていた。その後、約2ヵ月を経て、今回の最終承認に至った。Vowによると、シドニーで生産された培養ウズラは今後数週間で、オーストラリアのバー、レストランで提供される予定となる。</t>
    <phoneticPr fontId="81"/>
  </si>
  <si>
    <t>オーストラリア・ニュージランド</t>
    <phoneticPr fontId="81"/>
  </si>
  <si>
    <t>今週のお題(中心温度を測って記録しよう)</t>
    <rPh sb="6" eb="8">
      <t>チュウシン</t>
    </rPh>
    <rPh sb="8" eb="10">
      <t>オンド</t>
    </rPh>
    <rPh sb="11" eb="12">
      <t>ハカ</t>
    </rPh>
    <rPh sb="14" eb="16">
      <t>キロク</t>
    </rPh>
    <phoneticPr fontId="5"/>
  </si>
  <si>
    <t>なぜ毎日、調理品の中心温度を測るのでしょうか?</t>
    <rPh sb="2" eb="4">
      <t>マイニチ</t>
    </rPh>
    <rPh sb="5" eb="7">
      <t>チョウリ</t>
    </rPh>
    <rPh sb="7" eb="8">
      <t>ヒン</t>
    </rPh>
    <rPh sb="9" eb="11">
      <t>チュウシン</t>
    </rPh>
    <rPh sb="11" eb="13">
      <t>オンド</t>
    </rPh>
    <rPh sb="14" eb="15">
      <t>ハカ</t>
    </rPh>
    <phoneticPr fontId="5"/>
  </si>
  <si>
    <t>↓　職場の先輩は以下のことを理解して　わかり易く　指導しましょう　↓</t>
    <phoneticPr fontId="5"/>
  </si>
  <si>
    <t>★食品提供の基本は、安全で美味しい食品を喜んで召し上がって
いただくことです。
★安全な食品を提供するためには、定められた温度と時間で調理することです。
★現在使用中の温度計は、正しい温度を表示していますか?
★調理機に取り付けられているデジタル温度計は、案外故障したり、狂っていることがあります。必ず調理品は、中心温度計で加熱温度を測り記録しましょう。HACCPの基礎となります。</t>
    <rPh sb="1" eb="3">
      <t>ショクヒン</t>
    </rPh>
    <rPh sb="3" eb="5">
      <t>テイキョウ</t>
    </rPh>
    <rPh sb="6" eb="8">
      <t>キホン</t>
    </rPh>
    <rPh sb="10" eb="12">
      <t>アンゼン</t>
    </rPh>
    <rPh sb="13" eb="15">
      <t>オイ</t>
    </rPh>
    <rPh sb="17" eb="19">
      <t>ショクヒン</t>
    </rPh>
    <rPh sb="23" eb="24">
      <t>メ</t>
    </rPh>
    <rPh sb="25" eb="26">
      <t>ア</t>
    </rPh>
    <rPh sb="41" eb="43">
      <t>アンゼン</t>
    </rPh>
    <rPh sb="44" eb="46">
      <t>ショクヒン</t>
    </rPh>
    <rPh sb="47" eb="49">
      <t>テイキョウ</t>
    </rPh>
    <rPh sb="56" eb="57">
      <t>サダ</t>
    </rPh>
    <rPh sb="61" eb="63">
      <t>オンド</t>
    </rPh>
    <rPh sb="64" eb="66">
      <t>ジカン</t>
    </rPh>
    <rPh sb="67" eb="69">
      <t>チョウリ</t>
    </rPh>
    <rPh sb="78" eb="80">
      <t>ゲンザイ</t>
    </rPh>
    <rPh sb="80" eb="82">
      <t>シヨウ</t>
    </rPh>
    <rPh sb="82" eb="83">
      <t>チュウ</t>
    </rPh>
    <rPh sb="84" eb="87">
      <t>オンドケイ</t>
    </rPh>
    <rPh sb="106" eb="108">
      <t>チョウリ</t>
    </rPh>
    <rPh sb="108" eb="109">
      <t>キ</t>
    </rPh>
    <rPh sb="110" eb="111">
      <t>ト</t>
    </rPh>
    <rPh sb="112" eb="113">
      <t>ツ</t>
    </rPh>
    <rPh sb="123" eb="126">
      <t>オンドケイ</t>
    </rPh>
    <rPh sb="128" eb="130">
      <t>アンガイ</t>
    </rPh>
    <rPh sb="130" eb="132">
      <t>コショウ</t>
    </rPh>
    <rPh sb="136" eb="137">
      <t>クル</t>
    </rPh>
    <rPh sb="149" eb="150">
      <t>カナラ</t>
    </rPh>
    <rPh sb="151" eb="153">
      <t>チョウリ</t>
    </rPh>
    <rPh sb="153" eb="154">
      <t>ヒン</t>
    </rPh>
    <rPh sb="156" eb="158">
      <t>チュウシン</t>
    </rPh>
    <rPh sb="158" eb="160">
      <t>オンド</t>
    </rPh>
    <rPh sb="160" eb="161">
      <t>ケイ</t>
    </rPh>
    <rPh sb="162" eb="164">
      <t>カネツ</t>
    </rPh>
    <rPh sb="164" eb="166">
      <t>オンド</t>
    </rPh>
    <rPh sb="167" eb="168">
      <t>ハカ</t>
    </rPh>
    <rPh sb="169" eb="171">
      <t>キロク</t>
    </rPh>
    <rPh sb="183" eb="185">
      <t>キソ</t>
    </rPh>
    <phoneticPr fontId="5"/>
  </si>
  <si>
    <r>
      <t>調理品は、決められたタイミングで中心温度を計りましょう。そして、調理品の種類別に温度を記録してください。
調理器具や装置に据え付けの温度計は、調理品の表面温度を示していると考えてください。
表面にいくら熱が加わっていても、調理品内部の温度が上がらなければ、安全に食品を提供することはできません。　　　　そのために中心温度を測定し、加熱状態を確認してください。計測結果は必ず記録しておきましょう。定められた温度に達していなければ、</t>
    </r>
    <r>
      <rPr>
        <b/>
        <sz val="12"/>
        <color rgb="FFFF0000"/>
        <rFont val="ＭＳ Ｐゴシック"/>
        <family val="3"/>
        <charset val="128"/>
      </rPr>
      <t>ルールに従い再加熱してください。&lt;ここがポイントです&gt;</t>
    </r>
    <r>
      <rPr>
        <b/>
        <sz val="12"/>
        <rFont val="ＭＳ Ｐゴシック"/>
        <family val="3"/>
        <charset val="128"/>
      </rPr>
      <t xml:space="preserve">
★毎日使用している温度計が故障していては意味がないので、定期的にチェックも忘れずにお願いします。</t>
    </r>
    <rPh sb="0" eb="2">
      <t>チョウリ</t>
    </rPh>
    <rPh sb="2" eb="3">
      <t>ヒン</t>
    </rPh>
    <rPh sb="5" eb="6">
      <t>キ</t>
    </rPh>
    <rPh sb="16" eb="18">
      <t>チュウシン</t>
    </rPh>
    <rPh sb="18" eb="20">
      <t>オンド</t>
    </rPh>
    <rPh sb="21" eb="22">
      <t>ハカ</t>
    </rPh>
    <rPh sb="32" eb="34">
      <t>チョウリ</t>
    </rPh>
    <rPh sb="34" eb="35">
      <t>ヒン</t>
    </rPh>
    <rPh sb="36" eb="38">
      <t>シュルイ</t>
    </rPh>
    <rPh sb="38" eb="39">
      <t>ベツ</t>
    </rPh>
    <rPh sb="40" eb="42">
      <t>オンド</t>
    </rPh>
    <rPh sb="43" eb="45">
      <t>キロク</t>
    </rPh>
    <rPh sb="53" eb="55">
      <t>チョウリ</t>
    </rPh>
    <rPh sb="55" eb="57">
      <t>キグ</t>
    </rPh>
    <rPh sb="58" eb="60">
      <t>ソウチ</t>
    </rPh>
    <rPh sb="61" eb="62">
      <t>ス</t>
    </rPh>
    <rPh sb="63" eb="64">
      <t>ツ</t>
    </rPh>
    <rPh sb="68" eb="69">
      <t>ケイ</t>
    </rPh>
    <rPh sb="71" eb="73">
      <t>チョウリ</t>
    </rPh>
    <rPh sb="73" eb="74">
      <t>ヒン</t>
    </rPh>
    <rPh sb="75" eb="77">
      <t>ヒョウメン</t>
    </rPh>
    <rPh sb="77" eb="79">
      <t>オンド</t>
    </rPh>
    <rPh sb="80" eb="81">
      <t>シメ</t>
    </rPh>
    <rPh sb="86" eb="87">
      <t>カンガ</t>
    </rPh>
    <rPh sb="95" eb="97">
      <t>ヒョウメン</t>
    </rPh>
    <rPh sb="101" eb="102">
      <t>ネツ</t>
    </rPh>
    <rPh sb="103" eb="104">
      <t>クワ</t>
    </rPh>
    <rPh sb="111" eb="113">
      <t>チョウリ</t>
    </rPh>
    <rPh sb="113" eb="114">
      <t>ヒン</t>
    </rPh>
    <rPh sb="114" eb="116">
      <t>ナイブ</t>
    </rPh>
    <rPh sb="117" eb="119">
      <t>オンド</t>
    </rPh>
    <rPh sb="120" eb="121">
      <t>ア</t>
    </rPh>
    <rPh sb="128" eb="130">
      <t>アンゼン</t>
    </rPh>
    <rPh sb="131" eb="133">
      <t>ショクヒン</t>
    </rPh>
    <rPh sb="134" eb="136">
      <t>テイキョウ</t>
    </rPh>
    <rPh sb="156" eb="158">
      <t>チュウシン</t>
    </rPh>
    <rPh sb="158" eb="160">
      <t>オンド</t>
    </rPh>
    <rPh sb="161" eb="163">
      <t>ソクテイ</t>
    </rPh>
    <rPh sb="165" eb="167">
      <t>カネツ</t>
    </rPh>
    <rPh sb="167" eb="169">
      <t>ジョウタイ</t>
    </rPh>
    <rPh sb="170" eb="172">
      <t>カクニン</t>
    </rPh>
    <rPh sb="179" eb="181">
      <t>ケイソク</t>
    </rPh>
    <rPh sb="181" eb="183">
      <t>ケッカ</t>
    </rPh>
    <rPh sb="184" eb="185">
      <t>カナラ</t>
    </rPh>
    <rPh sb="186" eb="188">
      <t>キロク</t>
    </rPh>
    <rPh sb="197" eb="198">
      <t>サダ</t>
    </rPh>
    <rPh sb="202" eb="204">
      <t>オンド</t>
    </rPh>
    <rPh sb="205" eb="206">
      <t>タッ</t>
    </rPh>
    <rPh sb="218" eb="219">
      <t>シタガ</t>
    </rPh>
    <rPh sb="220" eb="223">
      <t>サイカネツ</t>
    </rPh>
    <rPh sb="243" eb="245">
      <t>マイニチ</t>
    </rPh>
    <rPh sb="245" eb="247">
      <t>シヨウ</t>
    </rPh>
    <rPh sb="251" eb="253">
      <t>オンド</t>
    </rPh>
    <rPh sb="253" eb="254">
      <t>ケイ</t>
    </rPh>
    <rPh sb="255" eb="257">
      <t>コショウ</t>
    </rPh>
    <rPh sb="262" eb="264">
      <t>イミ</t>
    </rPh>
    <rPh sb="270" eb="273">
      <t>テイキテキ</t>
    </rPh>
    <rPh sb="279" eb="280">
      <t>ワス</t>
    </rPh>
    <rPh sb="284" eb="285">
      <t>ネガ</t>
    </rPh>
    <phoneticPr fontId="5"/>
  </si>
  <si>
    <t>災害時の食支援を進化させる新たな動き、ドローンで物資輸送、キッチンカーとの連携も</t>
    <phoneticPr fontId="15"/>
  </si>
  <si>
    <t>　被災地に温かい食を迅速に提供するため、自治体が企業・地方公共団体などと災害時の炊き出し支援に関する協定を結ぶことが全国的に増えている。
2024年4月以降、宮城県、鹿児島市、長崎県、山口市、奈良県、石川県などが相次いで締結。内閣府が同年11月に改定した避難所運営に関する指針では、市町村が最優先で取り組む対策の1つに「協定の締結」があがり、政府は新しい地方創生交付金の対象にキッチンカーの導入なども盛り込んでいる。また2025年6月には、キッチンカーやトイレカーといった車両をデータベースに登録する制度が始まるなど、災害支援の環境整備が進みつつある。そのような中、名古屋学芸大学と、病院や福祉施設などの食事提供を行う富士産業は6月3日、災害時食支援のための連携協定を結んだ。災害時の食支援の研究を協力して行い、キッチンカーやドローンの活用に関する教育・研究、とそのための人材育成を進めていく。両者はこれまでもキッチンカーの衛生管理システムの構築に共同で取り組み、その成果として、『キッチンカー衛生管理マニュアル』を作成している。災害時は食中毒が発生しやすい状況となることから、食中毒予防のための衛生管理に注意が必要だが、キッチンカーは作業スペースが限られるため調理・提供には様々な工夫が必要となる。マニュアルは、衛生管理の国際基準HACCP(ハサップ)の考え方を取り入れ、調理工程ごとに必要な作業や注意点を盛り込み、分かりやすく記載。大学のホームページで公開している。協定を機に、災害時における更なるマニュアルの実用化と普及を目指す。また、ドローンを使った物資輸送の研究も開始する。富士産業は、東日本大震災や熊本地震、能登半島地震など数々の被災地にキッチンカーを派遣し、現地での食支援を行ってきた。同社がキッチンカーを開発したきっかけは、2004年に淡路島で得意先の介護施設が被災し、厨房が水没するなど甚大な被害を受けたことだった。
対応の最中、代替施設の必要性を痛感。緊急時に病院厨房の代替えとなり、かつ医療給食に対応できる設備を備えるキッチンカーの開発に踏み切り、衛生的な環境はもちろん様々な献立を作ることができるよう工夫した。しかし、能登半島地震への対応では多くの課題が見つかったという。被災地の近くまでは行けたが、ラスト1マイルには近づけなかったことが悔やまれ、キッチンカーでは一カ所しか支援できないジレンマもあったという。そこで、ラスト1マイルにも、複数箇所にも物資を届けられる方法を模索した結果、ドローンの活用が決まった。危機管理課の西村友裕課長は「ドローンを使えば、孤立集落にも物資を届けることができる。キッチンカーがセントラルキッチンとなって、ドローンを飛ばすことで複数箇所に食事が提供できる。このドローンとキッチンカー、2つの機能の応用がこれからの研究テーマだ。連携協定で研究活動を強化し、予測される広域災害の被害をできる限り小さく、かつ短期間で迅速に支援できる準備とそのための啓発を進めていきたい」と語った。
近い将来、ドローンを使った物資輸送が災害支援の標準になるかもしれない。</t>
    <phoneticPr fontId="15"/>
  </si>
  <si>
    <t>https://www.ssnp.co.jp/feeding/623040/</t>
    <phoneticPr fontId="15"/>
  </si>
  <si>
    <t>東京都</t>
    <rPh sb="0" eb="3">
      <t>トウキョウト</t>
    </rPh>
    <phoneticPr fontId="15"/>
  </si>
  <si>
    <t>食品産業新聞</t>
    <rPh sb="0" eb="6">
      <t>ショクヒンサンギョウシンブン</t>
    </rPh>
    <phoneticPr fontId="15"/>
  </si>
  <si>
    <t xml:space="preserve">ｄメニューニュース - NTTドコモ </t>
    <phoneticPr fontId="15"/>
  </si>
  <si>
    <t>　「ミシュランガイド」への掲載歴もあるという日本料理店で、食中毒による営業停止期間中に、弁当を販売した疑いで逮捕された経営者らが、弁当を調理する際、知人の店で料理を詰めていたことが分かりました。大阪府河内長野市の「日本料理喜一」の経営者・北野博一容疑者（69）ら3人は、ことし2月、食中毒の発生による店の営業停止期間中に、ノロウイルスに汚染された弁当11個を販売した疑いが持たれています。店のホームぺージによると、過去に「ミシュランガイド」への掲載歴もあるということです。その後の捜査関係者などへの取材で、博一容疑者らは営業停止を受け、調理した料理を知人の店に運び、弁当の容器に詰める作業をしていたことが分かりました。警察は、博一容疑者らが違法営業を隠そうとしていたとみて捜査しています。</t>
    <phoneticPr fontId="15"/>
  </si>
  <si>
    <t>https://topics.smt.docomo.ne.jp/article/ktv_news/region/ktv_news-20227?utm_source=dnews&amp;utm_medium=article&amp;utm_campaign=contentsmatch1</t>
    <phoneticPr fontId="15"/>
  </si>
  <si>
    <t>大阪府</t>
    <rPh sb="0" eb="3">
      <t>オオサカフ</t>
    </rPh>
    <phoneticPr fontId="15"/>
  </si>
  <si>
    <t>大幸薬品---大幅続伸、アニサキスの抑制効果を引き続き材料視</t>
    <phoneticPr fontId="15"/>
  </si>
  <si>
    <t xml:space="preserve"> ダイヤモンド・オンライン </t>
    <phoneticPr fontId="15"/>
  </si>
  <si>
    <t>　大幅続伸。前日は後場から急伸、本日も買い優勢の展開になっている。同社と国立感染症研究所の共同研究において、同社の下痢止め薬「正露丸」の主成分である「木クレオソート」が、寄生虫のアニサキスの運動を抑制する働きがあることを確認したと発表しており、買い材料につながっている。食中毒の発生件数は足元で増えているが、アニサキスによる食中毒が病因物質別では最多となっているもよう。</t>
    <phoneticPr fontId="15"/>
  </si>
  <si>
    <t>https://diamond.jp/zai/articles/-/1052075</t>
    <phoneticPr fontId="15"/>
  </si>
  <si>
    <t>食中毒（疑い）が発生しました(原因調査中)</t>
    <rPh sb="15" eb="17">
      <t>ゲンイン</t>
    </rPh>
    <rPh sb="17" eb="20">
      <t>チョウサチュウ</t>
    </rPh>
    <phoneticPr fontId="15"/>
  </si>
  <si>
    <t>　令和７年６月１８日（水）、古賀市内の医療機関から、食中毒様症状を呈する患者を診察した旨、粕屋保健福祉事務所に届出があった。
同事務所が調査したところ、６月１４日（土）２０時頃に福岡市内の飲食店を、同日２２時頃に同市内の別の飲食店を利用した友人グループ３名中２名が、下痢、発熱等の症状を呈していることが判明した。現在、同事務所において、食中毒疑いとして調査を進めている。
　発生日時　調査中　判明分：令和７年６月１６日（月）１６時００分頃
　摂食者数　​　調査中
　判明分：２名
　症状　​　判明分：下痢、発熱等
　有症者数　調査中　　判明分：２名（２０代男性）　２名とも医療機関を受診しているが、入院はしておらず、重篤な症状は呈していない。​
　原因施設、原因食品、病因物質　（１）原因施設：調査中　（２）原因食品：調査中　（３）病因物質：調査中
　検査　　福岡県保健環境研究所で有症者の便を検査予定。</t>
    <phoneticPr fontId="15"/>
  </si>
  <si>
    <t>https://www.pref.fukuoka.lg.jp/press-release/hokuchudoku20250619.html</t>
    <phoneticPr fontId="15"/>
  </si>
  <si>
    <t>営業者等に対する行政処分等について</t>
    <phoneticPr fontId="15"/>
  </si>
  <si>
    <t>茨城県</t>
    <rPh sb="0" eb="3">
      <t>イバラキケン</t>
    </rPh>
    <phoneticPr fontId="15"/>
  </si>
  <si>
    <t>茨城県公表</t>
    <rPh sb="2" eb="3">
      <t>ケン</t>
    </rPh>
    <rPh sb="3" eb="5">
      <t>コウヒョウ</t>
    </rPh>
    <phoneticPr fontId="15"/>
  </si>
  <si>
    <t xml:space="preserve">　公表年月日 令和７年６月１９日（木）  設 名 ぱすてる 　　施設所在地 取手市戸頭７－５－１５ 
業  種 飲食店営業 
適用条項 食品衛生法第６条第２号違反 
行政処分等を行った理由 食中毒の発生  （発生日：令和７年６月１７日（火）） 
行政処分等内容 食品衛生法に基づく営業禁止処分 
行政処分等の措置状況 令和７年６月１９日（木）、竜ケ崎保健所において営業者に対し行政処分を実施 </t>
    <phoneticPr fontId="15"/>
  </si>
  <si>
    <t>https://www.pref.ibaraki.jp/hokenfukushi/seiei/eisei/documents/kohyou0619.pdf</t>
    <phoneticPr fontId="15"/>
  </si>
  <si>
    <t xml:space="preserve">船橋の飲食店で食中毒 とりわさ刺しなど食べた３人症状、カンピロバクター検出 ３日間の営業停止 ... </t>
    <phoneticPr fontId="15"/>
  </si>
  <si>
    <t>千葉日報</t>
    <rPh sb="0" eb="4">
      <t>チバニッポウ</t>
    </rPh>
    <phoneticPr fontId="15"/>
  </si>
  <si>
    <t>千葉県</t>
    <rPh sb="0" eb="3">
      <t>チバケン</t>
    </rPh>
    <phoneticPr fontId="15"/>
  </si>
  <si>
    <t>　船橋市保健所は１７日、同市西船４の飲食店「火の國」で食事をした１グループ３人に下痢や腹痛などの症状が出たと発表した。発症者の便からカンピロバクター菌の一種が検出されたことなどから、同店の食事が原因の食中毒と断定し、同店を同日から３日間の営業停止処分とした。３人は回復傾向にある。市保健所によると、３人はいずれも４０代男性。５月３１日に同店でとりわさ刺しや鶏のレバー刺しなどを食べ、６月２～４日に症状が出たという。
　</t>
    <phoneticPr fontId="15"/>
  </si>
  <si>
    <t>https://www.chibanippo.co.jp/articles/1456967</t>
    <phoneticPr fontId="15"/>
  </si>
  <si>
    <t>飲食店で出された肉で食中毒になった事案に「自己責任だろ」って意見が出てるけど、これ被害に遭った客に言うことじゃないだろ</t>
    <phoneticPr fontId="15"/>
  </si>
  <si>
    <t>　鶏肉が赤いのはヤバいと知識で知っていても、「でも、飲食店なんだから変なものは出さないはず」と信じて口にするのが社会を成り立たせる「食の信頼」ってやつなのだからさ。これを「自己責任だ、わからない奴が悪い」とマウント取る奴のほうが悪いよ
　@MyoyoShinnyo そもそも正しい低音調理でも赤みは残るので、色で区別できると思っている勢がエアプなのですよ(´･ω･`)
低温調理をする際は、中心温度計等を用いて温度と時間の管理をしましょう。皆さんが思っている以上に、低温調理は時間がかかります。
肉の見た目では、食中毒を防ぐ安全な加熱をできたかどうか判断するのは不可能。自己流アレンジは禁物です。（食品安全委員会より）</t>
    <phoneticPr fontId="15"/>
  </si>
  <si>
    <t>https://togetter.com/li/2565104</t>
    <phoneticPr fontId="15"/>
  </si>
  <si>
    <t xml:space="preserve">海自で食中毒疑い放置 将官ら処分（産経ニュース） </t>
    <phoneticPr fontId="15"/>
  </si>
  <si>
    <t>　海上自衛隊は17日、指揮下の部隊で集団食中毒の疑いのある事案が発生したのに適切な措置を取らなかったとして、海将補（54）と1等海佐（54）を戒告処分にした。外部からの通報で発覚したといい、海自トップの斎藤聡幕僚長は同日の記者会見で「おかしいことをおかしいといえる雰囲気作りに努めていきたい」と述べた。
海自によると、令和5年9月14〜15日ごろ、1等海佐が指揮していた部隊で食事後に腹痛を訴えるなど体調不良者が44人発生。だが、1等海佐は食事の中止を検討せず、上官の海将補は検討を指示したり、上級部隊へ報告したりしなかった。調査に対して2人は、隊員を診察した部隊の医官が急性胃腸炎などと診断し、食中毒と判断しなかったことから措置を取らなかったと説明した。同月下旬、外部から情報提供があり、海上幕僚監部の調査で発覚した。処分に対する審理要求が行われ、処分決定に時間がかかったという。斎藤氏は会見で「本来なら内部からの通報で把握すべき。声が上がりやすい雰囲気を醸成したい」とも話した。</t>
    <phoneticPr fontId="15"/>
  </si>
  <si>
    <t>https://topics.smt.docomo.ne.jp/article/sankei/nation/sankei-_politics_defence_4WVYW75HL5JKTGXDVPCGS6NTTA?fm=topics&amp;fm_topics_id=12a8560a611331f890f54ca56c93b5e2</t>
    <phoneticPr fontId="15"/>
  </si>
  <si>
    <t xml:space="preserve">食中毒…客4人が下痢腹痛、唐揚げ専門店で食べて 発熱の症状も 鶏たたき、とり天も楽しんだ客 ... </t>
    <phoneticPr fontId="15"/>
  </si>
  <si>
    <t>埼玉県</t>
    <rPh sb="0" eb="3">
      <t>サイタマケン</t>
    </rPh>
    <phoneticPr fontId="15"/>
  </si>
  <si>
    <t>goo ニュース</t>
    <phoneticPr fontId="15"/>
  </si>
  <si>
    <t>　埼玉県は16日、カンピロバクターによる食中毒を発生させたとして、深谷市の飲食店「鶏の唐揚げ専門店　山田屋」を食品衛生法に基づき、18日まで3日間の営業停止の行政処分を命じた。　県食品安全課によると、6日に同店で鶏たたき、唐揚げ、とり天などを食べた8人グループのうち、20〜40代の男性4人が下痢や腹痛、発熱の症状を訴えた。全員快方に向かっているという。11日に通報を受け、熊谷保健所が調査。4人のうち受診した2人の便からカンピロバクターが検出され、共通の食事だったことから、同店が原因施設の食中毒と断定した。</t>
    <phoneticPr fontId="15"/>
  </si>
  <si>
    <t>兵庫県</t>
    <rPh sb="0" eb="3">
      <t>ヒョウゴケン</t>
    </rPh>
    <phoneticPr fontId="15"/>
  </si>
  <si>
    <t>-</t>
    <phoneticPr fontId="15"/>
  </si>
  <si>
    <t>https://news.yahoo.co.jp/articles/a056604ff2e8d3ab1eae2d6c0eae5fdb26644ca4</t>
    <phoneticPr fontId="15"/>
  </si>
  <si>
    <t>福岡県</t>
    <rPh sb="0" eb="3">
      <t>フクオカケン</t>
    </rPh>
    <phoneticPr fontId="15"/>
  </si>
  <si>
    <t>福岡県公表</t>
    <rPh sb="0" eb="3">
      <t>フクオカケン</t>
    </rPh>
    <rPh sb="3" eb="5">
      <t>コウヒョウ</t>
    </rPh>
    <phoneticPr fontId="15"/>
  </si>
  <si>
    <t>産経ニュース</t>
    <phoneticPr fontId="15"/>
  </si>
  <si>
    <t>21人が重度の食中毒に苦しみ、機内は悪夢の光景…残留プレーオフを戦うチームが緊急声明</t>
    <phoneticPr fontId="15"/>
  </si>
  <si>
    <t>https://topics.smt.docomo.ne.jp/article/qoly/sports/qoly-cyp2a9zb-iks-1</t>
    <phoneticPr fontId="15"/>
  </si>
  <si>
    <t>イタリア</t>
    <phoneticPr fontId="15"/>
  </si>
  <si>
    <t xml:space="preserve">タイ料理「カオムーデーン」で集団食中毒。葬儀の供食で100人超が病院搬送 </t>
    <phoneticPr fontId="15"/>
  </si>
  <si>
    <t>https://x-bomberth.com/20250616khaomoodeang/</t>
    <phoneticPr fontId="15"/>
  </si>
  <si>
    <t>タイ</t>
    <phoneticPr fontId="15"/>
  </si>
  <si>
    <t>　かつて柳沢敦や吉田麻也もプレーしたイタリアのサンプドリア。セリエA優勝経験もある名門だが、今季のセリエBで18位となり、史上初の3部降格が決まったはずだった。だが、15位だったブレシアが管理上の不正によって、勝点4ポイントが剥奪されたために状況が変わった。ブレシアの降格が決まった一方、17位に繰り上がったサンプは16位サレルニターナとの残留プレーオフを戦うことになったのだ。サンプは15日にホームで行われたプレーオフ1stレグに2-0で勝利。だが、サレルニターナは16日にこのような声明を発表した。「選手とスタッフを含むチームメンバー21名が重度な食中毒に罹患したため、本日の練習は中止する。昨日行われたサンプドリアと1stレグを終えて、ジェノバから戻る際に一連の体調不良が起きた。チームが空港に到着した時点で救急車が出動し、関係者の多くが入院した。20日（金）に予定されているサンプドリア戦の延期を正式に要請した」『La Gazzetta dello Sport』によれば、ジェノバ発のチャーター機でサレルニターナ関係者全員にコメ入りのテイクアウト食が配られたそう。離陸直後に大勢の胃腸に不調を訴え、次第に症状は悪化し、機内は悪夢のような光景になったとも…。激しい痛みに苦しむ選手も多かったという。ジェノバ警察は、サレルニターナが滞在していたホテルを調査。ホテル側は、テイクアウト食はサレルニターナの栄養士の指示に基づき現地で用意され、その後、配布されたと説明している。また、ホテル側の説明によると、食品の保管に問題が生じて品質が変化した可能性があるとのこと。選手・関係者は2〜3日で回復する可能性もあるというが、一部は特定の薬物治療を受ける予定だそう。</t>
    <phoneticPr fontId="15"/>
  </si>
  <si>
    <t xml:space="preserve">  ６月16日、タイ・パヤオ県クーウィアン地区で、住民100人以上が腹痛、嘔吐、激しい下痢などの食中毒症状を訴え、病院に搬送される事態が発生しました。原因とみられるのは、６月15日夕方に行われた住民の葬儀で配布された「カオ・ムーデーン」で、遺族側が用意し、参列者に約700食分配られていたものでした。影響を受けた住民によりますと、食後わずか２時間も経たないうちに腹部の不快感、吐き気、嘔吐、頭痛などの症状が現れ、中には重症化し、救急車で搬送されるケースもありました。症状は主に嘔吐と下痢が中心で、多くの人が夜間に急遽病院を受診しました。当局は、現在のような猛暑の中では食品が腐敗しやすく、細菌による食中毒が起きやすいと警告しています。今回の原因は、細菌汚染または高温による食品の劣化とみられています。また、当局は暑い季節における食品の調理・保管方法に十分注意するよう住民に呼びかけており、同様の事態が再発しないよう啓発を強化しています。</t>
    <phoneticPr fontId="15"/>
  </si>
  <si>
    <t xml:space="preserve">ライザップ、サプリの自主回収を発表 『COMMIT WITH LIMIT＋』の一部に医薬品成分が混入 </t>
    <phoneticPr fontId="81"/>
  </si>
  <si>
    <t xml:space="preserve">　　RIZAPグループ㈱（東京都新宿区、瀬戸健社長）は20日、子会社のRIZAP㈱が販売したサプリメント『COMMIT WITH LIMIT＋』の自主回収を発表した。原材料の1つに、医薬品成分のエフェドリンが「誤って混入した可能性がある」としている。回収対象は、23年4月27日から24年9月11日までに出荷された同商品で、商品パッケージ裏面右下に記載の賞味期限が2025年3月及び同年5月並びに26年3月とされているもの。同社の発表によれば、原材料の1つに含まれていたエフェドリンの含量は「微量」で、現在ままでのところ「健康への影響は報告されておりません」。予防的措置として自主回収を行う、としている。エフェドリンは、葛根湯などの漢方薬に用いられるマオウ（麻黄）という生薬に含まれる成分。気管支拡張や血圧上昇などの効能があるとされる。　故意でなくとも医薬品成分が含まれるサプリは、無承認無許可医薬品に該当する恐れがある。同社は、自主回収の発表に先立つ今月12日、エフェドリンが含まれる可能性があるとして同商品の販売一時休止と調査の実施を発表。また、同商品の購入者らに対して、使用を停止するよう呼び掛けていた。業界からは、医薬品成分混入の恐れが判明した時点で自主回収を行わなかった同社の対応に疑問の声も上がっている。原材料の1つにエフェドリンが混入した理由について、同社は発表で説明していない。ただ、同原材料を供給した国内の企業は、製造工程における微量のコンタミネーション（混入）が原因だったと見ている。小林製薬「紅麹サプリ」健康被害問題と同様に、原材料の製造・品質管理に問題があった可能性がある。
</t>
    <phoneticPr fontId="81"/>
  </si>
  <si>
    <t>https://wellness-news.co.jp/posts/250621-3/</t>
    <phoneticPr fontId="81"/>
  </si>
  <si>
    <t xml:space="preserve">	カミナシ、BMLフード・サイエンスと販売代理店契約を締結 - ニコニコニュース </t>
    <phoneticPr fontId="81"/>
  </si>
  <si>
    <t>　株式会社カミナシ（本社：東京都千代田区、代表取締役：諸岡 裕人、以下「カミナシ」）は、株式会社BMLフード・サイエンス（本社：東京都新宿区、代表取締役社長：小日向 清隆、以下、「BMLフード・サイエンス」）と食品関連事業における現場DXへの取り組みを支援すべく、『カミナシ レポート』『カミナシ 教育』の提供における販売代理店契約を締結しました。
　BMLフード・サイエンスは、臨床検査業界大手の株式会社ビー・エム・エルのグループ企業であり、食に関わる全ての事業者の衛生パートナーとして、厨房衛生点検や腸内細菌検査をはじめ、微生物・理化学検査、工場監査、表示作成サポート、認証取得支援のほか、生活雑貨品の品質検査や、品質管理システムの構築支援などワンストップで提供する衛生コンサルティング企業です。全国を網羅したネットワークと豊富な対応能力、長年培ってきた技術とノウハウをもとにした質の高いサービスは、幅広い業種・業態の事業者から高いご評価をいただいています。
近年、食品製造業界では、深刻な人手不足が進行しており、HACCPの義務化に伴う管理業務の複雑化や、従業員[ﾈﾀ1] [MM2] 教育の負担増が現場に重くのしかかっています。（※）限られた人員で安定的かつ高品質な製造体制を維持するためには、記録業務や教育の効率化、ノウハウの属人化解消といった現場課題への対応が求められています。
こうした背景から、今回の販売代理店契約では、BMLフード・サイエンスとカミナシの強みを掛け合わせ、両社で『カミナシ レポート』と『カミナシ 教育』の利用促進を図り、食品関連事業者の現場における業務効率化と品質向上の支援を強化してまいります。
※出典：食品製造業をめぐる情勢（2025年1月）農林水産省 新事業・食品産業部 食品製造課　　https://www.maff.go.jp/j/shokusan/sanki/soumu/attach/pdf/meguzi-13.pdf
　パートナーに関するお問い合わせ
カミナシでは、積極的にパートナーを募集しています。パートナーに関することは以下よりお問い合わせください。　https://kaminashi.jp/contact/partner
現場DXプラットフォーム『カミナシ』シリーズについて
現場DXプラットフォーム『カミナシ』は、現場の基盤である「作業方法」「人」「設備」にフォーカスした製品群を展開しています。現場帳票をデジタル化する『カミナシ レポート』や現場従業員管理システム『カミナシ 従業員』、動画マニュアル・研修システム『カミナシ 教育』、設備保全システム『カミナシ 設備保全』を提供しています。多角的なクラウドサービスの展開を通じて、現場で働くノンデスクワーカー3,900万人の働き方をスマートにすることを目指しています。</t>
    <phoneticPr fontId="81"/>
  </si>
  <si>
    <t>https://news.nicovideo.jp/watch/nw17841925?news_ref=watch_60_nw17760021</t>
    <phoneticPr fontId="81"/>
  </si>
  <si>
    <t xml:space="preserve">「特定保健用食品の表示許可等について」が改正されました。（天然抽出物等を原材料とする錠剤 </t>
    <phoneticPr fontId="81"/>
  </si>
  <si>
    <t>　紅麹関連製品に係る事案を踏まえ、特定保健用食品についても、機能性表示食品制度の見直しと同様の措置を許可制度の運用上講ずることが必要とされたことから、令和７年４月23日に、「特定保健用食品の表示許可等について」（平成26年10月30日消食表第259号）が改正されました。
＜主な改正内容＞
　天然抽出物等を原材料とする錠剤、カプセル剤等食品への適正製造規範（ＧＭＰ）として、別添６「特定保健用食品のうち天然抽出物等を原材料とする錠剤、カプセル剤等食品の製造又は加工の基準」が追加され、生産・製造及び品質管理の体制がこの基準に即していることが申請時の許可等の要件とされました。
〔新規通知〕
○「特定保健用食品の表示許可等について」の一部改正について（令和７年４月23日消食表第357号）
〔改正通知〕
○特定保健用食品の表示許可等について（平成26年10月30日消食表第259号）
※省庁別の制度動向や法律改正の詳細な内容はこちら（食品表示コンシェルジュ）</t>
    <phoneticPr fontId="81"/>
  </si>
  <si>
    <t>https://foods-ch.infomart.co.jp/anzen/eisei_hyoji/177985</t>
    <phoneticPr fontId="81"/>
  </si>
  <si>
    <t xml:space="preserve">「器具及び容器包装のポジティブリスト制度に関するＱ＆Ａについて」が公表されました ... </t>
    <phoneticPr fontId="81"/>
  </si>
  <si>
    <t>　「食品衛生法等の一部を改正する法律」（平成30年法律第46号）により、食品用器具及び容器包装に用いる合成樹脂について、安全性を評価した物質のみを使用可能とするポジティブリスト制度が導入され、令和２年６月１日から施行されています。
　令和７年５月31日にポジティブリスト制度の経過措置が満了することを受け、「器具及び容器包装のポジティブリスト制度に関するＱ＆Ａについて」（令和７年５月14日事務連絡）が公表されました。
＜器具及び容器包装のポジティブリスト制度に関するＱ＆Ａの内容（抜粋）＞
・問１　ポジティブリストの対象となる材質は、食品衛生法施行令で「合成樹脂」と定められているが、その範囲を教えてほしい。
・問２　ポジティブリストの対象外となるものは何か。
・問21　基材には、どのような物質が規定されているのか。
・問43　器具又は容器包装について、経過措置期間の令和７年５月末までに製造したもの、輸入したもの、販売したもの及び営業上使用しているものは、
　　　　経過措置期間経過後はどのような取扱になるのか。
・問44　新たに製造する器具又は容器包装に使用する新規の物質について、どのように対応すればよいか。
〔新規通知〕
○器具及び容器包装のポジティブリスト制度に関するＱ＆Ａについて（令和７年５月14日事務連絡）
※省庁別の制度動向や法律改正の詳細な内容はこちら（食品表示コンシェルジュ）</t>
    <phoneticPr fontId="81"/>
  </si>
  <si>
    <t>https://foods-ch.infomart.co.jp/anzen/eisei_hyoji/177989</t>
    <phoneticPr fontId="81"/>
  </si>
  <si>
    <t xml:space="preserve">消費者庁、3農薬の残留基準値見直しへ 改正告示を公示、一部経過措置も </t>
    <phoneticPr fontId="81"/>
  </si>
  <si>
    <t>　　消費者庁は令和7年6月19日、食品、添加物等の規格基準の一部改正を告示した（内閣府告示第100号）。同日、パブリックコメントも公表した。
今回の改正では、3種の農薬について食品中の残留基準値の見直しが行われた。対象となった農薬は殺菌剤・殺ダニ剤「フルアジナム」、殺虫剤「フルピリミン」、殺菌剤「マンデストロビン」の3種。　　基準値引き下げ対象は公布日から1年間の猶予
　　改正内容のうち一部品目においては基準値が引き上げられた一方、引き下げ対象となった食品については、公布日から起算して1年間の経過措置期間が設けられ、令和8年6月19日より新基準が適用されることとなった。改正概要は以下のとおり。フルアジナム：にんにく、マンゴー、茶、はちみつで基準値を引き上げた他、小豆類、やまいも、だいこん類など16品目で基準値を引き下げた。フルピリミン：トマト、きゅうり（ガーキンを含む）で基準値を引き下げる一方、玄米について基準値を0.7 ppmから1 ppmへ引き上げ。その他、豚・牛などの肝臓、食用部分なども一部基準値を引き上げ。マンデストロビン：トマト、きゅうり、茶の3品目で基準値を引き下げた。茶については40 ppmから30 ppmへ引き下げとなる。一方、牛の筋肉や魚介類、ぶどうや表にないその他の野菜などの多くで基準値を引き上げた。
　　残留基準改正案に対し、消費者から懸念の声
　この改正に伴い実施された意見募集（パブリックコメント）では、意見提出者から合計4件のコメントが寄せられた。消費者庁が公表した農薬フルアジナムに関する残留基準の改正案に対して、分類の曖昧さや基準値の高さ、そして農薬使用全般に対する根本的な疑問について複数の反対意見が寄せられた。ある意見では、「その他の野菜（ずいき及びれんこんを除く。）」という大雑把な分類に疑問を呈し、特にキク科、セリ科、アカザ科などの代表的な野菜が個別に記載されていない点を問題視した。これらを「その他」に一括りにした上で一律に5ppmという残留基準を設定するのは不適切であり、せめて科単位での明示が必要であるとの主張がなされた。この意見に対し消費者庁は、当該基準値は国内の使用方法に基づく作物残留試験の結果から設定されたものであり、食品安全委員会の評価に基づいて国民の健康に悪影響が生じないよう定めていると説明した。また、キク科（例：ごぼうやレタス）などについてはすでに個別に基準値を設定しているとし、「農産物等の食品分類表」や食品衛生基準審議会の「基本原則」への参照を促している。</t>
    <phoneticPr fontId="81"/>
  </si>
  <si>
    <t>https://wellness-news.co.jp/posts/250620-1/</t>
    <phoneticPr fontId="81"/>
  </si>
  <si>
    <t xml:space="preserve">「異物」はなぜ食品に混入する？“虫”がいつ入ったのかは検査でわかる！専門家に聞く原因と遭遇 ... </t>
    <phoneticPr fontId="81"/>
  </si>
  <si>
    <t>https://news.livedoor.com/topics/detail/28976867/</t>
    <phoneticPr fontId="81"/>
  </si>
  <si>
    <t>　虫や金属片などが食品に混入していたというニュースをしばしば見かける。
私たちの口に入るものだけにインパクトが大きいが、実は異物混入は毎日のように起こっているという。食品の異物混入の原因を分析するための「異物検査」を行う食環境衛生研究所の浅沼開さんはこう話す。「全体の統計まではわかりませんが、弊社にはほぼ毎日のように企業から検査の依頼が寄せられています。その状況から考えると、全国のどこかで毎日のように異物混入が発生していると考えられます」では、主にどんなものが混入するのか。なぜ、食品の異物混入は起きるのか。もし異物を見つけたとき、どのように対処するべきなのか。
混入する「異物」で多いもの
食環境衛生研究所が検査を依頼された食品に混入する異物として、毎年多く見られるのは以下の5つだという。
・原材料の骨　　・プラスチック片や、ビニールの切れ端　・食材加工中に発生したコゲ　　・カビ　　・虫（ゴキブリの幼虫、カメムシ、芋虫など）
「なかでも毎年1、2位を争うのはプラスチックやビニールの切れ端ですね」
そもそもなぜ、こうした異物が食品に混入してしまうのだろうか。浅沼さんによれば、主に以下のような原因が考えられるという。
　骨やプラスチック片は調理中に混入
　原材料の骨…調理中に混入。
　プラスチック片やビニール片…調理中や製造過程で混入。工場で包装を開けた際に混入したり、手袋の切れ端が入ったりすることがある。
　コゲ…調理中に混入。製造設備の状態が悪く、コゲが溜まっていたものがはがれて混入した可能性も。
　「小骨やコゲ、プラスチック片・ビニール片は、ほとんどの場合は小さく、金属でもないため、X線検査機や金属探知機を通しても発見しにくいため、消費者の手に届いた段階で発見されてしま　うことがあります」ちなみに、異物検査でプラスチックやビニールの種類を特定することにより、どの製造ラインで混入したのかを推測できるようになる。
カビは製造時にはわからないことも
カビ…輸送や保管中に食品についていたカビが繁殖してしまい、異物として見つかる。包材の破れなどによって後からカビが入り込み、繁殖する。あるいは、製造設備の衛生状態が悪く、そこで繁殖していたカビの塊が混入する。　続きは・・・URLをクリックして読んでください。</t>
    <rPh sb="940" eb="941">
      <t>ツヅ</t>
    </rPh>
    <rPh sb="956" eb="957">
      <t>ヨ</t>
    </rPh>
    <phoneticPr fontId="81"/>
  </si>
  <si>
    <t xml:space="preserve">消費者庁、消費生活意識調査を実施 消費生活相談の認知度や利用意向に課題 </t>
    <phoneticPr fontId="81"/>
  </si>
  <si>
    <t>　消費者庁は13日、全国の15歳以上の男女5,000人を対象にインターネットを利用して実施した「令和6年度第6回消費生活意識調査」の結果を公表した。
　本調査は、消費生活相談窓口や法制度に対する国民の認知度や関心を把握し、政策立案に資することを目的に、今年2月6日～10日にかけて行った。
「消費生活センター」は7割が認知、「188」は約3割
　「消費生活相談窓口」に関して、「消費生活センター」という名称と内容を知っていた人は72.9％と比較的高かったが、電話相談窓口である「消費者ホットライン188」については33.6％にとどまった。情報源としては、テレビやインターネットのニュースが最多で、地方自治体の広報など公的手段による周知は相対的に低かった。実際にトラブルや被害に遭遇した場合に「相談したい」と考える者は全体の37.7％にとどまり、逆に「どちらともいえない」（36.1％）、「相談しようと思わない」（26.1％）とした回答者の多くは、「何を相談できるのか分からない」（34.7％）、「相談しても解決しないと思う」（27.1％）といった理由を挙げており、制度の機能と意義に関する理解不足が浮き彫りとなった。また、電話以外の相談手段（メールなど）を望む声は54.6％にのぼり、相談の敷居を下げる工夫が求められている。
　消費者契約法や団体訴訟制度の認知は低水準
　消費者を守る基本的な法律である「消費者契約法」について、「知っている」と答えたのは30.3％にとどまり、その情報源も主にニュースや報道によるものが50％を超えた。
　法の内容に関しては、「不当な勧誘による契約は取り消せる」ことを知っていると回答したのは51.9％と半数を超えたが、他の権利条項や法的救済手段についての認知は限定的だった。とりわけ、「消費者団体訴訟制度」や「適格消費者団体」、「特定適格消費者団体」についての認知度はそれぞれ20％未満にとどまり、消費者保護における集団的手続き制度が広く理解されていない現状が示された。</t>
    <phoneticPr fontId="81"/>
  </si>
  <si>
    <t>https://wellness-news.co.jp/posts/250616-1/</t>
    <phoneticPr fontId="81"/>
  </si>
  <si>
    <t xml:space="preserve">有機農業ニュースクリップ on X: "【残留農薬】厚労省は6月17日、韓国産エゴマから残留基準値の ... </t>
    <phoneticPr fontId="15"/>
  </si>
  <si>
    <t>https://x.com/OrganicNewsClip/status/1936031056974811562/photo/1</t>
    <phoneticPr fontId="15"/>
  </si>
  <si>
    <t xml:space="preserve">米国の農薬汚染農産物ランキングが発表される。ホウレンソウが1位に - Yahoo!ニュース </t>
    <phoneticPr fontId="15"/>
  </si>
  <si>
    <t>　「ダーティ・ダズン（Dirty Dozen）」リストの存在を耳にしたことはあるだろうか。毎年、非営利団体「Environmental Working Group（EWG／環境ワーキンググループ）」は、米国農務省（USDA）のデータを用いて、最も多くの農薬が検出された農産物を特定している。昨年は、イチゴがその首位であった。
※この記事は「Delish」の翻訳をもとに、日本版ウィメンズヘルスが編集して掲載しています。
しかし、2025年6月12日に発表された最新の『農産物における農薬に関するショッパーズガイド（Shopper’s Guide to Pesticides in Produce）』において、イチゴはその1位の座を明け渡した。そして、新たに2品目がこのリストに加わっている。
ヨーロッパでは使用禁止の殺虫剤も
では、今年「最も汚染された」果物または野菜は何か。2025年版リストでは、ホウレンソウが1位となった。葉野菜であるホウレンソウは、「重量あたりの農薬残留量が、他のいかなる農産物よりも多かった」とサイトは伝えている。また、そのサンプルは、他のいかなる農産物よりも重量あたりの農薬含有量が多かった。非オーガニックのホウレンソウサンプルのうち、75％において**ペルメトリン（permethrin）**が検出された。この化学物質は、神経毒性を持つ殺虫剤であり、ヨーロッパでは使用が禁止されている。
新たに加わった2品目は
このリストに新たに加わったのは、ブラックベリーとジャガイモである。ブラックベリーは、2023年にUSDAによって初めて検査が実施された品目である。そして、アメリカで最も消費されている野菜であるジャガイモもまた、今回のダーティ・ダズンに含まれている。検査されたジャガイモサンプルの90％からは、クロルプロファム（chlorpropham）が検出された。これは発芽を抑制する化学物質であり、欧州連合では使用が禁止されている。
農薬残留量が最も少なかった農産物TOP5
農薬残留量が最も少なかった農産物は「クリーン・フィフティーン（Clean Fifteen）」に分類された。上位5つの品目は以下の通りである：
パイナップル　　スイートコーン　　アボカド　　パパイヤ　　　タマネギ</t>
    <phoneticPr fontId="15"/>
  </si>
  <si>
    <t>https://news.yahoo.co.jp/articles/e7d46da7948b8b0159cef19c9a46b4932aaa6fd1</t>
    <phoneticPr fontId="15"/>
  </si>
  <si>
    <t xml:space="preserve">【返金/交換】木の芽(山椒の葉) 一部残留農薬基準超過(ID:53182) - リコールプラス </t>
    <phoneticPr fontId="15"/>
  </si>
  <si>
    <t>　6月6日に、卸売市場23社を経由しての小売店で販売した「木の芽(山椒の葉)」において、食品衛生法で定められた残留農薬基準値を超える農薬成分が検出( アレスリン検出値0.05ppm(基準値は0.01ppm))が判明したため、リコール(自主回収)する。これまで健康被害の報告はない。(リコールプラス編集部)</t>
    <phoneticPr fontId="15"/>
  </si>
  <si>
    <t>https://www.recall-plus.jp/info/53182</t>
    <phoneticPr fontId="15"/>
  </si>
  <si>
    <t xml:space="preserve">美唄産 水菜 一部残留農薬基準値違反の恐れ - エキサイト </t>
    <phoneticPr fontId="15"/>
  </si>
  <si>
    <t>　2025年6月1日-6月6日にコープさっぽろ(岩見沢東店、びばい店)で販売した「美唄産 水菜」において、残留農薬「ジクロシメット」が0.04ppm検出されたため、リコール(自主回収)・返金する。これまで健康被害の報告はない。美唄産 水菜 一部残留農薬基準値違反の恐れ
2025年06月20日(金)08:56
2025年6月1日-6月6日にコープさっぽろ(岩見沢東店、びばい店)で販売した「美唄産 水菜」において、残留農薬「ジクロシメット」が0.04ppm検出されたため、リコール(自主回収)・返金する。これまで健康被害の報告はない。
【発　表　日】2025/06/19
【企　業　名】生活協同組合コープさっぽろ
【 販売期間 】2025/06/01～2025/06/06
【キーワード】野菜、水菜、みずな、残留農薬、基準値、違反、ジクロシメット、殺菌剤、生協、生活協同組合、COOP
【 ジャンル 】食品
【 関連情報 】https://ifas.mhlw.go.jp/faspub/_link.do?i=IO_S020502&amp;p=RCL20...---■詳細はこちら■その他の情報はこちら</t>
    <phoneticPr fontId="15"/>
  </si>
  <si>
    <t>https://www.excite.co.jp/news/article/Recall_53166/</t>
    <phoneticPr fontId="15"/>
  </si>
  <si>
    <t xml:space="preserve">★"卵かけごはん"でも死亡事例。「サルモネラ菌」またもアメリカで検出。約1920万個の卵が回収に </t>
    <phoneticPr fontId="81"/>
  </si>
  <si>
    <t>★米ハインツ、合成着色料廃止へ＝２７年末、トランプ政権に呼応【時事通信速報】</t>
    <phoneticPr fontId="81"/>
  </si>
  <si>
    <t xml:space="preserve">★Vowの培養ウズラ、豪州・NZで承認──FSANZ「食品基準コード改正239号」で細胞性食品を正式収載 </t>
    <phoneticPr fontId="8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</si>
</sst>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9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sz val="12"/>
      <color indexed="9"/>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4"/>
      <color rgb="FF002060"/>
      <name val="ＭＳ Ｐゴシック"/>
      <family val="3"/>
      <charset val="128"/>
    </font>
    <font>
      <b/>
      <sz val="11"/>
      <color rgb="FF002060"/>
      <name val="ＭＳ Ｐゴシック"/>
      <family val="3"/>
      <charset val="128"/>
    </font>
    <font>
      <b/>
      <sz val="16"/>
      <color indexed="9"/>
      <name val="ＭＳ Ｐゴシック"/>
      <family val="3"/>
      <charset val="128"/>
    </font>
    <font>
      <b/>
      <sz val="14"/>
      <color indexed="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4"/>
      <color rgb="FFC00000"/>
      <name val="ＭＳ Ｐゴシック"/>
      <family val="3"/>
      <charset val="128"/>
    </font>
    <font>
      <b/>
      <sz val="13"/>
      <name val="游ゴシック"/>
      <family val="3"/>
      <charset val="128"/>
    </font>
    <font>
      <sz val="10.5"/>
      <color theme="1"/>
      <name val="游ゴシック"/>
      <family val="3"/>
      <charset val="128"/>
    </font>
    <font>
      <sz val="16"/>
      <name val="ＭＳ Ｐゴシック"/>
      <family val="3"/>
      <charset val="128"/>
    </font>
    <font>
      <sz val="16"/>
      <color indexed="9"/>
      <name val="ＭＳ Ｐゴシック"/>
      <family val="3"/>
      <charset val="128"/>
    </font>
    <font>
      <b/>
      <sz val="11"/>
      <color indexed="60"/>
      <name val="ＭＳ Ｐゴシック"/>
      <family val="3"/>
      <charset val="128"/>
    </font>
    <font>
      <b/>
      <sz val="19"/>
      <name val="ＭＳ Ｐゴシック"/>
      <family val="3"/>
      <charset val="128"/>
    </font>
    <font>
      <sz val="13"/>
      <color rgb="FF0068B7"/>
      <name val="Arial"/>
      <family val="2"/>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indexed="60"/>
        <bgColor indexed="64"/>
      </patternFill>
    </fill>
    <fill>
      <patternFill patternType="solid">
        <fgColor indexed="48"/>
        <bgColor indexed="64"/>
      </patternFill>
    </fill>
  </fills>
  <borders count="316">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theme="3"/>
      </right>
      <top style="medium">
        <color theme="3"/>
      </top>
      <bottom/>
      <diagonal/>
    </border>
    <border>
      <left/>
      <right style="medium">
        <color auto="1"/>
      </right>
      <top/>
      <bottom/>
      <diagonal/>
    </border>
    <border>
      <left style="medium">
        <color theme="3"/>
      </left>
      <right/>
      <top style="medium">
        <color theme="3"/>
      </top>
      <bottom/>
      <diagonal/>
    </border>
    <border>
      <left style="medium">
        <color auto="1"/>
      </left>
      <right style="medium">
        <color auto="1"/>
      </right>
      <top style="medium">
        <color theme="3"/>
      </top>
      <bottom/>
      <diagonal/>
    </border>
    <border>
      <left style="medium">
        <color indexed="64"/>
      </left>
      <right style="medium">
        <color theme="3"/>
      </right>
      <top style="medium">
        <color theme="3"/>
      </top>
      <bottom/>
      <diagonal/>
    </border>
    <border>
      <left style="medium">
        <color auto="1"/>
      </left>
      <right style="medium">
        <color indexed="12"/>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xf numFmtId="0" fontId="1" fillId="0" borderId="0">
      <alignment vertical="center"/>
    </xf>
  </cellStyleXfs>
  <cellXfs count="933">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4" borderId="63" xfId="2" applyFill="1" applyBorder="1" applyAlignment="1">
      <alignment horizontal="left" vertical="top"/>
    </xf>
    <xf numFmtId="0" fontId="8" fillId="24"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1"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1"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3"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4"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6" fillId="0" borderId="100" xfId="17" applyFont="1" applyBorder="1" applyAlignment="1">
      <alignment vertical="center" shrinkToFit="1"/>
    </xf>
    <xf numFmtId="0" fontId="46" fillId="10" borderId="104" xfId="17" applyFont="1" applyFill="1" applyBorder="1" applyAlignment="1">
      <alignment horizontal="center" vertical="center"/>
    </xf>
    <xf numFmtId="0" fontId="46" fillId="0" borderId="100" xfId="17" applyFont="1" applyBorder="1" applyAlignment="1">
      <alignment horizontal="center" vertical="center"/>
    </xf>
    <xf numFmtId="0" fontId="88" fillId="17" borderId="107" xfId="17" applyFont="1" applyFill="1" applyBorder="1" applyAlignment="1">
      <alignment horizontal="center" vertical="center" wrapText="1"/>
    </xf>
    <xf numFmtId="14" fontId="88"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3"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3"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5"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6" fillId="3" borderId="122" xfId="17" applyNumberFormat="1" applyFont="1" applyFill="1" applyBorder="1" applyAlignment="1">
      <alignment horizontal="center" vertical="center" wrapText="1"/>
    </xf>
    <xf numFmtId="0" fontId="56" fillId="3" borderId="122" xfId="17" applyFont="1" applyFill="1" applyBorder="1" applyAlignment="1">
      <alignment horizontal="left" vertical="center" wrapText="1"/>
    </xf>
    <xf numFmtId="176" fontId="56" fillId="11" borderId="123" xfId="17" applyNumberFormat="1" applyFont="1" applyFill="1" applyBorder="1" applyAlignment="1">
      <alignment horizontal="center" vertical="center" wrapText="1"/>
    </xf>
    <xf numFmtId="0" fontId="56" fillId="11" borderId="123" xfId="17" applyFont="1" applyFill="1" applyBorder="1" applyAlignment="1">
      <alignment horizontal="left" vertical="center" wrapText="1"/>
    </xf>
    <xf numFmtId="0" fontId="46" fillId="17" borderId="99" xfId="16" applyFont="1" applyFill="1" applyBorder="1">
      <alignment vertical="center"/>
    </xf>
    <xf numFmtId="0" fontId="60" fillId="12" borderId="124" xfId="17" applyFont="1" applyFill="1" applyBorder="1" applyAlignment="1">
      <alignment horizontal="center" vertical="center" wrapText="1"/>
    </xf>
    <xf numFmtId="176" fontId="58" fillId="12" borderId="124" xfId="17" applyNumberFormat="1" applyFont="1" applyFill="1" applyBorder="1" applyAlignment="1">
      <alignment horizontal="center" vertical="center" wrapText="1"/>
    </xf>
    <xf numFmtId="181" fontId="60" fillId="9" borderId="124" xfId="0" applyNumberFormat="1" applyFont="1" applyFill="1" applyBorder="1" applyAlignment="1">
      <alignment horizontal="center" vertical="center"/>
    </xf>
    <xf numFmtId="0" fontId="60" fillId="12" borderId="125" xfId="17" applyFont="1" applyFill="1" applyBorder="1" applyAlignment="1">
      <alignment horizontal="center" vertical="center" wrapText="1"/>
    </xf>
    <xf numFmtId="0" fontId="126"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5"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6" fillId="19" borderId="136" xfId="2" applyFont="1" applyFill="1" applyBorder="1" applyAlignment="1">
      <alignment horizontal="center" vertical="center"/>
    </xf>
    <xf numFmtId="0" fontId="8" fillId="0" borderId="138" xfId="1" applyFill="1" applyBorder="1" applyAlignment="1" applyProtection="1">
      <alignment vertical="center" wrapText="1"/>
    </xf>
    <xf numFmtId="0" fontId="24" fillId="0" borderId="139" xfId="2" applyFont="1" applyBorder="1" applyAlignment="1">
      <alignment vertical="top" wrapText="1"/>
    </xf>
    <xf numFmtId="0" fontId="139"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7" xfId="2" applyFont="1" applyFill="1" applyBorder="1" applyAlignment="1">
      <alignment horizontal="center" vertical="center" wrapText="1"/>
    </xf>
    <xf numFmtId="0" fontId="83" fillId="0" borderId="89" xfId="2" applyFont="1" applyBorder="1" applyAlignment="1">
      <alignment vertical="center" shrinkToFit="1"/>
    </xf>
    <xf numFmtId="0" fontId="8" fillId="0" borderId="150" xfId="1" applyBorder="1" applyAlignment="1" applyProtection="1">
      <alignment horizontal="left" vertical="center" wrapText="1"/>
    </xf>
    <xf numFmtId="0" fontId="6" fillId="0" borderId="150" xfId="2" applyBorder="1">
      <alignment vertical="center"/>
    </xf>
    <xf numFmtId="14" fontId="86" fillId="19" borderId="79" xfId="2" applyNumberFormat="1" applyFont="1" applyFill="1" applyBorder="1" applyAlignment="1">
      <alignment horizontal="center" vertical="center" wrapText="1"/>
    </xf>
    <xf numFmtId="0" fontId="8" fillId="0" borderId="154" xfId="1" applyFill="1" applyBorder="1" applyAlignment="1" applyProtection="1">
      <alignment horizontal="left" vertical="top" wrapText="1"/>
    </xf>
    <xf numFmtId="0" fontId="6" fillId="0" borderId="154" xfId="2" applyBorder="1">
      <alignment vertical="center"/>
    </xf>
    <xf numFmtId="0" fontId="141" fillId="31" borderId="64" xfId="0" applyFont="1" applyFill="1" applyBorder="1" applyAlignment="1">
      <alignment horizontal="center" vertical="center" wrapText="1"/>
    </xf>
    <xf numFmtId="0" fontId="84" fillId="19" borderId="137" xfId="2" applyFont="1" applyFill="1" applyBorder="1" applyAlignment="1">
      <alignment horizontal="center" vertical="center" wrapText="1"/>
    </xf>
    <xf numFmtId="0" fontId="113" fillId="0" borderId="156" xfId="1" applyFont="1" applyFill="1" applyBorder="1" applyAlignment="1" applyProtection="1">
      <alignment vertical="top" wrapText="1"/>
    </xf>
    <xf numFmtId="14" fontId="82" fillId="19" borderId="159" xfId="1" applyNumberFormat="1" applyFont="1" applyFill="1" applyBorder="1" applyAlignment="1" applyProtection="1">
      <alignment horizontal="center" vertical="center" shrinkToFit="1"/>
    </xf>
    <xf numFmtId="14" fontId="82" fillId="19" borderId="159" xfId="2" applyNumberFormat="1" applyFont="1" applyFill="1" applyBorder="1" applyAlignment="1">
      <alignment horizontal="center" vertical="center" wrapText="1" shrinkToFit="1"/>
    </xf>
    <xf numFmtId="14" fontId="82" fillId="19" borderId="159" xfId="1" applyNumberFormat="1" applyFont="1" applyFill="1" applyBorder="1" applyAlignment="1" applyProtection="1">
      <alignment horizontal="center" vertical="center" wrapText="1"/>
    </xf>
    <xf numFmtId="0" fontId="8" fillId="0" borderId="160" xfId="1" applyBorder="1" applyAlignment="1" applyProtection="1">
      <alignment vertical="center"/>
    </xf>
    <xf numFmtId="0" fontId="20" fillId="17" borderId="161" xfId="2" applyFont="1" applyFill="1" applyBorder="1" applyAlignment="1">
      <alignment horizontal="center" vertical="center" wrapText="1"/>
    </xf>
    <xf numFmtId="0" fontId="82" fillId="19" borderId="144" xfId="2" applyFont="1" applyFill="1" applyBorder="1" applyAlignment="1">
      <alignment horizontal="center" vertical="center"/>
    </xf>
    <xf numFmtId="0" fontId="82" fillId="19" borderId="0" xfId="2" applyFont="1" applyFill="1" applyAlignment="1">
      <alignment horizontal="center" vertical="center" wrapText="1"/>
    </xf>
    <xf numFmtId="0" fontId="144" fillId="0" borderId="0" xfId="0" applyFont="1">
      <alignment vertical="center"/>
    </xf>
    <xf numFmtId="0" fontId="127" fillId="0" borderId="0" xfId="0" applyFont="1">
      <alignment vertical="center"/>
    </xf>
    <xf numFmtId="0" fontId="0" fillId="19" borderId="152" xfId="0" applyFill="1" applyBorder="1" applyAlignment="1">
      <alignment horizontal="center" vertical="center"/>
    </xf>
    <xf numFmtId="0" fontId="0" fillId="0" borderId="152" xfId="0" applyBorder="1" applyAlignment="1">
      <alignment horizontal="center" vertical="center"/>
    </xf>
    <xf numFmtId="0" fontId="0" fillId="17" borderId="152" xfId="0" applyFill="1" applyBorder="1" applyAlignment="1">
      <alignment horizontal="center" vertical="center"/>
    </xf>
    <xf numFmtId="0" fontId="0" fillId="0" borderId="33" xfId="0" applyBorder="1" applyAlignment="1">
      <alignment horizontal="center" vertical="center"/>
    </xf>
    <xf numFmtId="9" fontId="0" fillId="19" borderId="152" xfId="0" applyNumberFormat="1" applyFill="1" applyBorder="1" applyAlignment="1">
      <alignment horizontal="center" vertical="center"/>
    </xf>
    <xf numFmtId="9" fontId="0" fillId="0" borderId="152" xfId="0" applyNumberFormat="1" applyBorder="1" applyAlignment="1">
      <alignment horizontal="center" vertical="center"/>
    </xf>
    <xf numFmtId="9" fontId="0" fillId="17" borderId="152" xfId="0" applyNumberFormat="1" applyFill="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145" fillId="0" borderId="174"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0" fontId="146" fillId="0" borderId="170" xfId="0" applyFont="1" applyBorder="1" applyAlignment="1">
      <alignment horizontal="center" vertical="center"/>
    </xf>
    <xf numFmtId="9" fontId="0" fillId="0" borderId="178" xfId="0" applyNumberFormat="1" applyBorder="1" applyAlignment="1">
      <alignment horizontal="center" vertical="center"/>
    </xf>
    <xf numFmtId="9" fontId="0" fillId="0" borderId="176" xfId="0" applyNumberFormat="1" applyBorder="1" applyAlignment="1">
      <alignment horizontal="center" vertical="center"/>
    </xf>
    <xf numFmtId="9" fontId="0" fillId="0" borderId="177" xfId="0" applyNumberFormat="1" applyBorder="1" applyAlignment="1">
      <alignment horizontal="center" vertical="center"/>
    </xf>
    <xf numFmtId="9" fontId="0" fillId="0" borderId="179" xfId="0" applyNumberFormat="1" applyBorder="1" applyAlignment="1">
      <alignment horizontal="center" vertical="center"/>
    </xf>
    <xf numFmtId="0" fontId="88" fillId="13" borderId="130" xfId="2" applyFont="1" applyFill="1" applyBorder="1" applyAlignment="1">
      <alignment vertical="top" wrapText="1"/>
    </xf>
    <xf numFmtId="14" fontId="86" fillId="19" borderId="183" xfId="2" applyNumberFormat="1" applyFont="1" applyFill="1" applyBorder="1" applyAlignment="1">
      <alignment horizontal="center" vertical="center"/>
    </xf>
    <xf numFmtId="14" fontId="86" fillId="19" borderId="182" xfId="2" applyNumberFormat="1" applyFont="1" applyFill="1" applyBorder="1" applyAlignment="1">
      <alignment horizontal="center" vertical="center"/>
    </xf>
    <xf numFmtId="0" fontId="87" fillId="19" borderId="184" xfId="2" applyFont="1" applyFill="1" applyBorder="1" applyAlignment="1">
      <alignment horizontal="center" vertical="center"/>
    </xf>
    <xf numFmtId="14" fontId="86" fillId="19" borderId="184" xfId="2" applyNumberFormat="1" applyFont="1" applyFill="1" applyBorder="1" applyAlignment="1">
      <alignment horizontal="center" vertical="center"/>
    </xf>
    <xf numFmtId="0" fontId="8" fillId="0" borderId="181" xfId="1" applyBorder="1" applyAlignment="1" applyProtection="1">
      <alignment vertical="top" wrapText="1"/>
    </xf>
    <xf numFmtId="0" fontId="113" fillId="0" borderId="82" xfId="2" applyFont="1" applyBorder="1" applyAlignment="1">
      <alignment horizontal="left" vertical="top" wrapText="1"/>
    </xf>
    <xf numFmtId="0" fontId="113" fillId="0" borderId="181" xfId="2" applyFont="1" applyBorder="1" applyAlignment="1">
      <alignment vertical="top" wrapText="1"/>
    </xf>
    <xf numFmtId="0" fontId="113" fillId="0" borderId="0" xfId="1" applyFont="1" applyAlignment="1" applyProtection="1">
      <alignment horizontal="left" vertical="top" wrapText="1"/>
    </xf>
    <xf numFmtId="0" fontId="82" fillId="19" borderId="64" xfId="2" applyFont="1" applyFill="1" applyBorder="1" applyAlignment="1">
      <alignment horizontal="center" vertical="center"/>
    </xf>
    <xf numFmtId="0" fontId="147" fillId="19" borderId="182" xfId="2" applyFont="1" applyFill="1" applyBorder="1" applyAlignment="1">
      <alignment horizontal="center" vertical="center"/>
    </xf>
    <xf numFmtId="0" fontId="147" fillId="19" borderId="183" xfId="2" applyFont="1" applyFill="1" applyBorder="1" applyAlignment="1">
      <alignment horizontal="center" vertical="center"/>
    </xf>
    <xf numFmtId="56" fontId="82" fillId="19" borderId="145" xfId="2" applyNumberFormat="1" applyFont="1" applyFill="1" applyBorder="1" applyAlignment="1">
      <alignment horizontal="center" vertical="center" wrapText="1"/>
    </xf>
    <xf numFmtId="14" fontId="86" fillId="19" borderId="185" xfId="2" applyNumberFormat="1" applyFont="1" applyFill="1" applyBorder="1" applyAlignment="1">
      <alignment horizontal="center" vertical="center"/>
    </xf>
    <xf numFmtId="0" fontId="12" fillId="37" borderId="0" xfId="2" applyFont="1" applyFill="1" applyAlignment="1">
      <alignment vertical="top" wrapText="1"/>
    </xf>
    <xf numFmtId="0" fontId="28" fillId="37" borderId="0" xfId="2" applyFont="1" applyFill="1" applyAlignment="1">
      <alignment vertical="top" wrapText="1"/>
    </xf>
    <xf numFmtId="0" fontId="8" fillId="37" borderId="0" xfId="1" applyFill="1" applyAlignment="1" applyProtection="1">
      <alignment horizontal="center" vertical="top" wrapText="1"/>
    </xf>
    <xf numFmtId="0" fontId="82" fillId="19" borderId="146" xfId="2" applyFont="1" applyFill="1" applyBorder="1">
      <alignment vertical="center"/>
    </xf>
    <xf numFmtId="14" fontId="82" fillId="2" borderId="143" xfId="2" applyNumberFormat="1" applyFont="1" applyFill="1" applyBorder="1" applyAlignment="1">
      <alignment horizontal="center" vertical="center"/>
    </xf>
    <xf numFmtId="14" fontId="82" fillId="19" borderId="146" xfId="2" applyNumberFormat="1" applyFont="1" applyFill="1" applyBorder="1">
      <alignment vertical="center"/>
    </xf>
    <xf numFmtId="14" fontId="82" fillId="19" borderId="151"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6" xfId="1" applyBorder="1" applyAlignment="1" applyProtection="1">
      <alignment horizontal="left" vertical="center" wrapText="1"/>
    </xf>
    <xf numFmtId="0" fontId="6" fillId="0" borderId="186" xfId="2" applyBorder="1">
      <alignment vertical="center"/>
    </xf>
    <xf numFmtId="56" fontId="82" fillId="19" borderId="155" xfId="2" applyNumberFormat="1" applyFont="1" applyFill="1" applyBorder="1">
      <alignment vertical="center"/>
    </xf>
    <xf numFmtId="0" fontId="8" fillId="0" borderId="0" xfId="1" applyAlignment="1" applyProtection="1">
      <alignment vertical="top" wrapText="1"/>
    </xf>
    <xf numFmtId="0" fontId="149" fillId="0" borderId="180" xfId="1" applyFont="1" applyBorder="1" applyAlignment="1" applyProtection="1">
      <alignment horizontal="left" vertical="top" wrapText="1"/>
    </xf>
    <xf numFmtId="0" fontId="150" fillId="0" borderId="153" xfId="1" applyFont="1" applyFill="1" applyBorder="1" applyAlignment="1" applyProtection="1">
      <alignment horizontal="left" vertical="top" wrapText="1"/>
    </xf>
    <xf numFmtId="0" fontId="7" fillId="38" borderId="116" xfId="17" applyFont="1" applyFill="1" applyBorder="1" applyAlignment="1">
      <alignment horizontal="center" vertical="center" wrapText="1"/>
    </xf>
    <xf numFmtId="0" fontId="87" fillId="19" borderId="191" xfId="2" applyFont="1" applyFill="1" applyBorder="1" applyAlignment="1">
      <alignment horizontal="center" vertical="center"/>
    </xf>
    <xf numFmtId="0" fontId="87" fillId="19" borderId="192" xfId="2" applyFont="1" applyFill="1" applyBorder="1" applyAlignment="1">
      <alignment horizontal="center" vertical="center"/>
    </xf>
    <xf numFmtId="0" fontId="87" fillId="19" borderId="193" xfId="2" applyFont="1" applyFill="1" applyBorder="1" applyAlignment="1">
      <alignment horizontal="center" vertical="center"/>
    </xf>
    <xf numFmtId="14" fontId="86" fillId="19" borderId="191" xfId="2" applyNumberFormat="1" applyFont="1" applyFill="1" applyBorder="1" applyAlignment="1">
      <alignment horizontal="center" vertical="center"/>
    </xf>
    <xf numFmtId="14" fontId="86" fillId="19" borderId="192" xfId="2" applyNumberFormat="1" applyFont="1" applyFill="1" applyBorder="1" applyAlignment="1">
      <alignment horizontal="center" vertical="center"/>
    </xf>
    <xf numFmtId="14" fontId="86" fillId="19" borderId="193" xfId="2" applyNumberFormat="1" applyFont="1" applyFill="1" applyBorder="1" applyAlignment="1">
      <alignment horizontal="center" vertical="center"/>
    </xf>
    <xf numFmtId="0" fontId="8" fillId="0" borderId="194"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6" borderId="59" xfId="0" applyFont="1" applyFill="1" applyBorder="1" applyAlignment="1">
      <alignment horizontal="center" vertical="center" wrapText="1"/>
    </xf>
    <xf numFmtId="0" fontId="96" fillId="36" borderId="66" xfId="0" applyFont="1" applyFill="1" applyBorder="1" applyAlignment="1">
      <alignment horizontal="center" vertical="center" wrapText="1"/>
    </xf>
    <xf numFmtId="177" fontId="12" fillId="36" borderId="35" xfId="2" applyNumberFormat="1"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28" fillId="21" borderId="188" xfId="2" applyFont="1" applyFill="1" applyBorder="1" applyAlignment="1">
      <alignment horizontal="center" vertical="center" wrapText="1"/>
    </xf>
    <xf numFmtId="0" fontId="152" fillId="27" borderId="77" xfId="1" applyFont="1" applyFill="1" applyBorder="1" applyAlignment="1" applyProtection="1">
      <alignment horizontal="center" vertical="center" wrapText="1" shrinkToFit="1"/>
    </xf>
    <xf numFmtId="0" fontId="21" fillId="17" borderId="195" xfId="2" applyFont="1" applyFill="1" applyBorder="1" applyAlignment="1">
      <alignment horizontal="center" vertical="center" wrapText="1"/>
    </xf>
    <xf numFmtId="0" fontId="21" fillId="17" borderId="196" xfId="2" applyFont="1" applyFill="1" applyBorder="1" applyAlignment="1">
      <alignment horizontal="center" vertical="center" wrapText="1"/>
    </xf>
    <xf numFmtId="0" fontId="82" fillId="19" borderId="0" xfId="2" applyFont="1" applyFill="1" applyAlignment="1">
      <alignment vertical="center" wrapText="1"/>
    </xf>
    <xf numFmtId="0" fontId="6" fillId="0" borderId="0" xfId="2" applyAlignment="1">
      <alignment vertical="top"/>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0" fontId="17" fillId="21" borderId="197" xfId="2" applyFont="1" applyFill="1" applyBorder="1" applyAlignment="1">
      <alignment horizontal="center" vertical="center" wrapText="1"/>
    </xf>
    <xf numFmtId="0" fontId="82" fillId="21" borderId="198"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199"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5" xfId="2" applyFont="1" applyFill="1" applyBorder="1" applyAlignment="1">
      <alignment horizontal="center" vertical="center"/>
    </xf>
    <xf numFmtId="0" fontId="113" fillId="17" borderId="200" xfId="2" applyFont="1" applyFill="1" applyBorder="1" applyAlignment="1">
      <alignment horizontal="left" vertical="top" wrapText="1"/>
    </xf>
    <xf numFmtId="14" fontId="82" fillId="19" borderId="158" xfId="1" applyNumberFormat="1" applyFont="1" applyFill="1" applyBorder="1" applyAlignment="1" applyProtection="1">
      <alignment vertical="center" shrinkToFit="1"/>
    </xf>
    <xf numFmtId="14" fontId="82" fillId="19" borderId="158" xfId="2" applyNumberFormat="1" applyFont="1" applyFill="1" applyBorder="1" applyAlignment="1">
      <alignment vertical="center" wrapText="1" shrinkToFit="1"/>
    </xf>
    <xf numFmtId="14" fontId="82" fillId="19" borderId="79" xfId="1" applyNumberFormat="1" applyFont="1" applyFill="1" applyBorder="1" applyAlignment="1" applyProtection="1">
      <alignment horizontal="center" vertical="center" wrapText="1"/>
    </xf>
    <xf numFmtId="0" fontId="82" fillId="19" borderId="0" xfId="1" applyFont="1" applyFill="1" applyBorder="1" applyAlignment="1" applyProtection="1">
      <alignment horizontal="center" vertical="center" wrapText="1"/>
    </xf>
    <xf numFmtId="0" fontId="113" fillId="0" borderId="203" xfId="2" applyFont="1" applyBorder="1" applyAlignment="1">
      <alignment vertical="top" wrapText="1"/>
    </xf>
    <xf numFmtId="0" fontId="113" fillId="17" borderId="87" xfId="1" applyFont="1" applyFill="1" applyBorder="1" applyAlignment="1" applyProtection="1">
      <alignment vertical="top" wrapText="1"/>
    </xf>
    <xf numFmtId="14" fontId="82" fillId="19" borderId="205" xfId="2" applyNumberFormat="1" applyFont="1" applyFill="1" applyBorder="1" applyAlignment="1">
      <alignment horizontal="center" vertical="center"/>
    </xf>
    <xf numFmtId="0" fontId="28" fillId="21" borderId="191" xfId="2" applyFont="1" applyFill="1" applyBorder="1" applyAlignment="1">
      <alignment horizontal="center" vertical="center" wrapText="1"/>
    </xf>
    <xf numFmtId="14" fontId="82" fillId="19" borderId="145" xfId="2" applyNumberFormat="1" applyFont="1" applyFill="1" applyBorder="1" applyAlignment="1">
      <alignment horizontal="center" vertical="center"/>
    </xf>
    <xf numFmtId="0" fontId="66" fillId="21" borderId="0" xfId="0" applyFont="1" applyFill="1">
      <alignment vertical="center"/>
    </xf>
    <xf numFmtId="0" fontId="8" fillId="17" borderId="202" xfId="1" applyFill="1" applyBorder="1" applyAlignment="1" applyProtection="1">
      <alignment vertical="center" wrapText="1"/>
    </xf>
    <xf numFmtId="14" fontId="31" fillId="19" borderId="197" xfId="2" applyNumberFormat="1" applyFont="1" applyFill="1" applyBorder="1" applyAlignment="1">
      <alignment horizontal="center" vertical="center"/>
    </xf>
    <xf numFmtId="0" fontId="8" fillId="17" borderId="204"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1"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7" xfId="1" applyFont="1" applyFill="1" applyBorder="1" applyAlignment="1" applyProtection="1">
      <alignment horizontal="left" vertical="top"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4" xfId="2" applyNumberFormat="1" applyFont="1" applyFill="1" applyBorder="1">
      <alignment vertical="center"/>
    </xf>
    <xf numFmtId="0" fontId="147" fillId="19" borderId="192" xfId="2" applyFont="1" applyFill="1" applyBorder="1" applyAlignment="1">
      <alignment horizontal="center" vertical="center"/>
    </xf>
    <xf numFmtId="0" fontId="113" fillId="0" borderId="189" xfId="1" applyFont="1" applyBorder="1" applyAlignment="1" applyProtection="1">
      <alignment vertical="top" wrapText="1"/>
    </xf>
    <xf numFmtId="184" fontId="62" fillId="12" borderId="126" xfId="17" applyNumberFormat="1" applyFont="1" applyFill="1" applyBorder="1" applyAlignment="1">
      <alignment horizontal="center" vertical="center" wrapText="1"/>
    </xf>
    <xf numFmtId="178" fontId="82" fillId="3" borderId="145"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1" xfId="2" applyFont="1" applyBorder="1" applyAlignment="1">
      <alignment horizontal="center" vertical="center" wrapText="1"/>
    </xf>
    <xf numFmtId="180" fontId="46" fillId="10" borderId="212" xfId="17" applyNumberFormat="1" applyFont="1" applyFill="1" applyBorder="1" applyAlignment="1">
      <alignment horizontal="center" vertical="center"/>
    </xf>
    <xf numFmtId="14" fontId="88" fillId="17" borderId="216"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17" xfId="2" applyFont="1" applyFill="1" applyBorder="1" applyAlignment="1">
      <alignment horizontal="center" vertical="center"/>
    </xf>
    <xf numFmtId="14" fontId="86" fillId="19" borderId="218"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58" fillId="0" borderId="0" xfId="0" applyFont="1" applyAlignment="1">
      <alignment horizontal="left" vertical="top" wrapText="1"/>
    </xf>
    <xf numFmtId="0" fontId="123" fillId="17" borderId="0" xfId="0" applyFont="1" applyFill="1" applyAlignment="1">
      <alignment horizontal="center" vertical="center" wrapText="1"/>
    </xf>
    <xf numFmtId="14" fontId="88" fillId="17" borderId="108" xfId="17" applyNumberFormat="1" applyFont="1" applyFill="1" applyBorder="1" applyAlignment="1">
      <alignment horizontal="center" vertical="center" wrapText="1"/>
    </xf>
    <xf numFmtId="0" fontId="153" fillId="17" borderId="220" xfId="2" applyFont="1" applyFill="1" applyBorder="1" applyAlignment="1">
      <alignment horizontal="center" vertical="center" wrapText="1"/>
    </xf>
    <xf numFmtId="0" fontId="125" fillId="17" borderId="220" xfId="2" applyFont="1" applyFill="1" applyBorder="1" applyAlignment="1">
      <alignment horizontal="center" vertical="center" wrapText="1"/>
    </xf>
    <xf numFmtId="0" fontId="20" fillId="17" borderId="220" xfId="2" applyFont="1" applyFill="1" applyBorder="1" applyAlignment="1">
      <alignment horizontal="left" vertical="center" shrinkToFit="1"/>
    </xf>
    <xf numFmtId="14" fontId="20" fillId="17" borderId="220" xfId="2" applyNumberFormat="1" applyFont="1" applyFill="1" applyBorder="1" applyAlignment="1">
      <alignment horizontal="center" vertical="center"/>
    </xf>
    <xf numFmtId="14" fontId="20" fillId="17" borderId="221" xfId="2" applyNumberFormat="1" applyFont="1" applyFill="1" applyBorder="1" applyAlignment="1">
      <alignment horizontal="center" vertical="center"/>
    </xf>
    <xf numFmtId="0" fontId="113" fillId="17" borderId="0" xfId="1" applyFont="1" applyFill="1" applyAlignment="1" applyProtection="1">
      <alignment vertical="top" wrapText="1"/>
    </xf>
    <xf numFmtId="14" fontId="86" fillId="19" borderId="0" xfId="2" applyNumberFormat="1" applyFont="1" applyFill="1" applyAlignment="1">
      <alignment horizontal="center" vertical="center"/>
    </xf>
    <xf numFmtId="0" fontId="82" fillId="21" borderId="0" xfId="2" applyFont="1" applyFill="1" applyAlignment="1">
      <alignment horizontal="center" vertical="center" wrapText="1"/>
    </xf>
    <xf numFmtId="0" fontId="20" fillId="17" borderId="222" xfId="2" applyFont="1" applyFill="1" applyBorder="1" applyAlignment="1">
      <alignment horizontal="center" vertical="center" wrapText="1"/>
    </xf>
    <xf numFmtId="0" fontId="6" fillId="0" borderId="0" xfId="4"/>
    <xf numFmtId="0" fontId="159" fillId="0" borderId="0" xfId="2" applyFont="1">
      <alignment vertical="center"/>
    </xf>
    <xf numFmtId="0" fontId="87" fillId="19" borderId="192" xfId="2" applyFont="1" applyFill="1" applyBorder="1" applyAlignment="1">
      <alignment horizontal="center" vertical="center" wrapText="1"/>
    </xf>
    <xf numFmtId="0" fontId="113" fillId="0" borderId="219" xfId="1" applyFont="1" applyBorder="1" applyAlignment="1" applyProtection="1">
      <alignment horizontal="left" vertical="top" wrapText="1"/>
    </xf>
    <xf numFmtId="0" fontId="115" fillId="0" borderId="153" xfId="1" applyFont="1" applyFill="1" applyBorder="1" applyAlignment="1" applyProtection="1">
      <alignment horizontal="left" vertical="top" wrapText="1"/>
    </xf>
    <xf numFmtId="14" fontId="82" fillId="19" borderId="145" xfId="2" applyNumberFormat="1" applyFont="1" applyFill="1" applyBorder="1">
      <alignment vertical="center"/>
    </xf>
    <xf numFmtId="0" fontId="160" fillId="24" borderId="223" xfId="1" applyFont="1" applyFill="1" applyBorder="1" applyAlignment="1" applyProtection="1">
      <alignment horizontal="center" vertical="center" wrapText="1"/>
    </xf>
    <xf numFmtId="0" fontId="160" fillId="24" borderId="224" xfId="1" applyFont="1" applyFill="1" applyBorder="1" applyAlignment="1" applyProtection="1">
      <alignment horizontal="center" vertical="center" wrapText="1"/>
    </xf>
    <xf numFmtId="0" fontId="8" fillId="0" borderId="225" xfId="1" applyBorder="1" applyAlignment="1" applyProtection="1">
      <alignment vertical="center" wrapText="1"/>
    </xf>
    <xf numFmtId="0" fontId="113" fillId="0" borderId="224" xfId="2" applyFont="1" applyBorder="1" applyAlignment="1">
      <alignment horizontal="left" vertical="top" wrapText="1"/>
    </xf>
    <xf numFmtId="0" fontId="114" fillId="0" borderId="224" xfId="1" applyFont="1" applyBorder="1" applyAlignment="1" applyProtection="1">
      <alignment horizontal="left" vertical="top" wrapText="1"/>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61" fillId="18" borderId="50" xfId="0" applyFont="1" applyFill="1" applyBorder="1" applyAlignment="1">
      <alignment horizontal="center" vertical="center" wrapText="1"/>
    </xf>
    <xf numFmtId="0" fontId="161" fillId="32" borderId="50" xfId="0" applyFont="1" applyFill="1" applyBorder="1" applyAlignment="1">
      <alignment horizontal="center" vertical="center" wrapText="1"/>
    </xf>
    <xf numFmtId="0" fontId="161" fillId="40" borderId="50" xfId="0" applyFont="1" applyFill="1" applyBorder="1" applyAlignment="1">
      <alignment horizontal="center" vertical="center" wrapText="1"/>
    </xf>
    <xf numFmtId="14" fontId="82" fillId="19" borderId="144" xfId="2" applyNumberFormat="1" applyFont="1" applyFill="1" applyBorder="1">
      <alignment vertical="center"/>
    </xf>
    <xf numFmtId="14" fontId="82" fillId="19" borderId="155" xfId="2" applyNumberFormat="1" applyFont="1" applyFill="1" applyBorder="1">
      <alignment vertical="center"/>
    </xf>
    <xf numFmtId="46" fontId="117" fillId="31" borderId="0" xfId="0" applyNumberFormat="1" applyFont="1" applyFill="1" applyAlignment="1">
      <alignment horizontal="center" vertical="center" wrapText="1"/>
    </xf>
    <xf numFmtId="0" fontId="0" fillId="42" borderId="0" xfId="0" applyFill="1">
      <alignment vertical="center"/>
    </xf>
    <xf numFmtId="0" fontId="33" fillId="17" borderId="107" xfId="17" applyFont="1" applyFill="1" applyBorder="1" applyAlignment="1">
      <alignment horizontal="center" vertical="center" wrapText="1"/>
    </xf>
    <xf numFmtId="0" fontId="93" fillId="17" borderId="0" xfId="0" applyFont="1" applyFill="1" applyAlignment="1">
      <alignment horizontal="center" vertical="center" wrapText="1"/>
    </xf>
    <xf numFmtId="14" fontId="12" fillId="17" borderId="108" xfId="17" applyNumberFormat="1" applyFont="1" applyFill="1" applyBorder="1" applyAlignment="1">
      <alignment horizontal="center" vertical="center" wrapText="1"/>
    </xf>
    <xf numFmtId="0" fontId="8" fillId="17" borderId="207"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3" borderId="0" xfId="0" applyFill="1">
      <alignment vertical="center"/>
    </xf>
    <xf numFmtId="0" fontId="8" fillId="0" borderId="224" xfId="1" applyBorder="1" applyAlignment="1" applyProtection="1">
      <alignment horizontal="left" vertical="center" wrapText="1"/>
    </xf>
    <xf numFmtId="0" fontId="121" fillId="31" borderId="230" xfId="0" applyFont="1" applyFill="1" applyBorder="1" applyAlignment="1">
      <alignment horizontal="center" vertical="center" wrapText="1"/>
    </xf>
    <xf numFmtId="0" fontId="115" fillId="0" borderId="0" xfId="0" applyFont="1" applyAlignment="1">
      <alignment horizontal="left" vertical="top" wrapText="1"/>
    </xf>
    <xf numFmtId="0" fontId="115" fillId="17" borderId="0" xfId="1" applyFont="1" applyFill="1" applyBorder="1" applyAlignment="1" applyProtection="1">
      <alignment vertical="top" wrapText="1"/>
    </xf>
    <xf numFmtId="0" fontId="161" fillId="18" borderId="59" xfId="0" applyFont="1" applyFill="1" applyBorder="1" applyAlignment="1">
      <alignment horizontal="center" vertical="center" wrapText="1"/>
    </xf>
    <xf numFmtId="0" fontId="20" fillId="4" borderId="246" xfId="2" applyFont="1" applyFill="1" applyBorder="1" applyAlignment="1">
      <alignment horizontal="center" vertical="center" wrapText="1"/>
    </xf>
    <xf numFmtId="0" fontId="20" fillId="41" borderId="247" xfId="2" applyFont="1" applyFill="1" applyBorder="1" applyAlignment="1">
      <alignment horizontal="center" vertical="center" wrapText="1"/>
    </xf>
    <xf numFmtId="0" fontId="20" fillId="19" borderId="247" xfId="2" applyFont="1" applyFill="1" applyBorder="1" applyAlignment="1">
      <alignment horizontal="center" vertical="center" wrapText="1"/>
    </xf>
    <xf numFmtId="0" fontId="20" fillId="4" borderId="247" xfId="2" applyFont="1" applyFill="1" applyBorder="1" applyAlignment="1">
      <alignment horizontal="center" vertical="center" wrapText="1"/>
    </xf>
    <xf numFmtId="0" fontId="20" fillId="4" borderId="248" xfId="2" applyFont="1" applyFill="1" applyBorder="1" applyAlignment="1">
      <alignment horizontal="center" vertical="center" wrapText="1"/>
    </xf>
    <xf numFmtId="0" fontId="20" fillId="4" borderId="249" xfId="2" applyFont="1" applyFill="1" applyBorder="1" applyAlignment="1">
      <alignment horizontal="center" vertical="center" wrapText="1"/>
    </xf>
    <xf numFmtId="0" fontId="21" fillId="21" borderId="250" xfId="2" applyFont="1" applyFill="1" applyBorder="1" applyAlignment="1">
      <alignment horizontal="center" vertical="top" wrapText="1"/>
    </xf>
    <xf numFmtId="177" fontId="1" fillId="21" borderId="251" xfId="2" applyNumberFormat="1" applyFont="1" applyFill="1" applyBorder="1" applyAlignment="1">
      <alignment horizontal="center" vertical="center" wrapText="1"/>
    </xf>
    <xf numFmtId="0" fontId="21" fillId="21" borderId="250" xfId="2" applyFont="1" applyFill="1" applyBorder="1" applyAlignment="1">
      <alignment horizontal="center" vertical="center" wrapText="1"/>
    </xf>
    <xf numFmtId="0" fontId="21" fillId="17" borderId="251" xfId="2" applyFont="1" applyFill="1" applyBorder="1" applyAlignment="1">
      <alignment horizontal="center" vertical="top" wrapText="1"/>
    </xf>
    <xf numFmtId="177" fontId="20" fillId="19" borderId="195" xfId="2" applyNumberFormat="1" applyFont="1" applyFill="1" applyBorder="1" applyAlignment="1">
      <alignment horizontal="center" vertical="center" shrinkToFit="1"/>
    </xf>
    <xf numFmtId="177" fontId="1" fillId="17" borderId="251" xfId="2" applyNumberFormat="1" applyFont="1" applyFill="1" applyBorder="1" applyAlignment="1">
      <alignment horizontal="center" vertical="center" wrapText="1"/>
    </xf>
    <xf numFmtId="0" fontId="20" fillId="17" borderId="211" xfId="2" applyFont="1" applyFill="1" applyBorder="1" applyAlignment="1">
      <alignment horizontal="left" vertical="center"/>
    </xf>
    <xf numFmtId="177" fontId="20" fillId="17" borderId="195" xfId="2" applyNumberFormat="1" applyFont="1" applyFill="1" applyBorder="1" applyAlignment="1">
      <alignment horizontal="center" vertical="center" shrinkToFit="1"/>
    </xf>
    <xf numFmtId="177" fontId="33" fillId="39" borderId="195" xfId="2" applyNumberFormat="1" applyFont="1" applyFill="1" applyBorder="1" applyAlignment="1">
      <alignment horizontal="center" vertical="center" wrapText="1"/>
    </xf>
    <xf numFmtId="177" fontId="46" fillId="39" borderId="195" xfId="2" applyNumberFormat="1" applyFont="1" applyFill="1" applyBorder="1" applyAlignment="1">
      <alignment horizontal="center" vertical="center" wrapText="1"/>
    </xf>
    <xf numFmtId="0" fontId="80" fillId="0" borderId="252" xfId="0" applyFont="1" applyBorder="1" applyAlignment="1">
      <alignment horizontal="center" vertical="center" wrapText="1"/>
    </xf>
    <xf numFmtId="0" fontId="80" fillId="0" borderId="196" xfId="0" applyFont="1" applyBorder="1" applyAlignment="1">
      <alignment horizontal="center" vertical="center" wrapText="1"/>
    </xf>
    <xf numFmtId="0" fontId="80" fillId="21" borderId="196" xfId="0" applyFont="1" applyFill="1" applyBorder="1" applyAlignment="1">
      <alignment horizontal="center" vertical="center" wrapText="1"/>
    </xf>
    <xf numFmtId="0" fontId="80" fillId="17" borderId="196" xfId="0" applyFont="1" applyFill="1" applyBorder="1" applyAlignment="1">
      <alignment horizontal="center" vertical="center" wrapText="1"/>
    </xf>
    <xf numFmtId="0" fontId="80" fillId="33" borderId="196" xfId="0" applyFont="1" applyFill="1" applyBorder="1" applyAlignment="1">
      <alignment horizontal="center" vertical="center" wrapText="1"/>
    </xf>
    <xf numFmtId="0" fontId="20" fillId="17" borderId="196" xfId="2" applyFont="1" applyFill="1" applyBorder="1" applyAlignment="1">
      <alignment horizontal="center" vertical="center" wrapText="1"/>
    </xf>
    <xf numFmtId="0" fontId="20" fillId="28" borderId="196" xfId="2" applyFont="1" applyFill="1" applyBorder="1" applyAlignment="1">
      <alignment horizontal="center" vertical="center" wrapText="1"/>
    </xf>
    <xf numFmtId="0" fontId="20" fillId="34" borderId="196" xfId="2" applyFont="1" applyFill="1" applyBorder="1" applyAlignment="1">
      <alignment horizontal="center" vertical="center" wrapText="1"/>
    </xf>
    <xf numFmtId="0" fontId="20" fillId="35" borderId="196" xfId="2" applyFont="1" applyFill="1" applyBorder="1" applyAlignment="1">
      <alignment horizontal="center" vertical="center" wrapText="1"/>
    </xf>
    <xf numFmtId="0" fontId="20" fillId="17" borderId="253" xfId="2" applyFont="1" applyFill="1" applyBorder="1" applyAlignment="1">
      <alignment horizontal="center" vertical="center" wrapText="1"/>
    </xf>
    <xf numFmtId="177" fontId="20" fillId="17" borderId="253" xfId="2" applyNumberFormat="1" applyFont="1" applyFill="1" applyBorder="1" applyAlignment="1">
      <alignment horizontal="center" vertical="center" shrinkToFit="1"/>
    </xf>
    <xf numFmtId="0" fontId="0" fillId="0" borderId="254" xfId="0" applyBorder="1" applyAlignment="1">
      <alignment horizontal="center" vertical="center" wrapText="1"/>
    </xf>
    <xf numFmtId="177" fontId="20" fillId="21" borderId="254" xfId="2" applyNumberFormat="1" applyFont="1" applyFill="1" applyBorder="1" applyAlignment="1">
      <alignment horizontal="center" vertical="center" shrinkToFit="1"/>
    </xf>
    <xf numFmtId="177" fontId="20" fillId="17" borderId="254" xfId="2" applyNumberFormat="1" applyFont="1" applyFill="1" applyBorder="1" applyAlignment="1">
      <alignment horizontal="center" vertical="center" shrinkToFit="1"/>
    </xf>
    <xf numFmtId="0" fontId="20" fillId="0" borderId="253" xfId="2" applyFont="1" applyBorder="1" applyAlignment="1">
      <alignment horizontal="center" vertical="center"/>
    </xf>
    <xf numFmtId="177" fontId="33" fillId="17" borderId="253" xfId="2" applyNumberFormat="1" applyFont="1" applyFill="1" applyBorder="1" applyAlignment="1">
      <alignment horizontal="center" vertical="center" wrapText="1"/>
    </xf>
    <xf numFmtId="0" fontId="20" fillId="17" borderId="255" xfId="2" applyFont="1" applyFill="1" applyBorder="1" applyAlignment="1">
      <alignment horizontal="left" vertical="center"/>
    </xf>
    <xf numFmtId="0" fontId="20" fillId="30" borderId="253" xfId="2" applyFont="1" applyFill="1" applyBorder="1" applyAlignment="1">
      <alignment horizontal="center" vertical="center" wrapText="1"/>
    </xf>
    <xf numFmtId="177" fontId="20" fillId="30" borderId="253" xfId="2" applyNumberFormat="1" applyFont="1" applyFill="1" applyBorder="1" applyAlignment="1">
      <alignment horizontal="center" vertical="center" shrinkToFit="1"/>
    </xf>
    <xf numFmtId="177" fontId="20" fillId="28" borderId="253" xfId="2" applyNumberFormat="1" applyFont="1" applyFill="1" applyBorder="1" applyAlignment="1">
      <alignment horizontal="center" vertical="center" shrinkToFit="1"/>
    </xf>
    <xf numFmtId="0" fontId="6" fillId="28" borderId="253" xfId="2" applyFill="1" applyBorder="1" applyAlignment="1">
      <alignment horizontal="center" vertical="center"/>
    </xf>
    <xf numFmtId="177" fontId="1" fillId="17" borderId="253"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0" fontId="20" fillId="30" borderId="196" xfId="2" applyFont="1" applyFill="1" applyBorder="1" applyAlignment="1">
      <alignment horizontal="left" vertical="center"/>
    </xf>
    <xf numFmtId="0" fontId="85" fillId="30" borderId="252" xfId="2" applyFont="1" applyFill="1" applyBorder="1" applyAlignment="1">
      <alignment horizontal="center" vertical="center"/>
    </xf>
    <xf numFmtId="177" fontId="85" fillId="30" borderId="252" xfId="2" applyNumberFormat="1" applyFont="1" applyFill="1" applyBorder="1" applyAlignment="1">
      <alignment horizontal="center" vertical="center" shrinkToFit="1"/>
    </xf>
    <xf numFmtId="177" fontId="10" fillId="30" borderId="252" xfId="2" applyNumberFormat="1" applyFont="1" applyFill="1" applyBorder="1" applyAlignment="1">
      <alignment horizontal="center" vertical="center" wrapText="1"/>
    </xf>
    <xf numFmtId="177" fontId="12" fillId="36" borderId="256" xfId="2" applyNumberFormat="1" applyFont="1" applyFill="1" applyBorder="1" applyAlignment="1">
      <alignment horizontal="center" vertical="center" wrapText="1"/>
    </xf>
    <xf numFmtId="177" fontId="85" fillId="30" borderId="196" xfId="2" applyNumberFormat="1" applyFont="1" applyFill="1" applyBorder="1" applyAlignment="1">
      <alignment horizontal="center" vertical="center" shrinkToFit="1"/>
    </xf>
    <xf numFmtId="177" fontId="122" fillId="30" borderId="196" xfId="2" applyNumberFormat="1" applyFont="1" applyFill="1" applyBorder="1" applyAlignment="1">
      <alignment horizontal="center" vertical="center" wrapText="1"/>
    </xf>
    <xf numFmtId="0" fontId="20" fillId="17" borderId="257" xfId="2" applyFont="1" applyFill="1" applyBorder="1" applyAlignment="1">
      <alignment horizontal="left" vertical="center"/>
    </xf>
    <xf numFmtId="0" fontId="96" fillId="36" borderId="196" xfId="0" applyFont="1" applyFill="1" applyBorder="1" applyAlignment="1">
      <alignment horizontal="center" vertical="center" wrapText="1"/>
    </xf>
    <xf numFmtId="177" fontId="97" fillId="36" borderId="196" xfId="2" applyNumberFormat="1" applyFont="1" applyFill="1" applyBorder="1" applyAlignment="1">
      <alignment horizontal="center" vertical="center" shrinkToFit="1"/>
    </xf>
    <xf numFmtId="177" fontId="6" fillId="17" borderId="196" xfId="2" applyNumberFormat="1" applyFill="1" applyBorder="1" applyAlignment="1">
      <alignment horizontal="center" vertical="center" shrinkToFit="1"/>
    </xf>
    <xf numFmtId="177" fontId="6" fillId="21" borderId="196" xfId="2" applyNumberFormat="1" applyFill="1" applyBorder="1" applyAlignment="1">
      <alignment horizontal="center" vertical="center" shrinkToFit="1"/>
    </xf>
    <xf numFmtId="177" fontId="12" fillId="39" borderId="196" xfId="2" applyNumberFormat="1" applyFont="1" applyFill="1" applyBorder="1" applyAlignment="1">
      <alignment horizontal="center" vertical="center" shrinkToFit="1"/>
    </xf>
    <xf numFmtId="0" fontId="20" fillId="5" borderId="257" xfId="2" applyFont="1" applyFill="1" applyBorder="1" applyAlignment="1">
      <alignment horizontal="left" vertical="center"/>
    </xf>
    <xf numFmtId="177" fontId="6" fillId="6" borderId="252" xfId="2" applyNumberFormat="1" applyFill="1" applyBorder="1" applyAlignment="1">
      <alignment horizontal="center" vertical="center" shrinkToFit="1"/>
    </xf>
    <xf numFmtId="177" fontId="6" fillId="5" borderId="252" xfId="2" applyNumberFormat="1" applyFill="1" applyBorder="1" applyAlignment="1">
      <alignment horizontal="center" vertical="center" shrinkToFit="1"/>
    </xf>
    <xf numFmtId="0" fontId="0" fillId="0" borderId="252" xfId="0" applyBorder="1" applyAlignment="1">
      <alignment horizontal="center" vertical="center" wrapText="1"/>
    </xf>
    <xf numFmtId="0" fontId="27" fillId="0" borderId="252" xfId="0" applyFont="1" applyBorder="1" applyAlignment="1">
      <alignment horizontal="center" vertical="center" wrapText="1"/>
    </xf>
    <xf numFmtId="0" fontId="0" fillId="21" borderId="252" xfId="0" applyFill="1" applyBorder="1" applyAlignment="1">
      <alignment horizontal="center" vertical="center" wrapText="1"/>
    </xf>
    <xf numFmtId="0" fontId="1" fillId="0" borderId="252" xfId="0" applyFont="1" applyBorder="1" applyAlignment="1">
      <alignment horizontal="center" vertical="center" wrapText="1"/>
    </xf>
    <xf numFmtId="177" fontId="6" fillId="0" borderId="252" xfId="2" applyNumberFormat="1" applyBorder="1" applyAlignment="1">
      <alignment horizontal="center" vertical="center" shrinkToFit="1"/>
    </xf>
    <xf numFmtId="177" fontId="12" fillId="39" borderId="258" xfId="2" applyNumberFormat="1" applyFont="1" applyFill="1" applyBorder="1" applyAlignment="1">
      <alignment horizontal="center" vertical="center" wrapText="1"/>
    </xf>
    <xf numFmtId="0" fontId="20" fillId="0" borderId="196" xfId="2" applyFont="1" applyBorder="1" applyAlignment="1">
      <alignment horizontal="left" vertical="center"/>
    </xf>
    <xf numFmtId="177" fontId="6" fillId="0" borderId="196" xfId="2" applyNumberFormat="1" applyBorder="1" applyAlignment="1">
      <alignment horizontal="center" vertical="center" shrinkToFit="1"/>
    </xf>
    <xf numFmtId="177" fontId="6" fillId="5" borderId="196" xfId="2" applyNumberFormat="1" applyFill="1" applyBorder="1" applyAlignment="1">
      <alignment horizontal="center" vertical="center" shrinkToFit="1"/>
    </xf>
    <xf numFmtId="177" fontId="6" fillId="20" borderId="196" xfId="2" applyNumberFormat="1" applyFill="1" applyBorder="1" applyAlignment="1">
      <alignment horizontal="center" vertical="center" shrinkToFit="1"/>
    </xf>
    <xf numFmtId="177" fontId="10" fillId="0" borderId="196" xfId="2" applyNumberFormat="1" applyFont="1" applyBorder="1" applyAlignment="1">
      <alignment horizontal="center" vertical="center" shrinkToFit="1"/>
    </xf>
    <xf numFmtId="0" fontId="20" fillId="5" borderId="196" xfId="2" applyFont="1" applyFill="1" applyBorder="1" applyAlignment="1">
      <alignment horizontal="left" vertical="center"/>
    </xf>
    <xf numFmtId="177" fontId="6" fillId="6" borderId="196" xfId="2" applyNumberFormat="1" applyFill="1" applyBorder="1" applyAlignment="1">
      <alignment horizontal="center" vertical="center" shrinkToFit="1"/>
    </xf>
    <xf numFmtId="177" fontId="6" fillId="2" borderId="196" xfId="2" applyNumberFormat="1" applyFill="1" applyBorder="1" applyAlignment="1">
      <alignment horizontal="center" vertical="center" shrinkToFit="1"/>
    </xf>
    <xf numFmtId="0" fontId="0" fillId="0" borderId="196" xfId="0" applyBorder="1" applyAlignment="1">
      <alignment horizontal="center" vertical="center" wrapText="1"/>
    </xf>
    <xf numFmtId="0" fontId="0" fillId="2" borderId="196" xfId="0" applyFill="1" applyBorder="1" applyAlignment="1">
      <alignment horizontal="center" vertical="center" wrapText="1"/>
    </xf>
    <xf numFmtId="0" fontId="1" fillId="0" borderId="196" xfId="0" applyFont="1" applyBorder="1" applyAlignment="1">
      <alignment horizontal="center" vertical="center" wrapText="1"/>
    </xf>
    <xf numFmtId="0" fontId="6" fillId="5" borderId="196" xfId="2" applyFill="1" applyBorder="1" applyAlignment="1">
      <alignment horizontal="center" vertical="center" wrapText="1"/>
    </xf>
    <xf numFmtId="177" fontId="12" fillId="26" borderId="258" xfId="2" applyNumberFormat="1" applyFont="1" applyFill="1" applyBorder="1" applyAlignment="1">
      <alignment horizontal="center" vertical="center" wrapText="1"/>
    </xf>
    <xf numFmtId="0" fontId="6" fillId="0" borderId="196" xfId="2" applyBorder="1" applyAlignment="1">
      <alignment horizontal="center" vertical="center"/>
    </xf>
    <xf numFmtId="177" fontId="1" fillId="0" borderId="196" xfId="2" applyNumberFormat="1" applyFont="1" applyBorder="1" applyAlignment="1">
      <alignment horizontal="center" vertical="center" shrinkToFit="1"/>
    </xf>
    <xf numFmtId="177" fontId="12" fillId="0" borderId="196" xfId="2" applyNumberFormat="1" applyFont="1" applyBorder="1" applyAlignment="1">
      <alignment horizontal="center" vertical="center" shrinkToFit="1"/>
    </xf>
    <xf numFmtId="0" fontId="20" fillId="5" borderId="257" xfId="2" applyFont="1" applyFill="1" applyBorder="1" applyAlignment="1">
      <alignment horizontal="center" vertical="center"/>
    </xf>
    <xf numFmtId="177" fontId="6" fillId="5" borderId="196" xfId="2" applyNumberFormat="1" applyFill="1" applyBorder="1" applyAlignment="1">
      <alignment horizontal="center" vertical="center" wrapText="1"/>
    </xf>
    <xf numFmtId="177" fontId="6" fillId="0" borderId="196" xfId="2" applyNumberFormat="1" applyBorder="1" applyAlignment="1">
      <alignment horizontal="center" vertical="center" wrapText="1"/>
    </xf>
    <xf numFmtId="177" fontId="6" fillId="6" borderId="196" xfId="2" applyNumberFormat="1" applyFill="1" applyBorder="1" applyAlignment="1">
      <alignment horizontal="center" vertical="center" wrapText="1"/>
    </xf>
    <xf numFmtId="0" fontId="6" fillId="0" borderId="196" xfId="2" applyBorder="1" applyAlignment="1">
      <alignment horizontal="center" vertical="center" wrapText="1"/>
    </xf>
    <xf numFmtId="0" fontId="20" fillId="5" borderId="259" xfId="2" applyFont="1" applyFill="1" applyBorder="1" applyAlignment="1">
      <alignment horizontal="left" vertical="center"/>
    </xf>
    <xf numFmtId="177" fontId="12" fillId="0" borderId="196" xfId="2" applyNumberFormat="1" applyFont="1" applyBorder="1" applyAlignment="1">
      <alignment horizontal="center" vertical="center" wrapText="1"/>
    </xf>
    <xf numFmtId="0" fontId="20" fillId="5" borderId="250" xfId="2" applyFont="1" applyFill="1" applyBorder="1" applyAlignment="1">
      <alignment horizontal="center" vertical="center"/>
    </xf>
    <xf numFmtId="177" fontId="6" fillId="7" borderId="258" xfId="2" applyNumberFormat="1" applyFill="1" applyBorder="1" applyAlignment="1">
      <alignment horizontal="center" vertical="center" wrapText="1"/>
    </xf>
    <xf numFmtId="0" fontId="20" fillId="5" borderId="259" xfId="2" applyFont="1" applyFill="1" applyBorder="1" applyAlignment="1">
      <alignment horizontal="center" vertical="center"/>
    </xf>
    <xf numFmtId="0" fontId="20" fillId="0" borderId="250" xfId="2" applyFont="1" applyBorder="1" applyAlignment="1">
      <alignment horizontal="center" vertical="center"/>
    </xf>
    <xf numFmtId="0" fontId="6" fillId="6" borderId="196" xfId="2" applyFill="1" applyBorder="1" applyAlignment="1">
      <alignment horizontal="center" vertical="center" wrapText="1"/>
    </xf>
    <xf numFmtId="0" fontId="20" fillId="0" borderId="259" xfId="2" applyFont="1" applyBorder="1" applyAlignment="1">
      <alignment horizontal="center" vertical="center"/>
    </xf>
    <xf numFmtId="177" fontId="6" fillId="0" borderId="258" xfId="2" applyNumberFormat="1" applyBorder="1" applyAlignment="1">
      <alignment horizontal="center" vertical="center" wrapText="1"/>
    </xf>
    <xf numFmtId="177" fontId="6" fillId="7" borderId="196" xfId="2" applyNumberFormat="1" applyFill="1" applyBorder="1" applyAlignment="1">
      <alignment horizontal="center" vertical="center" wrapText="1"/>
    </xf>
    <xf numFmtId="0" fontId="6" fillId="0" borderId="260" xfId="2" applyBorder="1" applyAlignment="1">
      <alignment horizontal="center" vertical="center" wrapText="1"/>
    </xf>
    <xf numFmtId="0" fontId="6" fillId="6" borderId="260" xfId="2" applyFill="1" applyBorder="1" applyAlignment="1">
      <alignment horizontal="center" vertical="center" wrapText="1"/>
    </xf>
    <xf numFmtId="177" fontId="6" fillId="0" borderId="261" xfId="2" applyNumberFormat="1" applyBorder="1" applyAlignment="1">
      <alignment horizontal="center" vertical="center" wrapText="1"/>
    </xf>
    <xf numFmtId="0" fontId="6" fillId="2" borderId="196" xfId="2" applyFill="1" applyBorder="1" applyAlignment="1">
      <alignment horizontal="center" vertical="center" wrapText="1"/>
    </xf>
    <xf numFmtId="0" fontId="67" fillId="5" borderId="266" xfId="2" applyFont="1" applyFill="1" applyBorder="1" applyAlignment="1">
      <alignment horizontal="center" vertical="center"/>
    </xf>
    <xf numFmtId="0" fontId="6" fillId="5" borderId="270" xfId="2" applyFill="1" applyBorder="1">
      <alignment vertical="center"/>
    </xf>
    <xf numFmtId="0" fontId="6" fillId="5" borderId="271" xfId="2" applyFill="1" applyBorder="1">
      <alignment vertical="center"/>
    </xf>
    <xf numFmtId="0" fontId="6" fillId="5" borderId="272" xfId="2" applyFill="1" applyBorder="1">
      <alignment vertical="center"/>
    </xf>
    <xf numFmtId="0" fontId="6" fillId="0" borderId="273" xfId="2" applyBorder="1">
      <alignment vertical="center"/>
    </xf>
    <xf numFmtId="0" fontId="6" fillId="0" borderId="274" xfId="2" applyBorder="1">
      <alignment vertical="center"/>
    </xf>
    <xf numFmtId="0" fontId="6" fillId="0" borderId="275" xfId="2" applyBorder="1">
      <alignment vertical="center"/>
    </xf>
    <xf numFmtId="0" fontId="6" fillId="0" borderId="276" xfId="2" applyBorder="1">
      <alignment vertical="center"/>
    </xf>
    <xf numFmtId="0" fontId="8" fillId="0" borderId="253" xfId="1" applyBorder="1" applyAlignment="1" applyProtection="1">
      <alignment vertical="center" wrapText="1"/>
    </xf>
    <xf numFmtId="0" fontId="89" fillId="17" borderId="0" xfId="0" applyFont="1" applyFill="1" applyAlignment="1">
      <alignment horizontal="center" vertical="center" wrapText="1"/>
    </xf>
    <xf numFmtId="0" fontId="88" fillId="17" borderId="280" xfId="17" applyFont="1" applyFill="1" applyBorder="1" applyAlignment="1">
      <alignment horizontal="center" vertical="center" wrapText="1"/>
    </xf>
    <xf numFmtId="14" fontId="88" fillId="17" borderId="281" xfId="17" applyNumberFormat="1" applyFont="1" applyFill="1" applyBorder="1" applyAlignment="1">
      <alignment horizontal="center" vertical="center"/>
    </xf>
    <xf numFmtId="0" fontId="161" fillId="0" borderId="50" xfId="0" applyFont="1" applyBorder="1" applyAlignment="1">
      <alignment horizontal="center" vertical="center" wrapText="1"/>
    </xf>
    <xf numFmtId="0" fontId="161" fillId="0" borderId="59" xfId="0" applyFont="1" applyBorder="1" applyAlignment="1">
      <alignment horizontal="center" vertical="center" wrapText="1"/>
    </xf>
    <xf numFmtId="0" fontId="88" fillId="17" borderId="287" xfId="17" applyFont="1" applyFill="1" applyBorder="1" applyAlignment="1">
      <alignment horizontal="center" vertical="center" wrapText="1"/>
    </xf>
    <xf numFmtId="14" fontId="88" fillId="17" borderId="285" xfId="17" applyNumberFormat="1" applyFont="1" applyFill="1" applyBorder="1" applyAlignment="1">
      <alignment horizontal="center" vertical="center"/>
    </xf>
    <xf numFmtId="0" fontId="33" fillId="17" borderId="287" xfId="17" applyFont="1" applyFill="1" applyBorder="1" applyAlignment="1">
      <alignment horizontal="center" vertical="center" wrapText="1"/>
    </xf>
    <xf numFmtId="14" fontId="12" fillId="17" borderId="285" xfId="17" applyNumberFormat="1" applyFont="1" applyFill="1" applyBorder="1" applyAlignment="1">
      <alignment horizontal="center" vertical="center"/>
    </xf>
    <xf numFmtId="14" fontId="20" fillId="17" borderId="285" xfId="17" applyNumberFormat="1" applyFont="1" applyFill="1" applyBorder="1" applyAlignment="1">
      <alignment horizontal="center" vertical="center"/>
    </xf>
    <xf numFmtId="0" fontId="106" fillId="17" borderId="0" xfId="0" applyFont="1" applyFill="1">
      <alignment vertical="center"/>
    </xf>
    <xf numFmtId="0" fontId="96" fillId="36" borderId="289" xfId="0" applyFont="1" applyFill="1" applyBorder="1" applyAlignment="1">
      <alignment horizontal="center" vertical="center" wrapText="1"/>
    </xf>
    <xf numFmtId="0" fontId="161" fillId="0" borderId="196" xfId="0" applyFont="1" applyBorder="1" applyAlignment="1">
      <alignment horizontal="center" vertical="center" wrapText="1"/>
    </xf>
    <xf numFmtId="0" fontId="161" fillId="0" borderId="290" xfId="0" applyFont="1" applyBorder="1" applyAlignment="1">
      <alignment horizontal="center" vertical="center" wrapText="1"/>
    </xf>
    <xf numFmtId="0" fontId="161" fillId="19" borderId="290" xfId="0" applyFont="1" applyFill="1" applyBorder="1" applyAlignment="1">
      <alignment horizontal="center" vertical="center" wrapText="1"/>
    </xf>
    <xf numFmtId="0" fontId="8" fillId="0" borderId="206" xfId="1" applyBorder="1" applyAlignment="1" applyProtection="1">
      <alignment vertical="center" wrapText="1"/>
    </xf>
    <xf numFmtId="0" fontId="8" fillId="0" borderId="203" xfId="1" applyBorder="1" applyAlignment="1" applyProtection="1">
      <alignment vertical="center" wrapText="1"/>
    </xf>
    <xf numFmtId="0" fontId="8" fillId="0" borderId="190" xfId="1" applyBorder="1" applyAlignment="1" applyProtection="1">
      <alignment vertical="center" wrapText="1"/>
    </xf>
    <xf numFmtId="0" fontId="8" fillId="0" borderId="193" xfId="1" applyBorder="1" applyAlignment="1" applyProtection="1">
      <alignment vertical="center" wrapText="1"/>
    </xf>
    <xf numFmtId="0" fontId="28" fillId="21" borderId="291" xfId="2" applyFont="1" applyFill="1" applyBorder="1" applyAlignment="1">
      <alignment horizontal="center" vertical="center" wrapText="1"/>
    </xf>
    <xf numFmtId="0" fontId="28" fillId="21" borderId="203" xfId="2" applyFont="1" applyFill="1" applyBorder="1" applyAlignment="1">
      <alignment horizontal="center" vertical="center" wrapText="1"/>
    </xf>
    <xf numFmtId="0" fontId="113" fillId="0" borderId="292" xfId="2" applyFont="1" applyBorder="1" applyAlignment="1">
      <alignment vertical="top" wrapText="1"/>
    </xf>
    <xf numFmtId="14" fontId="86" fillId="19" borderId="293" xfId="2" applyNumberFormat="1" applyFont="1" applyFill="1" applyBorder="1" applyAlignment="1">
      <alignment horizontal="center" vertical="center"/>
    </xf>
    <xf numFmtId="0" fontId="170" fillId="3" borderId="0" xfId="17" applyFont="1" applyFill="1" applyAlignment="1">
      <alignment horizontal="center" vertical="center" wrapText="1"/>
    </xf>
    <xf numFmtId="0" fontId="153" fillId="19" borderId="220" xfId="2" applyFont="1" applyFill="1" applyBorder="1" applyAlignment="1">
      <alignment horizontal="center" vertical="center" wrapText="1"/>
    </xf>
    <xf numFmtId="0" fontId="125" fillId="19" borderId="220" xfId="2" applyFont="1" applyFill="1" applyBorder="1" applyAlignment="1">
      <alignment horizontal="center" vertical="center" wrapText="1"/>
    </xf>
    <xf numFmtId="0" fontId="20" fillId="19" borderId="220" xfId="2" applyFont="1" applyFill="1" applyBorder="1" applyAlignment="1">
      <alignment horizontal="left" vertical="center" shrinkToFit="1"/>
    </xf>
    <xf numFmtId="14" fontId="20" fillId="19" borderId="220" xfId="2" applyNumberFormat="1" applyFont="1" applyFill="1" applyBorder="1" applyAlignment="1">
      <alignment horizontal="center" vertical="center"/>
    </xf>
    <xf numFmtId="14" fontId="20" fillId="19" borderId="221" xfId="2" applyNumberFormat="1" applyFont="1" applyFill="1" applyBorder="1" applyAlignment="1">
      <alignment horizontal="center" vertical="center"/>
    </xf>
    <xf numFmtId="0" fontId="153" fillId="24" borderId="220" xfId="2" applyFont="1" applyFill="1" applyBorder="1" applyAlignment="1">
      <alignment horizontal="center" vertical="center" wrapText="1"/>
    </xf>
    <xf numFmtId="0" fontId="125" fillId="24" borderId="220" xfId="2" applyFont="1" applyFill="1" applyBorder="1" applyAlignment="1">
      <alignment horizontal="center" vertical="center" wrapText="1"/>
    </xf>
    <xf numFmtId="0" fontId="20" fillId="24" borderId="220" xfId="2" applyFont="1" applyFill="1" applyBorder="1" applyAlignment="1">
      <alignment horizontal="left" vertical="center" shrinkToFit="1"/>
    </xf>
    <xf numFmtId="14" fontId="20" fillId="24" borderId="220" xfId="2" applyNumberFormat="1" applyFont="1" applyFill="1" applyBorder="1" applyAlignment="1">
      <alignment horizontal="center" vertical="center"/>
    </xf>
    <xf numFmtId="14" fontId="20" fillId="24" borderId="221" xfId="2" applyNumberFormat="1" applyFont="1" applyFill="1" applyBorder="1" applyAlignment="1">
      <alignment horizontal="center" vertical="center"/>
    </xf>
    <xf numFmtId="0" fontId="153" fillId="44" borderId="220" xfId="2" applyFont="1" applyFill="1" applyBorder="1" applyAlignment="1">
      <alignment horizontal="center" vertical="center" wrapText="1"/>
    </xf>
    <xf numFmtId="0" fontId="125" fillId="44" borderId="220" xfId="2" applyFont="1" applyFill="1" applyBorder="1" applyAlignment="1">
      <alignment horizontal="center" vertical="center" wrapText="1"/>
    </xf>
    <xf numFmtId="0" fontId="20" fillId="44" borderId="220" xfId="2" applyFont="1" applyFill="1" applyBorder="1" applyAlignment="1">
      <alignment horizontal="left" vertical="center" shrinkToFit="1"/>
    </xf>
    <xf numFmtId="14" fontId="20" fillId="44" borderId="220" xfId="2" applyNumberFormat="1" applyFont="1" applyFill="1" applyBorder="1" applyAlignment="1">
      <alignment horizontal="center" vertical="center"/>
    </xf>
    <xf numFmtId="14" fontId="20" fillId="44" borderId="221" xfId="2" applyNumberFormat="1" applyFont="1" applyFill="1" applyBorder="1" applyAlignment="1">
      <alignment horizontal="center" vertical="center"/>
    </xf>
    <xf numFmtId="0" fontId="115" fillId="17" borderId="0" xfId="0" applyFont="1" applyFill="1" applyAlignment="1">
      <alignment vertical="top" wrapText="1"/>
    </xf>
    <xf numFmtId="0" fontId="17" fillId="19" borderId="127" xfId="2" applyFont="1" applyFill="1" applyBorder="1" applyAlignment="1">
      <alignment horizontal="center" vertical="center" wrapText="1"/>
    </xf>
    <xf numFmtId="0" fontId="172" fillId="27" borderId="0" xfId="0" applyFont="1" applyFill="1" applyAlignment="1">
      <alignment horizontal="center" vertical="center" wrapText="1"/>
    </xf>
    <xf numFmtId="14" fontId="33" fillId="17" borderId="285" xfId="17" applyNumberFormat="1" applyFont="1" applyFill="1" applyBorder="1" applyAlignment="1">
      <alignment horizontal="center" vertical="center"/>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28" fillId="19" borderId="81" xfId="1" applyFont="1" applyFill="1" applyBorder="1" applyAlignment="1" applyProtection="1">
      <alignment horizontal="center" vertical="center" wrapText="1"/>
    </xf>
    <xf numFmtId="0" fontId="8" fillId="0" borderId="301" xfId="1" applyBorder="1" applyAlignment="1" applyProtection="1">
      <alignment vertical="center" wrapText="1"/>
    </xf>
    <xf numFmtId="0" fontId="92" fillId="23" borderId="303" xfId="2" applyFont="1" applyFill="1" applyBorder="1" applyAlignment="1">
      <alignment horizontal="center" vertical="center" wrapText="1"/>
    </xf>
    <xf numFmtId="0" fontId="91" fillId="23" borderId="304" xfId="2" applyFont="1" applyFill="1" applyBorder="1" applyAlignment="1">
      <alignment horizontal="center" vertical="center" wrapText="1"/>
    </xf>
    <xf numFmtId="0" fontId="101" fillId="23" borderId="304" xfId="2" applyFont="1" applyFill="1" applyBorder="1" applyAlignment="1">
      <alignment horizontal="left" vertical="center" shrinkToFit="1"/>
    </xf>
    <xf numFmtId="0" fontId="91" fillId="23" borderId="304" xfId="2" applyFont="1" applyFill="1" applyBorder="1" applyAlignment="1">
      <alignment horizontal="center" vertical="center"/>
    </xf>
    <xf numFmtId="0" fontId="91" fillId="23" borderId="305" xfId="2" applyFont="1" applyFill="1" applyBorder="1" applyAlignment="1">
      <alignment horizontal="center" vertical="center"/>
    </xf>
    <xf numFmtId="0" fontId="153" fillId="25" borderId="220" xfId="2" applyFont="1" applyFill="1" applyBorder="1" applyAlignment="1">
      <alignment horizontal="center" vertical="center" wrapText="1"/>
    </xf>
    <xf numFmtId="0" fontId="125" fillId="25" borderId="220" xfId="2" applyFont="1" applyFill="1" applyBorder="1" applyAlignment="1">
      <alignment horizontal="center" vertical="center" wrapText="1"/>
    </xf>
    <xf numFmtId="0" fontId="20" fillId="25" borderId="220" xfId="2" applyFont="1" applyFill="1" applyBorder="1" applyAlignment="1">
      <alignment horizontal="left" vertical="center" shrinkToFit="1"/>
    </xf>
    <xf numFmtId="14" fontId="20" fillId="25" borderId="220" xfId="2" applyNumberFormat="1" applyFont="1" applyFill="1" applyBorder="1" applyAlignment="1">
      <alignment horizontal="center" vertical="center"/>
    </xf>
    <xf numFmtId="14" fontId="20" fillId="25" borderId="221" xfId="2" applyNumberFormat="1" applyFont="1" applyFill="1" applyBorder="1" applyAlignment="1">
      <alignment horizontal="center" vertical="center"/>
    </xf>
    <xf numFmtId="0" fontId="113" fillId="0" borderId="82" xfId="1" applyFont="1" applyBorder="1" applyAlignment="1" applyProtection="1">
      <alignment horizontal="left" vertical="top" wrapText="1"/>
    </xf>
    <xf numFmtId="0" fontId="159" fillId="0" borderId="0" xfId="26" applyFont="1">
      <alignment vertical="center"/>
    </xf>
    <xf numFmtId="0" fontId="0" fillId="46" borderId="0" xfId="0" applyFill="1">
      <alignment vertical="center"/>
    </xf>
    <xf numFmtId="0" fontId="113" fillId="0" borderId="0" xfId="2" applyFont="1" applyAlignment="1">
      <alignment horizontal="left" vertical="top" wrapText="1"/>
    </xf>
    <xf numFmtId="0" fontId="94" fillId="17" borderId="287" xfId="17" applyFont="1" applyFill="1" applyBorder="1" applyAlignment="1">
      <alignment horizontal="center" vertical="center" wrapText="1"/>
    </xf>
    <xf numFmtId="14" fontId="88" fillId="19" borderId="285" xfId="17" applyNumberFormat="1" applyFont="1" applyFill="1" applyBorder="1" applyAlignment="1">
      <alignment horizontal="center" vertical="center"/>
    </xf>
    <xf numFmtId="0" fontId="153" fillId="38" borderId="220" xfId="2" applyFont="1" applyFill="1" applyBorder="1" applyAlignment="1">
      <alignment horizontal="center" vertical="center" wrapText="1"/>
    </xf>
    <xf numFmtId="0" fontId="125" fillId="38" borderId="220" xfId="2" applyFont="1" applyFill="1" applyBorder="1" applyAlignment="1">
      <alignment horizontal="center" vertical="center" wrapText="1"/>
    </xf>
    <xf numFmtId="0" fontId="20" fillId="38" borderId="220" xfId="2" applyFont="1" applyFill="1" applyBorder="1" applyAlignment="1">
      <alignment horizontal="left" vertical="center" shrinkToFit="1"/>
    </xf>
    <xf numFmtId="14" fontId="20" fillId="38" borderId="220" xfId="2" applyNumberFormat="1" applyFont="1" applyFill="1" applyBorder="1" applyAlignment="1">
      <alignment horizontal="center" vertical="center"/>
    </xf>
    <xf numFmtId="14" fontId="20" fillId="38" borderId="221" xfId="2" applyNumberFormat="1" applyFont="1" applyFill="1" applyBorder="1" applyAlignment="1">
      <alignment horizontal="center" vertical="center"/>
    </xf>
    <xf numFmtId="0" fontId="153" fillId="41" borderId="220" xfId="2" applyFont="1" applyFill="1" applyBorder="1" applyAlignment="1">
      <alignment horizontal="center" vertical="center" wrapText="1"/>
    </xf>
    <xf numFmtId="0" fontId="125" fillId="41" borderId="220" xfId="2" applyFont="1" applyFill="1" applyBorder="1" applyAlignment="1">
      <alignment horizontal="center" vertical="center" wrapText="1"/>
    </xf>
    <xf numFmtId="0" fontId="20" fillId="41" borderId="220" xfId="2" applyFont="1" applyFill="1" applyBorder="1" applyAlignment="1">
      <alignment horizontal="left" vertical="center" shrinkToFit="1"/>
    </xf>
    <xf numFmtId="14" fontId="20" fillId="41" borderId="220" xfId="2" applyNumberFormat="1" applyFont="1" applyFill="1" applyBorder="1" applyAlignment="1">
      <alignment horizontal="center" vertical="center"/>
    </xf>
    <xf numFmtId="14" fontId="20" fillId="41" borderId="221" xfId="2" applyNumberFormat="1" applyFont="1" applyFill="1" applyBorder="1" applyAlignment="1">
      <alignment horizontal="center" vertical="center"/>
    </xf>
    <xf numFmtId="0" fontId="169" fillId="0" borderId="0" xfId="0" applyFont="1">
      <alignment vertical="center"/>
    </xf>
    <xf numFmtId="0" fontId="176" fillId="0" borderId="0" xfId="0" applyFont="1">
      <alignment vertical="center"/>
    </xf>
    <xf numFmtId="0" fontId="175" fillId="0" borderId="0" xfId="0" applyFont="1">
      <alignment vertical="center"/>
    </xf>
    <xf numFmtId="0" fontId="185" fillId="0" borderId="0" xfId="0" applyFont="1">
      <alignment vertical="center"/>
    </xf>
    <xf numFmtId="0" fontId="182" fillId="0" borderId="0" xfId="0" applyFont="1">
      <alignment vertical="center"/>
    </xf>
    <xf numFmtId="0" fontId="183" fillId="0" borderId="0" xfId="0" applyFont="1">
      <alignment vertical="center"/>
    </xf>
    <xf numFmtId="0" fontId="174" fillId="0" borderId="0" xfId="0" applyFont="1">
      <alignment vertical="center"/>
    </xf>
    <xf numFmtId="0" fontId="66" fillId="17" borderId="287" xfId="0" applyFont="1" applyFill="1" applyBorder="1" applyAlignment="1">
      <alignment horizontal="center" vertical="center" wrapText="1"/>
    </xf>
    <xf numFmtId="14" fontId="94" fillId="17" borderId="285" xfId="17" applyNumberFormat="1" applyFont="1" applyFill="1" applyBorder="1" applyAlignment="1">
      <alignment horizontal="center" vertical="center" wrapText="1"/>
    </xf>
    <xf numFmtId="0" fontId="106" fillId="19" borderId="283" xfId="0" applyFont="1" applyFill="1" applyBorder="1" applyAlignment="1">
      <alignment horizontal="center" vertical="center" wrapText="1"/>
    </xf>
    <xf numFmtId="0" fontId="66" fillId="19" borderId="0" xfId="0" applyFont="1" applyFill="1" applyAlignment="1">
      <alignment horizontal="center" vertical="center" wrapText="1"/>
    </xf>
    <xf numFmtId="0" fontId="88" fillId="19" borderId="287" xfId="17" applyFont="1" applyFill="1" applyBorder="1" applyAlignment="1">
      <alignment horizontal="center" vertical="center" wrapText="1"/>
    </xf>
    <xf numFmtId="0" fontId="8" fillId="0" borderId="306" xfId="1" applyBorder="1" applyAlignment="1" applyProtection="1">
      <alignment vertical="center"/>
    </xf>
    <xf numFmtId="0" fontId="153" fillId="25" borderId="20" xfId="2" applyFont="1" applyFill="1" applyBorder="1" applyAlignment="1">
      <alignment horizontal="center" vertical="center" wrapText="1"/>
    </xf>
    <xf numFmtId="0" fontId="125" fillId="25" borderId="20" xfId="2" applyFont="1" applyFill="1" applyBorder="1" applyAlignment="1">
      <alignment horizontal="center" vertical="center" wrapText="1"/>
    </xf>
    <xf numFmtId="0" fontId="20" fillId="25" borderId="20" xfId="2" applyFont="1" applyFill="1" applyBorder="1" applyAlignment="1">
      <alignment horizontal="left" vertical="center" shrinkToFit="1"/>
    </xf>
    <xf numFmtId="14" fontId="20" fillId="25" borderId="20" xfId="2" applyNumberFormat="1" applyFont="1" applyFill="1" applyBorder="1" applyAlignment="1">
      <alignment horizontal="center" vertical="center"/>
    </xf>
    <xf numFmtId="14" fontId="20" fillId="25" borderId="302" xfId="2" applyNumberFormat="1" applyFont="1" applyFill="1" applyBorder="1" applyAlignment="1">
      <alignment horizontal="center" vertical="center"/>
    </xf>
    <xf numFmtId="56" fontId="0" fillId="0" borderId="0" xfId="0" applyNumberFormat="1">
      <alignment vertical="center"/>
    </xf>
    <xf numFmtId="0" fontId="188" fillId="0" borderId="0" xfId="0" applyFont="1">
      <alignment vertical="center"/>
    </xf>
    <xf numFmtId="0" fontId="0" fillId="0" borderId="0" xfId="0" applyAlignment="1">
      <alignment horizontal="center" vertical="center"/>
    </xf>
    <xf numFmtId="0" fontId="6" fillId="17" borderId="0" xfId="4" applyFill="1"/>
    <xf numFmtId="0" fontId="165" fillId="17" borderId="0" xfId="2" applyFont="1" applyFill="1">
      <alignment vertical="center"/>
    </xf>
    <xf numFmtId="0" fontId="7" fillId="48" borderId="0" xfId="4" applyFont="1" applyFill="1" applyAlignment="1">
      <alignment vertical="top"/>
    </xf>
    <xf numFmtId="0" fontId="7" fillId="48" borderId="0" xfId="2" applyFont="1" applyFill="1" applyAlignment="1">
      <alignment vertical="top"/>
    </xf>
    <xf numFmtId="0" fontId="171" fillId="48" borderId="0" xfId="2" applyFont="1" applyFill="1" applyAlignment="1">
      <alignment vertical="top"/>
    </xf>
    <xf numFmtId="0" fontId="30" fillId="48" borderId="0" xfId="2" applyFont="1" applyFill="1" applyAlignment="1">
      <alignment vertical="top"/>
    </xf>
    <xf numFmtId="0" fontId="31" fillId="2" borderId="0" xfId="4" applyFont="1" applyFill="1"/>
    <xf numFmtId="0" fontId="6" fillId="2" borderId="0" xfId="4" applyFill="1"/>
    <xf numFmtId="0" fontId="82" fillId="19" borderId="308" xfId="2" applyFont="1" applyFill="1" applyBorder="1" applyAlignment="1">
      <alignment horizontal="center" vertical="center"/>
    </xf>
    <xf numFmtId="0" fontId="82" fillId="19" borderId="309" xfId="2" applyFont="1" applyFill="1" applyBorder="1" applyAlignment="1">
      <alignment horizontal="center" vertical="center"/>
    </xf>
    <xf numFmtId="14" fontId="82" fillId="19" borderId="310" xfId="2" applyNumberFormat="1" applyFont="1" applyFill="1" applyBorder="1" applyAlignment="1">
      <alignment horizontal="center" vertical="center"/>
    </xf>
    <xf numFmtId="0" fontId="8" fillId="17" borderId="219" xfId="1" applyFill="1" applyBorder="1" applyAlignment="1" applyProtection="1">
      <alignment vertical="center" wrapText="1"/>
    </xf>
    <xf numFmtId="14" fontId="82" fillId="19" borderId="311" xfId="1" applyNumberFormat="1" applyFont="1" applyFill="1" applyBorder="1" applyAlignment="1" applyProtection="1">
      <alignment vertical="center" shrinkToFit="1"/>
    </xf>
    <xf numFmtId="0" fontId="192" fillId="19" borderId="81" xfId="2" applyFont="1" applyFill="1" applyBorder="1" applyAlignment="1">
      <alignment horizontal="center"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83" fillId="0" borderId="0" xfId="0" applyFont="1" applyAlignment="1">
      <alignment horizontal="center" vertical="center"/>
    </xf>
    <xf numFmtId="0" fontId="175" fillId="0" borderId="0" xfId="0" applyFont="1" applyAlignment="1">
      <alignment horizontal="center" vertical="center"/>
    </xf>
    <xf numFmtId="0" fontId="177" fillId="0" borderId="0" xfId="1" applyFont="1" applyFill="1" applyAlignment="1" applyProtection="1">
      <alignment horizontal="center" vertical="center"/>
    </xf>
    <xf numFmtId="0" fontId="166" fillId="0" borderId="0" xfId="0" applyFont="1" applyAlignment="1">
      <alignment horizontal="center" vertical="center" wrapText="1"/>
    </xf>
    <xf numFmtId="0" fontId="184" fillId="0" borderId="0" xfId="0" applyFont="1" applyAlignment="1">
      <alignment horizontal="center" vertical="center"/>
    </xf>
    <xf numFmtId="0" fontId="183" fillId="0" borderId="0" xfId="0" applyFont="1" applyAlignment="1">
      <alignment horizontal="left" vertical="center"/>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154" fillId="17" borderId="109"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6" xfId="17" applyFont="1" applyFill="1" applyBorder="1" applyAlignment="1">
      <alignment horizontal="left" vertical="top" wrapText="1"/>
    </xf>
    <xf numFmtId="0" fontId="33" fillId="17" borderId="109" xfId="17" applyFont="1" applyFill="1" applyBorder="1" applyAlignment="1">
      <alignment horizontal="left" vertical="top" wrapText="1"/>
    </xf>
    <xf numFmtId="0" fontId="20" fillId="17" borderId="109" xfId="2"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6" xfId="2" applyFont="1" applyFill="1" applyBorder="1" applyAlignment="1">
      <alignment horizontal="left" vertical="top" wrapText="1"/>
    </xf>
    <xf numFmtId="0" fontId="90" fillId="17" borderId="282" xfId="2" applyFont="1" applyFill="1" applyBorder="1" applyAlignment="1">
      <alignment horizontal="left" vertical="top" wrapText="1"/>
    </xf>
    <xf numFmtId="0" fontId="90" fillId="17" borderId="283" xfId="2" applyFont="1" applyFill="1" applyBorder="1" applyAlignment="1">
      <alignment horizontal="left" vertical="top" wrapText="1"/>
    </xf>
    <xf numFmtId="0" fontId="90" fillId="17" borderId="284" xfId="2" applyFont="1" applyFill="1" applyBorder="1" applyAlignment="1">
      <alignment horizontal="left" vertical="top" wrapText="1"/>
    </xf>
    <xf numFmtId="0" fontId="20" fillId="17" borderId="282" xfId="2" applyFont="1" applyFill="1" applyBorder="1" applyAlignment="1">
      <alignment horizontal="left" vertical="top" wrapText="1"/>
    </xf>
    <xf numFmtId="0" fontId="20" fillId="17" borderId="283" xfId="2" applyFont="1" applyFill="1" applyBorder="1" applyAlignment="1">
      <alignment horizontal="left" vertical="top" wrapText="1"/>
    </xf>
    <xf numFmtId="0" fontId="20" fillId="17" borderId="284" xfId="2" applyFont="1" applyFill="1" applyBorder="1" applyAlignment="1">
      <alignment horizontal="left" vertical="top" wrapText="1"/>
    </xf>
    <xf numFmtId="0" fontId="33" fillId="17" borderId="277" xfId="17" applyFont="1" applyFill="1" applyBorder="1" applyAlignment="1">
      <alignment horizontal="left" vertical="top" wrapText="1"/>
    </xf>
    <xf numFmtId="0" fontId="33" fillId="17" borderId="278" xfId="17" applyFont="1" applyFill="1" applyBorder="1" applyAlignment="1">
      <alignment horizontal="left" vertical="top" wrapText="1"/>
    </xf>
    <xf numFmtId="0" fontId="33" fillId="17" borderId="279" xfId="17" applyFont="1" applyFill="1" applyBorder="1" applyAlignment="1">
      <alignment horizontal="left" vertical="top" wrapText="1"/>
    </xf>
    <xf numFmtId="0" fontId="154" fillId="19" borderId="282" xfId="17" applyFont="1" applyFill="1" applyBorder="1" applyAlignment="1">
      <alignment horizontal="left" vertical="top" wrapText="1"/>
    </xf>
    <xf numFmtId="0" fontId="33" fillId="19" borderId="283" xfId="17" applyFont="1" applyFill="1" applyBorder="1" applyAlignment="1">
      <alignment horizontal="left" vertical="top" wrapText="1"/>
    </xf>
    <xf numFmtId="0" fontId="33" fillId="19" borderId="284" xfId="17" applyFont="1" applyFill="1" applyBorder="1" applyAlignment="1">
      <alignment horizontal="left" vertical="top" wrapText="1"/>
    </xf>
    <xf numFmtId="0" fontId="154" fillId="17" borderId="282" xfId="17" applyFont="1" applyFill="1" applyBorder="1" applyAlignment="1">
      <alignment horizontal="left" vertical="top" wrapText="1"/>
    </xf>
    <xf numFmtId="0" fontId="33" fillId="17" borderId="283" xfId="17" applyFont="1" applyFill="1" applyBorder="1" applyAlignment="1">
      <alignment horizontal="left" vertical="top" wrapText="1"/>
    </xf>
    <xf numFmtId="0" fontId="33" fillId="17" borderId="284" xfId="17" applyFont="1" applyFill="1" applyBorder="1" applyAlignment="1">
      <alignment horizontal="left" vertical="top" wrapText="1"/>
    </xf>
    <xf numFmtId="0" fontId="56" fillId="11" borderId="123" xfId="17" applyFont="1" applyFill="1" applyBorder="1" applyAlignment="1">
      <alignment horizontal="right" vertical="center" wrapText="1"/>
    </xf>
    <xf numFmtId="0" fontId="57" fillId="11" borderId="123" xfId="0" applyFont="1" applyFill="1" applyBorder="1" applyAlignment="1">
      <alignment horizontal="right" vertical="center"/>
    </xf>
    <xf numFmtId="0" fontId="0" fillId="11" borderId="123" xfId="0" applyFill="1" applyBorder="1" applyAlignment="1">
      <alignment horizontal="right" vertical="center"/>
    </xf>
    <xf numFmtId="180" fontId="56"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8" fillId="12" borderId="124" xfId="17" applyFont="1" applyFill="1" applyBorder="1" applyAlignment="1">
      <alignment horizontal="center" vertical="center" wrapText="1"/>
    </xf>
    <xf numFmtId="0" fontId="59" fillId="12" borderId="124" xfId="0" applyFont="1" applyFill="1" applyBorder="1" applyAlignment="1">
      <alignment horizontal="center" vertical="center"/>
    </xf>
    <xf numFmtId="0" fontId="58" fillId="9" borderId="124" xfId="0" applyFont="1" applyFill="1" applyBorder="1" applyAlignment="1">
      <alignment horizontal="center" vertical="center"/>
    </xf>
    <xf numFmtId="0" fontId="61" fillId="9" borderId="124"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13" xfId="17" applyFont="1" applyFill="1" applyBorder="1" applyAlignment="1">
      <alignment horizontal="left" vertical="top" wrapText="1"/>
    </xf>
    <xf numFmtId="0" fontId="33" fillId="17" borderId="214" xfId="17" applyFont="1" applyFill="1" applyBorder="1" applyAlignment="1">
      <alignment horizontal="left" vertical="top" wrapText="1"/>
    </xf>
    <xf numFmtId="0" fontId="33" fillId="17" borderId="215"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8" borderId="117" xfId="17" applyFont="1" applyFill="1" applyBorder="1" applyAlignment="1">
      <alignment horizontal="center" vertical="center" wrapText="1"/>
    </xf>
    <xf numFmtId="0" fontId="54" fillId="38" borderId="117" xfId="17" applyFont="1" applyFill="1" applyBorder="1" applyAlignment="1">
      <alignment horizontal="center" vertical="center" wrapText="1"/>
    </xf>
    <xf numFmtId="0" fontId="0" fillId="38" borderId="117" xfId="0" applyFill="1" applyBorder="1" applyAlignment="1">
      <alignment horizontal="center" vertical="center" wrapText="1"/>
    </xf>
    <xf numFmtId="180" fontId="56" fillId="3" borderId="119" xfId="17" applyNumberFormat="1" applyFont="1" applyFill="1" applyBorder="1" applyAlignment="1">
      <alignment horizontal="center" vertical="center" wrapText="1"/>
    </xf>
    <xf numFmtId="180" fontId="56" fillId="3" borderId="121" xfId="17" applyNumberFormat="1"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64" fillId="3" borderId="121" xfId="17" applyFont="1" applyFill="1" applyBorder="1" applyAlignment="1">
      <alignment horizontal="center" vertical="center" wrapText="1"/>
    </xf>
    <xf numFmtId="0" fontId="88" fillId="17" borderId="282" xfId="17" applyFont="1" applyFill="1" applyBorder="1" applyAlignment="1">
      <alignment horizontal="left" vertical="top" wrapText="1"/>
    </xf>
    <xf numFmtId="0" fontId="88" fillId="17" borderId="283" xfId="17" applyFont="1" applyFill="1" applyBorder="1" applyAlignment="1">
      <alignment horizontal="left" vertical="top" wrapText="1"/>
    </xf>
    <xf numFmtId="0" fontId="88" fillId="17" borderId="284" xfId="17" applyFont="1" applyFill="1" applyBorder="1" applyAlignment="1">
      <alignment horizontal="left" vertical="top" wrapText="1"/>
    </xf>
    <xf numFmtId="0" fontId="88" fillId="17" borderId="109"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6" xfId="17" applyFont="1" applyFill="1" applyBorder="1" applyAlignment="1">
      <alignment horizontal="left" vertical="top" wrapText="1"/>
    </xf>
    <xf numFmtId="0" fontId="88" fillId="19" borderId="282" xfId="17" applyFont="1" applyFill="1" applyBorder="1" applyAlignment="1">
      <alignment horizontal="left" vertical="top" wrapText="1"/>
    </xf>
    <xf numFmtId="0" fontId="88" fillId="19" borderId="283" xfId="17" applyFont="1" applyFill="1" applyBorder="1" applyAlignment="1">
      <alignment horizontal="left" vertical="top" wrapText="1"/>
    </xf>
    <xf numFmtId="0" fontId="88" fillId="19" borderId="284" xfId="17" applyFont="1" applyFill="1" applyBorder="1" applyAlignment="1">
      <alignment horizontal="left" vertical="top" wrapText="1"/>
    </xf>
    <xf numFmtId="0" fontId="154" fillId="17" borderId="149" xfId="17" applyFont="1" applyFill="1" applyBorder="1" applyAlignment="1">
      <alignment horizontal="left" vertical="top" wrapText="1"/>
    </xf>
    <xf numFmtId="0" fontId="46" fillId="17" borderId="147" xfId="17" applyFont="1" applyFill="1" applyBorder="1" applyAlignment="1">
      <alignment horizontal="left" vertical="top" wrapText="1"/>
    </xf>
    <xf numFmtId="0" fontId="46" fillId="17" borderId="148" xfId="17" applyFont="1" applyFill="1" applyBorder="1" applyAlignment="1">
      <alignment horizontal="left" vertical="top" wrapText="1"/>
    </xf>
    <xf numFmtId="0" fontId="12" fillId="17" borderId="282" xfId="17" applyFont="1" applyFill="1" applyBorder="1" applyAlignment="1">
      <alignment horizontal="left" vertical="top" wrapText="1"/>
    </xf>
    <xf numFmtId="0" fontId="12" fillId="17" borderId="283" xfId="17" applyFont="1" applyFill="1" applyBorder="1" applyAlignment="1">
      <alignment horizontal="left" vertical="top" wrapText="1"/>
    </xf>
    <xf numFmtId="0" fontId="12" fillId="17" borderId="284" xfId="17" applyFont="1" applyFill="1" applyBorder="1" applyAlignment="1">
      <alignment horizontal="left" vertical="top" wrapText="1"/>
    </xf>
    <xf numFmtId="0" fontId="154" fillId="19" borderId="288" xfId="17" applyFont="1" applyFill="1" applyBorder="1" applyAlignment="1">
      <alignment horizontal="left" vertical="top" wrapText="1"/>
    </xf>
    <xf numFmtId="0" fontId="33" fillId="19" borderId="287" xfId="17" applyFont="1" applyFill="1" applyBorder="1" applyAlignment="1">
      <alignment horizontal="left" vertical="top" wrapText="1"/>
    </xf>
    <xf numFmtId="0" fontId="12" fillId="17" borderId="109"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6"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7" borderId="286" xfId="17" applyFont="1" applyFill="1" applyBorder="1" applyAlignment="1">
      <alignment horizontal="left" vertical="top" wrapText="1"/>
    </xf>
    <xf numFmtId="0" fontId="102" fillId="17" borderId="282" xfId="17" applyFont="1" applyFill="1" applyBorder="1" applyAlignment="1">
      <alignment horizontal="left" vertical="top" wrapText="1"/>
    </xf>
    <xf numFmtId="0" fontId="102" fillId="17" borderId="283" xfId="17" applyFont="1" applyFill="1" applyBorder="1" applyAlignment="1">
      <alignment horizontal="left" vertical="top" wrapText="1"/>
    </xf>
    <xf numFmtId="0" fontId="102" fillId="17" borderId="284" xfId="17" applyFont="1" applyFill="1" applyBorder="1" applyAlignment="1">
      <alignment horizontal="left" vertical="top" wrapText="1"/>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7" xfId="17" applyNumberFormat="1" applyFont="1" applyBorder="1" applyAlignment="1">
      <alignment horizontal="center" vertical="center" shrinkToFit="1"/>
    </xf>
    <xf numFmtId="179" fontId="124" fillId="0" borderId="98"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2" fillId="6" borderId="294" xfId="4" applyFont="1" applyFill="1" applyBorder="1" applyAlignment="1">
      <alignment horizontal="left" vertical="center" wrapText="1" indent="1"/>
    </xf>
    <xf numFmtId="0" fontId="12" fillId="6" borderId="295" xfId="4" applyFont="1" applyFill="1" applyBorder="1" applyAlignment="1">
      <alignment horizontal="left" vertical="center" wrapText="1" indent="1"/>
    </xf>
    <xf numFmtId="0" fontId="12" fillId="6" borderId="296" xfId="4" applyFont="1" applyFill="1" applyBorder="1" applyAlignment="1">
      <alignment horizontal="left" vertical="center" wrapText="1" indent="1"/>
    </xf>
    <xf numFmtId="0" fontId="12" fillId="6" borderId="226" xfId="4" applyFont="1" applyFill="1" applyBorder="1" applyAlignment="1">
      <alignment horizontal="left" vertical="center" wrapText="1" indent="1"/>
    </xf>
    <xf numFmtId="0" fontId="12" fillId="6" borderId="0" xfId="4" applyFont="1" applyFill="1" applyAlignment="1">
      <alignment horizontal="left" vertical="center" wrapText="1" indent="1"/>
    </xf>
    <xf numFmtId="0" fontId="12" fillId="6" borderId="297" xfId="4" applyFont="1" applyFill="1" applyBorder="1" applyAlignment="1">
      <alignment horizontal="left" vertical="center" wrapText="1" indent="1"/>
    </xf>
    <xf numFmtId="0" fontId="12" fillId="6" borderId="227" xfId="4" applyFont="1" applyFill="1" applyBorder="1" applyAlignment="1">
      <alignment horizontal="left" vertical="center" wrapText="1" indent="1"/>
    </xf>
    <xf numFmtId="0" fontId="12" fillId="6" borderId="298" xfId="4" applyFont="1" applyFill="1" applyBorder="1" applyAlignment="1">
      <alignment horizontal="left" vertical="center" wrapText="1" indent="1"/>
    </xf>
    <xf numFmtId="0" fontId="12" fillId="6" borderId="228" xfId="4" applyFont="1" applyFill="1" applyBorder="1" applyAlignment="1">
      <alignment horizontal="left" vertical="center" wrapText="1" indent="1"/>
    </xf>
    <xf numFmtId="0" fontId="151" fillId="45" borderId="0" xfId="2" applyFont="1" applyFill="1" applyAlignment="1">
      <alignment horizontal="center" vertical="center"/>
    </xf>
    <xf numFmtId="0" fontId="6" fillId="0" borderId="0" xfId="2">
      <alignment vertical="center"/>
    </xf>
    <xf numFmtId="0" fontId="82" fillId="0" borderId="0" xfId="2" applyFont="1" applyAlignment="1">
      <alignment horizontal="center" vertical="center"/>
    </xf>
    <xf numFmtId="0" fontId="189" fillId="0" borderId="0" xfId="2" applyFont="1" applyAlignment="1">
      <alignment horizontal="center" vertical="center"/>
    </xf>
    <xf numFmtId="0" fontId="180" fillId="47" borderId="0" xfId="2" applyFont="1" applyFill="1" applyAlignment="1">
      <alignment horizontal="center" vertical="center" wrapText="1" shrinkToFit="1"/>
    </xf>
    <xf numFmtId="0" fontId="190" fillId="47" borderId="0" xfId="2" applyFont="1" applyFill="1" applyAlignment="1">
      <alignment horizontal="center" vertical="center" wrapText="1" shrinkToFit="1"/>
    </xf>
    <xf numFmtId="0" fontId="164" fillId="17" borderId="0" xfId="2" applyFont="1" applyFill="1">
      <alignment vertical="center"/>
    </xf>
    <xf numFmtId="0" fontId="181" fillId="0" borderId="0" xfId="2" applyFont="1" applyAlignment="1">
      <alignment horizontal="center" vertical="center"/>
    </xf>
    <xf numFmtId="0" fontId="191" fillId="0" borderId="0" xfId="2" applyFont="1" applyAlignment="1">
      <alignment horizontal="center" vertical="center"/>
    </xf>
    <xf numFmtId="0" fontId="162" fillId="48" borderId="0" xfId="2" applyFont="1" applyFill="1" applyAlignment="1">
      <alignment vertical="top" wrapText="1"/>
    </xf>
    <xf numFmtId="0" fontId="163" fillId="48" borderId="0" xfId="2" applyFont="1" applyFill="1" applyAlignment="1">
      <alignment vertical="top" wrapText="1"/>
    </xf>
    <xf numFmtId="0" fontId="6" fillId="48" borderId="0" xfId="2" applyFill="1" applyAlignment="1">
      <alignment vertical="top" wrapText="1"/>
    </xf>
    <xf numFmtId="0" fontId="47" fillId="49" borderId="0" xfId="2" applyFont="1" applyFill="1" applyAlignment="1">
      <alignment horizontal="left" vertical="center" wrapText="1" indent="1"/>
    </xf>
    <xf numFmtId="0" fontId="173" fillId="0" borderId="0" xfId="2" applyFont="1" applyAlignment="1">
      <alignment horizontal="left" vertical="center" wrapText="1" indent="1"/>
    </xf>
    <xf numFmtId="14" fontId="86" fillId="19" borderId="144" xfId="2" applyNumberFormat="1" applyFont="1" applyFill="1" applyBorder="1" applyAlignment="1">
      <alignment horizontal="center" vertical="center" wrapText="1"/>
    </xf>
    <xf numFmtId="14" fontId="86" fillId="19" borderId="145" xfId="2" applyNumberFormat="1" applyFont="1" applyFill="1" applyBorder="1" applyAlignment="1">
      <alignment horizontal="center" vertical="center" wrapText="1"/>
    </xf>
    <xf numFmtId="14" fontId="86" fillId="19" borderId="65" xfId="2" applyNumberFormat="1" applyFont="1" applyFill="1" applyBorder="1" applyAlignment="1">
      <alignment horizontal="center" vertical="center" wrapText="1"/>
    </xf>
    <xf numFmtId="14" fontId="86" fillId="19" borderId="307" xfId="2" applyNumberFormat="1" applyFont="1" applyFill="1" applyBorder="1" applyAlignment="1">
      <alignment horizontal="center" vertical="center" wrapText="1"/>
    </xf>
    <xf numFmtId="14" fontId="86" fillId="19" borderId="312" xfId="2" applyNumberFormat="1" applyFont="1" applyFill="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14" fontId="82" fillId="19" borderId="313" xfId="2" applyNumberFormat="1" applyFont="1" applyFill="1" applyBorder="1" applyAlignment="1">
      <alignment horizontal="center" vertical="center"/>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71" xfId="2" applyNumberFormat="1" applyFont="1" applyFill="1" applyBorder="1" applyAlignment="1">
      <alignment horizontal="center" vertical="center" shrinkToFit="1"/>
    </xf>
    <xf numFmtId="14" fontId="82" fillId="19" borderId="1" xfId="2" applyNumberFormat="1" applyFont="1" applyFill="1" applyBorder="1" applyAlignment="1">
      <alignment horizontal="center" vertical="center" shrinkToFit="1"/>
    </xf>
    <xf numFmtId="14" fontId="82" fillId="19" borderId="60" xfId="2" applyNumberFormat="1" applyFont="1" applyFill="1" applyBorder="1" applyAlignment="1">
      <alignment horizontal="center" vertical="center" shrinkToFit="1"/>
    </xf>
    <xf numFmtId="14" fontId="82" fillId="19" borderId="157" xfId="2" applyNumberFormat="1" applyFont="1" applyFill="1" applyBorder="1" applyAlignment="1">
      <alignment horizontal="center" vertical="center" wrapText="1" shrinkToFit="1"/>
    </xf>
    <xf numFmtId="14" fontId="82" fillId="19" borderId="158" xfId="2" applyNumberFormat="1" applyFont="1" applyFill="1" applyBorder="1" applyAlignment="1">
      <alignment horizontal="center" vertical="center" wrapText="1" shrinkToFit="1"/>
    </xf>
    <xf numFmtId="14" fontId="82" fillId="19" borderId="71"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60"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158"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wrapText="1"/>
    </xf>
    <xf numFmtId="14" fontId="82" fillId="19" borderId="158" xfId="1" applyNumberFormat="1" applyFont="1" applyFill="1" applyBorder="1" applyAlignment="1" applyProtection="1">
      <alignment horizontal="center" vertical="center" wrapText="1"/>
    </xf>
    <xf numFmtId="0" fontId="120" fillId="34" borderId="0" xfId="2" applyFont="1" applyFill="1" applyAlignment="1">
      <alignment horizontal="center" vertical="center"/>
    </xf>
    <xf numFmtId="0" fontId="6" fillId="0" borderId="0" xfId="2" applyAlignment="1">
      <alignment horizontal="center" vertical="center" wrapText="1"/>
    </xf>
    <xf numFmtId="0" fontId="76" fillId="29" borderId="0" xfId="2" applyFont="1" applyFill="1" applyAlignment="1">
      <alignment horizontal="left" vertical="center" wrapText="1"/>
    </xf>
    <xf numFmtId="0" fontId="76" fillId="29"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4" borderId="131" xfId="2" applyFont="1" applyFill="1" applyBorder="1" applyAlignment="1">
      <alignment horizontal="left" vertical="top" wrapText="1"/>
    </xf>
    <xf numFmtId="0" fontId="1" fillId="24" borderId="130" xfId="2" applyFont="1" applyFill="1" applyBorder="1" applyAlignment="1">
      <alignment horizontal="left" vertical="top" wrapText="1"/>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08" xfId="2" applyFill="1" applyBorder="1" applyAlignment="1">
      <alignment horizontal="center" vertical="top" wrapText="1"/>
    </xf>
    <xf numFmtId="0" fontId="6" fillId="2" borderId="63" xfId="2" applyFill="1" applyBorder="1" applyAlignment="1">
      <alignment horizontal="center" vertical="top" wrapText="1"/>
    </xf>
    <xf numFmtId="0" fontId="6" fillId="21" borderId="209" xfId="1" applyFont="1" applyFill="1" applyBorder="1" applyAlignment="1" applyProtection="1">
      <alignment horizontal="left" vertical="center" wrapText="1"/>
    </xf>
    <xf numFmtId="0" fontId="6" fillId="21" borderId="210"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300" xfId="2" applyFill="1" applyBorder="1" applyAlignment="1">
      <alignment horizontal="center" vertical="center" wrapText="1"/>
    </xf>
    <xf numFmtId="0" fontId="76" fillId="5" borderId="262" xfId="2" applyFont="1" applyFill="1" applyBorder="1" applyAlignment="1">
      <alignment horizontal="center" vertical="center"/>
    </xf>
    <xf numFmtId="0" fontId="76" fillId="5" borderId="263" xfId="2" applyFont="1" applyFill="1" applyBorder="1" applyAlignment="1">
      <alignment horizontal="center" vertical="center"/>
    </xf>
    <xf numFmtId="0" fontId="76" fillId="5" borderId="264" xfId="2" applyFont="1" applyFill="1" applyBorder="1" applyAlignment="1">
      <alignment horizontal="center" vertical="center"/>
    </xf>
    <xf numFmtId="0" fontId="143" fillId="17" borderId="265" xfId="2" applyFont="1" applyFill="1" applyBorder="1" applyAlignment="1">
      <alignment horizontal="center" vertical="center" shrinkToFit="1"/>
    </xf>
    <xf numFmtId="0" fontId="143" fillId="17" borderId="248" xfId="2" applyFont="1" applyFill="1" applyBorder="1" applyAlignment="1">
      <alignment horizontal="center" vertical="center" shrinkToFit="1"/>
    </xf>
    <xf numFmtId="0" fontId="142" fillId="17" borderId="267" xfId="2" applyFont="1" applyFill="1" applyBorder="1" applyAlignment="1">
      <alignment horizontal="center" vertical="center" wrapText="1"/>
    </xf>
    <xf numFmtId="0" fontId="142" fillId="17" borderId="268" xfId="2" applyFont="1" applyFill="1" applyBorder="1" applyAlignment="1">
      <alignment horizontal="center" vertical="center" wrapText="1"/>
    </xf>
    <xf numFmtId="0" fontId="142" fillId="17" borderId="269" xfId="2" applyFont="1" applyFill="1" applyBorder="1" applyAlignment="1">
      <alignment horizontal="center" vertical="center" wrapText="1"/>
    </xf>
    <xf numFmtId="0" fontId="6" fillId="5" borderId="238" xfId="2" applyFill="1" applyBorder="1">
      <alignment vertical="center"/>
    </xf>
    <xf numFmtId="0" fontId="6" fillId="5" borderId="239" xfId="2" applyFill="1" applyBorder="1">
      <alignment vertical="center"/>
    </xf>
    <xf numFmtId="0" fontId="6" fillId="5" borderId="240" xfId="2" applyFill="1" applyBorder="1">
      <alignment vertical="center"/>
    </xf>
    <xf numFmtId="0" fontId="19" fillId="5" borderId="241" xfId="2" applyFont="1" applyFill="1" applyBorder="1" applyAlignment="1">
      <alignment horizontal="center" vertical="top" wrapText="1"/>
    </xf>
    <xf numFmtId="0" fontId="19" fillId="5" borderId="242" xfId="2" applyFont="1" applyFill="1" applyBorder="1" applyAlignment="1">
      <alignment horizontal="center" vertical="top" wrapText="1"/>
    </xf>
    <xf numFmtId="0" fontId="19" fillId="5" borderId="243" xfId="2" applyFont="1" applyFill="1" applyBorder="1" applyAlignment="1">
      <alignment horizontal="center" vertical="top" wrapText="1"/>
    </xf>
    <xf numFmtId="0" fontId="19" fillId="5" borderId="244" xfId="2" applyFont="1" applyFill="1" applyBorder="1" applyAlignment="1">
      <alignment horizontal="center" vertical="top" wrapText="1"/>
    </xf>
    <xf numFmtId="0" fontId="19" fillId="5" borderId="245"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2" xfId="0" applyFont="1" applyFill="1" applyBorder="1" applyAlignment="1">
      <alignment horizontal="center" vertical="center"/>
    </xf>
    <xf numFmtId="0" fontId="66" fillId="21" borderId="64" xfId="0" applyFont="1" applyFill="1" applyBorder="1" applyAlignment="1">
      <alignment horizontal="center" vertical="center"/>
    </xf>
    <xf numFmtId="0" fontId="66" fillId="25" borderId="162" xfId="0" applyFont="1" applyFill="1" applyBorder="1" applyAlignment="1">
      <alignment horizontal="center" vertical="center"/>
    </xf>
    <xf numFmtId="0" fontId="66" fillId="25" borderId="64" xfId="0" applyFont="1" applyFill="1" applyBorder="1" applyAlignment="1">
      <alignment horizontal="center" vertical="center"/>
    </xf>
    <xf numFmtId="0" fontId="66" fillId="25" borderId="65" xfId="0" applyFont="1" applyFill="1" applyBorder="1" applyAlignment="1">
      <alignment horizontal="center" vertical="center"/>
    </xf>
    <xf numFmtId="0" fontId="66" fillId="34" borderId="163" xfId="0" applyFont="1" applyFill="1" applyBorder="1" applyAlignment="1">
      <alignment horizontal="center" vertical="center"/>
    </xf>
    <xf numFmtId="0" fontId="66" fillId="34" borderId="164" xfId="0" applyFont="1" applyFill="1" applyBorder="1" applyAlignment="1">
      <alignment horizontal="center" vertical="center"/>
    </xf>
    <xf numFmtId="0" fontId="66" fillId="21" borderId="163" xfId="0" applyFont="1" applyFill="1" applyBorder="1" applyAlignment="1">
      <alignment horizontal="center" vertical="center"/>
    </xf>
    <xf numFmtId="0" fontId="66" fillId="21" borderId="165" xfId="0" applyFont="1" applyFill="1" applyBorder="1" applyAlignment="1">
      <alignment horizontal="center" vertical="center"/>
    </xf>
    <xf numFmtId="0" fontId="66" fillId="21" borderId="166" xfId="0" applyFont="1" applyFill="1" applyBorder="1" applyAlignment="1">
      <alignment horizontal="center" vertical="center"/>
    </xf>
    <xf numFmtId="0" fontId="66" fillId="25" borderId="163" xfId="0" applyFont="1" applyFill="1" applyBorder="1" applyAlignment="1">
      <alignment horizontal="center" vertical="center"/>
    </xf>
    <xf numFmtId="0" fontId="66" fillId="25" borderId="165" xfId="0" applyFont="1" applyFill="1" applyBorder="1" applyAlignment="1">
      <alignment horizontal="center" vertical="center"/>
    </xf>
    <xf numFmtId="0" fontId="66" fillId="25" borderId="164" xfId="0" applyFont="1" applyFill="1" applyBorder="1" applyAlignment="1">
      <alignment horizontal="center" vertical="center"/>
    </xf>
    <xf numFmtId="0" fontId="23" fillId="17" borderId="0" xfId="19" applyFont="1" applyFill="1" applyAlignment="1">
      <alignment vertical="center" wrapText="1"/>
    </xf>
    <xf numFmtId="178" fontId="82" fillId="3" borderId="145" xfId="2"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6" xfId="0" applyNumberFormat="1" applyFont="1" applyFill="1" applyBorder="1" applyAlignment="1">
      <alignment horizontal="center" vertical="center"/>
    </xf>
    <xf numFmtId="178" fontId="82" fillId="3" borderId="144" xfId="2" applyNumberFormat="1" applyFont="1" applyFill="1" applyBorder="1" applyAlignment="1">
      <alignment horizontal="center" vertical="center"/>
    </xf>
    <xf numFmtId="0" fontId="115" fillId="17" borderId="234" xfId="1" applyFont="1" applyFill="1" applyBorder="1" applyAlignment="1" applyProtection="1">
      <alignment horizontal="left" vertical="top" wrapText="1"/>
    </xf>
    <xf numFmtId="0" fontId="115" fillId="17" borderId="229" xfId="1" applyFont="1" applyFill="1" applyBorder="1" applyAlignment="1" applyProtection="1">
      <alignment horizontal="left" vertical="top" wrapText="1"/>
    </xf>
    <xf numFmtId="0" fontId="115" fillId="17" borderId="235" xfId="1" applyFont="1" applyFill="1" applyBorder="1" applyAlignment="1" applyProtection="1">
      <alignment horizontal="left" vertical="top" wrapText="1"/>
    </xf>
    <xf numFmtId="0" fontId="8" fillId="17" borderId="236" xfId="1" applyFill="1" applyBorder="1" applyAlignment="1" applyProtection="1">
      <alignment horizontal="left" vertical="top" wrapText="1"/>
    </xf>
    <xf numFmtId="0" fontId="8" fillId="17" borderId="139" xfId="1" applyFill="1" applyBorder="1" applyAlignment="1" applyProtection="1">
      <alignment horizontal="left" vertical="top" wrapText="1"/>
    </xf>
    <xf numFmtId="0" fontId="8" fillId="17" borderId="237" xfId="1" applyFill="1" applyBorder="1" applyAlignment="1" applyProtection="1">
      <alignment horizontal="left" vertical="top" wrapText="1"/>
    </xf>
    <xf numFmtId="0" fontId="108" fillId="25" borderId="231" xfId="2" applyFont="1" applyFill="1" applyBorder="1" applyAlignment="1">
      <alignment horizontal="center" vertical="center" wrapText="1" shrinkToFit="1"/>
    </xf>
    <xf numFmtId="0" fontId="28" fillId="25" borderId="232" xfId="2" applyFont="1" applyFill="1" applyBorder="1" applyAlignment="1">
      <alignment horizontal="center" vertical="center" shrinkToFit="1"/>
    </xf>
    <xf numFmtId="0" fontId="28" fillId="25" borderId="233" xfId="2" applyFont="1" applyFill="1" applyBorder="1" applyAlignment="1">
      <alignment horizontal="center" vertical="center" shrinkToFit="1"/>
    </xf>
    <xf numFmtId="0" fontId="108" fillId="25" borderId="231" xfId="2" quotePrefix="1" applyFont="1" applyFill="1" applyBorder="1" applyAlignment="1">
      <alignment horizontal="center" vertical="center" wrapText="1" shrinkToFit="1"/>
    </xf>
    <xf numFmtId="0" fontId="167" fillId="43" borderId="140" xfId="2" applyFont="1" applyFill="1" applyBorder="1" applyAlignment="1">
      <alignment horizontal="center" vertical="center" shrinkToFit="1"/>
    </xf>
    <xf numFmtId="0" fontId="167" fillId="43" borderId="141" xfId="2" applyFont="1" applyFill="1" applyBorder="1" applyAlignment="1">
      <alignment horizontal="center" vertical="center" shrinkToFit="1"/>
    </xf>
    <xf numFmtId="0" fontId="167" fillId="43" borderId="142" xfId="2" applyFont="1" applyFill="1" applyBorder="1" applyAlignment="1">
      <alignment horizontal="center" vertical="center" shrinkToFit="1"/>
    </xf>
    <xf numFmtId="0" fontId="108" fillId="36" borderId="231" xfId="2" applyFont="1" applyFill="1" applyBorder="1" applyAlignment="1">
      <alignment horizontal="center" vertical="center" wrapText="1" shrinkToFit="1"/>
    </xf>
    <xf numFmtId="0" fontId="28" fillId="36" borderId="232" xfId="2" applyFont="1" applyFill="1" applyBorder="1" applyAlignment="1">
      <alignment horizontal="center" vertical="center" shrinkToFit="1"/>
    </xf>
    <xf numFmtId="0" fontId="28" fillId="36" borderId="233" xfId="2" applyFont="1" applyFill="1" applyBorder="1" applyAlignment="1">
      <alignment horizontal="center" vertical="center" shrinkToFit="1"/>
    </xf>
    <xf numFmtId="0" fontId="8" fillId="17" borderId="299" xfId="1" applyFill="1" applyBorder="1" applyAlignment="1" applyProtection="1">
      <alignment horizontal="left" vertical="center" wrapText="1"/>
    </xf>
    <xf numFmtId="0" fontId="115" fillId="17" borderId="299" xfId="1" applyFont="1" applyFill="1" applyBorder="1" applyAlignment="1" applyProtection="1">
      <alignment horizontal="left" vertical="center" wrapText="1"/>
    </xf>
    <xf numFmtId="0" fontId="115" fillId="17" borderId="36" xfId="1" applyFont="1" applyFill="1" applyBorder="1" applyAlignment="1" applyProtection="1">
      <alignment horizontal="left" vertical="top" wrapText="1"/>
    </xf>
    <xf numFmtId="0" fontId="8" fillId="17" borderId="268" xfId="1" applyFill="1" applyBorder="1" applyAlignment="1" applyProtection="1">
      <alignment horizontal="left" vertical="center" wrapText="1"/>
    </xf>
    <xf numFmtId="0" fontId="115" fillId="17" borderId="268" xfId="1" applyFont="1" applyFill="1" applyBorder="1" applyAlignment="1" applyProtection="1">
      <alignment horizontal="left" vertical="center" wrapText="1"/>
    </xf>
    <xf numFmtId="0" fontId="8" fillId="17" borderId="236" xfId="1" applyFill="1" applyBorder="1" applyAlignment="1" applyProtection="1">
      <alignment horizontal="left" vertical="center" wrapText="1"/>
    </xf>
    <xf numFmtId="0" fontId="8" fillId="17" borderId="139" xfId="1" applyFill="1" applyBorder="1" applyAlignment="1" applyProtection="1">
      <alignment horizontal="left" vertical="center" wrapText="1"/>
    </xf>
    <xf numFmtId="0" fontId="8" fillId="17" borderId="237" xfId="1" applyFill="1" applyBorder="1" applyAlignment="1" applyProtection="1">
      <alignment horizontal="left" vertical="center" wrapText="1"/>
    </xf>
    <xf numFmtId="0" fontId="193" fillId="19" borderId="315" xfId="0" applyFont="1" applyFill="1" applyBorder="1" applyAlignment="1">
      <alignment horizontal="center" vertical="center" wrapText="1"/>
    </xf>
    <xf numFmtId="56" fontId="193" fillId="19" borderId="314" xfId="0" applyNumberFormat="1" applyFont="1" applyFill="1" applyBorder="1" applyAlignment="1">
      <alignment horizontal="center" vertical="center" wrapText="1"/>
    </xf>
    <xf numFmtId="0" fontId="17" fillId="21" borderId="127" xfId="2" applyFont="1" applyFill="1" applyBorder="1" applyAlignment="1">
      <alignment horizontal="center" vertical="center" wrapText="1"/>
    </xf>
    <xf numFmtId="0" fontId="137" fillId="21" borderId="127" xfId="2" applyFont="1" applyFill="1" applyBorder="1" applyAlignment="1">
      <alignment horizontal="center" vertical="center" wrapText="1"/>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B6E7520C-2EA6-4C70-94AC-1BB4AD9FBBEB}"/>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A3C2"/>
      <color rgb="FFFFF5D5"/>
      <color rgb="FF95F963"/>
      <color rgb="FFFFFFCC"/>
      <color rgb="FF3399FF"/>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'24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'24　感染症統計'!$B$7:$M$7</c:f>
              <c:numCache>
                <c:formatCode>General</c:formatCode>
                <c:ptCount val="12"/>
                <c:pt idx="0">
                  <c:v>142</c:v>
                </c:pt>
                <c:pt idx="1">
                  <c:v>93</c:v>
                </c:pt>
                <c:pt idx="2">
                  <c:v>85</c:v>
                </c:pt>
                <c:pt idx="3">
                  <c:v>103</c:v>
                </c:pt>
                <c:pt idx="4">
                  <c:v>202</c:v>
                </c:pt>
                <c:pt idx="5">
                  <c:v>116</c:v>
                </c:pt>
              </c:numCache>
            </c:numRef>
          </c:val>
          <c:smooth val="0"/>
          <c:extLst>
            <c:ext xmlns:c16="http://schemas.microsoft.com/office/drawing/2014/chart" uri="{C3380CC4-5D6E-409C-BE32-E72D297353CC}">
              <c16:uniqueId val="{00000000-258B-4D78-9FAF-C894CF0226E0}"/>
            </c:ext>
          </c:extLst>
        </c:ser>
        <c:ser>
          <c:idx val="6"/>
          <c:order val="1"/>
          <c:tx>
            <c:strRef>
              <c:f>'24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'24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'24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'24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'24　感染症統計'!$A$10</c:f>
              <c:strCache>
                <c:ptCount val="1"/>
                <c:pt idx="0">
                  <c:v>2022年</c:v>
                </c:pt>
              </c:strCache>
            </c:strRef>
          </c:tx>
          <c:spPr>
            <a:ln w="28575" cap="rnd">
              <a:solidFill>
                <a:schemeClr val="accent2"/>
              </a:solidFill>
              <a:round/>
            </a:ln>
            <a:effectLst/>
          </c:spPr>
          <c:marker>
            <c:symbol val="none"/>
          </c:marker>
          <c:val>
            <c:numRef>
              <c:f>'24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'24　感染症統計'!$A$11</c:f>
              <c:strCache>
                <c:ptCount val="1"/>
                <c:pt idx="0">
                  <c:v>2021年</c:v>
                </c:pt>
              </c:strCache>
            </c:strRef>
          </c:tx>
          <c:spPr>
            <a:ln w="28575" cap="rnd">
              <a:solidFill>
                <a:schemeClr val="accent3"/>
              </a:solidFill>
              <a:round/>
            </a:ln>
            <a:effectLst/>
          </c:spPr>
          <c:marker>
            <c:symbol val="none"/>
          </c:marker>
          <c:val>
            <c:numRef>
              <c:f>'24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'24　感染症統計'!$A$12</c:f>
              <c:strCache>
                <c:ptCount val="1"/>
                <c:pt idx="0">
                  <c:v>2020年</c:v>
                </c:pt>
              </c:strCache>
            </c:strRef>
          </c:tx>
          <c:spPr>
            <a:ln w="28575" cap="rnd">
              <a:solidFill>
                <a:schemeClr val="accent6"/>
              </a:solidFill>
              <a:round/>
            </a:ln>
            <a:effectLst/>
          </c:spPr>
          <c:marker>
            <c:symbol val="none"/>
          </c:marker>
          <c:val>
            <c:numRef>
              <c:f>'24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'24　感染症統計'!$P$7</c:f>
              <c:strCache>
                <c:ptCount val="1"/>
                <c:pt idx="0">
                  <c:v>2025年</c:v>
                </c:pt>
              </c:strCache>
            </c:strRef>
          </c:tx>
          <c:spPr>
            <a:ln w="38100" cap="rnd">
              <a:solidFill>
                <a:srgbClr val="FF0000"/>
              </a:solidFill>
              <a:round/>
            </a:ln>
            <a:effectLst/>
          </c:spPr>
          <c:marker>
            <c:symbol val="none"/>
          </c:marker>
          <c:val>
            <c:numRef>
              <c:f>'24　感染症統計'!$Q$7:$AB$7</c:f>
              <c:numCache>
                <c:formatCode>#,##0_ </c:formatCode>
                <c:ptCount val="12"/>
                <c:pt idx="0">
                  <c:v>2</c:v>
                </c:pt>
                <c:pt idx="1">
                  <c:v>4</c:v>
                </c:pt>
                <c:pt idx="2">
                  <c:v>6</c:v>
                </c:pt>
                <c:pt idx="3">
                  <c:v>4</c:v>
                </c:pt>
                <c:pt idx="4">
                  <c:v>8</c:v>
                </c:pt>
                <c:pt idx="5">
                  <c:v>0</c:v>
                </c:pt>
              </c:numCache>
            </c:numRef>
          </c:val>
          <c:smooth val="0"/>
          <c:extLst>
            <c:ext xmlns:c16="http://schemas.microsoft.com/office/drawing/2014/chart" uri="{C3380CC4-5D6E-409C-BE32-E72D297353CC}">
              <c16:uniqueId val="{00000000-1B18-4E7B-939D-82A450FC20BD}"/>
            </c:ext>
          </c:extLst>
        </c:ser>
        <c:ser>
          <c:idx val="0"/>
          <c:order val="1"/>
          <c:tx>
            <c:strRef>
              <c:f>'24　感染症統計'!$P$8</c:f>
              <c:strCache>
                <c:ptCount val="1"/>
                <c:pt idx="0">
                  <c:v>2024年</c:v>
                </c:pt>
              </c:strCache>
            </c:strRef>
          </c:tx>
          <c:spPr>
            <a:ln w="19050" cap="rnd">
              <a:solidFill>
                <a:srgbClr val="00B050"/>
              </a:solidFill>
              <a:round/>
            </a:ln>
            <a:effectLst/>
          </c:spPr>
          <c:marker>
            <c:symbol val="none"/>
          </c:marker>
          <c:val>
            <c:numRef>
              <c:f>'24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'24　感染症統計'!$P$9</c:f>
              <c:strCache>
                <c:ptCount val="1"/>
                <c:pt idx="0">
                  <c:v>2023年</c:v>
                </c:pt>
              </c:strCache>
            </c:strRef>
          </c:tx>
          <c:spPr>
            <a:ln w="28575" cap="rnd">
              <a:solidFill>
                <a:schemeClr val="accent2"/>
              </a:solidFill>
              <a:round/>
            </a:ln>
            <a:effectLst/>
          </c:spPr>
          <c:marker>
            <c:symbol val="none"/>
          </c:marker>
          <c:val>
            <c:numRef>
              <c:f>'24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'24　感染症統計'!$P$10</c:f>
              <c:strCache>
                <c:ptCount val="1"/>
                <c:pt idx="0">
                  <c:v>2022年</c:v>
                </c:pt>
              </c:strCache>
            </c:strRef>
          </c:tx>
          <c:spPr>
            <a:ln w="28575" cap="rnd">
              <a:solidFill>
                <a:schemeClr val="accent3"/>
              </a:solidFill>
              <a:round/>
            </a:ln>
            <a:effectLst/>
          </c:spPr>
          <c:marker>
            <c:symbol val="none"/>
          </c:marker>
          <c:val>
            <c:numRef>
              <c:f>'24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'24　感染症統計'!$P$11</c:f>
              <c:strCache>
                <c:ptCount val="1"/>
                <c:pt idx="0">
                  <c:v>2021年</c:v>
                </c:pt>
              </c:strCache>
            </c:strRef>
          </c:tx>
          <c:spPr>
            <a:ln w="28575" cap="rnd">
              <a:solidFill>
                <a:schemeClr val="accent4"/>
              </a:solidFill>
              <a:round/>
            </a:ln>
            <a:effectLst/>
          </c:spPr>
          <c:marker>
            <c:symbol val="none"/>
          </c:marker>
          <c:val>
            <c:numRef>
              <c:f>'24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'24　感染症統計'!$P$12</c:f>
              <c:strCache>
                <c:ptCount val="1"/>
                <c:pt idx="0">
                  <c:v>2020年</c:v>
                </c:pt>
              </c:strCache>
            </c:strRef>
          </c:tx>
          <c:spPr>
            <a:ln w="28575" cap="rnd">
              <a:solidFill>
                <a:schemeClr val="accent6"/>
              </a:solidFill>
              <a:round/>
            </a:ln>
            <a:effectLst/>
          </c:spPr>
          <c:marker>
            <c:symbol val="none"/>
          </c:marker>
          <c:val>
            <c:numRef>
              <c:f>'24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mailto:hy_food-safety@kxf.biglobe.ne.jp" TargetMode="External"/><Relationship Id="rId2" Type="http://schemas.openxmlformats.org/officeDocument/2006/relationships/hyperlink" Target="mailto:hy_food-safety@kxf.biglobe.ne.jp?subject=&#12513;&#12540;&#12523;&#20808;" TargetMode="External"/><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594360</xdr:colOff>
      <xdr:row>8</xdr:row>
      <xdr:rowOff>7620</xdr:rowOff>
    </xdr:from>
    <xdr:to>
      <xdr:col>9</xdr:col>
      <xdr:colOff>594360</xdr:colOff>
      <xdr:row>9</xdr:row>
      <xdr:rowOff>137160</xdr:rowOff>
    </xdr:to>
    <xdr:cxnSp macro="">
      <xdr:nvCxnSpPr>
        <xdr:cNvPr id="3" name="直線矢印コネクタ 2">
          <a:extLst>
            <a:ext uri="{FF2B5EF4-FFF2-40B4-BE49-F238E27FC236}">
              <a16:creationId xmlns:a16="http://schemas.microsoft.com/office/drawing/2014/main" id="{C113AC61-E3BA-C15A-DB3E-9E78FBD20205}"/>
            </a:ext>
          </a:extLst>
        </xdr:cNvPr>
        <xdr:cNvCxnSpPr/>
      </xdr:nvCxnSpPr>
      <xdr:spPr>
        <a:xfrm>
          <a:off x="6080760" y="1470660"/>
          <a:ext cx="0" cy="2971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36285</xdr:colOff>
      <xdr:row>83</xdr:row>
      <xdr:rowOff>121487</xdr:rowOff>
    </xdr:to>
    <xdr:pic>
      <xdr:nvPicPr>
        <xdr:cNvPr id="5" name="図 4">
          <a:extLst>
            <a:ext uri="{FF2B5EF4-FFF2-40B4-BE49-F238E27FC236}">
              <a16:creationId xmlns:a16="http://schemas.microsoft.com/office/drawing/2014/main" id="{F07A4A92-0DB7-843A-6064-6DA6143062F0}"/>
            </a:ext>
          </a:extLst>
        </xdr:cNvPr>
        <xdr:cNvPicPr>
          <a:picLocks noChangeAspect="1"/>
        </xdr:cNvPicPr>
      </xdr:nvPicPr>
      <xdr:blipFill>
        <a:blip xmlns:r="http://schemas.openxmlformats.org/officeDocument/2006/relationships" r:embed="rId1"/>
        <a:stretch>
          <a:fillRect/>
        </a:stretch>
      </xdr:blipFill>
      <xdr:spPr>
        <a:xfrm>
          <a:off x="0" y="0"/>
          <a:ext cx="14490095" cy="15530820"/>
        </a:xfrm>
        <a:prstGeom prst="rect">
          <a:avLst/>
        </a:prstGeom>
      </xdr:spPr>
    </xdr:pic>
    <xdr:clientData/>
  </xdr:twoCellAnchor>
  <xdr:twoCellAnchor>
    <xdr:from>
      <xdr:col>2</xdr:col>
      <xdr:colOff>471713</xdr:colOff>
      <xdr:row>61</xdr:row>
      <xdr:rowOff>133048</xdr:rowOff>
    </xdr:from>
    <xdr:to>
      <xdr:col>27</xdr:col>
      <xdr:colOff>84666</xdr:colOff>
      <xdr:row>74</xdr:row>
      <xdr:rowOff>157239</xdr:rowOff>
    </xdr:to>
    <xdr:sp macro="" textlink="">
      <xdr:nvSpPr>
        <xdr:cNvPr id="8" name="テキスト ボックス 7">
          <a:hlinkClick xmlns:r="http://schemas.openxmlformats.org/officeDocument/2006/relationships" r:id="rId2"/>
          <a:extLst>
            <a:ext uri="{FF2B5EF4-FFF2-40B4-BE49-F238E27FC236}">
              <a16:creationId xmlns:a16="http://schemas.microsoft.com/office/drawing/2014/main" id="{D7528F05-4069-AE59-C099-FD98F5FD7DA1}"/>
            </a:ext>
          </a:extLst>
        </xdr:cNvPr>
        <xdr:cNvSpPr txBox="1"/>
      </xdr:nvSpPr>
      <xdr:spPr>
        <a:xfrm>
          <a:off x="1487713" y="11817048"/>
          <a:ext cx="12542763" cy="2225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4000" b="1">
              <a:solidFill>
                <a:srgbClr val="7030A0"/>
              </a:solidFill>
            </a:rPr>
            <a:t>    </a:t>
          </a:r>
          <a:r>
            <a:rPr kumimoji="1" lang="ja-JP" altLang="en-US" sz="3600" b="1">
              <a:solidFill>
                <a:srgbClr val="7030A0"/>
              </a:solidFill>
            </a:rPr>
            <a:t>いますぐメールで申し込みください。６月中で締めきります。</a:t>
          </a:r>
        </a:p>
        <a:p>
          <a:pPr algn="l"/>
          <a:endParaRPr kumimoji="1" lang="ja-JP" altLang="en-US" sz="4000">
            <a:solidFill>
              <a:srgbClr val="FF0000"/>
            </a:solidFill>
          </a:endParaRPr>
        </a:p>
        <a:p>
          <a:pPr algn="l"/>
          <a:r>
            <a:rPr kumimoji="1" lang="ja-JP" altLang="en-US" sz="2000">
              <a:solidFill>
                <a:srgbClr val="FF0000"/>
              </a:solidFill>
            </a:rPr>
            <a:t>　　　　　　　　　　　　　　　　　　　　　　　　　　　　　　　　</a:t>
          </a:r>
          <a:r>
            <a:rPr kumimoji="1" lang="ja-JP" altLang="en-US" sz="4000">
              <a:solidFill>
                <a:srgbClr val="FF0000"/>
              </a:solidFill>
            </a:rPr>
            <a:t>申込はクリック</a:t>
          </a:r>
        </a:p>
      </xdr:txBody>
    </xdr:sp>
    <xdr:clientData/>
  </xdr:twoCellAnchor>
  <xdr:twoCellAnchor>
    <xdr:from>
      <xdr:col>6</xdr:col>
      <xdr:colOff>84666</xdr:colOff>
      <xdr:row>66</xdr:row>
      <xdr:rowOff>12095</xdr:rowOff>
    </xdr:from>
    <xdr:to>
      <xdr:col>11</xdr:col>
      <xdr:colOff>278190</xdr:colOff>
      <xdr:row>75</xdr:row>
      <xdr:rowOff>88150</xdr:rowOff>
    </xdr:to>
    <xdr:grpSp>
      <xdr:nvGrpSpPr>
        <xdr:cNvPr id="11" name="グループ化 10">
          <a:extLst>
            <a:ext uri="{FF2B5EF4-FFF2-40B4-BE49-F238E27FC236}">
              <a16:creationId xmlns:a16="http://schemas.microsoft.com/office/drawing/2014/main" id="{9FA2A53B-A4E4-8E63-5F70-655ECCFD5FE4}"/>
            </a:ext>
          </a:extLst>
        </xdr:cNvPr>
        <xdr:cNvGrpSpPr/>
      </xdr:nvGrpSpPr>
      <xdr:grpSpPr>
        <a:xfrm>
          <a:off x="3405836" y="12649793"/>
          <a:ext cx="2781448" cy="1628810"/>
          <a:chOff x="3592285" y="13183810"/>
          <a:chExt cx="2733524" cy="1600055"/>
        </a:xfrm>
      </xdr:grpSpPr>
      <xdr:pic>
        <xdr:nvPicPr>
          <xdr:cNvPr id="9" name="図 8">
            <a:hlinkClick xmlns:r="http://schemas.openxmlformats.org/officeDocument/2006/relationships" r:id="rId3"/>
            <a:extLst>
              <a:ext uri="{FF2B5EF4-FFF2-40B4-BE49-F238E27FC236}">
                <a16:creationId xmlns:a16="http://schemas.microsoft.com/office/drawing/2014/main" id="{DAD99E55-F021-A1A2-714B-24F8A6223531}"/>
              </a:ext>
            </a:extLst>
          </xdr:cNvPr>
          <xdr:cNvPicPr>
            <a:picLocks noChangeAspect="1"/>
          </xdr:cNvPicPr>
        </xdr:nvPicPr>
        <xdr:blipFill>
          <a:blip xmlns:r="http://schemas.openxmlformats.org/officeDocument/2006/relationships" r:embed="rId4"/>
          <a:stretch>
            <a:fillRect/>
          </a:stretch>
        </xdr:blipFill>
        <xdr:spPr>
          <a:xfrm>
            <a:off x="3592285" y="13183810"/>
            <a:ext cx="2162477" cy="1457528"/>
          </a:xfrm>
          <a:prstGeom prst="rect">
            <a:avLst/>
          </a:prstGeom>
        </xdr:spPr>
      </xdr:pic>
      <xdr:pic>
        <xdr:nvPicPr>
          <xdr:cNvPr id="10" name="図 9">
            <a:hlinkClick xmlns:r="http://schemas.openxmlformats.org/officeDocument/2006/relationships" r:id="rId3"/>
            <a:extLst>
              <a:ext uri="{FF2B5EF4-FFF2-40B4-BE49-F238E27FC236}">
                <a16:creationId xmlns:a16="http://schemas.microsoft.com/office/drawing/2014/main" id="{61F34AA9-3D0B-FB34-5B02-AD786DC80F60}"/>
              </a:ext>
            </a:extLst>
          </xdr:cNvPr>
          <xdr:cNvPicPr>
            <a:picLocks noChangeAspect="1"/>
          </xdr:cNvPicPr>
        </xdr:nvPicPr>
        <xdr:blipFill>
          <a:blip xmlns:r="http://schemas.openxmlformats.org/officeDocument/2006/relationships" r:embed="rId5"/>
          <a:stretch>
            <a:fillRect/>
          </a:stretch>
        </xdr:blipFill>
        <xdr:spPr>
          <a:xfrm>
            <a:off x="5128381" y="13691811"/>
            <a:ext cx="1197428" cy="109205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18</xdr:row>
      <xdr:rowOff>373380</xdr:rowOff>
    </xdr:to>
    <xdr:pic>
      <xdr:nvPicPr>
        <xdr:cNvPr id="4" name="図 3" descr="感染性胃腸炎患者報告数　直近5シーズン">
          <a:extLst>
            <a:ext uri="{FF2B5EF4-FFF2-40B4-BE49-F238E27FC236}">
              <a16:creationId xmlns:a16="http://schemas.microsoft.com/office/drawing/2014/main" id="{C312447B-3D81-C020-3AD3-98762C2B3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37120" cy="3131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6.25</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63954"/>
            <a:gd name="adj4" fmla="val 40993"/>
            <a:gd name="adj5" fmla="val 237044"/>
            <a:gd name="adj6" fmla="val 4237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3</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725321</xdr:colOff>
      <xdr:row>13</xdr:row>
      <xdr:rowOff>43923</xdr:rowOff>
    </xdr:from>
    <xdr:to>
      <xdr:col>11</xdr:col>
      <xdr:colOff>1043940</xdr:colOff>
      <xdr:row>14</xdr:row>
      <xdr:rowOff>166768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0014101" y="254328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8FFA9B2-D9FB-418E-A59D-8CC65C7DF18A}"/>
            </a:ext>
          </a:extLst>
        </xdr:cNvPr>
        <xdr:cNvSpPr>
          <a:spLocks noChangeAspect="1" noChangeArrowheads="1"/>
        </xdr:cNvSpPr>
      </xdr:nvSpPr>
      <xdr:spPr bwMode="auto">
        <a:xfrm>
          <a:off x="4655820" y="3741420"/>
          <a:ext cx="304800" cy="299085"/>
        </a:xfrm>
        <a:prstGeom prst="rect">
          <a:avLst/>
        </a:prstGeom>
        <a:noFill/>
        <a:ln w="9525">
          <a:noFill/>
          <a:miter lim="800000"/>
          <a:headEnd/>
          <a:tailEnd/>
        </a:ln>
      </xdr:spPr>
    </xdr:sp>
    <xdr:clientData/>
  </xdr:twoCellAnchor>
  <xdr:twoCellAnchor>
    <xdr:from>
      <xdr:col>5</xdr:col>
      <xdr:colOff>219075</xdr:colOff>
      <xdr:row>7</xdr:row>
      <xdr:rowOff>38100</xdr:rowOff>
    </xdr:from>
    <xdr:to>
      <xdr:col>6</xdr:col>
      <xdr:colOff>447675</xdr:colOff>
      <xdr:row>10</xdr:row>
      <xdr:rowOff>114300</xdr:rowOff>
    </xdr:to>
    <xdr:sp macro="" textlink="">
      <xdr:nvSpPr>
        <xdr:cNvPr id="3" name="右矢印 2">
          <a:extLst>
            <a:ext uri="{FF2B5EF4-FFF2-40B4-BE49-F238E27FC236}">
              <a16:creationId xmlns:a16="http://schemas.microsoft.com/office/drawing/2014/main" id="{315772F0-1E54-4B4F-A8EA-85DD34DDC872}"/>
            </a:ext>
          </a:extLst>
        </xdr:cNvPr>
        <xdr:cNvSpPr>
          <a:spLocks noChangeArrowheads="1"/>
        </xdr:cNvSpPr>
      </xdr:nvSpPr>
      <xdr:spPr bwMode="auto">
        <a:xfrm>
          <a:off x="3023235" y="1920240"/>
          <a:ext cx="845820" cy="693420"/>
        </a:xfrm>
        <a:prstGeom prst="rightArrow">
          <a:avLst>
            <a:gd name="adj1" fmla="val 50000"/>
            <a:gd name="adj2" fmla="val 50003"/>
          </a:avLst>
        </a:prstGeom>
        <a:solidFill>
          <a:srgbClr val="969696"/>
        </a:solidFill>
        <a:ln w="25400" algn="ctr">
          <a:solidFill>
            <a:srgbClr val="C0C0C0"/>
          </a:solidFill>
          <a:miter lim="800000"/>
          <a:headEnd/>
          <a:tailEnd/>
        </a:ln>
        <a:effectLst>
          <a:outerShdw dist="35921" dir="2700000" algn="ctr" rotWithShape="0">
            <a:srgbClr val="FFFFFF"/>
          </a:outerShdw>
        </a:effectLst>
      </xdr:spPr>
    </xdr:sp>
    <xdr:clientData/>
  </xdr:twoCellAnchor>
  <xdr:twoCellAnchor editAs="oneCell">
    <xdr:from>
      <xdr:col>0</xdr:col>
      <xdr:colOff>352425</xdr:colOff>
      <xdr:row>4</xdr:row>
      <xdr:rowOff>209550</xdr:rowOff>
    </xdr:from>
    <xdr:to>
      <xdr:col>4</xdr:col>
      <xdr:colOff>615315</xdr:colOff>
      <xdr:row>14</xdr:row>
      <xdr:rowOff>9525</xdr:rowOff>
    </xdr:to>
    <xdr:pic>
      <xdr:nvPicPr>
        <xdr:cNvPr id="4" name="irc_mi" descr="http://www.tastipalg.co.jp/eisei/images/eisei8.jpg">
          <a:extLst>
            <a:ext uri="{FF2B5EF4-FFF2-40B4-BE49-F238E27FC236}">
              <a16:creationId xmlns:a16="http://schemas.microsoft.com/office/drawing/2014/main" id="{CF90FE1E-28AA-4C09-AFCF-1B0A3C8188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7185" y="1451610"/>
          <a:ext cx="2465070" cy="1880235"/>
        </a:xfrm>
        <a:prstGeom prst="rect">
          <a:avLst/>
        </a:prstGeom>
        <a:noFill/>
        <a:ln w="9525">
          <a:noFill/>
          <a:miter lim="800000"/>
          <a:headEnd/>
          <a:tailEnd/>
        </a:ln>
      </xdr:spPr>
    </xdr:pic>
    <xdr:clientData/>
  </xdr:twoCellAnchor>
  <xdr:twoCellAnchor editAs="oneCell">
    <xdr:from>
      <xdr:col>3</xdr:col>
      <xdr:colOff>180975</xdr:colOff>
      <xdr:row>4</xdr:row>
      <xdr:rowOff>200025</xdr:rowOff>
    </xdr:from>
    <xdr:to>
      <xdr:col>5</xdr:col>
      <xdr:colOff>0</xdr:colOff>
      <xdr:row>8</xdr:row>
      <xdr:rowOff>201930</xdr:rowOff>
    </xdr:to>
    <xdr:pic>
      <xdr:nvPicPr>
        <xdr:cNvPr id="5" name="irc_mi" descr="http://www.keiringroup.jp/images/cms/kitchin08.jpg">
          <a:extLst>
            <a:ext uri="{FF2B5EF4-FFF2-40B4-BE49-F238E27FC236}">
              <a16:creationId xmlns:a16="http://schemas.microsoft.com/office/drawing/2014/main" id="{33ED85C3-7BF7-41E9-B3A4-7F8C6A5551A6}"/>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750695" y="1449705"/>
          <a:ext cx="1053465" cy="8401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171450</xdr:colOff>
      <xdr:row>5</xdr:row>
      <xdr:rowOff>2476500</xdr:rowOff>
    </xdr:from>
    <xdr:to>
      <xdr:col>2</xdr:col>
      <xdr:colOff>1323975</xdr:colOff>
      <xdr:row>5</xdr:row>
      <xdr:rowOff>2747046</xdr:rowOff>
    </xdr:to>
    <xdr:pic>
      <xdr:nvPicPr>
        <xdr:cNvPr id="3" name="図 2" descr="弁護士JPニュース">
          <a:extLst>
            <a:ext uri="{FF2B5EF4-FFF2-40B4-BE49-F238E27FC236}">
              <a16:creationId xmlns:a16="http://schemas.microsoft.com/office/drawing/2014/main" id="{0B7BC365-E7A0-46FF-900F-C8B8E18A1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25675" y="3600450"/>
          <a:ext cx="1152525" cy="270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15551</xdr:colOff>
      <xdr:row>15</xdr:row>
      <xdr:rowOff>62204</xdr:rowOff>
    </xdr:from>
    <xdr:to>
      <xdr:col>2</xdr:col>
      <xdr:colOff>4089919</xdr:colOff>
      <xdr:row>33</xdr:row>
      <xdr:rowOff>120621</xdr:rowOff>
    </xdr:to>
    <xdr:pic>
      <xdr:nvPicPr>
        <xdr:cNvPr id="5" name="図 4">
          <a:extLst>
            <a:ext uri="{FF2B5EF4-FFF2-40B4-BE49-F238E27FC236}">
              <a16:creationId xmlns:a16="http://schemas.microsoft.com/office/drawing/2014/main" id="{F6FEA899-038C-B3AC-F799-5C8848D1B775}"/>
            </a:ext>
          </a:extLst>
        </xdr:cNvPr>
        <xdr:cNvPicPr>
          <a:picLocks noChangeAspect="1"/>
        </xdr:cNvPicPr>
      </xdr:nvPicPr>
      <xdr:blipFill>
        <a:blip xmlns:r="http://schemas.openxmlformats.org/officeDocument/2006/relationships" r:embed="rId2"/>
        <a:stretch>
          <a:fillRect/>
        </a:stretch>
      </xdr:blipFill>
      <xdr:spPr>
        <a:xfrm>
          <a:off x="2122714" y="6819122"/>
          <a:ext cx="4074368" cy="32463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237067</xdr:rowOff>
    </xdr:from>
    <xdr:to>
      <xdr:col>21</xdr:col>
      <xdr:colOff>59267</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524000"/>
          <a:ext cx="1135032" cy="16808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7</xdr:row>
      <xdr:rowOff>8467</xdr:rowOff>
    </xdr:from>
    <xdr:to>
      <xdr:col>6</xdr:col>
      <xdr:colOff>118533</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49400"/>
          <a:ext cx="941010" cy="168417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8467</xdr:colOff>
      <xdr:row>42</xdr:row>
      <xdr:rowOff>59266</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328411" cy="30054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20</xdr:col>
      <xdr:colOff>448734</xdr:colOff>
      <xdr:row>45</xdr:row>
      <xdr:rowOff>42333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021479" cy="34912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2</xdr:col>
      <xdr:colOff>3883774</xdr:colOff>
      <xdr:row>47</xdr:row>
      <xdr:rowOff>137160</xdr:rowOff>
    </xdr:to>
    <xdr:pic>
      <xdr:nvPicPr>
        <xdr:cNvPr id="2" name="図 1">
          <a:extLst>
            <a:ext uri="{FF2B5EF4-FFF2-40B4-BE49-F238E27FC236}">
              <a16:creationId xmlns:a16="http://schemas.microsoft.com/office/drawing/2014/main" id="{D89F02AA-9BEA-DACA-63D4-FF39D5F9AD82}"/>
            </a:ext>
          </a:extLst>
        </xdr:cNvPr>
        <xdr:cNvPicPr>
          <a:picLocks noChangeAspect="1"/>
        </xdr:cNvPicPr>
      </xdr:nvPicPr>
      <xdr:blipFill>
        <a:blip xmlns:r="http://schemas.openxmlformats.org/officeDocument/2006/relationships" r:embed="rId1"/>
        <a:stretch>
          <a:fillRect/>
        </a:stretch>
      </xdr:blipFill>
      <xdr:spPr>
        <a:xfrm>
          <a:off x="1463040" y="13929360"/>
          <a:ext cx="5247754" cy="518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13</xdr:col>
      <xdr:colOff>7905670</xdr:colOff>
      <xdr:row>2</xdr:row>
      <xdr:rowOff>2277438</xdr:rowOff>
    </xdr:to>
    <xdr:pic>
      <xdr:nvPicPr>
        <xdr:cNvPr id="2" name="図 1">
          <a:extLst>
            <a:ext uri="{FF2B5EF4-FFF2-40B4-BE49-F238E27FC236}">
              <a16:creationId xmlns:a16="http://schemas.microsoft.com/office/drawing/2014/main" id="{AF14FC29-32C9-A305-C40E-25F4A9A35385}"/>
            </a:ext>
          </a:extLst>
        </xdr:cNvPr>
        <xdr:cNvPicPr>
          <a:picLocks noChangeAspect="1"/>
        </xdr:cNvPicPr>
      </xdr:nvPicPr>
      <xdr:blipFill>
        <a:blip xmlns:r="http://schemas.openxmlformats.org/officeDocument/2006/relationships" r:embed="rId1"/>
        <a:stretch>
          <a:fillRect/>
        </a:stretch>
      </xdr:blipFill>
      <xdr:spPr>
        <a:xfrm>
          <a:off x="0" y="1181528"/>
          <a:ext cx="15919513" cy="2277438"/>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foods-ch.infomart.co.jp/anzen/eisei_hyoji/177985" TargetMode="External"/><Relationship Id="rId7" Type="http://schemas.openxmlformats.org/officeDocument/2006/relationships/hyperlink" Target="https://wellness-news.co.jp/posts/250616-1/" TargetMode="External"/><Relationship Id="rId2" Type="http://schemas.openxmlformats.org/officeDocument/2006/relationships/hyperlink" Target="https://news.nicovideo.jp/watch/nw17841925?news_ref=watch_60_nw17760021" TargetMode="External"/><Relationship Id="rId1" Type="http://schemas.openxmlformats.org/officeDocument/2006/relationships/hyperlink" Target="https://wellness-news.co.jp/posts/250621-3/" TargetMode="External"/><Relationship Id="rId6" Type="http://schemas.openxmlformats.org/officeDocument/2006/relationships/hyperlink" Target="https://news.livedoor.com/topics/detail/28976867/" TargetMode="External"/><Relationship Id="rId5" Type="http://schemas.openxmlformats.org/officeDocument/2006/relationships/hyperlink" Target="https://wellness-news.co.jp/posts/250620-1/" TargetMode="External"/><Relationship Id="rId4" Type="http://schemas.openxmlformats.org/officeDocument/2006/relationships/hyperlink" Target="https://foods-ch.infomart.co.jp/anzen/eisei_hyoji/177989"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recall-plus.jp/info/53182" TargetMode="External"/><Relationship Id="rId2" Type="http://schemas.openxmlformats.org/officeDocument/2006/relationships/hyperlink" Target="https://news.yahoo.co.jp/articles/e7d46da7948b8b0159cef19c9a46b4932aaa6fd1" TargetMode="External"/><Relationship Id="rId1" Type="http://schemas.openxmlformats.org/officeDocument/2006/relationships/hyperlink" Target="https://x.com/OrganicNewsClip/status/1936031056974811562/photo/1" TargetMode="External"/><Relationship Id="rId6" Type="http://schemas.openxmlformats.org/officeDocument/2006/relationships/drawing" Target="../drawings/drawing9.xml"/><Relationship Id="rId5" Type="http://schemas.openxmlformats.org/officeDocument/2006/relationships/printerSettings" Target="../printerSettings/printerSettings11.bin"/><Relationship Id="rId4" Type="http://schemas.openxmlformats.org/officeDocument/2006/relationships/hyperlink" Target="https://www.excite.co.jp/news/article/Recall_53166/"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pref.ibaraki.jp/hokenfukushi/seiei/eisei/documents/kohyou0619.pdf" TargetMode="External"/><Relationship Id="rId13" Type="http://schemas.openxmlformats.org/officeDocument/2006/relationships/printerSettings" Target="../printerSettings/printerSettings5.bin"/><Relationship Id="rId3" Type="http://schemas.openxmlformats.org/officeDocument/2006/relationships/hyperlink" Target="https://look.satv.co.jp/content_news/politics_economic/61347" TargetMode="External"/><Relationship Id="rId7" Type="http://schemas.openxmlformats.org/officeDocument/2006/relationships/hyperlink" Target="https://www.pref.fukuoka.lg.jp/press-release/hokuchudoku20250619.html" TargetMode="External"/><Relationship Id="rId12" Type="http://schemas.openxmlformats.org/officeDocument/2006/relationships/hyperlink" Target="https://news.yahoo.co.jp/articles/a056604ff2e8d3ab1eae2d6c0eae5fdb26644ca4" TargetMode="External"/><Relationship Id="rId2" Type="http://schemas.openxmlformats.org/officeDocument/2006/relationships/hyperlink" Target="https://www.excite.co.jp/news/article/ben54_jp_news_2384/"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diamond.jp/zai/articles/-/1052075" TargetMode="External"/><Relationship Id="rId11" Type="http://schemas.openxmlformats.org/officeDocument/2006/relationships/hyperlink" Target="https://topics.smt.docomo.ne.jp/article/sankei/nation/sankei-_politics_defence_4WVYW75HL5JKTGXDVPCGS6NTTA?fm=topics&amp;fm_topics_id=12a8560a611331f890f54ca56c93b5e2" TargetMode="External"/><Relationship Id="rId5" Type="http://schemas.openxmlformats.org/officeDocument/2006/relationships/hyperlink" Target="https://topics.smt.docomo.ne.jp/article/ktv_news/region/ktv_news-20227?utm_source=dnews&amp;utm_medium=article&amp;utm_campaign=contentsmatch1" TargetMode="External"/><Relationship Id="rId10" Type="http://schemas.openxmlformats.org/officeDocument/2006/relationships/hyperlink" Target="https://togetter.com/li/2565104" TargetMode="External"/><Relationship Id="rId4" Type="http://schemas.openxmlformats.org/officeDocument/2006/relationships/hyperlink" Target="https://www.ssnp.co.jp/feeding/623040/" TargetMode="External"/><Relationship Id="rId9" Type="http://schemas.openxmlformats.org/officeDocument/2006/relationships/hyperlink" Target="https://www.chibanippo.co.jp/articles/1456967"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foodtech-japan.com/2025/06/19/vow-11/&#12288;&#12288;&#12288;" TargetMode="External"/><Relationship Id="rId3" Type="http://schemas.openxmlformats.org/officeDocument/2006/relationships/hyperlink" Target="https://news.nissyoku.co.jp/flash/1190519" TargetMode="External"/><Relationship Id="rId7" Type="http://schemas.openxmlformats.org/officeDocument/2006/relationships/hyperlink" Target="https://www.jetro.go.jp/biznews/2025/06/21c77a36eecfd98c.html" TargetMode="External"/><Relationship Id="rId2" Type="http://schemas.openxmlformats.org/officeDocument/2006/relationships/hyperlink" Target="https://news.yahoo.co.jp/articles/766243a44763eb988700a1edfc0ac40bca1e1353" TargetMode="External"/><Relationship Id="rId1" Type="http://schemas.openxmlformats.org/officeDocument/2006/relationships/hyperlink" Target="https://www.nna.jp/news/2804898" TargetMode="External"/><Relationship Id="rId6" Type="http://schemas.openxmlformats.org/officeDocument/2006/relationships/hyperlink" Target="https://news.nissyoku.co.jp/flash/1191428" TargetMode="External"/><Relationship Id="rId11" Type="http://schemas.openxmlformats.org/officeDocument/2006/relationships/printerSettings" Target="../printerSettings/printerSettings6.bin"/><Relationship Id="rId5" Type="http://schemas.openxmlformats.org/officeDocument/2006/relationships/hyperlink" Target="https://business-partners.asia/cambodia/keizai-20250616/" TargetMode="External"/><Relationship Id="rId10" Type="http://schemas.openxmlformats.org/officeDocument/2006/relationships/hyperlink" Target="https://x-bomberth.com/20250616khaomoodeang/" TargetMode="External"/><Relationship Id="rId4" Type="http://schemas.openxmlformats.org/officeDocument/2006/relationships/hyperlink" Target="https://www.jetro.go.jp/events/pow/0aa17b4543dad864.html" TargetMode="External"/><Relationship Id="rId9" Type="http://schemas.openxmlformats.org/officeDocument/2006/relationships/hyperlink" Target="https://topics.smt.docomo.ne.jp/article/qoly/sports/qoly-cyp2a9zb-iks-1"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56" t="s">
        <v>3</v>
      </c>
      <c r="B3" s="657"/>
      <c r="C3" s="657"/>
      <c r="D3" s="657"/>
      <c r="E3" s="657"/>
      <c r="F3" s="657"/>
      <c r="G3" s="657"/>
      <c r="H3" s="658"/>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+'24　食中毒記事等 '!A5</f>
        <v>半生チャーシュー、レアから揚げ、生つくね…“食中毒”発生すれば「店側が責任を負う」が、鶏肉の“生食”に「法規制」ないワケ</v>
      </c>
      <c r="C10" s="75"/>
      <c r="D10" s="77"/>
      <c r="E10" s="75"/>
      <c r="F10" s="78"/>
      <c r="G10" s="76"/>
      <c r="H10" s="76"/>
      <c r="I10" s="41"/>
    </row>
    <row r="11" spans="1:9" ht="15" customHeight="1">
      <c r="A11" s="144" t="s">
        <v>9</v>
      </c>
      <c r="B11" s="75" t="str">
        <f>+'24　ノロウイルス関連情報 '!H72</f>
        <v>管理レベル「3」　</v>
      </c>
      <c r="C11" s="75"/>
      <c r="D11" s="75" t="s">
        <v>10</v>
      </c>
      <c r="E11" s="75"/>
      <c r="F11" s="77">
        <f>+'24　ノロウイルス関連情報 '!G73</f>
        <v>6.25</v>
      </c>
      <c r="G11" s="75" t="str">
        <f>+'24　ノロウイルス関連情報 '!H73</f>
        <v>　：先週より</v>
      </c>
      <c r="H11" s="171">
        <f>+'24　ノロウイルス関連情報 '!I73</f>
        <v>-0.20999999999999996</v>
      </c>
      <c r="I11" s="41"/>
    </row>
    <row r="12" spans="1:9" s="49" customFormat="1" ht="15" customHeight="1">
      <c r="A12" s="79" t="s">
        <v>11</v>
      </c>
      <c r="B12" s="662" t="str">
        <f>+'24　残留農薬など'!A2</f>
        <v xml:space="preserve">有機農業ニュースクリップ on X: "【残留農薬】厚労省は6月17日、韓国産エゴマから残留基準値の ... </v>
      </c>
      <c r="C12" s="662"/>
      <c r="D12" s="662"/>
      <c r="E12" s="662"/>
      <c r="F12" s="662"/>
      <c r="G12" s="662"/>
      <c r="H12" s="80"/>
      <c r="I12" s="48"/>
    </row>
    <row r="13" spans="1:9" ht="15" customHeight="1">
      <c r="A13" s="74" t="s">
        <v>12</v>
      </c>
      <c r="B13" s="662" t="str">
        <f>+'24　食品表示'!A2</f>
        <v xml:space="preserve">ライザップ、サプリの自主回収を発表 『COMMIT WITH LIMIT＋』の一部に医薬品成分が混入 </v>
      </c>
      <c r="C13" s="662"/>
      <c r="D13" s="662"/>
      <c r="E13" s="662"/>
      <c r="F13" s="662"/>
      <c r="G13" s="662"/>
      <c r="H13" s="76"/>
      <c r="I13" s="41"/>
    </row>
    <row r="14" spans="1:9" ht="15" customHeight="1">
      <c r="A14" s="74" t="s">
        <v>13</v>
      </c>
      <c r="B14" s="76" t="str">
        <f>+'24 海外情報'!A2</f>
        <v>忠清道と全羅北道地域で給食で出たパンを食べた後、集団食中毒が発生した事例</v>
      </c>
      <c r="D14" s="76"/>
      <c r="E14" s="76"/>
      <c r="F14" s="76"/>
      <c r="G14" s="76"/>
      <c r="H14" s="76"/>
      <c r="I14" s="41"/>
    </row>
    <row r="15" spans="1:9" ht="15" customHeight="1">
      <c r="A15" s="81" t="s">
        <v>14</v>
      </c>
      <c r="B15" s="82" t="str">
        <f>+'24 海外情報'!A5</f>
        <v xml:space="preserve">★"卵かけごはん"でも死亡事例。「サルモネラ菌」またもアメリカで検出。約1920万個の卵が回収に </v>
      </c>
      <c r="C15" s="659" t="s">
        <v>15</v>
      </c>
      <c r="D15" s="659"/>
      <c r="E15" s="659"/>
      <c r="F15" s="659"/>
      <c r="G15" s="659"/>
      <c r="H15" s="660"/>
      <c r="I15" s="41"/>
    </row>
    <row r="16" spans="1:9" ht="15" customHeight="1">
      <c r="A16" s="74" t="s">
        <v>16</v>
      </c>
      <c r="B16" s="75" t="str">
        <f>+'24　感染症統計'!A23</f>
        <v>2025年 第24週（6/9～6/15)</v>
      </c>
      <c r="C16" s="76"/>
      <c r="D16" s="75" t="s">
        <v>17</v>
      </c>
      <c r="E16" s="76"/>
      <c r="F16" s="76"/>
      <c r="G16" s="76"/>
      <c r="H16" s="76"/>
      <c r="I16" s="41"/>
    </row>
    <row r="17" spans="1:16" ht="15" customHeight="1">
      <c r="A17" s="74" t="s">
        <v>18</v>
      </c>
      <c r="B17" s="661" t="str">
        <f>+'23　国内感染症情報'!B2</f>
        <v>2025年第23週（6月2日〜6月8日）</v>
      </c>
      <c r="C17" s="661"/>
      <c r="D17" s="661"/>
      <c r="E17" s="661"/>
      <c r="F17" s="661"/>
      <c r="G17" s="661"/>
      <c r="H17" s="76"/>
      <c r="I17" s="41"/>
    </row>
    <row r="18" spans="1:16" ht="15" customHeight="1">
      <c r="A18" s="74" t="s">
        <v>19</v>
      </c>
      <c r="B18" s="83" t="str">
        <f>+'24 衛生訓話'!A2</f>
        <v>今週のお題(中心温度を測って記録しよう)</v>
      </c>
      <c r="F18" s="83"/>
      <c r="G18" s="76"/>
      <c r="H18" s="76"/>
      <c r="I18" s="41"/>
    </row>
    <row r="19" spans="1:16" ht="15" customHeight="1">
      <c r="A19" s="74" t="s">
        <v>20</v>
      </c>
      <c r="B19" s="659" t="s">
        <v>233</v>
      </c>
      <c r="C19" s="659"/>
      <c r="D19" s="659"/>
      <c r="E19" s="659"/>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63" t="s">
        <v>25</v>
      </c>
      <c r="B39" s="663"/>
      <c r="C39" s="663"/>
      <c r="D39" s="663"/>
      <c r="E39" s="663"/>
      <c r="F39" s="663"/>
      <c r="G39" s="663"/>
    </row>
    <row r="40" spans="1:9" ht="30.75" customHeight="1">
      <c r="A40" s="667" t="s">
        <v>26</v>
      </c>
      <c r="B40" s="667"/>
      <c r="C40" s="667"/>
      <c r="D40" s="667"/>
      <c r="E40" s="667"/>
      <c r="F40" s="667"/>
      <c r="G40" s="667"/>
    </row>
    <row r="41" spans="1:9" ht="15">
      <c r="A41" s="52"/>
    </row>
    <row r="42" spans="1:9" ht="69.75" customHeight="1">
      <c r="A42" s="665" t="s">
        <v>27</v>
      </c>
      <c r="B42" s="665"/>
      <c r="C42" s="665"/>
      <c r="D42" s="665"/>
      <c r="E42" s="665"/>
      <c r="F42" s="665"/>
      <c r="G42" s="665"/>
    </row>
    <row r="43" spans="1:9" ht="35.25" customHeight="1">
      <c r="A43" s="667" t="s">
        <v>28</v>
      </c>
      <c r="B43" s="667"/>
      <c r="C43" s="667"/>
      <c r="D43" s="667"/>
      <c r="E43" s="667"/>
      <c r="F43" s="667"/>
      <c r="G43" s="667"/>
    </row>
    <row r="44" spans="1:9" ht="59.25" customHeight="1">
      <c r="A44" s="665" t="s">
        <v>29</v>
      </c>
      <c r="B44" s="665"/>
      <c r="C44" s="665"/>
      <c r="D44" s="665"/>
      <c r="E44" s="665"/>
      <c r="F44" s="665"/>
      <c r="G44" s="665"/>
    </row>
    <row r="45" spans="1:9" ht="15">
      <c r="A45" s="53"/>
    </row>
    <row r="46" spans="1:9" ht="27.75" customHeight="1">
      <c r="A46" s="666" t="s">
        <v>30</v>
      </c>
      <c r="B46" s="666"/>
      <c r="C46" s="666"/>
      <c r="D46" s="666"/>
      <c r="E46" s="666"/>
      <c r="F46" s="666"/>
      <c r="G46" s="666"/>
    </row>
    <row r="47" spans="1:9" ht="53.25" customHeight="1">
      <c r="A47" s="664" t="s">
        <v>31</v>
      </c>
      <c r="B47" s="665"/>
      <c r="C47" s="665"/>
      <c r="D47" s="665"/>
      <c r="E47" s="665"/>
      <c r="F47" s="665"/>
      <c r="G47" s="665"/>
    </row>
    <row r="48" spans="1:9" ht="15">
      <c r="A48" s="53"/>
    </row>
    <row r="49" spans="1:7" ht="32.25" customHeight="1">
      <c r="A49" s="666" t="s">
        <v>32</v>
      </c>
      <c r="B49" s="666"/>
      <c r="C49" s="666"/>
      <c r="D49" s="666"/>
      <c r="E49" s="666"/>
      <c r="F49" s="666"/>
      <c r="G49" s="666"/>
    </row>
    <row r="50" spans="1:7" ht="15">
      <c r="A50" s="52"/>
    </row>
    <row r="51" spans="1:7" ht="87" customHeight="1">
      <c r="A51" s="664" t="s">
        <v>33</v>
      </c>
      <c r="B51" s="665"/>
      <c r="C51" s="665"/>
      <c r="D51" s="665"/>
      <c r="E51" s="665"/>
      <c r="F51" s="665"/>
      <c r="G51" s="665"/>
    </row>
    <row r="52" spans="1:7" ht="15">
      <c r="A52" s="53"/>
    </row>
    <row r="53" spans="1:7" ht="32.25" customHeight="1">
      <c r="A53" s="666" t="s">
        <v>34</v>
      </c>
      <c r="B53" s="666"/>
      <c r="C53" s="666"/>
      <c r="D53" s="666"/>
      <c r="E53" s="666"/>
      <c r="F53" s="666"/>
      <c r="G53" s="666"/>
    </row>
    <row r="54" spans="1:7" ht="29.25" customHeight="1">
      <c r="A54" s="665" t="s">
        <v>35</v>
      </c>
      <c r="B54" s="665"/>
      <c r="C54" s="665"/>
      <c r="D54" s="665"/>
      <c r="E54" s="665"/>
      <c r="F54" s="665"/>
      <c r="G54" s="665"/>
    </row>
    <row r="55" spans="1:7" ht="15">
      <c r="A55" s="53"/>
    </row>
    <row r="56" spans="1:7" s="49" customFormat="1" ht="110.25" customHeight="1">
      <c r="A56" s="668" t="s">
        <v>36</v>
      </c>
      <c r="B56" s="669"/>
      <c r="C56" s="669"/>
      <c r="D56" s="669"/>
      <c r="E56" s="669"/>
      <c r="F56" s="669"/>
      <c r="G56" s="669"/>
    </row>
    <row r="57" spans="1:7" ht="34.5" customHeight="1">
      <c r="A57" s="667" t="s">
        <v>37</v>
      </c>
      <c r="B57" s="667"/>
      <c r="C57" s="667"/>
      <c r="D57" s="667"/>
      <c r="E57" s="667"/>
      <c r="F57" s="667"/>
      <c r="G57" s="667"/>
    </row>
    <row r="58" spans="1:7" ht="114" customHeight="1">
      <c r="A58" s="664" t="s">
        <v>38</v>
      </c>
      <c r="B58" s="665"/>
      <c r="C58" s="665"/>
      <c r="D58" s="665"/>
      <c r="E58" s="665"/>
      <c r="F58" s="665"/>
      <c r="G58" s="665"/>
    </row>
    <row r="59" spans="1:7" ht="109.5" customHeight="1">
      <c r="A59" s="665"/>
      <c r="B59" s="665"/>
      <c r="C59" s="665"/>
      <c r="D59" s="665"/>
      <c r="E59" s="665"/>
      <c r="F59" s="665"/>
      <c r="G59" s="665"/>
    </row>
    <row r="60" spans="1:7" ht="15">
      <c r="A60" s="53"/>
    </row>
    <row r="61" spans="1:7" s="50" customFormat="1" ht="57.75" customHeight="1">
      <c r="A61" s="665"/>
      <c r="B61" s="665"/>
      <c r="C61" s="665"/>
      <c r="D61" s="665"/>
      <c r="E61" s="665"/>
      <c r="F61" s="665"/>
      <c r="G61" s="665"/>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9"/>
  <sheetViews>
    <sheetView view="pageBreakPreview" zoomScale="117" zoomScaleNormal="100" zoomScaleSheetLayoutView="117" workbookViewId="0">
      <selection activeCell="F13" sqref="F13"/>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595" t="s">
        <v>246</v>
      </c>
      <c r="B1" s="596" t="s">
        <v>177</v>
      </c>
      <c r="C1" s="597" t="s">
        <v>333</v>
      </c>
      <c r="D1" s="598" t="s">
        <v>172</v>
      </c>
      <c r="E1" s="599" t="s">
        <v>173</v>
      </c>
    </row>
    <row r="2" spans="1:5" ht="23.4" customHeight="1">
      <c r="A2" s="634" t="s">
        <v>212</v>
      </c>
      <c r="B2" s="635" t="s">
        <v>217</v>
      </c>
      <c r="C2" s="636" t="s">
        <v>331</v>
      </c>
      <c r="D2" s="637">
        <v>45828</v>
      </c>
      <c r="E2" s="638">
        <v>45828</v>
      </c>
    </row>
    <row r="3" spans="1:5" ht="23.4" customHeight="1">
      <c r="A3" s="581" t="s">
        <v>215</v>
      </c>
      <c r="B3" s="582" t="s">
        <v>258</v>
      </c>
      <c r="C3" s="583" t="s">
        <v>304</v>
      </c>
      <c r="D3" s="584">
        <v>45828</v>
      </c>
      <c r="E3" s="585">
        <v>45828</v>
      </c>
    </row>
    <row r="4" spans="1:5" ht="23.4" customHeight="1">
      <c r="A4" s="600" t="s">
        <v>212</v>
      </c>
      <c r="B4" s="601" t="s">
        <v>259</v>
      </c>
      <c r="C4" s="602" t="s">
        <v>305</v>
      </c>
      <c r="D4" s="603">
        <v>45828</v>
      </c>
      <c r="E4" s="604">
        <v>45828</v>
      </c>
    </row>
    <row r="5" spans="1:5" ht="23.4" customHeight="1">
      <c r="A5" s="401" t="s">
        <v>212</v>
      </c>
      <c r="B5" s="402" t="s">
        <v>260</v>
      </c>
      <c r="C5" s="403" t="s">
        <v>306</v>
      </c>
      <c r="D5" s="404">
        <v>45828</v>
      </c>
      <c r="E5" s="405">
        <v>45828</v>
      </c>
    </row>
    <row r="6" spans="1:5" ht="23.4" customHeight="1">
      <c r="A6" s="571" t="s">
        <v>212</v>
      </c>
      <c r="B6" s="572" t="s">
        <v>261</v>
      </c>
      <c r="C6" s="573" t="s">
        <v>332</v>
      </c>
      <c r="D6" s="574">
        <v>45828</v>
      </c>
      <c r="E6" s="575">
        <v>45828</v>
      </c>
    </row>
    <row r="7" spans="1:5" ht="23.4" customHeight="1">
      <c r="A7" s="571" t="s">
        <v>212</v>
      </c>
      <c r="B7" s="572" t="s">
        <v>262</v>
      </c>
      <c r="C7" s="573" t="s">
        <v>307</v>
      </c>
      <c r="D7" s="574">
        <v>45828</v>
      </c>
      <c r="E7" s="575">
        <v>45828</v>
      </c>
    </row>
    <row r="8" spans="1:5" ht="23.4" customHeight="1">
      <c r="A8" s="571" t="s">
        <v>215</v>
      </c>
      <c r="B8" s="572" t="s">
        <v>263</v>
      </c>
      <c r="C8" s="573" t="s">
        <v>308</v>
      </c>
      <c r="D8" s="574">
        <v>45828</v>
      </c>
      <c r="E8" s="575">
        <v>45828</v>
      </c>
    </row>
    <row r="9" spans="1:5" ht="23.4" customHeight="1">
      <c r="A9" s="401" t="s">
        <v>214</v>
      </c>
      <c r="B9" s="402" t="s">
        <v>264</v>
      </c>
      <c r="C9" s="403" t="s">
        <v>309</v>
      </c>
      <c r="D9" s="404">
        <v>45828</v>
      </c>
      <c r="E9" s="405">
        <v>45828</v>
      </c>
    </row>
    <row r="10" spans="1:5" ht="23.4" customHeight="1">
      <c r="A10" s="611" t="s">
        <v>212</v>
      </c>
      <c r="B10" s="612" t="s">
        <v>265</v>
      </c>
      <c r="C10" s="613" t="s">
        <v>310</v>
      </c>
      <c r="D10" s="614">
        <v>45828</v>
      </c>
      <c r="E10" s="615">
        <v>45828</v>
      </c>
    </row>
    <row r="11" spans="1:5" ht="23.4" customHeight="1">
      <c r="A11" s="576" t="s">
        <v>214</v>
      </c>
      <c r="B11" s="577" t="s">
        <v>266</v>
      </c>
      <c r="C11" s="578" t="s">
        <v>311</v>
      </c>
      <c r="D11" s="579">
        <v>45828</v>
      </c>
      <c r="E11" s="580">
        <v>45828</v>
      </c>
    </row>
    <row r="12" spans="1:5" ht="23.4" customHeight="1">
      <c r="A12" s="571" t="s">
        <v>212</v>
      </c>
      <c r="B12" s="572" t="s">
        <v>267</v>
      </c>
      <c r="C12" s="573" t="s">
        <v>312</v>
      </c>
      <c r="D12" s="574">
        <v>45828</v>
      </c>
      <c r="E12" s="575">
        <v>45828</v>
      </c>
    </row>
    <row r="13" spans="1:5" ht="23.4" customHeight="1">
      <c r="A13" s="600" t="s">
        <v>212</v>
      </c>
      <c r="B13" s="601" t="s">
        <v>268</v>
      </c>
      <c r="C13" s="602" t="s">
        <v>313</v>
      </c>
      <c r="D13" s="603">
        <v>45828</v>
      </c>
      <c r="E13" s="604">
        <v>45828</v>
      </c>
    </row>
    <row r="14" spans="1:5" ht="23.4" customHeight="1">
      <c r="A14" s="581" t="s">
        <v>212</v>
      </c>
      <c r="B14" s="582" t="s">
        <v>231</v>
      </c>
      <c r="C14" s="583" t="s">
        <v>314</v>
      </c>
      <c r="D14" s="584">
        <v>45827</v>
      </c>
      <c r="E14" s="585">
        <v>45828</v>
      </c>
    </row>
    <row r="15" spans="1:5" ht="23.4" customHeight="1">
      <c r="A15" s="600" t="s">
        <v>212</v>
      </c>
      <c r="B15" s="601" t="s">
        <v>269</v>
      </c>
      <c r="C15" s="602" t="s">
        <v>315</v>
      </c>
      <c r="D15" s="603">
        <v>45827</v>
      </c>
      <c r="E15" s="604">
        <v>45828</v>
      </c>
    </row>
    <row r="16" spans="1:5" ht="23.4" customHeight="1">
      <c r="A16" s="616" t="s">
        <v>212</v>
      </c>
      <c r="B16" s="617" t="s">
        <v>270</v>
      </c>
      <c r="C16" s="618" t="s">
        <v>316</v>
      </c>
      <c r="D16" s="619">
        <v>45827</v>
      </c>
      <c r="E16" s="620">
        <v>45828</v>
      </c>
    </row>
    <row r="17" spans="1:5" ht="23.4" customHeight="1">
      <c r="A17" s="600" t="s">
        <v>212</v>
      </c>
      <c r="B17" s="601" t="s">
        <v>265</v>
      </c>
      <c r="C17" s="602" t="s">
        <v>317</v>
      </c>
      <c r="D17" s="603">
        <v>45827</v>
      </c>
      <c r="E17" s="604">
        <v>45827</v>
      </c>
    </row>
    <row r="18" spans="1:5" ht="23.4" customHeight="1">
      <c r="A18" s="571" t="s">
        <v>212</v>
      </c>
      <c r="B18" s="572" t="s">
        <v>271</v>
      </c>
      <c r="C18" s="573" t="s">
        <v>318</v>
      </c>
      <c r="D18" s="574">
        <v>45827</v>
      </c>
      <c r="E18" s="575">
        <v>45827</v>
      </c>
    </row>
    <row r="19" spans="1:5" ht="23.4" customHeight="1">
      <c r="A19" s="600" t="s">
        <v>212</v>
      </c>
      <c r="B19" s="601" t="s">
        <v>272</v>
      </c>
      <c r="C19" s="602" t="s">
        <v>319</v>
      </c>
      <c r="D19" s="603">
        <v>45827</v>
      </c>
      <c r="E19" s="604">
        <v>45827</v>
      </c>
    </row>
    <row r="20" spans="1:5" ht="23.4" customHeight="1">
      <c r="A20" s="576" t="s">
        <v>212</v>
      </c>
      <c r="B20" s="577" t="s">
        <v>273</v>
      </c>
      <c r="C20" s="578" t="s">
        <v>320</v>
      </c>
      <c r="D20" s="579">
        <v>45827</v>
      </c>
      <c r="E20" s="580">
        <v>45827</v>
      </c>
    </row>
    <row r="21" spans="1:5" ht="23.4" customHeight="1">
      <c r="A21" s="600" t="s">
        <v>212</v>
      </c>
      <c r="B21" s="601" t="s">
        <v>274</v>
      </c>
      <c r="C21" s="602" t="s">
        <v>321</v>
      </c>
      <c r="D21" s="603">
        <v>45826</v>
      </c>
      <c r="E21" s="604">
        <v>45827</v>
      </c>
    </row>
    <row r="22" spans="1:5" ht="23.4" customHeight="1">
      <c r="A22" s="600" t="s">
        <v>212</v>
      </c>
      <c r="B22" s="601" t="s">
        <v>275</v>
      </c>
      <c r="C22" s="602" t="s">
        <v>322</v>
      </c>
      <c r="D22" s="603">
        <v>45826</v>
      </c>
      <c r="E22" s="604">
        <v>45827</v>
      </c>
    </row>
    <row r="23" spans="1:5" ht="23.4" customHeight="1">
      <c r="A23" s="600" t="s">
        <v>212</v>
      </c>
      <c r="B23" s="601" t="s">
        <v>213</v>
      </c>
      <c r="C23" s="602" t="s">
        <v>323</v>
      </c>
      <c r="D23" s="603">
        <v>45826</v>
      </c>
      <c r="E23" s="604">
        <v>45827</v>
      </c>
    </row>
    <row r="24" spans="1:5" ht="23.4" customHeight="1">
      <c r="A24" s="571" t="s">
        <v>212</v>
      </c>
      <c r="B24" s="572" t="s">
        <v>276</v>
      </c>
      <c r="C24" s="573" t="s">
        <v>324</v>
      </c>
      <c r="D24" s="574">
        <v>45826</v>
      </c>
      <c r="E24" s="575">
        <v>45826</v>
      </c>
    </row>
    <row r="25" spans="1:5" ht="23.4" customHeight="1">
      <c r="A25" s="611" t="s">
        <v>212</v>
      </c>
      <c r="B25" s="612" t="s">
        <v>213</v>
      </c>
      <c r="C25" s="613" t="s">
        <v>325</v>
      </c>
      <c r="D25" s="614">
        <v>45826</v>
      </c>
      <c r="E25" s="615">
        <v>45826</v>
      </c>
    </row>
    <row r="26" spans="1:5" ht="23.4" customHeight="1">
      <c r="A26" s="600" t="s">
        <v>212</v>
      </c>
      <c r="B26" s="601" t="s">
        <v>277</v>
      </c>
      <c r="C26" s="602" t="s">
        <v>326</v>
      </c>
      <c r="D26" s="603">
        <v>45825</v>
      </c>
      <c r="E26" s="604">
        <v>45826</v>
      </c>
    </row>
    <row r="27" spans="1:5" ht="23.4" customHeight="1">
      <c r="A27" s="600" t="s">
        <v>212</v>
      </c>
      <c r="B27" s="601" t="s">
        <v>278</v>
      </c>
      <c r="C27" s="602" t="s">
        <v>327</v>
      </c>
      <c r="D27" s="603">
        <v>45825</v>
      </c>
      <c r="E27" s="604">
        <v>45826</v>
      </c>
    </row>
    <row r="28" spans="1:5" ht="23.4" customHeight="1">
      <c r="A28" s="401" t="s">
        <v>212</v>
      </c>
      <c r="B28" s="402" t="s">
        <v>279</v>
      </c>
      <c r="C28" s="403" t="s">
        <v>328</v>
      </c>
      <c r="D28" s="404">
        <v>45825</v>
      </c>
      <c r="E28" s="405">
        <v>45826</v>
      </c>
    </row>
    <row r="29" spans="1:5" ht="23.4" customHeight="1">
      <c r="A29" s="600" t="s">
        <v>212</v>
      </c>
      <c r="B29" s="601" t="s">
        <v>280</v>
      </c>
      <c r="C29" s="602" t="s">
        <v>329</v>
      </c>
      <c r="D29" s="603">
        <v>45825</v>
      </c>
      <c r="E29" s="604">
        <v>45826</v>
      </c>
    </row>
    <row r="30" spans="1:5" ht="23.4" customHeight="1">
      <c r="A30" s="600" t="s">
        <v>212</v>
      </c>
      <c r="B30" s="601" t="s">
        <v>281</v>
      </c>
      <c r="C30" s="602" t="s">
        <v>330</v>
      </c>
      <c r="D30" s="603">
        <v>45825</v>
      </c>
      <c r="E30" s="604">
        <v>45826</v>
      </c>
    </row>
    <row r="31" spans="1:5" ht="23.4" customHeight="1">
      <c r="A31" s="600" t="s">
        <v>212</v>
      </c>
      <c r="B31" s="601" t="s">
        <v>217</v>
      </c>
      <c r="C31" s="602" t="s">
        <v>282</v>
      </c>
      <c r="D31" s="603">
        <v>45825</v>
      </c>
      <c r="E31" s="604">
        <v>45825</v>
      </c>
    </row>
    <row r="32" spans="1:5" ht="23.4" customHeight="1">
      <c r="A32" s="600" t="s">
        <v>212</v>
      </c>
      <c r="B32" s="601" t="s">
        <v>283</v>
      </c>
      <c r="C32" s="602" t="s">
        <v>284</v>
      </c>
      <c r="D32" s="603">
        <v>45824</v>
      </c>
      <c r="E32" s="604">
        <v>45825</v>
      </c>
    </row>
    <row r="33" spans="1:5" ht="23.4" customHeight="1">
      <c r="A33" s="571" t="s">
        <v>215</v>
      </c>
      <c r="B33" s="572" t="s">
        <v>285</v>
      </c>
      <c r="C33" s="573" t="s">
        <v>286</v>
      </c>
      <c r="D33" s="574">
        <v>45824</v>
      </c>
      <c r="E33" s="575">
        <v>45825</v>
      </c>
    </row>
    <row r="34" spans="1:5" ht="23.4" customHeight="1">
      <c r="A34" s="571" t="s">
        <v>212</v>
      </c>
      <c r="B34" s="572" t="s">
        <v>287</v>
      </c>
      <c r="C34" s="573" t="s">
        <v>288</v>
      </c>
      <c r="D34" s="574">
        <v>45824</v>
      </c>
      <c r="E34" s="575">
        <v>45825</v>
      </c>
    </row>
    <row r="35" spans="1:5" ht="23.4" customHeight="1">
      <c r="A35" s="576" t="s">
        <v>212</v>
      </c>
      <c r="B35" s="577" t="s">
        <v>289</v>
      </c>
      <c r="C35" s="578" t="s">
        <v>290</v>
      </c>
      <c r="D35" s="579">
        <v>45824</v>
      </c>
      <c r="E35" s="580">
        <v>45825</v>
      </c>
    </row>
    <row r="36" spans="1:5" ht="23.4" customHeight="1">
      <c r="A36" s="571" t="s">
        <v>212</v>
      </c>
      <c r="B36" s="572" t="s">
        <v>278</v>
      </c>
      <c r="C36" s="573" t="s">
        <v>291</v>
      </c>
      <c r="D36" s="574">
        <v>45824</v>
      </c>
      <c r="E36" s="575">
        <v>45824</v>
      </c>
    </row>
    <row r="37" spans="1:5" ht="23.4" customHeight="1">
      <c r="A37" s="600" t="s">
        <v>212</v>
      </c>
      <c r="B37" s="601" t="s">
        <v>292</v>
      </c>
      <c r="C37" s="602" t="s">
        <v>293</v>
      </c>
      <c r="D37" s="603">
        <v>45824</v>
      </c>
      <c r="E37" s="604">
        <v>45824</v>
      </c>
    </row>
    <row r="38" spans="1:5" ht="23.4" customHeight="1">
      <c r="A38" s="576" t="s">
        <v>212</v>
      </c>
      <c r="B38" s="577" t="s">
        <v>294</v>
      </c>
      <c r="C38" s="578" t="s">
        <v>295</v>
      </c>
      <c r="D38" s="579">
        <v>45824</v>
      </c>
      <c r="E38" s="580">
        <v>45824</v>
      </c>
    </row>
    <row r="39" spans="1:5" ht="23.4" customHeight="1">
      <c r="A39" s="616" t="s">
        <v>212</v>
      </c>
      <c r="B39" s="617" t="s">
        <v>296</v>
      </c>
      <c r="C39" s="618" t="s">
        <v>297</v>
      </c>
      <c r="D39" s="619">
        <v>45822</v>
      </c>
      <c r="E39" s="620">
        <v>45824</v>
      </c>
    </row>
    <row r="40" spans="1:5" ht="23.4" customHeight="1">
      <c r="A40" s="616" t="s">
        <v>212</v>
      </c>
      <c r="B40" s="617" t="s">
        <v>298</v>
      </c>
      <c r="C40" s="618" t="s">
        <v>299</v>
      </c>
      <c r="D40" s="619">
        <v>45822</v>
      </c>
      <c r="E40" s="620">
        <v>45824</v>
      </c>
    </row>
    <row r="41" spans="1:5" ht="23.4" customHeight="1">
      <c r="A41" s="600" t="s">
        <v>212</v>
      </c>
      <c r="B41" s="601" t="s">
        <v>300</v>
      </c>
      <c r="C41" s="602" t="s">
        <v>301</v>
      </c>
      <c r="D41" s="603">
        <v>45821</v>
      </c>
      <c r="E41" s="604">
        <v>45824</v>
      </c>
    </row>
    <row r="42" spans="1:5" ht="23.4" customHeight="1">
      <c r="A42" s="401" t="s">
        <v>212</v>
      </c>
      <c r="B42" s="402" t="s">
        <v>268</v>
      </c>
      <c r="C42" s="403" t="s">
        <v>302</v>
      </c>
      <c r="D42" s="404">
        <v>45821</v>
      </c>
      <c r="E42" s="405">
        <v>45824</v>
      </c>
    </row>
    <row r="43" spans="1:5" ht="23.4" customHeight="1">
      <c r="A43" s="611" t="s">
        <v>212</v>
      </c>
      <c r="B43" s="612" t="s">
        <v>230</v>
      </c>
      <c r="C43" s="613" t="s">
        <v>303</v>
      </c>
      <c r="D43" s="614">
        <v>45821</v>
      </c>
      <c r="E43" s="615">
        <v>45824</v>
      </c>
    </row>
    <row r="44" spans="1:5" ht="23.4" customHeight="1">
      <c r="A44" s="401"/>
      <c r="B44" s="402"/>
      <c r="C44" s="403"/>
      <c r="D44" s="404"/>
      <c r="E44" s="405"/>
    </row>
    <row r="45" spans="1:5" ht="27.6" customHeight="1">
      <c r="A45" s="194" t="s">
        <v>203</v>
      </c>
      <c r="B45" s="195">
        <v>42</v>
      </c>
      <c r="C45" s="198"/>
      <c r="D45" s="133"/>
      <c r="E45" s="133"/>
    </row>
    <row r="46" spans="1:5" ht="19.2" customHeight="1">
      <c r="B46" s="353" t="s">
        <v>199</v>
      </c>
      <c r="D46" s="134"/>
      <c r="E46" s="134"/>
    </row>
    <row r="47" spans="1:5" ht="30" customHeight="1">
      <c r="B47" s="384"/>
      <c r="D47" s="134"/>
      <c r="E47" s="134"/>
    </row>
    <row r="48" spans="1:5" ht="30" customHeight="1">
      <c r="B48" s="384"/>
      <c r="D48" s="134"/>
      <c r="E48" s="134"/>
    </row>
    <row r="49" spans="1:5" ht="16.95" customHeight="1">
      <c r="A49" s="116" t="s">
        <v>174</v>
      </c>
    </row>
    <row r="50" spans="1:5" ht="16.95" customHeight="1">
      <c r="A50" s="900" t="s">
        <v>175</v>
      </c>
      <c r="B50" s="900"/>
      <c r="C50" s="900"/>
    </row>
    <row r="53" spans="1:5">
      <c r="A53" s="1"/>
      <c r="B53" s="1"/>
      <c r="C53" s="1"/>
      <c r="D53" s="1"/>
      <c r="E53" s="1"/>
    </row>
    <row r="54" spans="1:5">
      <c r="A54" s="1"/>
      <c r="B54" s="1"/>
      <c r="C54" s="1"/>
      <c r="D54" s="1"/>
      <c r="E54" s="1"/>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sheetData>
  <autoFilter ref="A1:E46" xr:uid="{00000000-0001-0000-0800-000000000000}"/>
  <mergeCells count="1">
    <mergeCell ref="A50:C50"/>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A39" sqref="A39"/>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1" t="s">
        <v>247</v>
      </c>
      <c r="B1" s="261" t="s">
        <v>206</v>
      </c>
      <c r="C1" s="318" t="s">
        <v>207</v>
      </c>
    </row>
    <row r="2" spans="1:3" ht="46.95" customHeight="1">
      <c r="A2" s="175" t="s">
        <v>447</v>
      </c>
      <c r="B2" s="249"/>
      <c r="C2" s="901">
        <v>45829</v>
      </c>
    </row>
    <row r="3" spans="1:3" ht="195" customHeight="1">
      <c r="A3" s="608" t="s">
        <v>448</v>
      </c>
      <c r="B3" s="250"/>
      <c r="C3" s="902"/>
    </row>
    <row r="4" spans="1:3" ht="37.799999999999997" customHeight="1" thickBot="1">
      <c r="A4" s="390" t="s">
        <v>449</v>
      </c>
      <c r="B4" s="1"/>
      <c r="C4" s="319"/>
    </row>
    <row r="5" spans="1:3" ht="43.2" customHeight="1">
      <c r="A5" s="416" t="s">
        <v>450</v>
      </c>
      <c r="B5" s="1"/>
      <c r="C5" s="415"/>
    </row>
    <row r="6" spans="1:3" ht="369" customHeight="1">
      <c r="A6" s="419" t="s">
        <v>451</v>
      </c>
      <c r="B6" s="1"/>
      <c r="C6" s="373">
        <v>45828</v>
      </c>
    </row>
    <row r="7" spans="1:3" ht="34.950000000000003" customHeight="1" thickBot="1">
      <c r="A7" s="437" t="s">
        <v>452</v>
      </c>
      <c r="B7" s="1"/>
      <c r="C7" s="415"/>
    </row>
    <row r="8" spans="1:3" ht="44.4" customHeight="1">
      <c r="A8" s="417" t="s">
        <v>453</v>
      </c>
      <c r="B8" s="1"/>
      <c r="C8" s="426"/>
    </row>
    <row r="9" spans="1:3" ht="235.2" customHeight="1">
      <c r="A9" s="420" t="s">
        <v>454</v>
      </c>
      <c r="B9" s="1"/>
      <c r="C9" s="373">
        <v>45828</v>
      </c>
    </row>
    <row r="10" spans="1:3" ht="34.950000000000003" customHeight="1" thickBot="1">
      <c r="A10" s="418" t="s">
        <v>455</v>
      </c>
      <c r="B10" s="1"/>
      <c r="C10" s="427"/>
    </row>
    <row r="11" spans="1:3" ht="45.6" customHeight="1">
      <c r="A11" s="438" t="s">
        <v>456</v>
      </c>
      <c r="B11" s="249"/>
      <c r="C11" s="385"/>
    </row>
    <row r="12" spans="1:3" ht="355.8" customHeight="1">
      <c r="A12" s="398" t="s">
        <v>457</v>
      </c>
      <c r="B12" s="250"/>
      <c r="C12" s="389">
        <v>45828</v>
      </c>
    </row>
    <row r="13" spans="1:3" ht="39" customHeight="1" thickBot="1">
      <c r="A13" s="323" t="s">
        <v>458</v>
      </c>
      <c r="B13" s="324"/>
      <c r="C13" s="325"/>
    </row>
    <row r="14" spans="1:3" ht="49.2" customHeight="1">
      <c r="A14" s="175" t="s">
        <v>459</v>
      </c>
      <c r="B14" s="249"/>
      <c r="C14" s="901">
        <v>45828</v>
      </c>
    </row>
    <row r="15" spans="1:3" ht="350.4" customHeight="1" thickBot="1">
      <c r="A15" s="200" t="s">
        <v>460</v>
      </c>
      <c r="B15" s="250"/>
      <c r="C15" s="902"/>
    </row>
    <row r="16" spans="1:3" ht="39" customHeight="1" thickBot="1">
      <c r="A16" s="546" t="s">
        <v>461</v>
      </c>
      <c r="B16" s="1"/>
      <c r="C16" s="319"/>
    </row>
    <row r="17" spans="1:3" ht="43.95" customHeight="1">
      <c r="A17" s="260" t="s">
        <v>462</v>
      </c>
      <c r="B17" s="251"/>
      <c r="C17" s="904">
        <v>45825</v>
      </c>
    </row>
    <row r="18" spans="1:3" ht="409.6" customHeight="1">
      <c r="A18" s="439" t="s">
        <v>464</v>
      </c>
      <c r="B18" s="252"/>
      <c r="C18" s="901"/>
    </row>
    <row r="19" spans="1:3" ht="46.2" customHeight="1" thickBot="1">
      <c r="A19" s="255" t="s">
        <v>463</v>
      </c>
      <c r="B19" s="256"/>
      <c r="C19" s="320"/>
    </row>
    <row r="20" spans="1:3" s="142" customFormat="1" ht="46.2" customHeight="1">
      <c r="A20" s="343" t="s">
        <v>465</v>
      </c>
      <c r="B20" s="254"/>
      <c r="C20" s="901">
        <v>45824</v>
      </c>
    </row>
    <row r="21" spans="1:3" ht="357" customHeight="1" thickBot="1">
      <c r="A21" s="327" t="s">
        <v>466</v>
      </c>
      <c r="B21" s="247"/>
      <c r="C21" s="902"/>
    </row>
    <row r="22" spans="1:3" s="143" customFormat="1" ht="38.4" customHeight="1" thickBot="1">
      <c r="A22" s="336" t="s">
        <v>467</v>
      </c>
      <c r="B22" s="202"/>
      <c r="C22" s="319"/>
    </row>
    <row r="23" spans="1:3" ht="46.2" hidden="1" customHeight="1">
      <c r="A23" s="588"/>
      <c r="B23" s="249"/>
      <c r="C23" s="904"/>
    </row>
    <row r="24" spans="1:3" ht="392.4" hidden="1" customHeight="1">
      <c r="A24" s="413"/>
      <c r="B24" s="250"/>
      <c r="C24" s="902"/>
    </row>
    <row r="25" spans="1:3" ht="46.2" hidden="1" customHeight="1" thickBot="1">
      <c r="A25" s="246"/>
      <c r="B25" s="1"/>
      <c r="C25" s="317"/>
    </row>
    <row r="26" spans="1:3" ht="46.2" hidden="1" customHeight="1">
      <c r="A26" s="428"/>
      <c r="B26" s="1"/>
      <c r="C26" s="321"/>
    </row>
    <row r="27" spans="1:3" ht="97.2" hidden="1" customHeight="1" thickBot="1">
      <c r="A27" s="414"/>
      <c r="B27" s="1"/>
      <c r="C27" s="901"/>
    </row>
    <row r="28" spans="1:3" ht="46.2" hidden="1" customHeight="1" thickBot="1">
      <c r="A28" s="258"/>
      <c r="B28" s="259"/>
      <c r="C28" s="903"/>
    </row>
    <row r="29" spans="1:3" ht="46.2" hidden="1" customHeight="1">
      <c r="A29" s="184"/>
      <c r="B29" s="1"/>
      <c r="C29" s="321"/>
    </row>
    <row r="30" spans="1:3" ht="46.2" hidden="1" customHeight="1" thickBot="1">
      <c r="A30" s="328"/>
      <c r="B30" s="1"/>
      <c r="C30" s="901"/>
    </row>
    <row r="31" spans="1:3" ht="46.2" hidden="1" customHeight="1" thickBot="1">
      <c r="A31" s="258"/>
      <c r="B31" s="259"/>
      <c r="C31" s="903"/>
    </row>
    <row r="32" spans="1:3" ht="46.2" customHeight="1">
      <c r="A32" s="1" t="s">
        <v>176</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4" r:id="rId1" xr:uid="{0226913E-33B5-40C7-ACFD-ABD6DE7D4095}"/>
    <hyperlink ref="A7" r:id="rId2" xr:uid="{C6C30D89-D9F7-42C9-A381-E5BCE73C039B}"/>
    <hyperlink ref="A10" r:id="rId3" xr:uid="{5D1D43A5-EE26-4281-8B10-BEF97550740C}"/>
    <hyperlink ref="A13" r:id="rId4" xr:uid="{CC9D8513-798E-416D-8714-9C7B5ABE840C}"/>
    <hyperlink ref="A16" r:id="rId5" xr:uid="{F9AFF8F2-5A15-45AB-B18E-A5AB9C5390FC}"/>
    <hyperlink ref="A19" r:id="rId6" xr:uid="{BA20CF08-A04E-418F-AA64-9EA49B6B7B1B}"/>
    <hyperlink ref="A22" r:id="rId7" xr:uid="{BE724BEA-B274-4E94-8530-EC49E7EB48E8}"/>
  </hyperlinks>
  <pageMargins left="0" right="0" top="0.19685039370078741" bottom="0.39370078740157483" header="0" footer="0.19685039370078741"/>
  <pageSetup paperSize="9" scale="25" orientation="portrait" r:id="rId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0"/>
  <sheetViews>
    <sheetView view="pageBreakPreview" zoomScale="89" zoomScaleNormal="100" zoomScaleSheetLayoutView="89" workbookViewId="0">
      <selection activeCell="A14" sqref="A14:XFD16"/>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15" t="s">
        <v>248</v>
      </c>
      <c r="B1" s="916"/>
      <c r="C1" s="916"/>
      <c r="D1" s="916"/>
      <c r="E1" s="916"/>
      <c r="F1" s="916"/>
      <c r="G1" s="916"/>
      <c r="H1" s="916"/>
      <c r="I1" s="916"/>
      <c r="J1" s="916"/>
      <c r="K1" s="916"/>
      <c r="L1" s="916"/>
      <c r="M1" s="916"/>
      <c r="N1" s="917"/>
    </row>
    <row r="2" spans="1:14" ht="46.95" customHeight="1">
      <c r="A2" s="918" t="s">
        <v>468</v>
      </c>
      <c r="B2" s="919"/>
      <c r="C2" s="919"/>
      <c r="D2" s="919"/>
      <c r="E2" s="919"/>
      <c r="F2" s="919"/>
      <c r="G2" s="919"/>
      <c r="H2" s="919"/>
      <c r="I2" s="919"/>
      <c r="J2" s="919"/>
      <c r="K2" s="919"/>
      <c r="L2" s="919"/>
      <c r="M2" s="919"/>
      <c r="N2" s="920"/>
    </row>
    <row r="3" spans="1:14" s="440" customFormat="1" ht="184.8" customHeight="1">
      <c r="A3" s="905"/>
      <c r="B3" s="906"/>
      <c r="C3" s="906"/>
      <c r="D3" s="906"/>
      <c r="E3" s="906"/>
      <c r="F3" s="906"/>
      <c r="G3" s="906"/>
      <c r="H3" s="906"/>
      <c r="I3" s="906"/>
      <c r="J3" s="906"/>
      <c r="K3" s="906"/>
      <c r="L3" s="906"/>
      <c r="M3" s="906"/>
      <c r="N3" s="907"/>
    </row>
    <row r="4" spans="1:14" s="440" customFormat="1" ht="36.6" customHeight="1" thickBot="1">
      <c r="A4" s="921" t="s">
        <v>469</v>
      </c>
      <c r="B4" s="922"/>
      <c r="C4" s="922"/>
      <c r="D4" s="922"/>
      <c r="E4" s="922"/>
      <c r="F4" s="922"/>
      <c r="G4" s="922"/>
      <c r="H4" s="922"/>
      <c r="I4" s="922"/>
      <c r="J4" s="922"/>
      <c r="K4" s="922"/>
      <c r="L4" s="922"/>
      <c r="M4" s="922"/>
      <c r="N4" s="922"/>
    </row>
    <row r="5" spans="1:14" s="440" customFormat="1" ht="54" customHeight="1">
      <c r="A5" s="918" t="s">
        <v>470</v>
      </c>
      <c r="B5" s="919"/>
      <c r="C5" s="919"/>
      <c r="D5" s="919"/>
      <c r="E5" s="919"/>
      <c r="F5" s="919"/>
      <c r="G5" s="919"/>
      <c r="H5" s="919"/>
      <c r="I5" s="919"/>
      <c r="J5" s="919"/>
      <c r="K5" s="919"/>
      <c r="L5" s="919"/>
      <c r="M5" s="919"/>
      <c r="N5" s="920"/>
    </row>
    <row r="6" spans="1:14" s="440" customFormat="1" ht="366" customHeight="1" thickBot="1">
      <c r="A6" s="923" t="s">
        <v>471</v>
      </c>
      <c r="B6" s="923"/>
      <c r="C6" s="923"/>
      <c r="D6" s="923"/>
      <c r="E6" s="923"/>
      <c r="F6" s="923"/>
      <c r="G6" s="923"/>
      <c r="H6" s="923"/>
      <c r="I6" s="923"/>
      <c r="J6" s="923"/>
      <c r="K6" s="923"/>
      <c r="L6" s="923"/>
      <c r="M6" s="923"/>
      <c r="N6" s="923"/>
    </row>
    <row r="7" spans="1:14" s="440" customFormat="1" ht="37.200000000000003" customHeight="1" thickBot="1">
      <c r="A7" s="924" t="s">
        <v>472</v>
      </c>
      <c r="B7" s="925"/>
      <c r="C7" s="925"/>
      <c r="D7" s="925"/>
      <c r="E7" s="925"/>
      <c r="F7" s="925"/>
      <c r="G7" s="925"/>
      <c r="H7" s="925"/>
      <c r="I7" s="925"/>
      <c r="J7" s="925"/>
      <c r="K7" s="925"/>
      <c r="L7" s="925"/>
      <c r="M7" s="925"/>
      <c r="N7" s="925"/>
    </row>
    <row r="8" spans="1:14" s="440" customFormat="1" ht="46.8" customHeight="1">
      <c r="A8" s="918" t="s">
        <v>473</v>
      </c>
      <c r="B8" s="919"/>
      <c r="C8" s="919"/>
      <c r="D8" s="919"/>
      <c r="E8" s="919"/>
      <c r="F8" s="919"/>
      <c r="G8" s="919"/>
      <c r="H8" s="919"/>
      <c r="I8" s="919"/>
      <c r="J8" s="919"/>
      <c r="K8" s="919"/>
      <c r="L8" s="919"/>
      <c r="M8" s="919"/>
      <c r="N8" s="920"/>
    </row>
    <row r="9" spans="1:14" s="440" customFormat="1" ht="58.8" customHeight="1">
      <c r="A9" s="905" t="s">
        <v>474</v>
      </c>
      <c r="B9" s="906"/>
      <c r="C9" s="906"/>
      <c r="D9" s="906"/>
      <c r="E9" s="906"/>
      <c r="F9" s="906"/>
      <c r="G9" s="906"/>
      <c r="H9" s="906"/>
      <c r="I9" s="906"/>
      <c r="J9" s="906"/>
      <c r="K9" s="906"/>
      <c r="L9" s="906"/>
      <c r="M9" s="906"/>
      <c r="N9" s="907"/>
    </row>
    <row r="10" spans="1:14" s="440" customFormat="1" ht="42" customHeight="1" thickBot="1">
      <c r="A10" s="926" t="s">
        <v>475</v>
      </c>
      <c r="B10" s="927"/>
      <c r="C10" s="927"/>
      <c r="D10" s="927"/>
      <c r="E10" s="927"/>
      <c r="F10" s="927"/>
      <c r="G10" s="927"/>
      <c r="H10" s="927"/>
      <c r="I10" s="927"/>
      <c r="J10" s="927"/>
      <c r="K10" s="927"/>
      <c r="L10" s="927"/>
      <c r="M10" s="927"/>
      <c r="N10" s="928"/>
    </row>
    <row r="11" spans="1:14" s="440" customFormat="1" ht="43.8" customHeight="1">
      <c r="A11" s="911" t="s">
        <v>476</v>
      </c>
      <c r="B11" s="912"/>
      <c r="C11" s="912"/>
      <c r="D11" s="912"/>
      <c r="E11" s="912"/>
      <c r="F11" s="912"/>
      <c r="G11" s="912"/>
      <c r="H11" s="912"/>
      <c r="I11" s="912"/>
      <c r="J11" s="912"/>
      <c r="K11" s="912"/>
      <c r="L11" s="912"/>
      <c r="M11" s="912"/>
      <c r="N11" s="913"/>
    </row>
    <row r="12" spans="1:14" s="440" customFormat="1" ht="253.2" customHeight="1">
      <c r="A12" s="905" t="s">
        <v>477</v>
      </c>
      <c r="B12" s="906"/>
      <c r="C12" s="906"/>
      <c r="D12" s="906"/>
      <c r="E12" s="906"/>
      <c r="F12" s="906"/>
      <c r="G12" s="906"/>
      <c r="H12" s="906"/>
      <c r="I12" s="906"/>
      <c r="J12" s="906"/>
      <c r="K12" s="906"/>
      <c r="L12" s="906"/>
      <c r="M12" s="906"/>
      <c r="N12" s="907"/>
    </row>
    <row r="13" spans="1:14" s="440" customFormat="1" ht="35.4" customHeight="1" thickBot="1">
      <c r="A13" s="926" t="s">
        <v>478</v>
      </c>
      <c r="B13" s="927"/>
      <c r="C13" s="927"/>
      <c r="D13" s="927"/>
      <c r="E13" s="927"/>
      <c r="F13" s="927"/>
      <c r="G13" s="927"/>
      <c r="H13" s="927"/>
      <c r="I13" s="927"/>
      <c r="J13" s="927"/>
      <c r="K13" s="927"/>
      <c r="L13" s="927"/>
      <c r="M13" s="927"/>
      <c r="N13" s="928"/>
    </row>
    <row r="14" spans="1:14" s="440" customFormat="1" ht="41.4" hidden="1" customHeight="1">
      <c r="A14" s="914"/>
      <c r="B14" s="912"/>
      <c r="C14" s="912"/>
      <c r="D14" s="912"/>
      <c r="E14" s="912"/>
      <c r="F14" s="912"/>
      <c r="G14" s="912"/>
      <c r="H14" s="912"/>
      <c r="I14" s="912"/>
      <c r="J14" s="912"/>
      <c r="K14" s="912"/>
      <c r="L14" s="912"/>
      <c r="M14" s="912"/>
      <c r="N14" s="913"/>
    </row>
    <row r="15" spans="1:14" s="440" customFormat="1" ht="274.2" hidden="1" customHeight="1">
      <c r="A15" s="905"/>
      <c r="B15" s="906"/>
      <c r="C15" s="906"/>
      <c r="D15" s="906"/>
      <c r="E15" s="906"/>
      <c r="F15" s="906"/>
      <c r="G15" s="906"/>
      <c r="H15" s="906"/>
      <c r="I15" s="906"/>
      <c r="J15" s="906"/>
      <c r="K15" s="906"/>
      <c r="L15" s="906"/>
      <c r="M15" s="906"/>
      <c r="N15" s="907"/>
    </row>
    <row r="16" spans="1:14" s="440" customFormat="1" ht="36" hidden="1" customHeight="1" thickBot="1">
      <c r="A16" s="908"/>
      <c r="B16" s="909"/>
      <c r="C16" s="909"/>
      <c r="D16" s="909"/>
      <c r="E16" s="909"/>
      <c r="F16" s="909"/>
      <c r="G16" s="909"/>
      <c r="H16" s="909"/>
      <c r="I16" s="909"/>
      <c r="J16" s="909"/>
      <c r="K16" s="909"/>
      <c r="L16" s="909"/>
      <c r="M16" s="909"/>
      <c r="N16" s="910"/>
    </row>
    <row r="17" spans="1:14" s="440" customFormat="1" ht="45" hidden="1" customHeight="1">
      <c r="A17" s="911"/>
      <c r="B17" s="912"/>
      <c r="C17" s="912"/>
      <c r="D17" s="912"/>
      <c r="E17" s="912"/>
      <c r="F17" s="912"/>
      <c r="G17" s="912"/>
      <c r="H17" s="912"/>
      <c r="I17" s="912"/>
      <c r="J17" s="912"/>
      <c r="K17" s="912"/>
      <c r="L17" s="912"/>
      <c r="M17" s="912"/>
      <c r="N17" s="913"/>
    </row>
    <row r="18" spans="1:14" ht="409.6" hidden="1" customHeight="1">
      <c r="A18" s="905"/>
      <c r="B18" s="906"/>
      <c r="C18" s="906"/>
      <c r="D18" s="906"/>
      <c r="E18" s="906"/>
      <c r="F18" s="906"/>
      <c r="G18" s="906"/>
      <c r="H18" s="906"/>
      <c r="I18" s="906"/>
      <c r="J18" s="906"/>
      <c r="K18" s="906"/>
      <c r="L18" s="906"/>
      <c r="M18" s="906"/>
      <c r="N18" s="907"/>
    </row>
    <row r="19" spans="1:14" ht="36" hidden="1" customHeight="1" thickBot="1">
      <c r="A19" s="908"/>
      <c r="B19" s="909"/>
      <c r="C19" s="909"/>
      <c r="D19" s="909"/>
      <c r="E19" s="909"/>
      <c r="F19" s="909"/>
      <c r="G19" s="909"/>
      <c r="H19" s="909"/>
      <c r="I19" s="909"/>
      <c r="J19" s="909"/>
      <c r="K19" s="909"/>
      <c r="L19" s="909"/>
      <c r="M19" s="909"/>
      <c r="N19" s="910"/>
    </row>
    <row r="20" spans="1:14" ht="36" hidden="1" customHeight="1"/>
  </sheetData>
  <mergeCells count="19">
    <mergeCell ref="A6:N6"/>
    <mergeCell ref="A8:N8"/>
    <mergeCell ref="A7:N7"/>
    <mergeCell ref="A12:N12"/>
    <mergeCell ref="A13:N13"/>
    <mergeCell ref="A9:N9"/>
    <mergeCell ref="A10:N10"/>
    <mergeCell ref="A11:N11"/>
    <mergeCell ref="A1:N1"/>
    <mergeCell ref="A2:N2"/>
    <mergeCell ref="A3:N3"/>
    <mergeCell ref="A5:N5"/>
    <mergeCell ref="A4:N4"/>
    <mergeCell ref="A18:N18"/>
    <mergeCell ref="A19:N19"/>
    <mergeCell ref="A17:N17"/>
    <mergeCell ref="A14:N14"/>
    <mergeCell ref="A15:N15"/>
    <mergeCell ref="A16:N16"/>
  </mergeCells>
  <phoneticPr fontId="15"/>
  <hyperlinks>
    <hyperlink ref="A4" r:id="rId1" xr:uid="{0D4401DF-80AE-4ECE-9067-300330891F0C}"/>
    <hyperlink ref="A7" r:id="rId2" xr:uid="{4DA985D6-55E1-497D-85A5-028CFCD2876B}"/>
    <hyperlink ref="A10" r:id="rId3" xr:uid="{A398FD1A-EB34-4D18-80AE-03C8AECB07BB}"/>
    <hyperlink ref="A13" r:id="rId4" xr:uid="{D69FE996-946B-494F-AB16-C30A21D86AA9}"/>
  </hyperlinks>
  <pageMargins left="0.7" right="0.7" top="0.75" bottom="0.75" header="0.3" footer="0.3"/>
  <pageSetup paperSize="9" scale="37" orientation="portrait" horizontalDpi="300" verticalDpi="300"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42D-B449-4BA2-A377-CBF2918451D6}">
  <dimension ref="C4:L11"/>
  <sheetViews>
    <sheetView workbookViewId="0">
      <selection activeCell="C4" sqref="C4:N12"/>
    </sheetView>
  </sheetViews>
  <sheetFormatPr defaultRowHeight="13.2"/>
  <cols>
    <col min="10" max="10" width="15.88671875" customWidth="1"/>
    <col min="11" max="11" width="30.33203125" customWidth="1"/>
  </cols>
  <sheetData>
    <row r="4" spans="3:12">
      <c r="D4" t="s">
        <v>346</v>
      </c>
      <c r="E4" t="s">
        <v>347</v>
      </c>
      <c r="F4" t="s">
        <v>348</v>
      </c>
    </row>
    <row r="7" spans="3:12" ht="18">
      <c r="C7" t="s">
        <v>361</v>
      </c>
      <c r="D7" t="s">
        <v>349</v>
      </c>
      <c r="E7" s="639">
        <v>45819</v>
      </c>
      <c r="F7" t="s">
        <v>350</v>
      </c>
      <c r="G7" t="s">
        <v>351</v>
      </c>
      <c r="H7" t="s">
        <v>352</v>
      </c>
      <c r="I7" t="s">
        <v>358</v>
      </c>
      <c r="J7" t="s">
        <v>352</v>
      </c>
      <c r="K7" s="640" t="s">
        <v>355</v>
      </c>
      <c r="L7" t="s">
        <v>356</v>
      </c>
    </row>
    <row r="8" spans="3:12" ht="18">
      <c r="C8" t="s">
        <v>362</v>
      </c>
      <c r="D8" t="s">
        <v>349</v>
      </c>
      <c r="E8" s="639">
        <v>45826</v>
      </c>
      <c r="F8" t="s">
        <v>353</v>
      </c>
      <c r="G8" t="s">
        <v>351</v>
      </c>
      <c r="H8" t="s">
        <v>354</v>
      </c>
      <c r="I8" t="s">
        <v>359</v>
      </c>
      <c r="J8" t="s">
        <v>360</v>
      </c>
      <c r="K8" s="640" t="s">
        <v>355</v>
      </c>
      <c r="L8" t="s">
        <v>357</v>
      </c>
    </row>
    <row r="11" spans="3:12">
      <c r="J11" s="641" t="s">
        <v>352</v>
      </c>
      <c r="K11" t="s">
        <v>363</v>
      </c>
      <c r="L11" t="s">
        <v>364</v>
      </c>
    </row>
  </sheetData>
  <phoneticPr fontId="8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6"/>
  <sheetViews>
    <sheetView view="pageBreakPreview" topLeftCell="E17" zoomScale="53" zoomScaleNormal="100" zoomScaleSheetLayoutView="53" workbookViewId="0">
      <selection activeCell="AL72" sqref="AL72"/>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29"/>
  </cols>
  <sheetData>
    <row r="1" spans="3:52" ht="17.399999999999999" customHeight="1">
      <c r="S1"/>
      <c r="T1"/>
      <c r="U1"/>
      <c r="V1"/>
      <c r="W1"/>
      <c r="X1"/>
      <c r="Y1"/>
      <c r="Z1"/>
      <c r="AA1"/>
      <c r="AB1"/>
      <c r="AC1" s="436"/>
      <c r="AD1" s="436"/>
      <c r="AE1" s="436"/>
      <c r="AF1" s="436"/>
      <c r="AG1" s="436"/>
      <c r="AH1" s="436"/>
      <c r="AI1" s="436"/>
      <c r="AJ1"/>
      <c r="AK1"/>
      <c r="AL1"/>
      <c r="AM1"/>
      <c r="AN1"/>
      <c r="AO1"/>
      <c r="AP1"/>
      <c r="AQ1"/>
      <c r="AR1"/>
      <c r="AS1"/>
      <c r="AT1"/>
      <c r="AU1"/>
      <c r="AV1"/>
      <c r="AW1"/>
      <c r="AX1"/>
      <c r="AY1"/>
      <c r="AZ1"/>
    </row>
    <row r="2" spans="3:52" ht="17.399999999999999" customHeight="1">
      <c r="K2" s="673"/>
      <c r="L2" s="673"/>
      <c r="M2" s="673"/>
      <c r="N2" s="673"/>
      <c r="O2" s="673"/>
      <c r="P2" s="673"/>
      <c r="Q2" s="673"/>
      <c r="R2" s="673"/>
      <c r="S2" s="673"/>
      <c r="T2" s="673"/>
      <c r="U2" s="673"/>
      <c r="V2" s="673"/>
      <c r="W2" s="673"/>
      <c r="X2" s="673"/>
      <c r="Y2" s="673"/>
      <c r="Z2" s="673"/>
      <c r="AA2" s="673"/>
      <c r="AB2" s="673"/>
      <c r="AC2" s="436"/>
      <c r="AD2" s="436"/>
      <c r="AE2" s="436"/>
      <c r="AF2" s="436"/>
      <c r="AG2" s="436"/>
      <c r="AH2" s="436"/>
      <c r="AI2" s="436"/>
      <c r="AJ2"/>
      <c r="AK2"/>
      <c r="AL2"/>
      <c r="AM2"/>
      <c r="AN2"/>
      <c r="AO2"/>
      <c r="AP2"/>
      <c r="AQ2"/>
      <c r="AR2"/>
      <c r="AS2"/>
      <c r="AT2"/>
      <c r="AU2"/>
      <c r="AV2"/>
      <c r="AW2"/>
      <c r="AX2"/>
      <c r="AY2"/>
      <c r="AZ2"/>
    </row>
    <row r="3" spans="3:52" ht="30.6" customHeight="1">
      <c r="C3" s="621"/>
      <c r="D3" s="622"/>
      <c r="E3" s="621"/>
      <c r="F3" s="621"/>
      <c r="G3" s="621"/>
      <c r="K3" s="673"/>
      <c r="L3" s="673"/>
      <c r="M3" s="673"/>
      <c r="N3" s="673"/>
      <c r="O3" s="673"/>
      <c r="P3" s="673"/>
      <c r="Q3" s="673"/>
      <c r="R3" s="673"/>
      <c r="S3" s="673"/>
      <c r="T3" s="673"/>
      <c r="U3" s="673"/>
      <c r="V3" s="673"/>
      <c r="W3" s="673"/>
      <c r="X3" s="673"/>
      <c r="Y3" s="673"/>
      <c r="Z3" s="673"/>
      <c r="AA3" s="673"/>
      <c r="AB3" s="673"/>
      <c r="AC3" s="436"/>
      <c r="AD3" s="436"/>
      <c r="AE3" s="436"/>
      <c r="AF3" s="436"/>
      <c r="AG3" s="436"/>
      <c r="AH3" s="436"/>
      <c r="AI3" s="436"/>
      <c r="AJ3"/>
      <c r="AK3"/>
      <c r="AL3"/>
      <c r="AM3"/>
      <c r="AN3"/>
      <c r="AO3"/>
      <c r="AP3"/>
      <c r="AQ3"/>
      <c r="AR3"/>
      <c r="AS3"/>
      <c r="AT3"/>
      <c r="AU3"/>
      <c r="AV3"/>
      <c r="AW3"/>
      <c r="AX3"/>
      <c r="AY3"/>
      <c r="AZ3"/>
    </row>
    <row r="4" spans="3:52" ht="17.399999999999999" customHeight="1">
      <c r="K4" s="673"/>
      <c r="L4" s="673"/>
      <c r="M4" s="673"/>
      <c r="N4" s="673"/>
      <c r="O4" s="673"/>
      <c r="P4" s="673"/>
      <c r="Q4" s="673"/>
      <c r="R4" s="673"/>
      <c r="S4" s="673"/>
      <c r="T4" s="673"/>
      <c r="U4" s="673"/>
      <c r="V4" s="673"/>
      <c r="W4" s="673"/>
      <c r="X4" s="673"/>
      <c r="Y4" s="673"/>
      <c r="Z4" s="673"/>
      <c r="AA4" s="673"/>
      <c r="AB4" s="673"/>
      <c r="AC4" s="436"/>
      <c r="AD4" s="436"/>
      <c r="AE4" s="436"/>
      <c r="AF4" s="436"/>
      <c r="AG4" s="436"/>
      <c r="AH4" s="436"/>
      <c r="AI4" s="436"/>
      <c r="AJ4"/>
      <c r="AK4"/>
      <c r="AL4"/>
      <c r="AM4"/>
      <c r="AN4"/>
      <c r="AO4"/>
      <c r="AP4"/>
      <c r="AQ4"/>
      <c r="AR4"/>
      <c r="AS4"/>
      <c r="AT4"/>
      <c r="AU4"/>
      <c r="AV4"/>
      <c r="AW4"/>
      <c r="AX4"/>
      <c r="AY4"/>
      <c r="AZ4"/>
    </row>
    <row r="5" spans="3:52" ht="17.399999999999999" customHeight="1">
      <c r="D5" s="674"/>
      <c r="E5" s="674"/>
      <c r="F5" s="674"/>
      <c r="K5" s="673"/>
      <c r="L5" s="673"/>
      <c r="M5" s="673"/>
      <c r="N5" s="673"/>
      <c r="O5" s="673"/>
      <c r="P5" s="673"/>
      <c r="Q5" s="673"/>
      <c r="R5" s="673"/>
      <c r="S5" s="673"/>
      <c r="T5" s="673"/>
      <c r="U5" s="673"/>
      <c r="V5" s="673"/>
      <c r="W5" s="673"/>
      <c r="X5" s="673"/>
      <c r="Y5" s="673"/>
      <c r="Z5" s="673"/>
      <c r="AA5" s="673"/>
      <c r="AB5" s="673"/>
      <c r="AC5" s="436"/>
      <c r="AD5" s="436"/>
      <c r="AE5" s="436"/>
      <c r="AF5" s="436"/>
      <c r="AG5" s="436"/>
      <c r="AH5" s="436"/>
      <c r="AI5" s="436"/>
      <c r="AJ5"/>
      <c r="AK5"/>
      <c r="AL5"/>
      <c r="AM5"/>
      <c r="AN5"/>
      <c r="AO5"/>
      <c r="AP5"/>
      <c r="AQ5"/>
      <c r="AR5"/>
      <c r="AS5"/>
      <c r="AT5"/>
      <c r="AU5"/>
      <c r="AV5"/>
      <c r="AW5"/>
      <c r="AX5"/>
      <c r="AY5"/>
      <c r="AZ5"/>
    </row>
    <row r="6" spans="3:52" ht="17.399999999999999" customHeight="1">
      <c r="D6" s="674"/>
      <c r="E6" s="674"/>
      <c r="F6" s="674"/>
      <c r="G6" s="623"/>
      <c r="H6" s="623"/>
      <c r="L6" s="624"/>
      <c r="M6" s="624"/>
      <c r="N6" s="624"/>
      <c r="O6" s="624"/>
      <c r="P6" s="623"/>
      <c r="Q6" s="623"/>
      <c r="R6" s="623"/>
      <c r="S6"/>
      <c r="T6"/>
      <c r="U6"/>
      <c r="V6"/>
      <c r="W6"/>
      <c r="X6"/>
      <c r="Y6"/>
      <c r="Z6"/>
      <c r="AA6"/>
      <c r="AB6"/>
      <c r="AC6" s="436"/>
      <c r="AD6" s="436"/>
      <c r="AE6" s="436"/>
      <c r="AF6" s="436"/>
      <c r="AG6" s="436"/>
      <c r="AH6" s="436"/>
      <c r="AI6" s="436"/>
      <c r="AJ6"/>
      <c r="AK6"/>
      <c r="AL6"/>
      <c r="AM6"/>
      <c r="AN6"/>
      <c r="AO6"/>
      <c r="AP6"/>
      <c r="AQ6"/>
      <c r="AR6"/>
      <c r="AS6"/>
      <c r="AT6"/>
      <c r="AU6"/>
      <c r="AV6"/>
      <c r="AW6"/>
      <c r="AX6"/>
      <c r="AY6"/>
      <c r="AZ6"/>
    </row>
    <row r="7" spans="3:52" ht="17.399999999999999" customHeight="1">
      <c r="D7" s="623"/>
      <c r="E7" s="623"/>
      <c r="F7" s="623"/>
      <c r="G7" s="623"/>
      <c r="L7" s="623"/>
      <c r="M7" s="623"/>
      <c r="N7" s="623"/>
      <c r="O7" s="623"/>
      <c r="P7" s="623"/>
      <c r="Q7" s="623"/>
      <c r="R7" s="623"/>
      <c r="S7"/>
      <c r="T7"/>
      <c r="U7"/>
      <c r="V7"/>
      <c r="W7"/>
      <c r="X7"/>
      <c r="Y7"/>
      <c r="Z7"/>
      <c r="AA7"/>
      <c r="AB7"/>
      <c r="AC7" s="436"/>
      <c r="AD7" s="436"/>
      <c r="AE7" s="436"/>
      <c r="AF7" s="436"/>
      <c r="AG7" s="436"/>
      <c r="AH7" s="436"/>
      <c r="AI7" s="436"/>
      <c r="AJ7"/>
      <c r="AK7"/>
      <c r="AL7"/>
      <c r="AM7"/>
      <c r="AN7"/>
      <c r="AO7"/>
      <c r="AP7"/>
      <c r="AQ7"/>
      <c r="AR7"/>
      <c r="AS7"/>
      <c r="AT7"/>
      <c r="AU7"/>
      <c r="AV7"/>
      <c r="AW7"/>
      <c r="AX7"/>
      <c r="AY7"/>
      <c r="AZ7"/>
    </row>
    <row r="8" spans="3:52" ht="17.399999999999999" customHeight="1">
      <c r="C8" s="625"/>
      <c r="D8" s="670"/>
      <c r="E8" s="670"/>
      <c r="F8" s="670"/>
      <c r="G8" s="670"/>
      <c r="H8" s="626"/>
      <c r="L8" s="623"/>
      <c r="M8" s="623"/>
      <c r="N8" s="623"/>
      <c r="O8" s="623"/>
      <c r="P8" s="623"/>
      <c r="Q8" s="623"/>
      <c r="R8" s="623"/>
      <c r="S8"/>
      <c r="T8"/>
      <c r="U8"/>
      <c r="V8"/>
      <c r="W8"/>
      <c r="X8"/>
      <c r="Y8"/>
      <c r="Z8"/>
      <c r="AA8"/>
      <c r="AB8"/>
      <c r="AC8" s="436"/>
      <c r="AD8" s="436"/>
      <c r="AE8" s="436"/>
      <c r="AF8" s="436"/>
      <c r="AG8" s="436"/>
      <c r="AH8" s="436"/>
      <c r="AI8" s="436"/>
      <c r="AJ8"/>
      <c r="AK8"/>
      <c r="AL8"/>
      <c r="AM8"/>
      <c r="AN8"/>
      <c r="AO8"/>
      <c r="AP8"/>
      <c r="AQ8"/>
      <c r="AR8"/>
      <c r="AS8"/>
      <c r="AT8"/>
      <c r="AU8"/>
      <c r="AV8"/>
      <c r="AW8"/>
      <c r="AX8"/>
      <c r="AY8"/>
      <c r="AZ8"/>
    </row>
    <row r="9" spans="3:52" ht="17.399999999999999" customHeight="1">
      <c r="C9" s="625"/>
      <c r="D9" s="675"/>
      <c r="E9" s="675"/>
      <c r="F9" s="675"/>
      <c r="G9" s="675"/>
      <c r="H9" s="675"/>
      <c r="I9" s="675"/>
      <c r="L9" s="623"/>
      <c r="M9" s="623"/>
      <c r="N9" s="623"/>
      <c r="O9" s="623"/>
      <c r="P9" s="623"/>
      <c r="Q9" s="623"/>
      <c r="R9" s="623"/>
      <c r="S9"/>
      <c r="T9"/>
      <c r="U9"/>
      <c r="V9"/>
      <c r="W9"/>
      <c r="X9"/>
      <c r="Y9"/>
      <c r="Z9"/>
      <c r="AA9"/>
      <c r="AB9"/>
      <c r="AC9" s="436"/>
      <c r="AD9" s="436"/>
      <c r="AE9" s="436"/>
      <c r="AF9" s="436"/>
      <c r="AG9" s="436"/>
      <c r="AH9" s="436"/>
      <c r="AI9" s="436"/>
      <c r="AJ9"/>
      <c r="AK9"/>
      <c r="AL9"/>
      <c r="AM9"/>
      <c r="AN9"/>
      <c r="AO9"/>
      <c r="AP9"/>
      <c r="AQ9"/>
      <c r="AR9"/>
      <c r="AS9"/>
      <c r="AT9"/>
      <c r="AU9"/>
      <c r="AV9"/>
      <c r="AW9"/>
      <c r="AX9"/>
      <c r="AY9"/>
      <c r="AZ9"/>
    </row>
    <row r="10" spans="3:52" ht="17.399999999999999" customHeight="1">
      <c r="C10" s="670"/>
      <c r="D10" s="670"/>
      <c r="E10" s="670"/>
      <c r="F10" s="670"/>
      <c r="G10" s="670"/>
      <c r="H10" s="670"/>
      <c r="L10" s="623"/>
      <c r="M10" s="623"/>
      <c r="N10" s="623"/>
      <c r="O10" s="623"/>
      <c r="P10" s="623"/>
      <c r="Q10" s="623"/>
      <c r="R10" s="623"/>
      <c r="S10"/>
      <c r="T10"/>
      <c r="U10"/>
      <c r="V10"/>
      <c r="W10"/>
      <c r="X10"/>
      <c r="Y10"/>
      <c r="Z10"/>
      <c r="AA10"/>
      <c r="AB10"/>
      <c r="AC10" s="436"/>
      <c r="AD10" s="436"/>
      <c r="AE10" s="436"/>
      <c r="AF10" s="436"/>
      <c r="AG10" s="436"/>
      <c r="AH10" s="436"/>
      <c r="AI10" s="436"/>
      <c r="AJ10"/>
      <c r="AK10"/>
      <c r="AL10"/>
      <c r="AM10"/>
      <c r="AN10"/>
      <c r="AO10"/>
      <c r="AP10"/>
      <c r="AQ10"/>
      <c r="AR10"/>
      <c r="AS10"/>
      <c r="AT10"/>
      <c r="AU10"/>
      <c r="AV10"/>
      <c r="AW10"/>
      <c r="AX10"/>
      <c r="AY10"/>
      <c r="AZ10"/>
    </row>
    <row r="11" spans="3:52" ht="17.399999999999999" customHeight="1">
      <c r="C11" s="625"/>
      <c r="D11" s="670"/>
      <c r="E11" s="670"/>
      <c r="F11" s="670"/>
      <c r="G11" s="670"/>
      <c r="H11" s="626"/>
      <c r="L11" s="623"/>
      <c r="M11" s="623"/>
      <c r="N11" s="623"/>
      <c r="O11" s="623"/>
      <c r="P11" s="623"/>
      <c r="Q11" s="623"/>
      <c r="R11" s="623"/>
      <c r="S11"/>
      <c r="T11"/>
      <c r="U11"/>
      <c r="V11"/>
      <c r="W11"/>
      <c r="X11"/>
      <c r="Y11"/>
      <c r="Z11"/>
      <c r="AA11"/>
      <c r="AB11"/>
      <c r="AC11" s="436"/>
      <c r="AD11" s="436"/>
      <c r="AE11" s="436"/>
      <c r="AF11" s="436"/>
      <c r="AG11" s="436"/>
      <c r="AH11" s="436"/>
      <c r="AI11" s="436"/>
      <c r="AJ11"/>
      <c r="AK11"/>
      <c r="AL11"/>
      <c r="AM11"/>
      <c r="AN11"/>
      <c r="AO11"/>
      <c r="AP11"/>
      <c r="AQ11"/>
      <c r="AR11"/>
      <c r="AS11"/>
      <c r="AT11"/>
      <c r="AU11"/>
      <c r="AV11"/>
      <c r="AW11"/>
      <c r="AX11"/>
      <c r="AY11"/>
      <c r="AZ11"/>
    </row>
    <row r="12" spans="3:52" ht="17.399999999999999" customHeight="1">
      <c r="C12" s="625"/>
      <c r="D12" s="670"/>
      <c r="E12" s="670"/>
      <c r="F12" s="670"/>
      <c r="G12" s="670"/>
      <c r="H12" s="670"/>
      <c r="L12" s="623"/>
      <c r="M12" s="623"/>
      <c r="N12" s="623"/>
      <c r="O12" s="623"/>
      <c r="P12" s="623"/>
      <c r="Q12" s="623"/>
      <c r="R12" s="623"/>
      <c r="S12"/>
      <c r="T12"/>
      <c r="U12"/>
      <c r="V12"/>
      <c r="W12"/>
      <c r="X12"/>
      <c r="Y12"/>
      <c r="Z12"/>
      <c r="AA12"/>
      <c r="AB12"/>
      <c r="AC12" s="436"/>
      <c r="AD12" s="436"/>
      <c r="AE12" s="436"/>
      <c r="AF12" s="436"/>
      <c r="AG12" s="436"/>
      <c r="AH12" s="436"/>
      <c r="AI12" s="436"/>
      <c r="AJ12"/>
      <c r="AK12"/>
      <c r="AL12"/>
      <c r="AM12"/>
      <c r="AN12"/>
      <c r="AO12"/>
      <c r="AP12"/>
      <c r="AQ12"/>
      <c r="AR12"/>
      <c r="AS12"/>
      <c r="AT12"/>
      <c r="AU12"/>
      <c r="AV12"/>
      <c r="AW12"/>
      <c r="AX12"/>
      <c r="AY12"/>
      <c r="AZ12"/>
    </row>
    <row r="13" spans="3:52" ht="17.399999999999999" customHeight="1">
      <c r="D13" s="627"/>
      <c r="E13" s="627"/>
      <c r="F13" s="627"/>
      <c r="G13" s="627"/>
      <c r="H13" s="627"/>
      <c r="L13" s="623"/>
      <c r="M13" s="623"/>
      <c r="N13" s="623"/>
      <c r="O13" s="623"/>
      <c r="P13" s="623"/>
      <c r="Q13" s="623"/>
      <c r="R13" s="623"/>
      <c r="S13"/>
      <c r="T13"/>
      <c r="U13"/>
      <c r="V13"/>
      <c r="W13"/>
      <c r="X13"/>
      <c r="Y13"/>
      <c r="Z13"/>
      <c r="AA13"/>
      <c r="AB13"/>
      <c r="AC13" s="436"/>
      <c r="AD13" s="436"/>
      <c r="AE13" s="436"/>
      <c r="AF13" s="436"/>
      <c r="AG13" s="436"/>
      <c r="AH13" s="436"/>
      <c r="AI13" s="436"/>
      <c r="AJ13"/>
      <c r="AK13"/>
      <c r="AL13"/>
      <c r="AM13"/>
      <c r="AN13"/>
      <c r="AO13"/>
      <c r="AP13"/>
      <c r="AQ13"/>
      <c r="AR13"/>
      <c r="AS13"/>
      <c r="AT13"/>
      <c r="AU13"/>
      <c r="AV13"/>
      <c r="AW13"/>
      <c r="AX13"/>
      <c r="AY13"/>
      <c r="AZ13"/>
    </row>
    <row r="14" spans="3:52" ht="17.399999999999999" customHeight="1">
      <c r="L14" s="623"/>
      <c r="M14" s="623"/>
      <c r="N14" s="623"/>
      <c r="O14" s="623"/>
      <c r="P14" s="623"/>
      <c r="Q14" s="623"/>
      <c r="R14" s="623"/>
      <c r="S14"/>
      <c r="T14"/>
      <c r="U14"/>
      <c r="V14"/>
      <c r="W14"/>
      <c r="X14"/>
      <c r="Y14"/>
      <c r="Z14"/>
      <c r="AA14"/>
      <c r="AB14"/>
      <c r="AC14" s="436"/>
      <c r="AD14" s="436"/>
      <c r="AE14" s="436"/>
      <c r="AF14" s="436"/>
      <c r="AG14" s="436"/>
      <c r="AH14" s="436"/>
      <c r="AI14" s="436"/>
      <c r="AJ14"/>
      <c r="AK14"/>
      <c r="AL14"/>
      <c r="AM14"/>
      <c r="AN14"/>
      <c r="AO14"/>
      <c r="AP14"/>
      <c r="AQ14"/>
      <c r="AR14"/>
      <c r="AS14"/>
      <c r="AT14"/>
      <c r="AU14"/>
      <c r="AV14"/>
      <c r="AW14"/>
      <c r="AX14"/>
      <c r="AY14"/>
      <c r="AZ14"/>
    </row>
    <row r="15" spans="3:52" ht="17.399999999999999" customHeight="1">
      <c r="L15" s="671"/>
      <c r="M15" s="671"/>
      <c r="N15" s="671"/>
      <c r="O15" s="623"/>
      <c r="P15" s="623"/>
      <c r="Q15" s="623"/>
      <c r="R15" s="623"/>
      <c r="S15"/>
      <c r="T15"/>
      <c r="U15"/>
      <c r="V15"/>
      <c r="W15"/>
      <c r="X15"/>
      <c r="Y15"/>
      <c r="Z15"/>
      <c r="AA15"/>
      <c r="AB15"/>
      <c r="AC15" s="436"/>
      <c r="AD15" s="436"/>
      <c r="AE15" s="436"/>
      <c r="AF15" s="436"/>
      <c r="AG15" s="436"/>
      <c r="AH15" s="436"/>
      <c r="AI15" s="436"/>
      <c r="AJ15"/>
      <c r="AK15"/>
      <c r="AL15"/>
      <c r="AM15"/>
      <c r="AN15"/>
      <c r="AO15"/>
      <c r="AP15"/>
      <c r="AQ15"/>
      <c r="AR15"/>
      <c r="AS15"/>
      <c r="AT15"/>
      <c r="AU15"/>
      <c r="AV15"/>
      <c r="AW15"/>
      <c r="AX15"/>
      <c r="AY15"/>
      <c r="AZ15"/>
    </row>
    <row r="16" spans="3:52" ht="17.399999999999999" customHeight="1">
      <c r="F16" s="672"/>
      <c r="G16" s="672"/>
      <c r="H16" s="672"/>
      <c r="L16" s="623"/>
      <c r="M16" s="623"/>
      <c r="N16" s="623"/>
      <c r="O16" s="623"/>
      <c r="P16" s="623"/>
      <c r="Q16" s="623"/>
      <c r="R16" s="623"/>
      <c r="S16"/>
      <c r="T16"/>
      <c r="U16"/>
      <c r="V16"/>
      <c r="W16"/>
      <c r="X16"/>
      <c r="Y16"/>
      <c r="Z16"/>
      <c r="AA16"/>
      <c r="AB16"/>
      <c r="AC16" s="436"/>
      <c r="AD16" s="436"/>
      <c r="AE16" s="436"/>
      <c r="AF16" s="436"/>
      <c r="AG16" s="436"/>
      <c r="AH16" s="436"/>
      <c r="AI16" s="436"/>
      <c r="AJ16"/>
      <c r="AK16"/>
      <c r="AL16"/>
      <c r="AM16"/>
      <c r="AN16"/>
      <c r="AO16"/>
      <c r="AP16"/>
      <c r="AQ16"/>
      <c r="AR16"/>
      <c r="AS16"/>
      <c r="AT16"/>
      <c r="AU16"/>
      <c r="AV16"/>
      <c r="AW16"/>
      <c r="AX16"/>
      <c r="AY16"/>
      <c r="AZ16"/>
    </row>
    <row r="17" spans="6:52" ht="17.399999999999999" customHeight="1">
      <c r="F17" s="672"/>
      <c r="G17" s="672"/>
      <c r="H17" s="672"/>
      <c r="L17" s="623"/>
      <c r="M17" s="623"/>
      <c r="N17" s="623"/>
      <c r="O17" s="623"/>
      <c r="P17" s="623"/>
      <c r="Q17" s="623"/>
      <c r="R17" s="623"/>
      <c r="S17"/>
      <c r="T17"/>
      <c r="U17"/>
      <c r="V17"/>
      <c r="W17"/>
      <c r="X17"/>
      <c r="Y17"/>
      <c r="Z17"/>
      <c r="AA17"/>
      <c r="AB17"/>
      <c r="AC17" s="436"/>
      <c r="AD17" s="436"/>
      <c r="AE17" s="436"/>
      <c r="AF17" s="436"/>
      <c r="AG17" s="436"/>
      <c r="AH17" s="436"/>
      <c r="AI17" s="436"/>
      <c r="AJ17"/>
      <c r="AK17"/>
      <c r="AL17"/>
      <c r="AM17"/>
      <c r="AN17"/>
      <c r="AO17"/>
      <c r="AP17"/>
      <c r="AQ17"/>
      <c r="AR17"/>
      <c r="AS17"/>
      <c r="AT17"/>
      <c r="AU17"/>
      <c r="AV17"/>
      <c r="AW17"/>
      <c r="AX17"/>
      <c r="AY17"/>
      <c r="AZ17"/>
    </row>
    <row r="18" spans="6:52" ht="17.399999999999999" customHeight="1">
      <c r="F18" s="672"/>
      <c r="G18" s="672"/>
      <c r="H18" s="672"/>
      <c r="L18" s="623"/>
      <c r="M18" s="623"/>
      <c r="N18" s="623"/>
      <c r="O18" s="623"/>
      <c r="P18" s="623"/>
      <c r="Q18" s="623"/>
      <c r="R18" s="623"/>
      <c r="S18"/>
      <c r="T18"/>
      <c r="U18"/>
      <c r="V18"/>
      <c r="W18"/>
      <c r="X18"/>
      <c r="Y18"/>
      <c r="Z18"/>
      <c r="AA18"/>
      <c r="AB18"/>
      <c r="AC18" s="436"/>
      <c r="AD18" s="436"/>
      <c r="AE18" s="436"/>
      <c r="AF18" s="436"/>
      <c r="AG18" s="436"/>
      <c r="AH18" s="436"/>
      <c r="AI18" s="436"/>
      <c r="AJ18"/>
      <c r="AK18"/>
      <c r="AL18"/>
      <c r="AM18"/>
      <c r="AN18"/>
      <c r="AO18"/>
      <c r="AP18"/>
      <c r="AQ18"/>
      <c r="AR18"/>
      <c r="AS18"/>
      <c r="AT18"/>
      <c r="AU18"/>
      <c r="AV18"/>
      <c r="AW18"/>
      <c r="AX18"/>
      <c r="AY18"/>
      <c r="AZ18"/>
    </row>
    <row r="19" spans="6:52" ht="17.399999999999999" customHeight="1">
      <c r="Q19" s="623"/>
      <c r="R19" s="623"/>
      <c r="S19"/>
      <c r="T19"/>
      <c r="U19"/>
      <c r="V19"/>
      <c r="W19"/>
      <c r="X19"/>
      <c r="Y19"/>
      <c r="Z19"/>
      <c r="AA19"/>
      <c r="AB19"/>
      <c r="AC19" s="436"/>
      <c r="AD19" s="436"/>
      <c r="AE19" s="436"/>
      <c r="AF19" s="436"/>
      <c r="AG19" s="436"/>
      <c r="AH19" s="436"/>
      <c r="AI19" s="436"/>
      <c r="AJ19"/>
      <c r="AK19"/>
      <c r="AL19"/>
      <c r="AM19"/>
      <c r="AN19"/>
      <c r="AO19"/>
      <c r="AP19"/>
      <c r="AQ19"/>
      <c r="AR19"/>
      <c r="AS19"/>
      <c r="AT19"/>
      <c r="AU19"/>
      <c r="AV19"/>
      <c r="AW19"/>
      <c r="AX19"/>
      <c r="AY19"/>
      <c r="AZ19"/>
    </row>
    <row r="20" spans="6:52" ht="17.399999999999999" customHeight="1">
      <c r="L20" s="623"/>
      <c r="M20" s="623"/>
      <c r="N20" s="623"/>
      <c r="O20" s="623"/>
      <c r="P20" s="623"/>
      <c r="Q20" s="623"/>
      <c r="R20" s="623"/>
      <c r="S20"/>
      <c r="T20"/>
      <c r="U20"/>
      <c r="V20"/>
      <c r="W20"/>
      <c r="X20"/>
      <c r="Y20"/>
      <c r="Z20"/>
      <c r="AA20"/>
      <c r="AB20"/>
      <c r="AC20" s="436"/>
      <c r="AD20" s="436"/>
      <c r="AE20" s="436"/>
      <c r="AF20" s="436"/>
      <c r="AG20" s="436"/>
      <c r="AH20" s="436"/>
      <c r="AI20" s="436"/>
      <c r="AJ20"/>
      <c r="AK20"/>
      <c r="AL20"/>
      <c r="AM20"/>
      <c r="AN20"/>
      <c r="AO20"/>
      <c r="AP20"/>
      <c r="AQ20"/>
      <c r="AR20"/>
      <c r="AS20"/>
      <c r="AT20"/>
      <c r="AU20"/>
      <c r="AV20"/>
      <c r="AW20"/>
      <c r="AX20"/>
      <c r="AY20"/>
      <c r="AZ20"/>
    </row>
    <row r="21" spans="6:52" ht="13.2" customHeight="1">
      <c r="L21" s="671"/>
      <c r="M21" s="671"/>
      <c r="N21" s="671"/>
      <c r="O21" s="671"/>
      <c r="P21" s="671"/>
      <c r="Q21" s="671"/>
      <c r="R21" s="671"/>
      <c r="S21" s="671"/>
      <c r="T21"/>
      <c r="U21"/>
      <c r="V21"/>
      <c r="W21"/>
      <c r="X21"/>
      <c r="Y21"/>
      <c r="Z21"/>
      <c r="AA21"/>
      <c r="AB21"/>
      <c r="AC21" s="436"/>
      <c r="AD21" s="436"/>
      <c r="AE21" s="436"/>
      <c r="AF21" s="436"/>
      <c r="AG21" s="436"/>
      <c r="AH21" s="436"/>
      <c r="AI21" s="436"/>
      <c r="AJ21"/>
      <c r="AK21"/>
      <c r="AL21"/>
      <c r="AM21"/>
      <c r="AN21"/>
      <c r="AO21"/>
      <c r="AP21"/>
      <c r="AQ21"/>
      <c r="AR21"/>
      <c r="AS21"/>
      <c r="AT21"/>
      <c r="AU21"/>
      <c r="AV21"/>
      <c r="AW21"/>
      <c r="AX21"/>
      <c r="AY21"/>
      <c r="AZ21"/>
    </row>
    <row r="22" spans="6:52" ht="13.2" customHeight="1">
      <c r="L22" s="671"/>
      <c r="M22" s="671"/>
      <c r="N22" s="671"/>
      <c r="O22" s="671"/>
      <c r="P22" s="671"/>
      <c r="Q22" s="671"/>
      <c r="R22" s="671"/>
      <c r="S22" s="671"/>
      <c r="T22"/>
      <c r="U22"/>
      <c r="V22"/>
      <c r="W22"/>
      <c r="X22"/>
      <c r="Y22"/>
      <c r="Z22"/>
      <c r="AA22"/>
      <c r="AB22"/>
      <c r="AC22" s="436"/>
      <c r="AD22" s="436"/>
      <c r="AE22" s="436"/>
      <c r="AF22" s="436"/>
      <c r="AG22" s="436"/>
      <c r="AH22" s="436"/>
      <c r="AI22" s="436"/>
      <c r="AJ22"/>
      <c r="AK22"/>
      <c r="AL22"/>
      <c r="AM22"/>
      <c r="AN22"/>
      <c r="AO22"/>
      <c r="AP22"/>
      <c r="AQ22"/>
      <c r="AR22"/>
      <c r="AS22"/>
      <c r="AT22"/>
      <c r="AU22"/>
      <c r="AV22"/>
      <c r="AW22"/>
      <c r="AX22"/>
      <c r="AY22"/>
      <c r="AZ22"/>
    </row>
    <row r="23" spans="6:52">
      <c r="L23" s="671"/>
      <c r="M23" s="671"/>
      <c r="N23" s="671"/>
      <c r="O23" s="671"/>
      <c r="P23" s="671"/>
      <c r="Q23" s="671"/>
      <c r="R23" s="671"/>
      <c r="S23" s="671"/>
      <c r="T23"/>
      <c r="U23"/>
      <c r="V23"/>
      <c r="W23"/>
      <c r="X23"/>
      <c r="Y23"/>
      <c r="Z23"/>
      <c r="AA23"/>
      <c r="AB23"/>
      <c r="AC23" s="436"/>
      <c r="AD23" s="436"/>
      <c r="AE23" s="436"/>
      <c r="AF23" s="436"/>
      <c r="AG23" s="436"/>
      <c r="AH23" s="436"/>
      <c r="AI23" s="436"/>
      <c r="AJ23"/>
      <c r="AK23"/>
      <c r="AL23"/>
      <c r="AM23"/>
      <c r="AN23"/>
      <c r="AO23"/>
      <c r="AP23"/>
      <c r="AQ23"/>
      <c r="AR23"/>
      <c r="AS23"/>
      <c r="AT23"/>
      <c r="AU23"/>
      <c r="AV23"/>
      <c r="AW23"/>
      <c r="AX23"/>
      <c r="AY23"/>
      <c r="AZ23"/>
    </row>
    <row r="24" spans="6:52" ht="19.2">
      <c r="L24" s="623"/>
      <c r="M24" s="623"/>
      <c r="N24" s="623"/>
      <c r="O24" s="623"/>
      <c r="P24" s="623"/>
      <c r="Q24" s="623"/>
      <c r="R24" s="623"/>
      <c r="S24"/>
      <c r="T24"/>
      <c r="U24"/>
      <c r="V24"/>
      <c r="W24"/>
      <c r="X24"/>
      <c r="Y24"/>
      <c r="Z24"/>
      <c r="AA24"/>
      <c r="AB24"/>
      <c r="AC24" s="436"/>
      <c r="AD24" s="436"/>
      <c r="AE24" s="436"/>
      <c r="AF24" s="436"/>
      <c r="AG24" s="436"/>
      <c r="AH24" s="436"/>
      <c r="AI24" s="436"/>
      <c r="AJ24"/>
      <c r="AK24"/>
      <c r="AL24"/>
      <c r="AM24"/>
      <c r="AN24"/>
      <c r="AO24"/>
      <c r="AP24"/>
      <c r="AQ24"/>
      <c r="AR24"/>
      <c r="AS24"/>
      <c r="AT24"/>
      <c r="AU24"/>
      <c r="AV24"/>
      <c r="AW24"/>
      <c r="AX24"/>
      <c r="AY24"/>
      <c r="AZ24"/>
    </row>
    <row r="25" spans="6:52" ht="19.2">
      <c r="L25" s="623"/>
      <c r="M25" s="623"/>
      <c r="N25" s="623"/>
      <c r="O25" s="623"/>
      <c r="P25" s="623"/>
      <c r="Q25" s="623"/>
      <c r="R25" s="623"/>
      <c r="S25"/>
      <c r="T25"/>
      <c r="U25"/>
      <c r="V25"/>
      <c r="W25"/>
      <c r="X25"/>
      <c r="Y25"/>
      <c r="Z25"/>
      <c r="AA25"/>
      <c r="AB25"/>
      <c r="AC25" s="436"/>
      <c r="AD25" s="436"/>
      <c r="AE25" s="436"/>
      <c r="AF25" s="436"/>
      <c r="AG25" s="436"/>
      <c r="AH25" s="436"/>
      <c r="AI25" s="436"/>
      <c r="AJ25"/>
      <c r="AK25"/>
      <c r="AL25"/>
      <c r="AM25"/>
      <c r="AN25"/>
      <c r="AO25"/>
      <c r="AP25"/>
      <c r="AQ25"/>
      <c r="AR25"/>
      <c r="AS25"/>
      <c r="AT25"/>
      <c r="AU25"/>
      <c r="AV25"/>
      <c r="AW25"/>
      <c r="AX25"/>
      <c r="AY25"/>
      <c r="AZ25"/>
    </row>
    <row r="26" spans="6:52" ht="19.2">
      <c r="L26" s="623"/>
      <c r="M26" s="623"/>
      <c r="N26" s="623"/>
      <c r="O26" s="623"/>
      <c r="P26" s="623"/>
      <c r="Q26" s="623"/>
      <c r="R26" s="623"/>
      <c r="S26"/>
      <c r="T26"/>
      <c r="U26"/>
      <c r="V26"/>
      <c r="W26"/>
      <c r="X26"/>
      <c r="Y26"/>
      <c r="Z26"/>
      <c r="AA26"/>
      <c r="AB26"/>
      <c r="AC26" s="436"/>
      <c r="AD26" s="436"/>
      <c r="AE26" s="436"/>
      <c r="AF26" s="436"/>
      <c r="AG26" s="436"/>
      <c r="AH26" s="436"/>
      <c r="AI26" s="436"/>
      <c r="AJ26"/>
      <c r="AK26"/>
      <c r="AL26"/>
      <c r="AM26"/>
      <c r="AN26"/>
      <c r="AO26"/>
      <c r="AP26"/>
      <c r="AQ26"/>
      <c r="AR26"/>
      <c r="AS26"/>
      <c r="AT26"/>
      <c r="AU26"/>
      <c r="AV26"/>
      <c r="AW26"/>
      <c r="AX26"/>
      <c r="AY26"/>
      <c r="AZ26"/>
    </row>
    <row r="27" spans="6:52">
      <c r="S27"/>
      <c r="T27"/>
      <c r="U27"/>
      <c r="V27"/>
      <c r="W27"/>
      <c r="X27"/>
      <c r="Y27"/>
      <c r="Z27"/>
      <c r="AA27"/>
      <c r="AB27"/>
      <c r="AC27" s="436"/>
      <c r="AD27" s="436"/>
      <c r="AE27" s="436"/>
      <c r="AF27" s="436"/>
      <c r="AG27" s="436"/>
      <c r="AH27" s="436"/>
      <c r="AI27" s="436"/>
      <c r="AJ27"/>
      <c r="AK27"/>
      <c r="AL27"/>
      <c r="AM27"/>
      <c r="AN27"/>
      <c r="AO27"/>
      <c r="AP27"/>
      <c r="AQ27"/>
      <c r="AR27"/>
      <c r="AS27"/>
      <c r="AT27"/>
      <c r="AU27"/>
      <c r="AV27"/>
      <c r="AW27"/>
      <c r="AX27"/>
      <c r="AY27"/>
      <c r="AZ27"/>
    </row>
    <row r="28" spans="6:52">
      <c r="S28"/>
      <c r="T28"/>
      <c r="U28"/>
      <c r="V28"/>
      <c r="W28"/>
      <c r="X28"/>
      <c r="Y28"/>
      <c r="Z28"/>
      <c r="AA28"/>
      <c r="AB28"/>
      <c r="AC28" s="436"/>
      <c r="AD28" s="436"/>
      <c r="AE28" s="436"/>
      <c r="AF28" s="436"/>
      <c r="AG28" s="436"/>
      <c r="AH28" s="436"/>
      <c r="AI28" s="436"/>
      <c r="AJ28"/>
      <c r="AK28"/>
      <c r="AL28"/>
      <c r="AM28"/>
      <c r="AN28"/>
      <c r="AO28"/>
      <c r="AP28"/>
      <c r="AQ28"/>
      <c r="AR28"/>
      <c r="AS28"/>
      <c r="AT28"/>
      <c r="AU28"/>
      <c r="AV28"/>
      <c r="AW28"/>
      <c r="AX28"/>
      <c r="AY28"/>
      <c r="AZ28"/>
    </row>
    <row r="29" spans="6:52">
      <c r="S29"/>
      <c r="T29"/>
      <c r="U29"/>
      <c r="V29"/>
      <c r="W29"/>
      <c r="X29"/>
      <c r="Y29"/>
      <c r="Z29"/>
      <c r="AA29"/>
      <c r="AB29"/>
      <c r="AC29" s="436"/>
      <c r="AD29" s="436"/>
      <c r="AE29" s="436"/>
      <c r="AF29" s="436"/>
      <c r="AG29" s="436"/>
      <c r="AH29" s="436"/>
      <c r="AI29" s="436"/>
    </row>
    <row r="30" spans="6:52">
      <c r="S30"/>
      <c r="T30"/>
      <c r="U30"/>
      <c r="V30"/>
      <c r="W30"/>
      <c r="X30"/>
      <c r="Y30"/>
      <c r="Z30"/>
      <c r="AA30"/>
      <c r="AB30"/>
      <c r="AC30" s="436"/>
      <c r="AD30" s="436"/>
      <c r="AE30" s="436"/>
      <c r="AF30" s="436"/>
      <c r="AG30" s="436"/>
      <c r="AH30" s="436"/>
      <c r="AI30" s="436"/>
    </row>
    <row r="31" spans="6:52">
      <c r="S31"/>
      <c r="T31"/>
      <c r="U31"/>
      <c r="V31"/>
      <c r="W31"/>
      <c r="X31"/>
      <c r="Y31"/>
      <c r="Z31"/>
      <c r="AA31"/>
      <c r="AB31"/>
      <c r="AC31" s="436"/>
      <c r="AD31" s="436"/>
      <c r="AE31" s="436"/>
      <c r="AF31" s="436"/>
      <c r="AG31" s="436"/>
      <c r="AH31" s="436"/>
      <c r="AI31" s="436"/>
    </row>
    <row r="32" spans="6:52">
      <c r="S32"/>
      <c r="T32"/>
      <c r="U32"/>
      <c r="V32"/>
      <c r="W32"/>
      <c r="X32"/>
      <c r="Y32"/>
      <c r="Z32"/>
      <c r="AA32"/>
      <c r="AB32"/>
      <c r="AC32" s="436"/>
      <c r="AD32" s="436"/>
      <c r="AE32" s="436"/>
      <c r="AF32" s="436"/>
      <c r="AG32" s="436"/>
      <c r="AH32" s="436"/>
      <c r="AI32" s="436"/>
    </row>
    <row r="33" spans="1:35">
      <c r="S33"/>
      <c r="T33"/>
      <c r="U33"/>
      <c r="V33"/>
      <c r="W33"/>
      <c r="X33"/>
      <c r="Y33"/>
      <c r="Z33"/>
      <c r="AA33"/>
      <c r="AB33"/>
      <c r="AC33" s="436"/>
      <c r="AD33" s="436"/>
      <c r="AE33" s="436"/>
      <c r="AF33" s="436"/>
      <c r="AG33" s="436"/>
      <c r="AH33" s="436"/>
      <c r="AI33" s="436"/>
    </row>
    <row r="34" spans="1:35">
      <c r="S34"/>
      <c r="T34"/>
      <c r="U34"/>
      <c r="V34"/>
      <c r="W34"/>
      <c r="X34"/>
      <c r="Y34"/>
      <c r="Z34"/>
      <c r="AA34"/>
      <c r="AB34"/>
      <c r="AC34" s="436"/>
      <c r="AD34" s="436"/>
      <c r="AE34" s="436"/>
      <c r="AF34" s="436"/>
      <c r="AG34" s="436"/>
      <c r="AH34" s="436"/>
      <c r="AI34" s="436"/>
    </row>
    <row r="35" spans="1:35">
      <c r="S35"/>
      <c r="T35"/>
      <c r="U35"/>
      <c r="V35"/>
      <c r="W35"/>
      <c r="X35"/>
      <c r="Y35"/>
      <c r="Z35"/>
      <c r="AA35"/>
      <c r="AB35"/>
      <c r="AC35" s="436"/>
      <c r="AD35" s="436"/>
      <c r="AE35" s="436"/>
      <c r="AF35" s="436"/>
      <c r="AG35" s="436"/>
      <c r="AH35" s="436"/>
      <c r="AI35" s="436"/>
    </row>
    <row r="36" spans="1:35">
      <c r="S36"/>
      <c r="T36"/>
      <c r="U36"/>
      <c r="V36"/>
      <c r="W36"/>
      <c r="X36"/>
      <c r="Y36"/>
      <c r="Z36"/>
      <c r="AA36"/>
      <c r="AB36"/>
      <c r="AC36" s="436"/>
      <c r="AD36" s="436"/>
      <c r="AE36" s="436"/>
      <c r="AF36" s="436"/>
      <c r="AG36" s="436"/>
      <c r="AH36" s="436"/>
      <c r="AI36" s="436"/>
    </row>
    <row r="37" spans="1:35">
      <c r="S37"/>
      <c r="T37"/>
      <c r="U37"/>
      <c r="V37"/>
      <c r="W37"/>
      <c r="X37"/>
      <c r="Y37"/>
      <c r="Z37"/>
      <c r="AA37"/>
      <c r="AB37"/>
      <c r="AC37" s="436"/>
      <c r="AD37" s="436"/>
      <c r="AE37" s="436"/>
      <c r="AF37" s="436"/>
      <c r="AG37" s="436"/>
      <c r="AH37" s="436"/>
      <c r="AI37" s="436"/>
    </row>
    <row r="38" spans="1:35">
      <c r="S38"/>
      <c r="T38"/>
      <c r="U38"/>
      <c r="V38"/>
      <c r="W38"/>
      <c r="X38"/>
      <c r="Y38"/>
      <c r="Z38"/>
      <c r="AA38"/>
      <c r="AB38"/>
      <c r="AC38" s="436"/>
      <c r="AD38" s="436"/>
      <c r="AE38" s="436"/>
      <c r="AF38" s="436"/>
      <c r="AG38" s="436"/>
      <c r="AH38" s="436"/>
      <c r="AI38" s="436"/>
    </row>
    <row r="39" spans="1:35">
      <c r="S39"/>
      <c r="T39"/>
      <c r="U39"/>
      <c r="V39"/>
      <c r="W39"/>
      <c r="X39"/>
      <c r="Y39"/>
      <c r="Z39"/>
      <c r="AA39"/>
      <c r="AB39"/>
      <c r="AC39" s="436"/>
      <c r="AD39" s="436"/>
      <c r="AE39" s="436"/>
      <c r="AF39" s="436"/>
      <c r="AG39" s="436"/>
      <c r="AH39" s="436"/>
      <c r="AI39" s="436"/>
    </row>
    <row r="40" spans="1:35">
      <c r="S40"/>
      <c r="T40"/>
      <c r="U40"/>
      <c r="V40"/>
      <c r="W40"/>
      <c r="X40"/>
      <c r="Y40"/>
      <c r="Z40"/>
      <c r="AA40"/>
      <c r="AB40"/>
      <c r="AC40" s="436"/>
      <c r="AD40" s="436"/>
      <c r="AE40" s="436"/>
      <c r="AF40" s="436"/>
      <c r="AG40" s="436"/>
      <c r="AH40" s="436"/>
      <c r="AI40" s="436"/>
    </row>
    <row r="41" spans="1:35">
      <c r="S41"/>
      <c r="T41"/>
      <c r="U41"/>
      <c r="V41"/>
      <c r="W41"/>
      <c r="X41"/>
      <c r="Y41"/>
      <c r="Z41"/>
      <c r="AA41"/>
      <c r="AB41"/>
      <c r="AC41" s="436"/>
      <c r="AD41" s="436"/>
      <c r="AE41" s="436"/>
      <c r="AF41" s="436"/>
      <c r="AG41" s="436"/>
      <c r="AH41" s="436"/>
      <c r="AI41" s="436"/>
    </row>
    <row r="42" spans="1:35">
      <c r="A42" s="607"/>
      <c r="B42" s="607"/>
      <c r="C42" s="607"/>
      <c r="D42" s="607"/>
      <c r="E42" s="607"/>
      <c r="F42" s="607"/>
      <c r="G42" s="607"/>
      <c r="H42" s="607"/>
      <c r="I42" s="607"/>
      <c r="J42" s="607"/>
      <c r="K42" s="607"/>
      <c r="L42" s="607"/>
      <c r="M42" s="607"/>
      <c r="N42" s="607"/>
      <c r="O42" s="607"/>
      <c r="P42" s="607"/>
      <c r="Q42" s="607"/>
      <c r="R42" s="607"/>
      <c r="S42" s="607"/>
      <c r="T42" s="607"/>
      <c r="U42" s="607"/>
      <c r="V42" s="607"/>
      <c r="W42" s="607"/>
      <c r="X42" s="607"/>
      <c r="Y42" s="607"/>
      <c r="Z42" s="607"/>
      <c r="AA42" s="607"/>
      <c r="AB42" s="607"/>
      <c r="AC42" s="436"/>
      <c r="AD42" s="436"/>
      <c r="AE42" s="436"/>
      <c r="AF42" s="436"/>
      <c r="AG42" s="436"/>
      <c r="AH42" s="436"/>
      <c r="AI42" s="436"/>
    </row>
    <row r="43" spans="1:35">
      <c r="A43" s="607"/>
      <c r="B43" s="607"/>
      <c r="C43" s="607"/>
      <c r="D43" s="607"/>
      <c r="E43" s="607"/>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436"/>
      <c r="AD43" s="436"/>
      <c r="AE43" s="436"/>
      <c r="AF43" s="436"/>
      <c r="AG43" s="436"/>
      <c r="AH43" s="436"/>
      <c r="AI43" s="436"/>
    </row>
    <row r="44" spans="1:35">
      <c r="A44" s="607"/>
      <c r="B44" s="607"/>
      <c r="C44" s="607"/>
      <c r="D44" s="607"/>
      <c r="E44" s="607"/>
      <c r="F44" s="607"/>
      <c r="G44" s="607"/>
      <c r="H44" s="607"/>
      <c r="I44" s="607"/>
      <c r="J44" s="607"/>
      <c r="K44" s="607"/>
      <c r="L44" s="607"/>
      <c r="M44" s="607"/>
      <c r="N44" s="607"/>
      <c r="O44" s="607"/>
      <c r="P44" s="607"/>
      <c r="Q44" s="607"/>
      <c r="R44" s="607"/>
      <c r="S44" s="607"/>
      <c r="T44" s="607"/>
      <c r="U44" s="607"/>
      <c r="V44" s="607"/>
      <c r="W44" s="607"/>
      <c r="X44" s="607"/>
      <c r="Y44" s="607"/>
      <c r="Z44" s="607"/>
      <c r="AA44" s="607"/>
      <c r="AB44" s="607"/>
      <c r="AC44" s="436"/>
      <c r="AD44" s="436"/>
      <c r="AE44" s="436"/>
      <c r="AF44" s="436"/>
      <c r="AG44" s="436"/>
      <c r="AH44" s="436"/>
      <c r="AI44" s="436"/>
    </row>
    <row r="45" spans="1:35">
      <c r="A45" s="607"/>
      <c r="B45" s="607"/>
      <c r="C45" s="607"/>
      <c r="D45" s="607"/>
      <c r="E45" s="607"/>
      <c r="F45" s="607"/>
      <c r="G45" s="607"/>
      <c r="H45" s="607"/>
      <c r="I45" s="607"/>
      <c r="J45" s="607"/>
      <c r="K45" s="607"/>
      <c r="L45" s="607"/>
      <c r="M45" s="607"/>
      <c r="N45" s="607"/>
      <c r="O45" s="607"/>
      <c r="P45" s="607"/>
      <c r="Q45" s="607"/>
      <c r="R45" s="607"/>
      <c r="S45" s="607"/>
      <c r="T45" s="607"/>
      <c r="U45" s="607"/>
      <c r="V45" s="607"/>
      <c r="W45" s="607"/>
      <c r="X45" s="607"/>
      <c r="Y45" s="607"/>
      <c r="Z45" s="607"/>
      <c r="AA45" s="607"/>
      <c r="AB45" s="607"/>
      <c r="AC45" s="436"/>
      <c r="AD45" s="436"/>
      <c r="AE45" s="436"/>
      <c r="AF45" s="436"/>
      <c r="AG45" s="436"/>
      <c r="AH45" s="436"/>
      <c r="AI45" s="436"/>
    </row>
    <row r="46" spans="1:35">
      <c r="A46" s="607"/>
      <c r="B46" s="607"/>
      <c r="C46" s="607"/>
      <c r="D46" s="607"/>
      <c r="E46" s="607"/>
      <c r="F46" s="607"/>
      <c r="G46" s="607"/>
      <c r="H46" s="607"/>
      <c r="I46" s="607"/>
      <c r="J46" s="607"/>
      <c r="K46" s="607"/>
      <c r="L46" s="607"/>
      <c r="M46" s="607"/>
      <c r="N46" s="607"/>
      <c r="O46" s="607"/>
      <c r="P46" s="607"/>
      <c r="Q46" s="607"/>
      <c r="R46" s="607"/>
      <c r="S46" s="607"/>
      <c r="T46" s="607"/>
      <c r="U46" s="607"/>
      <c r="V46" s="607"/>
      <c r="W46" s="607"/>
      <c r="X46" s="607"/>
      <c r="Y46" s="607"/>
      <c r="Z46" s="607"/>
      <c r="AA46" s="607"/>
      <c r="AB46" s="607"/>
      <c r="AC46" s="436"/>
      <c r="AD46" s="436"/>
      <c r="AE46" s="436"/>
      <c r="AF46" s="436"/>
      <c r="AG46" s="436"/>
      <c r="AH46" s="436"/>
      <c r="AI46" s="436"/>
    </row>
    <row r="47" spans="1:35">
      <c r="A47" s="607"/>
      <c r="B47" s="607"/>
      <c r="C47" s="607"/>
      <c r="D47" s="607"/>
      <c r="E47" s="607"/>
      <c r="F47" s="607"/>
      <c r="G47" s="607"/>
      <c r="H47" s="607"/>
      <c r="I47" s="607"/>
      <c r="J47" s="607"/>
      <c r="K47" s="607"/>
      <c r="L47" s="607"/>
      <c r="M47" s="607"/>
      <c r="N47" s="607"/>
      <c r="O47" s="607"/>
      <c r="P47" s="607"/>
      <c r="Q47" s="607"/>
      <c r="R47" s="607"/>
      <c r="S47" s="607"/>
      <c r="T47" s="607"/>
      <c r="U47" s="607"/>
      <c r="V47" s="607"/>
      <c r="W47" s="607"/>
      <c r="X47" s="607"/>
      <c r="Y47" s="607"/>
      <c r="Z47" s="607"/>
      <c r="AA47" s="607"/>
      <c r="AB47" s="607"/>
      <c r="AC47" s="436"/>
      <c r="AD47" s="436"/>
      <c r="AE47" s="436"/>
      <c r="AF47" s="436"/>
      <c r="AG47" s="436"/>
      <c r="AH47" s="436"/>
      <c r="AI47" s="436"/>
    </row>
    <row r="48" spans="1:35">
      <c r="A48" s="607"/>
      <c r="B48" s="607"/>
      <c r="C48" s="607"/>
      <c r="D48" s="607"/>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436"/>
      <c r="AD48" s="436"/>
      <c r="AE48" s="436"/>
      <c r="AF48" s="436"/>
      <c r="AG48" s="436"/>
      <c r="AH48" s="436"/>
      <c r="AI48" s="436"/>
    </row>
    <row r="49" spans="1:35">
      <c r="A49" s="607"/>
      <c r="B49" s="607"/>
      <c r="C49" s="607"/>
      <c r="D49" s="607"/>
      <c r="E49" s="607"/>
      <c r="F49" s="607"/>
      <c r="G49" s="607"/>
      <c r="H49" s="607"/>
      <c r="I49" s="607"/>
      <c r="J49" s="607"/>
      <c r="K49" s="607"/>
      <c r="L49" s="607"/>
      <c r="M49" s="607"/>
      <c r="N49" s="607"/>
      <c r="O49" s="607"/>
      <c r="P49" s="607"/>
      <c r="Q49" s="607"/>
      <c r="R49" s="607"/>
      <c r="S49" s="607"/>
      <c r="T49" s="607"/>
      <c r="U49" s="607"/>
      <c r="V49" s="607"/>
      <c r="W49" s="607"/>
      <c r="X49" s="607"/>
      <c r="Y49" s="607"/>
      <c r="Z49" s="607"/>
      <c r="AA49" s="607"/>
      <c r="AB49" s="607"/>
      <c r="AC49" s="436"/>
      <c r="AD49" s="436"/>
      <c r="AE49" s="436"/>
      <c r="AF49" s="436"/>
      <c r="AG49" s="436"/>
      <c r="AH49" s="436"/>
      <c r="AI49" s="436"/>
    </row>
    <row r="50" spans="1:35">
      <c r="A50" s="607"/>
      <c r="B50" s="607"/>
      <c r="C50" s="607"/>
      <c r="D50" s="607"/>
      <c r="E50" s="607"/>
      <c r="F50" s="607"/>
      <c r="G50" s="607"/>
      <c r="H50" s="607"/>
      <c r="I50" s="607"/>
      <c r="J50" s="607"/>
      <c r="K50" s="607"/>
      <c r="L50" s="607"/>
      <c r="M50" s="607"/>
      <c r="N50" s="607"/>
      <c r="O50" s="607"/>
      <c r="P50" s="607"/>
      <c r="Q50" s="607"/>
      <c r="R50" s="607"/>
      <c r="S50" s="607"/>
      <c r="T50" s="607"/>
      <c r="U50" s="607"/>
      <c r="V50" s="607"/>
      <c r="W50" s="607"/>
      <c r="X50" s="607"/>
      <c r="Y50" s="607"/>
      <c r="Z50" s="607"/>
      <c r="AA50" s="607"/>
      <c r="AB50" s="607"/>
      <c r="AC50" s="436"/>
      <c r="AD50" s="436"/>
      <c r="AE50" s="436"/>
      <c r="AF50" s="436"/>
      <c r="AG50" s="436"/>
      <c r="AH50" s="436"/>
      <c r="AI50" s="436"/>
    </row>
    <row r="51" spans="1:35">
      <c r="A51" s="607"/>
      <c r="B51" s="607"/>
      <c r="C51" s="607"/>
      <c r="D51" s="607"/>
      <c r="E51" s="607"/>
      <c r="F51" s="607"/>
      <c r="G51" s="607"/>
      <c r="H51" s="607"/>
      <c r="I51" s="607"/>
      <c r="J51" s="607"/>
      <c r="K51" s="607"/>
      <c r="L51" s="607"/>
      <c r="M51" s="607"/>
      <c r="N51" s="607"/>
      <c r="O51" s="607"/>
      <c r="P51" s="607"/>
      <c r="Q51" s="607"/>
      <c r="R51" s="607"/>
      <c r="S51" s="607"/>
      <c r="T51" s="607"/>
      <c r="U51" s="607"/>
      <c r="V51" s="607"/>
      <c r="W51" s="607"/>
      <c r="X51" s="607"/>
      <c r="Y51" s="607"/>
      <c r="Z51" s="607"/>
      <c r="AA51" s="607"/>
      <c r="AB51" s="607"/>
      <c r="AC51" s="436"/>
      <c r="AD51" s="436"/>
      <c r="AE51" s="436"/>
      <c r="AF51" s="436"/>
      <c r="AG51" s="436"/>
      <c r="AH51" s="436"/>
      <c r="AI51" s="436"/>
    </row>
    <row r="52" spans="1:35">
      <c r="A52" s="607"/>
      <c r="B52" s="607"/>
      <c r="C52" s="607"/>
      <c r="D52" s="607"/>
      <c r="E52" s="607"/>
      <c r="F52" s="607"/>
      <c r="G52" s="607"/>
      <c r="H52" s="607"/>
      <c r="I52" s="607"/>
      <c r="J52" s="607"/>
      <c r="K52" s="607"/>
      <c r="L52" s="607"/>
      <c r="M52" s="607"/>
      <c r="N52" s="607"/>
      <c r="O52" s="607"/>
      <c r="P52" s="607"/>
      <c r="Q52" s="607"/>
      <c r="R52" s="607"/>
      <c r="S52" s="607"/>
      <c r="T52" s="607"/>
      <c r="U52" s="607"/>
      <c r="V52" s="607"/>
      <c r="W52" s="607"/>
      <c r="X52" s="607"/>
      <c r="Y52" s="607"/>
      <c r="Z52" s="607"/>
      <c r="AA52" s="607"/>
      <c r="AB52" s="607"/>
      <c r="AC52" s="436"/>
      <c r="AD52" s="436"/>
      <c r="AE52" s="436"/>
      <c r="AF52" s="436"/>
      <c r="AG52" s="436"/>
      <c r="AH52" s="436"/>
      <c r="AI52" s="436"/>
    </row>
    <row r="53" spans="1:35">
      <c r="A53" s="436"/>
      <c r="B53" s="436"/>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row>
    <row r="54" spans="1:35">
      <c r="A54" s="436"/>
      <c r="B54" s="436"/>
      <c r="C54" s="436"/>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row>
    <row r="55" spans="1:35">
      <c r="A55" s="436"/>
      <c r="B55" s="436"/>
      <c r="C55" s="436"/>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row>
    <row r="56" spans="1:35">
      <c r="A56" s="436"/>
      <c r="B56" s="436"/>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row>
  </sheetData>
  <sheetProtection formatCells="0" formatColumns="0" formatRows="0" insertColumns="0" insertRows="0" insertHyperlinks="0" deleteColumns="0" deleteRows="0" sort="0" autoFilter="0" pivotTables="0"/>
  <mergeCells count="10">
    <mergeCell ref="D12:H12"/>
    <mergeCell ref="L15:N15"/>
    <mergeCell ref="F16:H18"/>
    <mergeCell ref="L21:S23"/>
    <mergeCell ref="K2:AB5"/>
    <mergeCell ref="D5:F6"/>
    <mergeCell ref="D8:G8"/>
    <mergeCell ref="D9:I9"/>
    <mergeCell ref="C10:H10"/>
    <mergeCell ref="D11:G11"/>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P18" sqref="P18"/>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777" t="s">
        <v>201</v>
      </c>
      <c r="J2" s="777"/>
      <c r="K2" s="777"/>
      <c r="L2" s="777"/>
      <c r="M2" s="777"/>
      <c r="N2" s="71"/>
      <c r="O2" s="23" t="s">
        <v>208</v>
      </c>
      <c r="P2" s="54"/>
    </row>
    <row r="3" spans="1:16" ht="17.399999999999999">
      <c r="A3" s="792" t="e" vm="1">
        <v>#VALUE!</v>
      </c>
      <c r="B3" s="792"/>
      <c r="C3" s="793"/>
      <c r="D3" s="87"/>
      <c r="E3" s="87"/>
      <c r="F3" s="775" t="e" vm="1">
        <v>#VALUE!</v>
      </c>
      <c r="G3" s="776"/>
      <c r="H3" s="46"/>
      <c r="I3" s="154"/>
      <c r="J3" s="155"/>
      <c r="K3" s="156"/>
      <c r="L3" s="148"/>
      <c r="M3" s="157"/>
    </row>
    <row r="4" spans="1:16" ht="17.399999999999999">
      <c r="A4" s="792"/>
      <c r="B4" s="792"/>
      <c r="C4" s="793"/>
      <c r="D4" s="87"/>
      <c r="E4" s="87"/>
      <c r="F4" s="775"/>
      <c r="G4" s="776"/>
      <c r="H4" s="158"/>
      <c r="I4" s="158"/>
      <c r="J4" s="147"/>
      <c r="K4" s="156"/>
      <c r="L4" s="148"/>
      <c r="M4" s="157"/>
      <c r="N4" s="113"/>
    </row>
    <row r="5" spans="1:16">
      <c r="A5" s="792"/>
      <c r="B5" s="792"/>
      <c r="C5" s="793"/>
      <c r="D5" s="87"/>
      <c r="E5" s="27"/>
      <c r="F5" s="775"/>
      <c r="G5" s="776"/>
      <c r="H5"/>
      <c r="I5" s="159"/>
      <c r="J5" s="147"/>
      <c r="K5" s="156"/>
      <c r="L5" s="156"/>
      <c r="M5" s="157"/>
      <c r="N5" s="22" t="s">
        <v>209</v>
      </c>
    </row>
    <row r="6" spans="1:16">
      <c r="A6" s="792"/>
      <c r="B6" s="792"/>
      <c r="C6" s="793"/>
      <c r="D6" s="87"/>
      <c r="E6" s="88"/>
      <c r="F6" s="775"/>
      <c r="G6" s="776"/>
      <c r="H6"/>
      <c r="I6" s="160"/>
      <c r="J6" s="147"/>
      <c r="K6" s="156"/>
      <c r="L6" s="156"/>
      <c r="M6" s="157"/>
      <c r="P6" s="22">
        <v>1</v>
      </c>
    </row>
    <row r="7" spans="1:16">
      <c r="A7" s="792"/>
      <c r="B7" s="792"/>
      <c r="C7" s="793"/>
      <c r="D7" s="87"/>
      <c r="E7" s="88"/>
      <c r="F7" s="775"/>
      <c r="G7" s="776"/>
      <c r="H7" s="161"/>
      <c r="I7" s="159"/>
      <c r="J7" s="147"/>
      <c r="K7" s="156"/>
      <c r="L7" s="156"/>
      <c r="M7" s="157"/>
    </row>
    <row r="8" spans="1:16">
      <c r="A8" s="792"/>
      <c r="B8" s="792"/>
      <c r="C8" s="793"/>
      <c r="D8" s="87"/>
      <c r="E8" s="88"/>
      <c r="F8" s="775"/>
      <c r="G8" s="776"/>
      <c r="H8" s="152"/>
      <c r="I8" s="162"/>
      <c r="J8" s="162"/>
      <c r="K8" s="162"/>
      <c r="L8" s="156"/>
      <c r="M8" s="163"/>
      <c r="N8" s="29" t="s">
        <v>42</v>
      </c>
    </row>
    <row r="9" spans="1:16">
      <c r="A9" s="792"/>
      <c r="B9" s="792"/>
      <c r="C9" s="793"/>
      <c r="D9" s="87"/>
      <c r="E9" s="88"/>
      <c r="F9" s="775"/>
      <c r="G9" s="776"/>
      <c r="H9" s="162"/>
      <c r="I9" s="162"/>
      <c r="J9" s="162"/>
      <c r="K9" s="162"/>
      <c r="L9" s="156"/>
      <c r="M9" s="163"/>
      <c r="N9" s="29"/>
    </row>
    <row r="10" spans="1:16">
      <c r="A10" s="792"/>
      <c r="B10" s="792"/>
      <c r="C10" s="793"/>
      <c r="D10" s="87"/>
      <c r="E10" s="88"/>
      <c r="F10" s="775"/>
      <c r="G10" s="776"/>
      <c r="H10" s="162"/>
      <c r="I10" s="162"/>
      <c r="J10" s="162"/>
      <c r="K10" s="162"/>
      <c r="L10" s="156"/>
      <c r="M10" s="163"/>
      <c r="N10" s="29" t="s">
        <v>43</v>
      </c>
    </row>
    <row r="11" spans="1:16">
      <c r="A11" s="792"/>
      <c r="B11" s="792"/>
      <c r="C11" s="793"/>
      <c r="D11" s="87"/>
      <c r="E11" s="88"/>
      <c r="F11" s="775"/>
      <c r="G11" s="776"/>
      <c r="H11" s="162"/>
      <c r="I11" s="162"/>
      <c r="J11" s="162"/>
      <c r="K11" s="162"/>
      <c r="L11" s="156"/>
      <c r="M11" s="163"/>
    </row>
    <row r="12" spans="1:16">
      <c r="A12" s="792"/>
      <c r="B12" s="792"/>
      <c r="C12" s="793"/>
      <c r="D12" s="87"/>
      <c r="E12" s="88"/>
      <c r="F12" s="775"/>
      <c r="G12" s="776"/>
      <c r="H12" s="162"/>
      <c r="I12" s="162"/>
      <c r="J12" s="162"/>
      <c r="K12" s="162"/>
      <c r="L12" s="156"/>
      <c r="M12" s="163"/>
      <c r="O12" s="122"/>
    </row>
    <row r="13" spans="1:16">
      <c r="A13" s="792"/>
      <c r="B13" s="792"/>
      <c r="C13" s="793"/>
      <c r="D13" s="87"/>
      <c r="E13" s="88"/>
      <c r="F13" s="775"/>
      <c r="G13" s="776"/>
      <c r="H13" s="162"/>
      <c r="I13" s="162"/>
      <c r="J13" s="162"/>
      <c r="K13" s="162"/>
      <c r="L13" s="156"/>
      <c r="M13" s="163"/>
      <c r="N13" s="135" t="s">
        <v>44</v>
      </c>
    </row>
    <row r="14" spans="1:16">
      <c r="A14" s="792"/>
      <c r="B14" s="792"/>
      <c r="C14" s="793"/>
      <c r="D14" s="87"/>
      <c r="E14" s="88"/>
      <c r="F14" s="775"/>
      <c r="G14" s="776"/>
      <c r="H14" s="162"/>
      <c r="I14" s="162"/>
      <c r="J14" s="162"/>
      <c r="K14" s="162"/>
      <c r="L14" s="156"/>
      <c r="M14" s="163"/>
    </row>
    <row r="15" spans="1:16">
      <c r="A15" s="792"/>
      <c r="B15" s="792"/>
      <c r="C15" s="793"/>
      <c r="D15" s="87"/>
      <c r="E15" s="87" t="s">
        <v>17</v>
      </c>
      <c r="F15" s="775"/>
      <c r="G15" s="776"/>
      <c r="H15" s="161"/>
      <c r="I15" s="159"/>
      <c r="J15" s="152"/>
      <c r="K15" s="156"/>
      <c r="L15" s="156"/>
      <c r="M15" s="163"/>
      <c r="N15" s="114" t="s">
        <v>45</v>
      </c>
    </row>
    <row r="16" spans="1:16">
      <c r="A16" s="792"/>
      <c r="B16" s="792"/>
      <c r="C16" s="793"/>
      <c r="D16" s="87"/>
      <c r="E16" s="87"/>
      <c r="F16" s="775"/>
      <c r="G16" s="776"/>
      <c r="H16" s="147"/>
      <c r="I16" s="159"/>
      <c r="J16" s="147"/>
      <c r="K16" s="156"/>
      <c r="L16" s="156"/>
      <c r="M16" s="163"/>
      <c r="N16" s="89" t="s">
        <v>46</v>
      </c>
    </row>
    <row r="17" spans="1:19" ht="20.25" customHeight="1" thickBot="1">
      <c r="A17" s="778" t="s">
        <v>235</v>
      </c>
      <c r="B17" s="779"/>
      <c r="C17" s="779"/>
      <c r="D17" s="90"/>
      <c r="E17" s="91"/>
      <c r="F17" s="780" t="s">
        <v>236</v>
      </c>
      <c r="G17" s="781"/>
      <c r="H17" s="161"/>
      <c r="I17" s="159"/>
      <c r="J17" s="152"/>
      <c r="K17" s="156"/>
      <c r="L17" s="153"/>
      <c r="M17" s="157"/>
    </row>
    <row r="18" spans="1:19" ht="39" customHeight="1" thickTop="1">
      <c r="A18" s="782" t="s">
        <v>47</v>
      </c>
      <c r="B18" s="783"/>
      <c r="C18" s="784"/>
      <c r="D18" s="92" t="s">
        <v>48</v>
      </c>
      <c r="E18" s="354" t="s">
        <v>205</v>
      </c>
      <c r="F18" s="785" t="s">
        <v>49</v>
      </c>
      <c r="G18" s="786"/>
      <c r="H18" s="147"/>
      <c r="I18" s="159"/>
      <c r="J18" s="147"/>
      <c r="K18" s="156"/>
      <c r="L18" s="156"/>
      <c r="M18" s="157"/>
      <c r="Q18" s="22" t="s">
        <v>3</v>
      </c>
      <c r="S18" s="22" t="s">
        <v>17</v>
      </c>
    </row>
    <row r="19" spans="1:19" ht="30" customHeight="1">
      <c r="A19" s="787" t="s">
        <v>178</v>
      </c>
      <c r="B19" s="787"/>
      <c r="C19" s="787"/>
      <c r="D19" s="787"/>
      <c r="E19" s="787"/>
      <c r="F19" s="787"/>
      <c r="G19" s="787"/>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788">
        <v>45830</v>
      </c>
      <c r="C21" s="789"/>
      <c r="D21" s="208" t="s">
        <v>53</v>
      </c>
      <c r="E21" s="790" t="s">
        <v>54</v>
      </c>
      <c r="F21" s="791"/>
      <c r="G21" s="26" t="s">
        <v>55</v>
      </c>
      <c r="H21" s="763" t="s">
        <v>234</v>
      </c>
      <c r="I21" s="764"/>
      <c r="J21" s="764"/>
      <c r="K21" s="764"/>
      <c r="L21" s="764"/>
      <c r="M21" s="167" t="s">
        <v>183</v>
      </c>
      <c r="N21" s="169">
        <v>9</v>
      </c>
    </row>
    <row r="22" spans="1:19" ht="36" customHeight="1" thickTop="1" thickBot="1">
      <c r="A22" s="209" t="s">
        <v>56</v>
      </c>
      <c r="B22" s="765" t="s">
        <v>57</v>
      </c>
      <c r="C22" s="766"/>
      <c r="D22" s="767"/>
      <c r="E22" s="210" t="s">
        <v>222</v>
      </c>
      <c r="F22" s="210" t="s">
        <v>237</v>
      </c>
      <c r="G22" s="211"/>
      <c r="H22" s="768" t="s">
        <v>58</v>
      </c>
      <c r="I22" s="769"/>
      <c r="J22" s="769"/>
      <c r="K22" s="769"/>
      <c r="L22" s="770"/>
      <c r="M22" s="168" t="s">
        <v>59</v>
      </c>
      <c r="N22" s="170" t="s">
        <v>60</v>
      </c>
      <c r="R22" s="22" t="s">
        <v>3</v>
      </c>
    </row>
    <row r="23" spans="1:19" ht="71.400000000000006" customHeight="1" thickBot="1">
      <c r="A23" s="176" t="s">
        <v>61</v>
      </c>
      <c r="B23" s="676" t="str">
        <f>IF(G23&gt;5,"☆☆☆☆",IF(AND(G23&gt;=2.39,G23&lt;5),"☆☆☆",IF(AND(G23&gt;=1.39,G23&lt;2.4),"☆☆",IF(AND(G23&gt;0,G23&lt;1.4),"☆",IF(AND(G23&gt;=-1.39,G23&lt;0),"★",IF(AND(G23&gt;=-2.39,G23&lt;-1.4),"★★",IF(AND(G23&gt;=-3.39,G23&lt;-2.4),"★★★")))))))</f>
        <v>★</v>
      </c>
      <c r="C23" s="677"/>
      <c r="D23" s="678"/>
      <c r="E23" s="423">
        <v>4.7300000000000004</v>
      </c>
      <c r="F23" s="423">
        <v>4.47</v>
      </c>
      <c r="G23" s="125">
        <f t="shared" ref="G23:G69" si="0">F23-E23</f>
        <v>-0.26000000000000068</v>
      </c>
      <c r="H23" s="771" t="s">
        <v>223</v>
      </c>
      <c r="I23" s="744"/>
      <c r="J23" s="744"/>
      <c r="K23" s="744"/>
      <c r="L23" s="745"/>
      <c r="M23" s="628" t="s">
        <v>221</v>
      </c>
      <c r="N23" s="629">
        <v>45821</v>
      </c>
      <c r="O23" s="118" t="s">
        <v>62</v>
      </c>
    </row>
    <row r="24" spans="1:19" ht="61.2" customHeight="1" thickBot="1">
      <c r="A24" s="96" t="s">
        <v>63</v>
      </c>
      <c r="B24" s="676" t="str">
        <f>IF(G24&gt;5,"☆☆☆☆",IF(AND(G24&gt;=2.39,G24&lt;5),"☆☆☆",IF(AND(G24&gt;=1.39,G24&lt;2.4),"☆☆",IF(AND(G24&gt;0,G24&lt;1.4),"☆",IF(AND(G24&gt;=-1.39,G24&lt;0),"★",IF(AND(G24&gt;=-2.39,G24&lt;-1.4),"★★",IF(AND(G24&gt;=-3.39,G24&lt;-2.4),"★★★")))))))</f>
        <v>★</v>
      </c>
      <c r="C24" s="677"/>
      <c r="D24" s="678"/>
      <c r="E24" s="423">
        <v>3.5</v>
      </c>
      <c r="F24" s="550">
        <v>2.85</v>
      </c>
      <c r="G24" s="125">
        <f t="shared" si="0"/>
        <v>-0.64999999999999991</v>
      </c>
      <c r="H24" s="772"/>
      <c r="I24" s="773"/>
      <c r="J24" s="773"/>
      <c r="K24" s="773"/>
      <c r="L24" s="774"/>
      <c r="M24" s="552"/>
      <c r="N24" s="553"/>
      <c r="O24" s="118" t="s">
        <v>63</v>
      </c>
      <c r="Q24" s="22" t="s">
        <v>3</v>
      </c>
    </row>
    <row r="25" spans="1:19" ht="65.400000000000006" customHeight="1" thickBot="1">
      <c r="A25" s="214" t="s">
        <v>64</v>
      </c>
      <c r="B25" s="676" t="str">
        <f t="shared" ref="B25:B70" si="1">IF(G25&gt;5,"☆☆☆☆",IF(AND(G25&gt;=2.39,G25&lt;5),"☆☆☆",IF(AND(G25&gt;=1.39,G25&lt;2.4),"☆☆",IF(AND(G25&gt;0,G25&lt;1.4),"☆",IF(AND(G25&gt;=-1.39,G25&lt;0),"★",IF(AND(G25&gt;=-2.39,G25&lt;-1.4),"★★",IF(AND(G25&gt;=-3.39,G25&lt;-2.4),"★★★")))))))</f>
        <v>★</v>
      </c>
      <c r="C25" s="677"/>
      <c r="D25" s="678"/>
      <c r="E25" s="424">
        <v>6.96</v>
      </c>
      <c r="F25" s="424">
        <v>6.67</v>
      </c>
      <c r="G25" s="125">
        <f t="shared" si="0"/>
        <v>-0.29000000000000004</v>
      </c>
      <c r="H25" s="743"/>
      <c r="I25" s="744"/>
      <c r="J25" s="744"/>
      <c r="K25" s="744"/>
      <c r="L25" s="745"/>
      <c r="M25" s="609"/>
      <c r="N25" s="553"/>
      <c r="O25" s="118" t="s">
        <v>64</v>
      </c>
    </row>
    <row r="26" spans="1:19" ht="61.2" customHeight="1" thickBot="1">
      <c r="A26" s="214" t="s">
        <v>65</v>
      </c>
      <c r="B26" s="676" t="str">
        <f t="shared" si="1"/>
        <v>☆☆</v>
      </c>
      <c r="C26" s="677"/>
      <c r="D26" s="678"/>
      <c r="E26" s="423">
        <v>4.5999999999999996</v>
      </c>
      <c r="F26" s="424">
        <v>6.47</v>
      </c>
      <c r="G26" s="125">
        <f t="shared" si="0"/>
        <v>1.87</v>
      </c>
      <c r="H26" s="682"/>
      <c r="I26" s="680"/>
      <c r="J26" s="680"/>
      <c r="K26" s="680"/>
      <c r="L26" s="681"/>
      <c r="M26" s="212"/>
      <c r="N26" s="213"/>
      <c r="O26" s="118" t="s">
        <v>65</v>
      </c>
    </row>
    <row r="27" spans="1:19" ht="61.2" customHeight="1" thickBot="1">
      <c r="A27" s="214" t="s">
        <v>66</v>
      </c>
      <c r="B27" s="676" t="str">
        <f t="shared" si="1"/>
        <v>★★★</v>
      </c>
      <c r="C27" s="677"/>
      <c r="D27" s="678"/>
      <c r="E27" s="423">
        <v>3.77</v>
      </c>
      <c r="F27" s="550">
        <v>1.1499999999999999</v>
      </c>
      <c r="G27" s="125">
        <f t="shared" si="0"/>
        <v>-2.62</v>
      </c>
      <c r="H27" s="679"/>
      <c r="I27" s="680"/>
      <c r="J27" s="680"/>
      <c r="K27" s="680"/>
      <c r="L27" s="681"/>
      <c r="M27" s="212"/>
      <c r="N27" s="215"/>
      <c r="O27" s="118" t="s">
        <v>66</v>
      </c>
    </row>
    <row r="28" spans="1:19" ht="61.2" customHeight="1" thickBot="1">
      <c r="A28" s="214" t="s">
        <v>67</v>
      </c>
      <c r="B28" s="676" t="str">
        <f t="shared" si="1"/>
        <v>★</v>
      </c>
      <c r="C28" s="677"/>
      <c r="D28" s="678"/>
      <c r="E28" s="423">
        <v>5.15</v>
      </c>
      <c r="F28" s="423">
        <v>4.1500000000000004</v>
      </c>
      <c r="G28" s="125">
        <f t="shared" si="0"/>
        <v>-1</v>
      </c>
      <c r="H28" s="746"/>
      <c r="I28" s="747"/>
      <c r="J28" s="747"/>
      <c r="K28" s="747"/>
      <c r="L28" s="748"/>
      <c r="M28" s="212"/>
      <c r="N28" s="213"/>
      <c r="O28" s="118" t="s">
        <v>67</v>
      </c>
    </row>
    <row r="29" spans="1:19" ht="61.2" customHeight="1" thickBot="1">
      <c r="A29" s="214" t="s">
        <v>68</v>
      </c>
      <c r="B29" s="676" t="str">
        <f t="shared" si="1"/>
        <v>☆</v>
      </c>
      <c r="C29" s="677"/>
      <c r="D29" s="678"/>
      <c r="E29" s="423">
        <v>5.14</v>
      </c>
      <c r="F29" s="423">
        <v>5.61</v>
      </c>
      <c r="G29" s="125">
        <f t="shared" si="0"/>
        <v>0.47000000000000064</v>
      </c>
      <c r="H29" s="746"/>
      <c r="I29" s="747"/>
      <c r="J29" s="747"/>
      <c r="K29" s="747"/>
      <c r="L29" s="748"/>
      <c r="M29" s="212"/>
      <c r="N29" s="213"/>
      <c r="O29" s="118" t="s">
        <v>68</v>
      </c>
    </row>
    <row r="30" spans="1:19" ht="61.2" customHeight="1" thickBot="1">
      <c r="A30" s="214" t="s">
        <v>69</v>
      </c>
      <c r="B30" s="676" t="str">
        <f t="shared" si="1"/>
        <v>☆</v>
      </c>
      <c r="C30" s="677"/>
      <c r="D30" s="678"/>
      <c r="E30" s="423">
        <v>5.55</v>
      </c>
      <c r="F30" s="423">
        <v>5.89</v>
      </c>
      <c r="G30" s="125">
        <f t="shared" si="0"/>
        <v>0.33999999999999986</v>
      </c>
      <c r="H30" s="746"/>
      <c r="I30" s="747"/>
      <c r="J30" s="747"/>
      <c r="K30" s="747"/>
      <c r="L30" s="748"/>
      <c r="M30" s="399"/>
      <c r="N30" s="213"/>
      <c r="O30" s="118" t="s">
        <v>69</v>
      </c>
    </row>
    <row r="31" spans="1:19" ht="61.2" customHeight="1" thickBot="1">
      <c r="A31" s="214" t="s">
        <v>70</v>
      </c>
      <c r="B31" s="676" t="str">
        <f t="shared" si="1"/>
        <v>☆</v>
      </c>
      <c r="C31" s="677"/>
      <c r="D31" s="678"/>
      <c r="E31" s="550">
        <v>2.89</v>
      </c>
      <c r="F31" s="423">
        <v>3.96</v>
      </c>
      <c r="G31" s="125">
        <f t="shared" si="0"/>
        <v>1.0699999999999998</v>
      </c>
      <c r="H31" s="698"/>
      <c r="I31" s="699"/>
      <c r="J31" s="699"/>
      <c r="K31" s="699"/>
      <c r="L31" s="700"/>
      <c r="M31" s="212"/>
      <c r="N31" s="553"/>
      <c r="O31" s="118" t="s">
        <v>70</v>
      </c>
    </row>
    <row r="32" spans="1:19" ht="61.2" customHeight="1" thickBot="1">
      <c r="A32" s="216" t="s">
        <v>71</v>
      </c>
      <c r="B32" s="676" t="str">
        <f t="shared" si="1"/>
        <v>★</v>
      </c>
      <c r="C32" s="677"/>
      <c r="D32" s="678"/>
      <c r="E32" s="424">
        <v>8.16</v>
      </c>
      <c r="F32" s="424">
        <v>6.8</v>
      </c>
      <c r="G32" s="125">
        <f t="shared" si="0"/>
        <v>-1.3600000000000003</v>
      </c>
      <c r="H32" s="682"/>
      <c r="I32" s="680"/>
      <c r="J32" s="680"/>
      <c r="K32" s="680"/>
      <c r="L32" s="681"/>
      <c r="M32" s="212"/>
      <c r="N32" s="400"/>
      <c r="O32" s="118" t="s">
        <v>71</v>
      </c>
    </row>
    <row r="33" spans="1:16" ht="61.2" customHeight="1" thickBot="1">
      <c r="A33" s="217" t="s">
        <v>72</v>
      </c>
      <c r="B33" s="676" t="str">
        <f t="shared" si="1"/>
        <v>★</v>
      </c>
      <c r="C33" s="677"/>
      <c r="D33" s="678"/>
      <c r="E33" s="424">
        <v>7.11</v>
      </c>
      <c r="F33" s="424">
        <v>6.98</v>
      </c>
      <c r="G33" s="125">
        <f t="shared" si="0"/>
        <v>-0.12999999999999989</v>
      </c>
      <c r="H33" s="682"/>
      <c r="I33" s="680"/>
      <c r="J33" s="680"/>
      <c r="K33" s="680"/>
      <c r="L33" s="681"/>
      <c r="M33" s="212"/>
      <c r="N33" s="213"/>
      <c r="O33" s="118" t="s">
        <v>72</v>
      </c>
    </row>
    <row r="34" spans="1:16" ht="61.2" customHeight="1" thickBot="1">
      <c r="A34" s="96" t="s">
        <v>73</v>
      </c>
      <c r="B34" s="676" t="str">
        <f t="shared" si="1"/>
        <v>★</v>
      </c>
      <c r="C34" s="677"/>
      <c r="D34" s="678"/>
      <c r="E34" s="423">
        <v>4.95</v>
      </c>
      <c r="F34" s="423">
        <v>4.58</v>
      </c>
      <c r="G34" s="125">
        <f t="shared" si="0"/>
        <v>-0.37000000000000011</v>
      </c>
      <c r="H34" s="760"/>
      <c r="I34" s="761"/>
      <c r="J34" s="761"/>
      <c r="K34" s="761"/>
      <c r="L34" s="762"/>
      <c r="M34" s="431"/>
      <c r="N34" s="432"/>
      <c r="O34" s="118" t="s">
        <v>73</v>
      </c>
    </row>
    <row r="35" spans="1:16" ht="61.2" customHeight="1" thickBot="1">
      <c r="A35" s="218" t="s">
        <v>74</v>
      </c>
      <c r="B35" s="676" t="str">
        <f t="shared" si="1"/>
        <v>★</v>
      </c>
      <c r="C35" s="677"/>
      <c r="D35" s="678"/>
      <c r="E35" s="424">
        <v>6.78</v>
      </c>
      <c r="F35" s="424">
        <v>6.39</v>
      </c>
      <c r="G35" s="125">
        <f t="shared" si="0"/>
        <v>-0.39000000000000057</v>
      </c>
      <c r="H35" s="755"/>
      <c r="I35" s="756"/>
      <c r="J35" s="756"/>
      <c r="K35" s="756"/>
      <c r="L35" s="757"/>
      <c r="M35" s="554"/>
      <c r="N35" s="555"/>
      <c r="O35" s="118" t="s">
        <v>74</v>
      </c>
    </row>
    <row r="36" spans="1:16" ht="61.2" customHeight="1" thickBot="1">
      <c r="A36" s="219" t="s">
        <v>75</v>
      </c>
      <c r="B36" s="676" t="str">
        <f t="shared" si="1"/>
        <v>☆</v>
      </c>
      <c r="C36" s="677"/>
      <c r="D36" s="678"/>
      <c r="E36" s="423">
        <v>5.44</v>
      </c>
      <c r="F36" s="423">
        <v>5.95</v>
      </c>
      <c r="G36" s="125">
        <f t="shared" si="0"/>
        <v>0.50999999999999979</v>
      </c>
      <c r="H36" s="743"/>
      <c r="I36" s="744"/>
      <c r="J36" s="744"/>
      <c r="K36" s="744"/>
      <c r="L36" s="745"/>
      <c r="M36" s="554"/>
      <c r="N36" s="589"/>
      <c r="O36" s="118" t="s">
        <v>75</v>
      </c>
    </row>
    <row r="37" spans="1:16" ht="70.2" customHeight="1" thickBot="1">
      <c r="A37" s="214" t="s">
        <v>76</v>
      </c>
      <c r="B37" s="676" t="str">
        <f t="shared" si="1"/>
        <v>★</v>
      </c>
      <c r="C37" s="677"/>
      <c r="D37" s="678"/>
      <c r="E37" s="423">
        <v>3.67</v>
      </c>
      <c r="F37" s="423">
        <v>3.03</v>
      </c>
      <c r="G37" s="125">
        <f t="shared" si="0"/>
        <v>-0.64000000000000012</v>
      </c>
      <c r="H37" s="746"/>
      <c r="I37" s="747"/>
      <c r="J37" s="747"/>
      <c r="K37" s="747"/>
      <c r="L37" s="748"/>
      <c r="M37" s="212"/>
      <c r="N37" s="213"/>
      <c r="O37" s="118" t="s">
        <v>76</v>
      </c>
    </row>
    <row r="38" spans="1:16" ht="61.2" customHeight="1" thickBot="1">
      <c r="A38" s="214" t="s">
        <v>77</v>
      </c>
      <c r="B38" s="676" t="str">
        <f t="shared" si="1"/>
        <v>★</v>
      </c>
      <c r="C38" s="677"/>
      <c r="D38" s="678"/>
      <c r="E38" s="423">
        <v>5.83</v>
      </c>
      <c r="F38" s="423">
        <v>5.28</v>
      </c>
      <c r="G38" s="125">
        <f t="shared" si="0"/>
        <v>-0.54999999999999982</v>
      </c>
      <c r="H38" s="746"/>
      <c r="I38" s="747"/>
      <c r="J38" s="747"/>
      <c r="K38" s="747"/>
      <c r="L38" s="748"/>
      <c r="M38" s="212"/>
      <c r="N38" s="213"/>
      <c r="O38" s="118" t="s">
        <v>77</v>
      </c>
    </row>
    <row r="39" spans="1:16" ht="61.2" customHeight="1" thickBot="1">
      <c r="A39" s="214" t="s">
        <v>78</v>
      </c>
      <c r="B39" s="676" t="str">
        <f t="shared" si="1"/>
        <v>★</v>
      </c>
      <c r="C39" s="677"/>
      <c r="D39" s="678"/>
      <c r="E39" s="424">
        <v>9.68</v>
      </c>
      <c r="F39" s="424">
        <v>9.32</v>
      </c>
      <c r="G39" s="125">
        <f t="shared" si="0"/>
        <v>-0.35999999999999943</v>
      </c>
      <c r="H39" s="746"/>
      <c r="I39" s="747"/>
      <c r="J39" s="747"/>
      <c r="K39" s="747"/>
      <c r="L39" s="748"/>
      <c r="M39" s="430"/>
      <c r="N39" s="215"/>
      <c r="O39" s="118" t="s">
        <v>78</v>
      </c>
    </row>
    <row r="40" spans="1:16" ht="61.2" customHeight="1" thickBot="1">
      <c r="A40" s="214" t="s">
        <v>79</v>
      </c>
      <c r="B40" s="676" t="str">
        <f t="shared" si="1"/>
        <v>★</v>
      </c>
      <c r="C40" s="677"/>
      <c r="D40" s="678"/>
      <c r="E40" s="424">
        <v>8.6</v>
      </c>
      <c r="F40" s="424">
        <v>7.4</v>
      </c>
      <c r="G40" s="125">
        <f t="shared" si="0"/>
        <v>-1.1999999999999993</v>
      </c>
      <c r="H40" s="682"/>
      <c r="I40" s="680"/>
      <c r="J40" s="680"/>
      <c r="K40" s="680"/>
      <c r="L40" s="681"/>
      <c r="M40" s="212"/>
      <c r="N40" s="213"/>
      <c r="O40" s="118" t="s">
        <v>79</v>
      </c>
    </row>
    <row r="41" spans="1:16" ht="75" customHeight="1" thickBot="1">
      <c r="A41" s="214" t="s">
        <v>80</v>
      </c>
      <c r="B41" s="676" t="str">
        <f t="shared" si="1"/>
        <v>☆☆☆</v>
      </c>
      <c r="C41" s="677"/>
      <c r="D41" s="678"/>
      <c r="E41" s="550">
        <v>2.62</v>
      </c>
      <c r="F41" s="423">
        <v>5.33</v>
      </c>
      <c r="G41" s="125">
        <f t="shared" si="0"/>
        <v>2.71</v>
      </c>
      <c r="H41" s="752"/>
      <c r="I41" s="753"/>
      <c r="J41" s="753"/>
      <c r="K41" s="753"/>
      <c r="L41" s="754"/>
      <c r="M41" s="212"/>
      <c r="N41" s="213"/>
      <c r="O41" s="118" t="s">
        <v>80</v>
      </c>
    </row>
    <row r="42" spans="1:16" ht="61.2" customHeight="1" thickBot="1">
      <c r="A42" s="214" t="s">
        <v>81</v>
      </c>
      <c r="B42" s="676" t="str">
        <f t="shared" si="1"/>
        <v>★</v>
      </c>
      <c r="C42" s="677"/>
      <c r="D42" s="678"/>
      <c r="E42" s="424">
        <v>7.9</v>
      </c>
      <c r="F42" s="424">
        <v>7.08</v>
      </c>
      <c r="G42" s="125">
        <f t="shared" si="0"/>
        <v>-0.82000000000000028</v>
      </c>
      <c r="H42" s="682"/>
      <c r="I42" s="680"/>
      <c r="J42" s="680"/>
      <c r="K42" s="680"/>
      <c r="L42" s="681"/>
      <c r="M42" s="430"/>
      <c r="N42" s="213"/>
      <c r="O42" s="118" t="s">
        <v>81</v>
      </c>
      <c r="P42" s="22" t="s">
        <v>41</v>
      </c>
    </row>
    <row r="43" spans="1:16" ht="69" customHeight="1" thickBot="1">
      <c r="A43" s="214" t="s">
        <v>82</v>
      </c>
      <c r="B43" s="676" t="str">
        <f t="shared" si="1"/>
        <v>★</v>
      </c>
      <c r="C43" s="677"/>
      <c r="D43" s="678"/>
      <c r="E43" s="424">
        <v>11.3</v>
      </c>
      <c r="F43" s="424">
        <v>10.33</v>
      </c>
      <c r="G43" s="125">
        <f t="shared" si="0"/>
        <v>-0.97000000000000064</v>
      </c>
      <c r="H43" s="743"/>
      <c r="I43" s="744"/>
      <c r="J43" s="744"/>
      <c r="K43" s="744"/>
      <c r="L43" s="745"/>
      <c r="M43" s="552"/>
      <c r="N43" s="553"/>
      <c r="O43" s="118" t="s">
        <v>82</v>
      </c>
    </row>
    <row r="44" spans="1:16" ht="61.2" customHeight="1" thickBot="1">
      <c r="A44" s="220" t="s">
        <v>180</v>
      </c>
      <c r="B44" s="676" t="str">
        <f t="shared" si="1"/>
        <v>★</v>
      </c>
      <c r="C44" s="677"/>
      <c r="D44" s="678"/>
      <c r="E44" s="423">
        <v>4.8899999999999997</v>
      </c>
      <c r="F44" s="423">
        <v>4.88</v>
      </c>
      <c r="G44" s="125">
        <f t="shared" si="0"/>
        <v>-9.9999999999997868E-3</v>
      </c>
      <c r="H44" s="758" t="s">
        <v>240</v>
      </c>
      <c r="I44" s="759"/>
      <c r="J44" s="759"/>
      <c r="K44" s="759"/>
      <c r="L44" s="759"/>
      <c r="M44" s="631" t="s">
        <v>241</v>
      </c>
      <c r="N44" s="610">
        <v>45828</v>
      </c>
      <c r="O44" s="22" t="s">
        <v>180</v>
      </c>
    </row>
    <row r="45" spans="1:16" ht="61.2" customHeight="1" thickBot="1">
      <c r="A45" s="214" t="s">
        <v>83</v>
      </c>
      <c r="B45" s="676" t="str">
        <f t="shared" si="1"/>
        <v>☆</v>
      </c>
      <c r="C45" s="677"/>
      <c r="D45" s="678"/>
      <c r="E45" s="424">
        <v>6.29</v>
      </c>
      <c r="F45" s="424">
        <v>6.39</v>
      </c>
      <c r="G45" s="125">
        <f t="shared" si="0"/>
        <v>9.9999999999999645E-2</v>
      </c>
      <c r="H45" s="746"/>
      <c r="I45" s="747"/>
      <c r="J45" s="747"/>
      <c r="K45" s="747"/>
      <c r="L45" s="748"/>
      <c r="M45" s="212"/>
      <c r="N45" s="400"/>
      <c r="O45" s="118" t="s">
        <v>83</v>
      </c>
    </row>
    <row r="46" spans="1:16" ht="61.2" customHeight="1" thickBot="1">
      <c r="A46" s="214" t="s">
        <v>84</v>
      </c>
      <c r="B46" s="676" t="str">
        <f t="shared" si="1"/>
        <v>☆</v>
      </c>
      <c r="C46" s="677"/>
      <c r="D46" s="678"/>
      <c r="E46" s="423">
        <v>4.84</v>
      </c>
      <c r="F46" s="423">
        <v>4.8899999999999997</v>
      </c>
      <c r="G46" s="125">
        <f t="shared" si="0"/>
        <v>4.9999999999999822E-2</v>
      </c>
      <c r="H46" s="679" t="s">
        <v>224</v>
      </c>
      <c r="I46" s="680"/>
      <c r="J46" s="680"/>
      <c r="K46" s="680"/>
      <c r="L46" s="681"/>
      <c r="M46" s="212" t="s">
        <v>225</v>
      </c>
      <c r="N46" s="213">
        <v>45820</v>
      </c>
      <c r="O46" s="118" t="s">
        <v>84</v>
      </c>
    </row>
    <row r="47" spans="1:16" ht="61.2" customHeight="1" thickBot="1">
      <c r="A47" s="214" t="s">
        <v>85</v>
      </c>
      <c r="B47" s="676" t="str">
        <f t="shared" si="1"/>
        <v>★</v>
      </c>
      <c r="C47" s="677"/>
      <c r="D47" s="678"/>
      <c r="E47" s="424">
        <v>6.03</v>
      </c>
      <c r="F47" s="423">
        <v>5.71</v>
      </c>
      <c r="G47" s="125">
        <f t="shared" si="0"/>
        <v>-0.32000000000000028</v>
      </c>
      <c r="H47" s="682"/>
      <c r="I47" s="680"/>
      <c r="J47" s="680"/>
      <c r="K47" s="680"/>
      <c r="L47" s="681"/>
      <c r="M47" s="212"/>
      <c r="N47" s="213"/>
      <c r="O47" s="118" t="s">
        <v>85</v>
      </c>
    </row>
    <row r="48" spans="1:16" ht="61.2" customHeight="1" thickBot="1">
      <c r="A48" s="214" t="s">
        <v>86</v>
      </c>
      <c r="B48" s="676" t="str">
        <f t="shared" si="1"/>
        <v>★</v>
      </c>
      <c r="C48" s="677"/>
      <c r="D48" s="678"/>
      <c r="E48" s="424">
        <v>7.38</v>
      </c>
      <c r="F48" s="424">
        <v>6.85</v>
      </c>
      <c r="G48" s="125">
        <f t="shared" si="0"/>
        <v>-0.53000000000000025</v>
      </c>
      <c r="H48" s="689"/>
      <c r="I48" s="690"/>
      <c r="J48" s="690"/>
      <c r="K48" s="690"/>
      <c r="L48" s="691"/>
      <c r="M48" s="552"/>
      <c r="N48" s="553"/>
      <c r="O48" s="118" t="s">
        <v>86</v>
      </c>
    </row>
    <row r="49" spans="1:15" ht="61.2" customHeight="1" thickBot="1">
      <c r="A49" s="214" t="s">
        <v>87</v>
      </c>
      <c r="B49" s="676" t="str">
        <f t="shared" si="1"/>
        <v>★</v>
      </c>
      <c r="C49" s="677"/>
      <c r="D49" s="678"/>
      <c r="E49" s="424">
        <v>6.79</v>
      </c>
      <c r="F49" s="424">
        <v>6.11</v>
      </c>
      <c r="G49" s="125">
        <f t="shared" si="0"/>
        <v>-0.67999999999999972</v>
      </c>
      <c r="H49" s="749" t="s">
        <v>242</v>
      </c>
      <c r="I49" s="750"/>
      <c r="J49" s="750"/>
      <c r="K49" s="750"/>
      <c r="L49" s="751"/>
      <c r="M49" s="632" t="s">
        <v>243</v>
      </c>
      <c r="N49" s="610">
        <v>45828</v>
      </c>
      <c r="O49" s="118" t="s">
        <v>87</v>
      </c>
    </row>
    <row r="50" spans="1:15" ht="75.599999999999994" customHeight="1" thickBot="1">
      <c r="A50" s="214" t="s">
        <v>88</v>
      </c>
      <c r="B50" s="676" t="str">
        <f t="shared" si="1"/>
        <v>★</v>
      </c>
      <c r="C50" s="677"/>
      <c r="D50" s="678"/>
      <c r="E50" s="424">
        <v>8.52</v>
      </c>
      <c r="F50" s="424">
        <v>7.37</v>
      </c>
      <c r="G50" s="125">
        <f t="shared" si="0"/>
        <v>-1.1499999999999995</v>
      </c>
      <c r="H50" s="689"/>
      <c r="I50" s="690"/>
      <c r="J50" s="690"/>
      <c r="K50" s="690"/>
      <c r="L50" s="691"/>
      <c r="M50" s="552"/>
      <c r="N50" s="556"/>
      <c r="O50" s="118" t="s">
        <v>88</v>
      </c>
    </row>
    <row r="51" spans="1:15" ht="61.2" customHeight="1" thickBot="1">
      <c r="A51" s="214" t="s">
        <v>89</v>
      </c>
      <c r="B51" s="676" t="str">
        <f t="shared" si="1"/>
        <v>☆</v>
      </c>
      <c r="C51" s="677"/>
      <c r="D51" s="678"/>
      <c r="E51" s="424">
        <v>8.3800000000000008</v>
      </c>
      <c r="F51" s="424">
        <v>9.7100000000000009</v>
      </c>
      <c r="G51" s="125">
        <f t="shared" si="0"/>
        <v>1.33</v>
      </c>
      <c r="H51" s="682"/>
      <c r="I51" s="680"/>
      <c r="J51" s="680"/>
      <c r="K51" s="680"/>
      <c r="L51" s="681"/>
      <c r="M51" s="212"/>
      <c r="N51" s="213"/>
      <c r="O51" s="118" t="s">
        <v>89</v>
      </c>
    </row>
    <row r="52" spans="1:15" ht="61.2" customHeight="1" thickBot="1">
      <c r="A52" s="214" t="s">
        <v>90</v>
      </c>
      <c r="B52" s="676" t="str">
        <f t="shared" si="1"/>
        <v>★</v>
      </c>
      <c r="C52" s="677"/>
      <c r="D52" s="678"/>
      <c r="E52" s="423">
        <v>4.67</v>
      </c>
      <c r="F52" s="423">
        <v>4.07</v>
      </c>
      <c r="G52" s="125">
        <f t="shared" si="0"/>
        <v>-0.59999999999999964</v>
      </c>
      <c r="H52" s="746"/>
      <c r="I52" s="747"/>
      <c r="J52" s="747"/>
      <c r="K52" s="747"/>
      <c r="L52" s="748"/>
      <c r="M52" s="212"/>
      <c r="N52" s="213"/>
      <c r="O52" s="118" t="s">
        <v>90</v>
      </c>
    </row>
    <row r="53" spans="1:15" ht="61.2" customHeight="1" thickBot="1">
      <c r="A53" s="214" t="s">
        <v>91</v>
      </c>
      <c r="B53" s="676" t="str">
        <f t="shared" si="1"/>
        <v>☆</v>
      </c>
      <c r="C53" s="677"/>
      <c r="D53" s="678"/>
      <c r="E53" s="424">
        <v>7</v>
      </c>
      <c r="F53" s="424">
        <v>7.68</v>
      </c>
      <c r="G53" s="125">
        <f t="shared" si="0"/>
        <v>0.67999999999999972</v>
      </c>
      <c r="H53" s="682"/>
      <c r="I53" s="680"/>
      <c r="J53" s="680"/>
      <c r="K53" s="680"/>
      <c r="L53" s="681"/>
      <c r="M53" s="422"/>
      <c r="N53" s="213"/>
      <c r="O53" s="118" t="s">
        <v>91</v>
      </c>
    </row>
    <row r="54" spans="1:15" ht="61.2" customHeight="1" thickBot="1">
      <c r="A54" s="214" t="s">
        <v>92</v>
      </c>
      <c r="B54" s="676" t="str">
        <f t="shared" si="1"/>
        <v>★</v>
      </c>
      <c r="C54" s="677"/>
      <c r="D54" s="678"/>
      <c r="E54" s="425">
        <v>13.73</v>
      </c>
      <c r="F54" s="425">
        <v>12.55</v>
      </c>
      <c r="G54" s="125">
        <f t="shared" si="0"/>
        <v>-1.1799999999999997</v>
      </c>
      <c r="H54" s="682"/>
      <c r="I54" s="680"/>
      <c r="J54" s="680"/>
      <c r="K54" s="680"/>
      <c r="L54" s="681"/>
      <c r="M54" s="212"/>
      <c r="N54" s="213"/>
      <c r="O54" s="118" t="s">
        <v>92</v>
      </c>
    </row>
    <row r="55" spans="1:15" ht="61.2" customHeight="1" thickBot="1">
      <c r="A55" s="214" t="s">
        <v>93</v>
      </c>
      <c r="B55" s="676" t="str">
        <f t="shared" si="1"/>
        <v>★</v>
      </c>
      <c r="C55" s="677"/>
      <c r="D55" s="678"/>
      <c r="E55" s="424">
        <v>9.43</v>
      </c>
      <c r="F55" s="424">
        <v>8.9600000000000009</v>
      </c>
      <c r="G55" s="125">
        <f t="shared" si="0"/>
        <v>-0.46999999999999886</v>
      </c>
      <c r="H55" s="743"/>
      <c r="I55" s="744"/>
      <c r="J55" s="744"/>
      <c r="K55" s="744"/>
      <c r="L55" s="745"/>
      <c r="M55" s="552"/>
      <c r="N55" s="553"/>
      <c r="O55" s="118" t="s">
        <v>93</v>
      </c>
    </row>
    <row r="56" spans="1:15" ht="61.2" customHeight="1" thickBot="1">
      <c r="A56" s="214" t="s">
        <v>94</v>
      </c>
      <c r="B56" s="676" t="str">
        <f t="shared" si="1"/>
        <v>★</v>
      </c>
      <c r="C56" s="677"/>
      <c r="D56" s="678"/>
      <c r="E56" s="424">
        <v>6.33</v>
      </c>
      <c r="F56" s="424">
        <v>6.29</v>
      </c>
      <c r="G56" s="125">
        <f t="shared" si="0"/>
        <v>-4.0000000000000036E-2</v>
      </c>
      <c r="H56" s="679"/>
      <c r="I56" s="680"/>
      <c r="J56" s="680"/>
      <c r="K56" s="680"/>
      <c r="L56" s="681"/>
      <c r="M56" s="212"/>
      <c r="N56" s="213"/>
      <c r="O56" s="118" t="s">
        <v>94</v>
      </c>
    </row>
    <row r="57" spans="1:15" ht="61.2" customHeight="1" thickBot="1">
      <c r="A57" s="214" t="s">
        <v>95</v>
      </c>
      <c r="B57" s="676" t="str">
        <f t="shared" si="1"/>
        <v>☆</v>
      </c>
      <c r="C57" s="677"/>
      <c r="D57" s="678"/>
      <c r="E57" s="424">
        <v>6.28</v>
      </c>
      <c r="F57" s="424">
        <v>6.3</v>
      </c>
      <c r="G57" s="125">
        <f t="shared" si="0"/>
        <v>1.9999999999999574E-2</v>
      </c>
      <c r="H57" s="679"/>
      <c r="I57" s="680"/>
      <c r="J57" s="680"/>
      <c r="K57" s="680"/>
      <c r="L57" s="681"/>
      <c r="M57" s="212"/>
      <c r="N57" s="213"/>
      <c r="O57" s="118" t="s">
        <v>95</v>
      </c>
    </row>
    <row r="58" spans="1:15" ht="61.2" customHeight="1" thickBot="1">
      <c r="A58" s="214" t="s">
        <v>96</v>
      </c>
      <c r="B58" s="676" t="str">
        <f t="shared" si="1"/>
        <v>☆</v>
      </c>
      <c r="C58" s="677"/>
      <c r="D58" s="678"/>
      <c r="E58" s="423">
        <v>5.52</v>
      </c>
      <c r="F58" s="424">
        <v>6.33</v>
      </c>
      <c r="G58" s="125">
        <f t="shared" si="0"/>
        <v>0.8100000000000005</v>
      </c>
      <c r="H58" s="682"/>
      <c r="I58" s="680"/>
      <c r="J58" s="680"/>
      <c r="K58" s="680"/>
      <c r="L58" s="681"/>
      <c r="M58" s="212"/>
      <c r="N58" s="213"/>
      <c r="O58" s="118" t="s">
        <v>96</v>
      </c>
    </row>
    <row r="59" spans="1:15" ht="61.2" customHeight="1" thickBot="1">
      <c r="A59" s="214" t="s">
        <v>97</v>
      </c>
      <c r="B59" s="676" t="str">
        <f t="shared" si="1"/>
        <v>★</v>
      </c>
      <c r="C59" s="677"/>
      <c r="D59" s="678"/>
      <c r="E59" s="424">
        <v>7.46</v>
      </c>
      <c r="F59" s="424">
        <v>6.19</v>
      </c>
      <c r="G59" s="125">
        <f t="shared" si="0"/>
        <v>-1.2699999999999996</v>
      </c>
      <c r="H59" s="682"/>
      <c r="I59" s="680"/>
      <c r="J59" s="680"/>
      <c r="K59" s="680"/>
      <c r="L59" s="681"/>
      <c r="M59" s="212"/>
      <c r="N59" s="213"/>
      <c r="O59" s="118" t="s">
        <v>97</v>
      </c>
    </row>
    <row r="60" spans="1:15" ht="61.2" customHeight="1" thickBot="1">
      <c r="A60" s="214" t="s">
        <v>98</v>
      </c>
      <c r="B60" s="676" t="str">
        <f t="shared" si="1"/>
        <v>☆</v>
      </c>
      <c r="C60" s="677"/>
      <c r="D60" s="678"/>
      <c r="E60" s="424">
        <v>11</v>
      </c>
      <c r="F60" s="424">
        <v>11.1</v>
      </c>
      <c r="G60" s="125">
        <f t="shared" si="0"/>
        <v>9.9999999999999645E-2</v>
      </c>
      <c r="H60" s="679"/>
      <c r="I60" s="680"/>
      <c r="J60" s="680"/>
      <c r="K60" s="680"/>
      <c r="L60" s="681"/>
      <c r="M60" s="212"/>
      <c r="N60" s="213"/>
      <c r="O60" s="118" t="s">
        <v>98</v>
      </c>
    </row>
    <row r="61" spans="1:15" ht="61.2" customHeight="1" thickBot="1">
      <c r="A61" s="214" t="s">
        <v>99</v>
      </c>
      <c r="B61" s="676" t="str">
        <f t="shared" si="1"/>
        <v>★</v>
      </c>
      <c r="C61" s="677"/>
      <c r="D61" s="678"/>
      <c r="E61" s="423">
        <v>3.7</v>
      </c>
      <c r="F61" s="423">
        <v>3.55</v>
      </c>
      <c r="G61" s="125">
        <f t="shared" si="0"/>
        <v>-0.15000000000000036</v>
      </c>
      <c r="H61" s="692"/>
      <c r="I61" s="693"/>
      <c r="J61" s="693"/>
      <c r="K61" s="693"/>
      <c r="L61" s="694"/>
      <c r="M61" s="548"/>
      <c r="N61" s="549"/>
      <c r="O61" s="118" t="s">
        <v>99</v>
      </c>
    </row>
    <row r="62" spans="1:15" ht="69" customHeight="1" thickBot="1">
      <c r="A62" s="214" t="s">
        <v>100</v>
      </c>
      <c r="B62" s="676" t="str">
        <f t="shared" si="1"/>
        <v>★</v>
      </c>
      <c r="C62" s="677"/>
      <c r="D62" s="678"/>
      <c r="E62" s="424">
        <v>9.34</v>
      </c>
      <c r="F62" s="424">
        <v>8.57</v>
      </c>
      <c r="G62" s="125">
        <f t="shared" si="0"/>
        <v>-0.76999999999999957</v>
      </c>
      <c r="H62" s="695" t="s">
        <v>238</v>
      </c>
      <c r="I62" s="696"/>
      <c r="J62" s="696"/>
      <c r="K62" s="696"/>
      <c r="L62" s="697"/>
      <c r="M62" s="630" t="s">
        <v>239</v>
      </c>
      <c r="N62" s="610">
        <v>45828</v>
      </c>
      <c r="O62" s="118" t="s">
        <v>100</v>
      </c>
    </row>
    <row r="63" spans="1:15" ht="61.2" customHeight="1" thickBot="1">
      <c r="A63" s="214" t="s">
        <v>101</v>
      </c>
      <c r="B63" s="676" t="str">
        <f t="shared" si="1"/>
        <v>★</v>
      </c>
      <c r="C63" s="677"/>
      <c r="D63" s="678"/>
      <c r="E63" s="423">
        <v>5</v>
      </c>
      <c r="F63" s="423">
        <v>4.75</v>
      </c>
      <c r="G63" s="125">
        <f t="shared" si="0"/>
        <v>-0.25</v>
      </c>
      <c r="H63" s="698"/>
      <c r="I63" s="699"/>
      <c r="J63" s="699"/>
      <c r="K63" s="699"/>
      <c r="L63" s="700"/>
      <c r="M63" s="557"/>
      <c r="N63" s="553"/>
      <c r="O63" s="118" t="s">
        <v>101</v>
      </c>
    </row>
    <row r="64" spans="1:15" ht="61.2" customHeight="1" thickBot="1">
      <c r="A64" s="214" t="s">
        <v>102</v>
      </c>
      <c r="B64" s="676" t="str">
        <f t="shared" si="1"/>
        <v>★</v>
      </c>
      <c r="C64" s="677"/>
      <c r="D64" s="678"/>
      <c r="E64" s="423">
        <v>5.65</v>
      </c>
      <c r="F64" s="423">
        <v>5.52</v>
      </c>
      <c r="G64" s="125">
        <f t="shared" si="0"/>
        <v>-0.13000000000000078</v>
      </c>
      <c r="H64" s="686"/>
      <c r="I64" s="687"/>
      <c r="J64" s="687"/>
      <c r="K64" s="687"/>
      <c r="L64" s="688"/>
      <c r="M64" s="552"/>
      <c r="N64" s="553"/>
      <c r="O64" s="118" t="s">
        <v>102</v>
      </c>
    </row>
    <row r="65" spans="1:18" ht="61.2" customHeight="1" thickBot="1">
      <c r="A65" s="214" t="s">
        <v>103</v>
      </c>
      <c r="B65" s="676" t="str">
        <f t="shared" si="1"/>
        <v>☆</v>
      </c>
      <c r="C65" s="677"/>
      <c r="D65" s="678"/>
      <c r="E65" s="423">
        <v>5.73</v>
      </c>
      <c r="F65" s="424">
        <v>6.27</v>
      </c>
      <c r="G65" s="125">
        <f t="shared" si="0"/>
        <v>0.53999999999999915</v>
      </c>
      <c r="H65" s="689"/>
      <c r="I65" s="690"/>
      <c r="J65" s="690"/>
      <c r="K65" s="690"/>
      <c r="L65" s="691"/>
      <c r="M65" s="547"/>
      <c r="N65" s="553"/>
      <c r="O65" s="118" t="s">
        <v>103</v>
      </c>
    </row>
    <row r="66" spans="1:18" ht="61.2" customHeight="1" thickBot="1">
      <c r="A66" s="214" t="s">
        <v>104</v>
      </c>
      <c r="B66" s="676" t="str">
        <f t="shared" si="1"/>
        <v>★</v>
      </c>
      <c r="C66" s="677"/>
      <c r="D66" s="678"/>
      <c r="E66" s="424">
        <v>10.83</v>
      </c>
      <c r="F66" s="424">
        <v>10.28</v>
      </c>
      <c r="G66" s="125">
        <f t="shared" si="0"/>
        <v>-0.55000000000000071</v>
      </c>
      <c r="H66" s="679"/>
      <c r="I66" s="680"/>
      <c r="J66" s="680"/>
      <c r="K66" s="680"/>
      <c r="L66" s="681"/>
      <c r="M66" s="212"/>
      <c r="N66" s="213"/>
      <c r="O66" s="118" t="s">
        <v>104</v>
      </c>
    </row>
    <row r="67" spans="1:18" ht="61.2" customHeight="1" thickBot="1">
      <c r="A67" s="214" t="s">
        <v>105</v>
      </c>
      <c r="B67" s="676" t="str">
        <f t="shared" si="1"/>
        <v>★</v>
      </c>
      <c r="C67" s="677"/>
      <c r="D67" s="678"/>
      <c r="E67" s="424">
        <v>7.8</v>
      </c>
      <c r="F67" s="424">
        <v>7.07</v>
      </c>
      <c r="G67" s="125">
        <f t="shared" si="0"/>
        <v>-0.72999999999999954</v>
      </c>
      <c r="H67" s="679"/>
      <c r="I67" s="680"/>
      <c r="J67" s="680"/>
      <c r="K67" s="680"/>
      <c r="L67" s="681"/>
      <c r="M67" s="212"/>
      <c r="N67" s="213"/>
      <c r="O67" s="118" t="s">
        <v>105</v>
      </c>
    </row>
    <row r="68" spans="1:18" ht="61.2" customHeight="1" thickBot="1">
      <c r="A68" s="219" t="s">
        <v>106</v>
      </c>
      <c r="B68" s="676" t="str">
        <f t="shared" si="1"/>
        <v>☆</v>
      </c>
      <c r="C68" s="677"/>
      <c r="D68" s="678"/>
      <c r="E68" s="424">
        <v>7.77</v>
      </c>
      <c r="F68" s="424">
        <v>8.0299999999999994</v>
      </c>
      <c r="G68" s="125">
        <f t="shared" si="0"/>
        <v>0.25999999999999979</v>
      </c>
      <c r="H68" s="682"/>
      <c r="I68" s="680"/>
      <c r="J68" s="680"/>
      <c r="K68" s="680"/>
      <c r="L68" s="681"/>
      <c r="M68" s="212"/>
      <c r="N68" s="213"/>
      <c r="O68" s="118" t="s">
        <v>106</v>
      </c>
    </row>
    <row r="69" spans="1:18" ht="61.2" customHeight="1" thickBot="1">
      <c r="A69" s="216" t="s">
        <v>107</v>
      </c>
      <c r="B69" s="676" t="str">
        <f t="shared" si="1"/>
        <v>☆☆</v>
      </c>
      <c r="C69" s="677"/>
      <c r="D69" s="678"/>
      <c r="E69" s="551">
        <v>2.84</v>
      </c>
      <c r="F69" s="441">
        <v>4.4800000000000004</v>
      </c>
      <c r="G69" s="125">
        <f t="shared" si="0"/>
        <v>1.6400000000000006</v>
      </c>
      <c r="H69" s="683"/>
      <c r="I69" s="684"/>
      <c r="J69" s="684"/>
      <c r="K69" s="684"/>
      <c r="L69" s="685"/>
      <c r="M69" s="212"/>
      <c r="N69" s="213"/>
      <c r="O69" s="118" t="s">
        <v>107</v>
      </c>
    </row>
    <row r="70" spans="1:18" ht="61.2" customHeight="1" thickBot="1">
      <c r="A70" s="391" t="s">
        <v>108</v>
      </c>
      <c r="B70" s="676" t="str">
        <f t="shared" si="1"/>
        <v>★</v>
      </c>
      <c r="C70" s="677"/>
      <c r="D70" s="678"/>
      <c r="E70" s="424">
        <v>6.46</v>
      </c>
      <c r="F70" s="424">
        <v>6.25</v>
      </c>
      <c r="G70" s="392">
        <f t="shared" ref="G70" si="2">F70-E70</f>
        <v>-0.20999999999999996</v>
      </c>
      <c r="H70" s="731"/>
      <c r="I70" s="732"/>
      <c r="J70" s="732"/>
      <c r="K70" s="732"/>
      <c r="L70" s="733"/>
      <c r="M70" s="221"/>
      <c r="N70" s="393"/>
      <c r="O70" s="118"/>
    </row>
    <row r="71" spans="1:18" ht="42.75" customHeight="1" thickBot="1">
      <c r="A71" s="97"/>
      <c r="B71" s="97"/>
      <c r="C71" s="97"/>
      <c r="D71" s="97"/>
      <c r="E71" s="734"/>
      <c r="F71" s="734"/>
      <c r="G71" s="734"/>
      <c r="H71" s="734"/>
      <c r="I71" s="734"/>
      <c r="J71" s="734"/>
      <c r="K71" s="734"/>
      <c r="L71" s="734"/>
      <c r="M71" s="23">
        <f>COUNTIF(E24:E70,"&gt;=10")</f>
        <v>4</v>
      </c>
      <c r="N71" s="23">
        <f>COUNTIF(F24:F70,"&gt;=10")</f>
        <v>4</v>
      </c>
      <c r="O71" s="23" t="s">
        <v>3</v>
      </c>
    </row>
    <row r="72" spans="1:18" ht="36.75" customHeight="1" thickBot="1">
      <c r="A72" s="222" t="s">
        <v>17</v>
      </c>
      <c r="B72" s="223"/>
      <c r="C72" s="329"/>
      <c r="D72" s="329"/>
      <c r="E72" s="735" t="s">
        <v>109</v>
      </c>
      <c r="F72" s="735"/>
      <c r="G72" s="735"/>
      <c r="H72" s="736" t="s">
        <v>204</v>
      </c>
      <c r="I72" s="737"/>
      <c r="J72" s="329"/>
      <c r="K72" s="224"/>
      <c r="L72" s="224"/>
      <c r="M72" s="225"/>
      <c r="N72" s="226"/>
    </row>
    <row r="73" spans="1:18" ht="36.75" customHeight="1" thickBot="1">
      <c r="A73" s="31"/>
      <c r="B73" s="570"/>
      <c r="C73" s="740" t="s">
        <v>110</v>
      </c>
      <c r="D73" s="741"/>
      <c r="E73" s="741"/>
      <c r="F73" s="742"/>
      <c r="G73" s="227">
        <f>+F70</f>
        <v>6.25</v>
      </c>
      <c r="H73" s="228" t="s">
        <v>111</v>
      </c>
      <c r="I73" s="738">
        <f>+G70</f>
        <v>-0.20999999999999996</v>
      </c>
      <c r="J73" s="739"/>
      <c r="K73" s="99"/>
      <c r="L73" s="99"/>
      <c r="M73" s="100"/>
      <c r="N73" s="32"/>
    </row>
    <row r="74" spans="1:18" ht="36.75" customHeight="1" thickBot="1">
      <c r="A74" s="31"/>
      <c r="B74" s="98"/>
      <c r="C74" s="701" t="s">
        <v>112</v>
      </c>
      <c r="D74" s="702"/>
      <c r="E74" s="702"/>
      <c r="F74" s="703"/>
      <c r="G74" s="229">
        <f>+F35</f>
        <v>6.39</v>
      </c>
      <c r="H74" s="230" t="s">
        <v>113</v>
      </c>
      <c r="I74" s="704">
        <f>+G35</f>
        <v>-0.39000000000000057</v>
      </c>
      <c r="J74" s="705"/>
      <c r="K74" s="99"/>
      <c r="L74" s="99"/>
      <c r="M74" s="100"/>
      <c r="N74" s="32"/>
      <c r="R74" s="231" t="s">
        <v>17</v>
      </c>
    </row>
    <row r="75" spans="1:18" ht="36.75" customHeight="1" thickBot="1">
      <c r="A75" s="31"/>
      <c r="B75" s="98"/>
      <c r="C75" s="706" t="s">
        <v>114</v>
      </c>
      <c r="D75" s="707"/>
      <c r="E75" s="707"/>
      <c r="F75" s="232" t="str">
        <f>VLOOKUP(G75,F:P,10,0)</f>
        <v>島根県</v>
      </c>
      <c r="G75" s="233">
        <f>MAX(F23:F69)</f>
        <v>12.55</v>
      </c>
      <c r="H75" s="708" t="s">
        <v>115</v>
      </c>
      <c r="I75" s="709"/>
      <c r="J75" s="709"/>
      <c r="K75" s="234">
        <f>+N71</f>
        <v>4</v>
      </c>
      <c r="L75" s="235" t="s">
        <v>116</v>
      </c>
      <c r="M75" s="388">
        <f>N71-M71</f>
        <v>0</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10">
        <v>3</v>
      </c>
      <c r="B79" s="713" t="s">
        <v>220</v>
      </c>
      <c r="C79" s="714"/>
      <c r="D79" s="714"/>
      <c r="E79" s="714"/>
      <c r="F79" s="715"/>
      <c r="G79" s="722" t="s">
        <v>226</v>
      </c>
      <c r="H79" s="723"/>
      <c r="I79" s="723"/>
      <c r="J79" s="723"/>
      <c r="K79" s="723"/>
      <c r="L79" s="723"/>
      <c r="M79" s="723"/>
      <c r="N79" s="724"/>
    </row>
    <row r="80" spans="1:18" ht="24.75" customHeight="1">
      <c r="A80" s="711"/>
      <c r="B80" s="716"/>
      <c r="C80" s="717"/>
      <c r="D80" s="717"/>
      <c r="E80" s="717"/>
      <c r="F80" s="718"/>
      <c r="G80" s="725"/>
      <c r="H80" s="726"/>
      <c r="I80" s="726"/>
      <c r="J80" s="726"/>
      <c r="K80" s="726"/>
      <c r="L80" s="726"/>
      <c r="M80" s="726"/>
      <c r="N80" s="727"/>
      <c r="O80" s="106" t="s">
        <v>3</v>
      </c>
      <c r="P80" s="106"/>
    </row>
    <row r="81" spans="1:16" ht="24.75" customHeight="1">
      <c r="A81" s="711"/>
      <c r="B81" s="716"/>
      <c r="C81" s="717"/>
      <c r="D81" s="717"/>
      <c r="E81" s="717"/>
      <c r="F81" s="718"/>
      <c r="G81" s="725"/>
      <c r="H81" s="726"/>
      <c r="I81" s="726"/>
      <c r="J81" s="726"/>
      <c r="K81" s="726"/>
      <c r="L81" s="726"/>
      <c r="M81" s="726"/>
      <c r="N81" s="727"/>
      <c r="O81" s="106" t="s">
        <v>17</v>
      </c>
      <c r="P81" s="106" t="s">
        <v>117</v>
      </c>
    </row>
    <row r="82" spans="1:16" ht="24.75" customHeight="1">
      <c r="A82" s="711"/>
      <c r="B82" s="716"/>
      <c r="C82" s="717"/>
      <c r="D82" s="717"/>
      <c r="E82" s="717"/>
      <c r="F82" s="718"/>
      <c r="G82" s="725"/>
      <c r="H82" s="726"/>
      <c r="I82" s="726"/>
      <c r="J82" s="726"/>
      <c r="K82" s="726"/>
      <c r="L82" s="726"/>
      <c r="M82" s="726"/>
      <c r="N82" s="727"/>
      <c r="O82" s="107"/>
      <c r="P82" s="106"/>
    </row>
    <row r="83" spans="1:16" ht="46.2" customHeight="1" thickBot="1">
      <c r="A83" s="712"/>
      <c r="B83" s="719"/>
      <c r="C83" s="720"/>
      <c r="D83" s="720"/>
      <c r="E83" s="720"/>
      <c r="F83" s="721"/>
      <c r="G83" s="728"/>
      <c r="H83" s="729"/>
      <c r="I83" s="729"/>
      <c r="J83" s="729"/>
      <c r="K83" s="729"/>
      <c r="L83" s="729"/>
      <c r="M83" s="729"/>
      <c r="N83" s="730"/>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5D296-FC99-409A-B825-F444567511A5}">
  <sheetPr>
    <pageSetUpPr fitToPage="1"/>
  </sheetPr>
  <dimension ref="A1:Q25"/>
  <sheetViews>
    <sheetView view="pageBreakPreview" zoomScale="95" zoomScaleNormal="75" zoomScaleSheetLayoutView="95" workbookViewId="0">
      <selection activeCell="S17" sqref="S17"/>
    </sheetView>
  </sheetViews>
  <sheetFormatPr defaultColWidth="9" defaultRowHeight="13.2"/>
  <cols>
    <col min="1" max="1" width="4.88671875" style="410" customWidth="1"/>
    <col min="2" max="8" width="9" style="410"/>
    <col min="9" max="10" width="14.88671875" style="410" customWidth="1"/>
    <col min="11" max="11" width="9" style="410"/>
    <col min="12" max="12" width="20.21875" style="410" customWidth="1"/>
    <col min="13" max="13" width="4.77734375" style="410" customWidth="1"/>
    <col min="14" max="14" width="3.44140625" style="410" customWidth="1"/>
    <col min="15" max="16384" width="9" style="410"/>
  </cols>
  <sheetData>
    <row r="1" spans="1:17" ht="23.4">
      <c r="A1" s="803" t="s">
        <v>200</v>
      </c>
      <c r="B1" s="803"/>
      <c r="C1" s="803"/>
      <c r="D1" s="803"/>
      <c r="E1" s="803"/>
      <c r="F1" s="803"/>
      <c r="G1" s="803"/>
      <c r="H1" s="803"/>
      <c r="I1" s="803"/>
      <c r="J1" s="804"/>
      <c r="K1" s="804"/>
      <c r="L1" s="804"/>
      <c r="M1" s="804"/>
      <c r="N1" s="642"/>
    </row>
    <row r="2" spans="1:17" ht="19.2">
      <c r="A2" s="805" t="s">
        <v>392</v>
      </c>
      <c r="B2" s="805"/>
      <c r="C2" s="805"/>
      <c r="D2" s="805"/>
      <c r="E2" s="805"/>
      <c r="F2" s="805"/>
      <c r="G2" s="805"/>
      <c r="H2" s="805"/>
      <c r="I2" s="805"/>
      <c r="J2" s="806"/>
      <c r="K2" s="806"/>
      <c r="L2" s="806"/>
      <c r="M2" s="806"/>
      <c r="N2" s="643"/>
      <c r="P2" s="606"/>
    </row>
    <row r="3" spans="1:17" ht="33.75" customHeight="1">
      <c r="A3" s="807" t="s">
        <v>393</v>
      </c>
      <c r="B3" s="807"/>
      <c r="C3" s="807"/>
      <c r="D3" s="807"/>
      <c r="E3" s="807"/>
      <c r="F3" s="807"/>
      <c r="G3" s="807"/>
      <c r="H3" s="807"/>
      <c r="I3" s="807"/>
      <c r="J3" s="808"/>
      <c r="K3" s="808"/>
      <c r="L3" s="808"/>
      <c r="M3" s="808"/>
      <c r="N3" s="809"/>
      <c r="O3" s="411"/>
      <c r="P3" s="1"/>
    </row>
    <row r="4" spans="1:17" ht="22.5" customHeight="1">
      <c r="A4" s="810" t="s">
        <v>394</v>
      </c>
      <c r="B4" s="810"/>
      <c r="C4" s="810"/>
      <c r="D4" s="810"/>
      <c r="E4" s="810"/>
      <c r="F4" s="810"/>
      <c r="G4" s="810"/>
      <c r="H4" s="810"/>
      <c r="I4" s="810"/>
      <c r="J4" s="811"/>
      <c r="K4" s="811"/>
      <c r="L4" s="811"/>
      <c r="M4" s="811"/>
      <c r="N4" s="809"/>
      <c r="P4" s="1"/>
    </row>
    <row r="5" spans="1:17" ht="16.2">
      <c r="A5" s="644"/>
      <c r="B5" s="645"/>
      <c r="C5" s="645"/>
      <c r="D5" s="645"/>
      <c r="E5" s="645"/>
      <c r="F5" s="645"/>
      <c r="G5" s="645"/>
      <c r="H5" s="645"/>
      <c r="I5" s="645"/>
      <c r="J5" s="645"/>
      <c r="K5" s="645"/>
      <c r="L5" s="645"/>
      <c r="M5" s="645"/>
      <c r="N5" s="809"/>
      <c r="P5" s="1"/>
    </row>
    <row r="6" spans="1:17" ht="17.399999999999999">
      <c r="A6" s="645"/>
      <c r="B6" s="812" t="s">
        <v>3</v>
      </c>
      <c r="C6" s="813"/>
      <c r="D6" s="813"/>
      <c r="E6" s="813"/>
      <c r="F6" s="645"/>
      <c r="G6" s="645"/>
      <c r="H6" s="815" t="s">
        <v>395</v>
      </c>
      <c r="I6" s="816"/>
      <c r="J6" s="816"/>
      <c r="K6" s="816"/>
      <c r="L6" s="816"/>
      <c r="M6" s="645"/>
      <c r="N6" s="809"/>
      <c r="O6" s="411"/>
      <c r="P6" s="1"/>
      <c r="Q6" s="1"/>
    </row>
    <row r="7" spans="1:17" ht="16.2">
      <c r="A7" s="645"/>
      <c r="B7" s="813"/>
      <c r="C7" s="813"/>
      <c r="D7" s="813"/>
      <c r="E7" s="813"/>
      <c r="F7" s="645"/>
      <c r="G7" s="645"/>
      <c r="H7" s="816"/>
      <c r="I7" s="816"/>
      <c r="J7" s="816"/>
      <c r="K7" s="816"/>
      <c r="L7" s="816"/>
      <c r="M7" s="645"/>
      <c r="N7" s="809"/>
      <c r="O7" s="410" t="s">
        <v>17</v>
      </c>
      <c r="P7" s="1"/>
      <c r="Q7" s="1"/>
    </row>
    <row r="8" spans="1:17" ht="16.2">
      <c r="A8" s="645"/>
      <c r="B8" s="813"/>
      <c r="C8" s="813"/>
      <c r="D8" s="813"/>
      <c r="E8" s="813"/>
      <c r="F8" s="645"/>
      <c r="G8" s="645"/>
      <c r="H8" s="816"/>
      <c r="I8" s="816"/>
      <c r="J8" s="816"/>
      <c r="K8" s="816"/>
      <c r="L8" s="816"/>
      <c r="M8" s="645"/>
      <c r="N8" s="642"/>
      <c r="P8" s="1"/>
      <c r="Q8" s="1"/>
    </row>
    <row r="9" spans="1:17" ht="16.2">
      <c r="A9" s="645"/>
      <c r="B9" s="813"/>
      <c r="C9" s="813"/>
      <c r="D9" s="813"/>
      <c r="E9" s="813"/>
      <c r="F9" s="645"/>
      <c r="G9" s="645"/>
      <c r="H9" s="816"/>
      <c r="I9" s="816"/>
      <c r="J9" s="816"/>
      <c r="K9" s="816"/>
      <c r="L9" s="816"/>
      <c r="M9" s="645"/>
      <c r="N9" s="642"/>
      <c r="P9" s="1"/>
      <c r="Q9" s="1"/>
    </row>
    <row r="10" spans="1:17" ht="16.2">
      <c r="A10" s="645"/>
      <c r="B10" s="813"/>
      <c r="C10" s="813"/>
      <c r="D10" s="813"/>
      <c r="E10" s="813"/>
      <c r="F10" s="645"/>
      <c r="G10" s="645"/>
      <c r="H10" s="816"/>
      <c r="I10" s="816"/>
      <c r="J10" s="816"/>
      <c r="K10" s="816"/>
      <c r="L10" s="816"/>
      <c r="M10" s="645"/>
      <c r="N10" s="642"/>
      <c r="P10" s="1"/>
      <c r="Q10" s="1"/>
    </row>
    <row r="11" spans="1:17" ht="16.2">
      <c r="A11" s="645"/>
      <c r="B11" s="813"/>
      <c r="C11" s="813"/>
      <c r="D11" s="813"/>
      <c r="E11" s="813"/>
      <c r="F11" s="646"/>
      <c r="G11" s="646"/>
      <c r="H11" s="816"/>
      <c r="I11" s="816"/>
      <c r="J11" s="816"/>
      <c r="K11" s="816"/>
      <c r="L11" s="816"/>
      <c r="M11" s="645"/>
      <c r="N11" s="642"/>
      <c r="P11" s="1"/>
      <c r="Q11" s="1"/>
    </row>
    <row r="12" spans="1:17" ht="16.2">
      <c r="A12" s="645"/>
      <c r="B12" s="813"/>
      <c r="C12" s="813"/>
      <c r="D12" s="813"/>
      <c r="E12" s="813"/>
      <c r="F12" s="647"/>
      <c r="G12" s="647"/>
      <c r="H12" s="816"/>
      <c r="I12" s="816"/>
      <c r="J12" s="816"/>
      <c r="K12" s="816"/>
      <c r="L12" s="816"/>
      <c r="M12" s="645"/>
      <c r="N12" s="642"/>
      <c r="P12" s="1"/>
      <c r="Q12" s="1"/>
    </row>
    <row r="13" spans="1:17" ht="16.2">
      <c r="A13" s="645"/>
      <c r="B13" s="814"/>
      <c r="C13" s="814"/>
      <c r="D13" s="814"/>
      <c r="E13" s="814"/>
      <c r="F13" s="647"/>
      <c r="G13" s="647"/>
      <c r="H13" s="816"/>
      <c r="I13" s="816"/>
      <c r="J13" s="816"/>
      <c r="K13" s="816"/>
      <c r="L13" s="816"/>
      <c r="M13" s="645"/>
      <c r="N13" s="642"/>
      <c r="P13" s="1"/>
      <c r="Q13" s="1"/>
    </row>
    <row r="14" spans="1:17" ht="16.2">
      <c r="A14" s="645"/>
      <c r="B14" s="814"/>
      <c r="C14" s="814"/>
      <c r="D14" s="814"/>
      <c r="E14" s="814"/>
      <c r="F14" s="646"/>
      <c r="G14" s="646"/>
      <c r="H14" s="816"/>
      <c r="I14" s="816"/>
      <c r="J14" s="816"/>
      <c r="K14" s="816"/>
      <c r="L14" s="816"/>
      <c r="M14" s="645"/>
      <c r="N14" s="642"/>
      <c r="P14" s="1"/>
      <c r="Q14" s="1"/>
    </row>
    <row r="15" spans="1:17" ht="16.2">
      <c r="A15" s="645"/>
      <c r="B15" s="645"/>
      <c r="C15" s="645"/>
      <c r="D15" s="645"/>
      <c r="E15" s="645"/>
      <c r="F15" s="645"/>
      <c r="G15" s="645"/>
      <c r="H15" s="645" t="s">
        <v>17</v>
      </c>
      <c r="I15" s="645"/>
      <c r="J15" s="645"/>
      <c r="K15" s="645"/>
      <c r="L15" s="645"/>
      <c r="M15" s="645"/>
      <c r="N15" s="642"/>
      <c r="P15" s="1"/>
      <c r="Q15" s="1"/>
    </row>
    <row r="16" spans="1:17" ht="16.8" thickBot="1">
      <c r="A16" s="648"/>
      <c r="B16" s="649"/>
      <c r="C16" s="649"/>
      <c r="D16" s="649"/>
      <c r="E16" s="649"/>
      <c r="F16" s="649"/>
      <c r="G16" s="649"/>
      <c r="H16" s="649"/>
      <c r="I16" s="649"/>
      <c r="J16" s="649"/>
      <c r="K16" s="649"/>
      <c r="L16" s="649"/>
      <c r="M16" s="649"/>
      <c r="N16" s="642"/>
      <c r="P16" s="1"/>
      <c r="Q16" s="1"/>
    </row>
    <row r="17" spans="1:17" ht="13.8" thickTop="1">
      <c r="A17" s="649"/>
      <c r="B17" s="794" t="s">
        <v>396</v>
      </c>
      <c r="C17" s="795"/>
      <c r="D17" s="795"/>
      <c r="E17" s="795"/>
      <c r="F17" s="795"/>
      <c r="G17" s="795"/>
      <c r="H17" s="795"/>
      <c r="I17" s="795"/>
      <c r="J17" s="795"/>
      <c r="K17" s="795"/>
      <c r="L17" s="796"/>
      <c r="M17" s="649"/>
      <c r="N17" s="642"/>
      <c r="P17" s="1"/>
      <c r="Q17" s="1"/>
    </row>
    <row r="18" spans="1:17">
      <c r="A18" s="649"/>
      <c r="B18" s="797"/>
      <c r="C18" s="798"/>
      <c r="D18" s="798"/>
      <c r="E18" s="798"/>
      <c r="F18" s="798"/>
      <c r="G18" s="798"/>
      <c r="H18" s="798"/>
      <c r="I18" s="798"/>
      <c r="J18" s="798"/>
      <c r="K18" s="798"/>
      <c r="L18" s="799"/>
      <c r="M18" s="649"/>
      <c r="N18" s="642"/>
      <c r="P18" s="1"/>
      <c r="Q18" s="1"/>
    </row>
    <row r="19" spans="1:17">
      <c r="A19" s="649"/>
      <c r="B19" s="797"/>
      <c r="C19" s="798"/>
      <c r="D19" s="798"/>
      <c r="E19" s="798"/>
      <c r="F19" s="798"/>
      <c r="G19" s="798"/>
      <c r="H19" s="798"/>
      <c r="I19" s="798"/>
      <c r="J19" s="798"/>
      <c r="K19" s="798"/>
      <c r="L19" s="799"/>
      <c r="M19" s="649"/>
      <c r="N19" s="642"/>
      <c r="P19" s="1"/>
      <c r="Q19" s="1"/>
    </row>
    <row r="20" spans="1:17">
      <c r="A20" s="649"/>
      <c r="B20" s="797"/>
      <c r="C20" s="798"/>
      <c r="D20" s="798"/>
      <c r="E20" s="798"/>
      <c r="F20" s="798"/>
      <c r="G20" s="798"/>
      <c r="H20" s="798"/>
      <c r="I20" s="798"/>
      <c r="J20" s="798"/>
      <c r="K20" s="798"/>
      <c r="L20" s="799"/>
      <c r="M20" s="649"/>
      <c r="N20" s="642"/>
      <c r="P20" s="1"/>
      <c r="Q20" s="1"/>
    </row>
    <row r="21" spans="1:17">
      <c r="A21" s="649"/>
      <c r="B21" s="797"/>
      <c r="C21" s="798"/>
      <c r="D21" s="798"/>
      <c r="E21" s="798"/>
      <c r="F21" s="798"/>
      <c r="G21" s="798"/>
      <c r="H21" s="798"/>
      <c r="I21" s="798"/>
      <c r="J21" s="798"/>
      <c r="K21" s="798"/>
      <c r="L21" s="799"/>
      <c r="M21" s="649"/>
      <c r="N21" s="642"/>
    </row>
    <row r="22" spans="1:17">
      <c r="A22" s="649"/>
      <c r="B22" s="797"/>
      <c r="C22" s="798"/>
      <c r="D22" s="798"/>
      <c r="E22" s="798"/>
      <c r="F22" s="798"/>
      <c r="G22" s="798"/>
      <c r="H22" s="798"/>
      <c r="I22" s="798"/>
      <c r="J22" s="798"/>
      <c r="K22" s="798"/>
      <c r="L22" s="799"/>
      <c r="M22" s="649"/>
      <c r="N22" s="642"/>
    </row>
    <row r="23" spans="1:17" ht="42.6" customHeight="1" thickBot="1">
      <c r="A23" s="649"/>
      <c r="B23" s="800"/>
      <c r="C23" s="801"/>
      <c r="D23" s="801"/>
      <c r="E23" s="801"/>
      <c r="F23" s="801"/>
      <c r="G23" s="801"/>
      <c r="H23" s="801"/>
      <c r="I23" s="801"/>
      <c r="J23" s="801"/>
      <c r="K23" s="801"/>
      <c r="L23" s="802"/>
      <c r="M23" s="649"/>
      <c r="N23" s="642"/>
    </row>
    <row r="24" spans="1:17" ht="13.8" thickTop="1">
      <c r="A24" s="649"/>
      <c r="B24" s="649"/>
      <c r="C24" s="649"/>
      <c r="D24" s="649"/>
      <c r="E24" s="649"/>
      <c r="F24" s="649"/>
      <c r="G24" s="649"/>
      <c r="H24" s="649"/>
      <c r="I24" s="649"/>
      <c r="J24" s="649"/>
      <c r="K24" s="649"/>
      <c r="L24" s="649"/>
      <c r="M24" s="649"/>
      <c r="N24" s="642"/>
    </row>
    <row r="25" spans="1:17">
      <c r="A25" s="649"/>
      <c r="B25" s="649"/>
      <c r="C25" s="649"/>
      <c r="D25" s="649"/>
      <c r="E25" s="649"/>
      <c r="F25" s="649"/>
      <c r="G25" s="649"/>
      <c r="H25" s="649"/>
      <c r="I25" s="649"/>
      <c r="J25" s="649"/>
      <c r="K25" s="649"/>
      <c r="L25" s="649"/>
      <c r="M25" s="649"/>
      <c r="N25" s="642"/>
    </row>
  </sheetData>
  <mergeCells count="8">
    <mergeCell ref="B17:L23"/>
    <mergeCell ref="A1:M1"/>
    <mergeCell ref="A2:M2"/>
    <mergeCell ref="A3:M3"/>
    <mergeCell ref="N3:N7"/>
    <mergeCell ref="A4:M4"/>
    <mergeCell ref="B6:E14"/>
    <mergeCell ref="H6:L14"/>
  </mergeCells>
  <phoneticPr fontId="81"/>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8"/>
  <sheetViews>
    <sheetView showGridLines="0" view="pageBreakPreview" zoomScale="88" zoomScaleNormal="100" zoomScaleSheetLayoutView="80" workbookViewId="0">
      <selection activeCell="A56" sqref="A56"/>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57" t="s">
        <v>244</v>
      </c>
      <c r="B1" s="358" t="s">
        <v>118</v>
      </c>
      <c r="C1" s="359" t="s">
        <v>119</v>
      </c>
      <c r="D1" s="360" t="s">
        <v>120</v>
      </c>
    </row>
    <row r="2" spans="1:11" s="15" customFormat="1" ht="45.6" customHeight="1">
      <c r="A2" s="593" t="s">
        <v>253</v>
      </c>
      <c r="B2" s="309"/>
      <c r="C2" s="268"/>
      <c r="D2" s="355"/>
    </row>
    <row r="3" spans="1:11" s="15" customFormat="1" ht="126" customHeight="1">
      <c r="A3" s="370" t="s">
        <v>254</v>
      </c>
      <c r="B3" s="337" t="s">
        <v>257</v>
      </c>
      <c r="C3" s="368" t="s">
        <v>256</v>
      </c>
      <c r="D3" s="356">
        <v>45828</v>
      </c>
    </row>
    <row r="4" spans="1:11" s="15" customFormat="1" ht="39.6" customHeight="1" thickBot="1">
      <c r="A4" s="361" t="s">
        <v>255</v>
      </c>
      <c r="B4" s="362"/>
      <c r="C4" s="363"/>
      <c r="D4" s="356"/>
    </row>
    <row r="5" spans="1:11" s="15" customFormat="1" ht="42.6" customHeight="1">
      <c r="A5" s="593" t="s">
        <v>249</v>
      </c>
      <c r="B5" s="348"/>
      <c r="C5" s="349"/>
      <c r="D5" s="355"/>
      <c r="E5" s="1"/>
      <c r="F5" s="1"/>
      <c r="G5" s="1"/>
      <c r="H5" s="1"/>
      <c r="I5" s="1"/>
      <c r="J5" s="1"/>
      <c r="K5" s="1"/>
    </row>
    <row r="6" spans="1:11" s="15" customFormat="1" ht="409.6" customHeight="1" thickBot="1">
      <c r="A6" s="370" t="s">
        <v>250</v>
      </c>
      <c r="B6" s="337" t="s">
        <v>251</v>
      </c>
      <c r="C6" s="368"/>
      <c r="D6" s="356">
        <v>45828</v>
      </c>
      <c r="E6" s="1"/>
      <c r="F6" s="1"/>
      <c r="G6" s="1"/>
      <c r="H6" s="1"/>
      <c r="I6" s="1"/>
      <c r="J6" s="1"/>
      <c r="K6" s="1"/>
    </row>
    <row r="7" spans="1:11" s="15" customFormat="1" ht="36.6" customHeight="1" thickBot="1">
      <c r="A7" s="633" t="s">
        <v>252</v>
      </c>
      <c r="B7" s="352"/>
      <c r="C7" s="174"/>
      <c r="D7" s="371"/>
    </row>
    <row r="8" spans="1:11" s="15" customFormat="1" ht="31.2" hidden="1" customHeight="1">
      <c r="A8" s="357"/>
      <c r="B8" s="358"/>
      <c r="C8" s="359"/>
      <c r="D8" s="360"/>
    </row>
    <row r="9" spans="1:11" s="15" customFormat="1" ht="46.2" customHeight="1">
      <c r="A9" s="378" t="s">
        <v>397</v>
      </c>
      <c r="B9" s="180"/>
      <c r="C9" s="313"/>
      <c r="D9" s="355"/>
    </row>
    <row r="10" spans="1:11" s="15" customFormat="1" ht="409.2" customHeight="1" thickBot="1">
      <c r="A10" s="364" t="s">
        <v>398</v>
      </c>
      <c r="B10" s="269" t="s">
        <v>400</v>
      </c>
      <c r="C10" s="312" t="s">
        <v>401</v>
      </c>
      <c r="D10" s="356">
        <v>45828</v>
      </c>
    </row>
    <row r="11" spans="1:11" s="15" customFormat="1" ht="40.950000000000003" customHeight="1">
      <c r="A11" s="361" t="s">
        <v>399</v>
      </c>
      <c r="B11" s="650"/>
      <c r="C11" s="651"/>
      <c r="D11" s="652"/>
    </row>
    <row r="12" spans="1:11" s="68" customFormat="1" ht="125.4" customHeight="1">
      <c r="A12" s="586" t="s">
        <v>403</v>
      </c>
      <c r="B12" s="346" t="s">
        <v>405</v>
      </c>
      <c r="C12" s="367" t="s">
        <v>402</v>
      </c>
      <c r="D12" s="356">
        <v>45828</v>
      </c>
      <c r="E12" s="347"/>
      <c r="F12" s="347"/>
      <c r="G12" s="347"/>
      <c r="H12" s="347"/>
      <c r="I12" s="347"/>
      <c r="J12" s="347"/>
      <c r="K12" s="347"/>
    </row>
    <row r="13" spans="1:11" s="15" customFormat="1" ht="37.200000000000003" customHeight="1" thickBot="1">
      <c r="A13" s="375" t="s">
        <v>404</v>
      </c>
      <c r="B13" s="365"/>
      <c r="C13" s="366"/>
      <c r="D13" s="356"/>
      <c r="E13" s="1"/>
      <c r="F13" s="1"/>
      <c r="G13" s="1"/>
      <c r="H13" s="1"/>
      <c r="I13" s="1"/>
      <c r="J13" s="1"/>
      <c r="K13" s="1"/>
    </row>
    <row r="14" spans="1:11" s="15" customFormat="1" ht="42" customHeight="1">
      <c r="A14" s="379" t="s">
        <v>406</v>
      </c>
      <c r="B14" s="817" t="s">
        <v>400</v>
      </c>
      <c r="C14" s="819" t="s">
        <v>407</v>
      </c>
      <c r="D14" s="822">
        <v>45828</v>
      </c>
      <c r="E14" s="1"/>
      <c r="F14" s="1"/>
      <c r="G14" s="1"/>
      <c r="H14" s="1"/>
      <c r="I14" s="1"/>
      <c r="J14" s="1"/>
      <c r="K14" s="1"/>
    </row>
    <row r="15" spans="1:11" s="15" customFormat="1" ht="78" customHeight="1">
      <c r="A15" s="406" t="s">
        <v>408</v>
      </c>
      <c r="B15" s="818"/>
      <c r="C15" s="820"/>
      <c r="D15" s="823"/>
      <c r="E15" s="1"/>
      <c r="F15" s="1"/>
      <c r="G15" s="1"/>
      <c r="H15" s="1"/>
      <c r="I15" s="1"/>
      <c r="J15" s="1"/>
      <c r="K15" s="1"/>
    </row>
    <row r="16" spans="1:11" s="15" customFormat="1" ht="42" customHeight="1" thickBot="1">
      <c r="A16" s="653" t="s">
        <v>409</v>
      </c>
      <c r="B16" s="654"/>
      <c r="C16" s="821"/>
      <c r="D16" s="824"/>
      <c r="E16" s="1"/>
      <c r="F16" s="1"/>
      <c r="G16" s="1"/>
      <c r="H16" s="1"/>
      <c r="I16" s="1"/>
      <c r="J16" s="1"/>
      <c r="K16" s="1"/>
    </row>
    <row r="17" spans="1:19" s="15" customFormat="1" ht="42.6" customHeight="1">
      <c r="A17" s="380" t="s">
        <v>410</v>
      </c>
      <c r="B17" s="348"/>
      <c r="C17" s="349"/>
      <c r="D17" s="355"/>
      <c r="E17" s="1"/>
      <c r="F17" s="1"/>
      <c r="G17" s="1"/>
      <c r="H17" s="1"/>
      <c r="I17" s="1"/>
      <c r="J17" s="1"/>
      <c r="K17" s="1"/>
    </row>
    <row r="18" spans="1:19" s="15" customFormat="1" ht="235.8" customHeight="1">
      <c r="A18" s="370" t="s">
        <v>411</v>
      </c>
      <c r="B18" s="337" t="s">
        <v>436</v>
      </c>
      <c r="C18" s="368" t="s">
        <v>437</v>
      </c>
      <c r="D18" s="356">
        <v>45827</v>
      </c>
      <c r="E18" s="1"/>
      <c r="F18" s="1"/>
      <c r="G18" s="1"/>
      <c r="H18" s="1"/>
      <c r="I18" s="1"/>
      <c r="J18" s="1"/>
      <c r="K18" s="1"/>
    </row>
    <row r="19" spans="1:19" s="15" customFormat="1" ht="36.6" customHeight="1" thickBot="1">
      <c r="A19" s="377" t="s">
        <v>412</v>
      </c>
      <c r="B19" s="352"/>
      <c r="C19" s="174"/>
      <c r="D19" s="371"/>
    </row>
    <row r="20" spans="1:19" s="15" customFormat="1" ht="45.6" customHeight="1">
      <c r="A20" s="378" t="s">
        <v>413</v>
      </c>
      <c r="B20" s="179"/>
      <c r="C20" s="173"/>
      <c r="D20" s="355"/>
    </row>
    <row r="21" spans="1:19" s="15" customFormat="1" ht="144" customHeight="1">
      <c r="A21" s="394" t="s">
        <v>416</v>
      </c>
      <c r="B21" s="337" t="s">
        <v>414</v>
      </c>
      <c r="C21" s="257" t="s">
        <v>415</v>
      </c>
      <c r="D21" s="376">
        <v>45827</v>
      </c>
    </row>
    <row r="22" spans="1:19" s="15" customFormat="1" ht="38.4" customHeight="1" thickBot="1">
      <c r="A22" s="377" t="s">
        <v>417</v>
      </c>
      <c r="B22" s="352"/>
      <c r="C22" s="174"/>
      <c r="D22" s="371"/>
    </row>
    <row r="23" spans="1:19" s="15" customFormat="1" ht="49.2" customHeight="1">
      <c r="A23" s="378" t="s">
        <v>418</v>
      </c>
      <c r="B23" s="180"/>
      <c r="C23" s="172"/>
      <c r="D23" s="355"/>
    </row>
    <row r="24" spans="1:19" s="15" customFormat="1" ht="77.400000000000006" customHeight="1">
      <c r="A24" s="381" t="s">
        <v>421</v>
      </c>
      <c r="B24" s="201" t="s">
        <v>420</v>
      </c>
      <c r="C24" s="257" t="s">
        <v>419</v>
      </c>
      <c r="D24" s="373">
        <v>45826</v>
      </c>
    </row>
    <row r="25" spans="1:19" s="15" customFormat="1" ht="39.6" customHeight="1" thickBot="1">
      <c r="A25" s="433" t="s">
        <v>422</v>
      </c>
      <c r="B25" s="395"/>
      <c r="C25" s="396"/>
      <c r="D25" s="397"/>
    </row>
    <row r="26" spans="1:19" s="15" customFormat="1" ht="40.950000000000003" customHeight="1">
      <c r="A26" s="655" t="s">
        <v>423</v>
      </c>
      <c r="B26" s="177"/>
      <c r="C26" s="827" t="s">
        <v>434</v>
      </c>
      <c r="D26" s="825">
        <v>45826</v>
      </c>
      <c r="S26" s="182"/>
    </row>
    <row r="27" spans="1:19" s="15" customFormat="1" ht="123" customHeight="1">
      <c r="A27" s="382" t="s">
        <v>424</v>
      </c>
      <c r="B27" s="322" t="s">
        <v>433</v>
      </c>
      <c r="C27" s="827"/>
      <c r="D27" s="825"/>
      <c r="S27" s="182"/>
    </row>
    <row r="28" spans="1:19" s="15" customFormat="1" ht="34.950000000000003" customHeight="1" thickBot="1">
      <c r="A28" s="203" t="s">
        <v>425</v>
      </c>
      <c r="B28" s="72"/>
      <c r="C28" s="828"/>
      <c r="D28" s="826"/>
      <c r="E28" s="15" t="s">
        <v>210</v>
      </c>
      <c r="H28" s="350"/>
      <c r="I28" s="350"/>
      <c r="J28" s="350"/>
      <c r="K28" s="350"/>
      <c r="L28" s="350"/>
      <c r="M28" s="350"/>
      <c r="N28" s="351"/>
    </row>
    <row r="29" spans="1:19" s="15" customFormat="1" ht="40.950000000000003" customHeight="1" thickTop="1">
      <c r="A29" s="434" t="s">
        <v>426</v>
      </c>
      <c r="B29" s="836" t="s">
        <v>434</v>
      </c>
      <c r="C29" s="831" t="s">
        <v>438</v>
      </c>
      <c r="D29" s="129"/>
    </row>
    <row r="30" spans="1:19" s="15" customFormat="1" ht="147" customHeight="1">
      <c r="A30" s="204" t="s">
        <v>427</v>
      </c>
      <c r="B30" s="837"/>
      <c r="C30" s="832"/>
      <c r="D30" s="183">
        <v>45825</v>
      </c>
    </row>
    <row r="31" spans="1:19" s="15" customFormat="1" ht="42.6" customHeight="1" thickBot="1">
      <c r="A31" s="205" t="s">
        <v>428</v>
      </c>
      <c r="B31" s="838"/>
      <c r="C31" s="833"/>
      <c r="D31" s="128"/>
    </row>
    <row r="32" spans="1:19" s="15" customFormat="1" ht="40.950000000000003" customHeight="1" thickTop="1">
      <c r="A32" s="587" t="s">
        <v>429</v>
      </c>
      <c r="B32" s="839" t="s">
        <v>430</v>
      </c>
      <c r="C32" s="834" t="s">
        <v>431</v>
      </c>
      <c r="D32" s="841">
        <v>45825</v>
      </c>
    </row>
    <row r="33" spans="1:4" s="68" customFormat="1" ht="99.6" customHeight="1">
      <c r="A33" s="308" t="s">
        <v>432</v>
      </c>
      <c r="B33" s="840"/>
      <c r="C33" s="835"/>
      <c r="D33" s="842"/>
    </row>
    <row r="34" spans="1:4" s="15" customFormat="1" ht="31.2" customHeight="1" thickBot="1">
      <c r="A34" s="266" t="s">
        <v>435</v>
      </c>
      <c r="B34" s="263"/>
      <c r="C34" s="264"/>
      <c r="D34" s="265"/>
    </row>
    <row r="35" spans="1:4" ht="47.4" hidden="1" customHeight="1" thickTop="1">
      <c r="A35" s="236"/>
      <c r="B35" s="127"/>
      <c r="C35" s="829"/>
      <c r="D35" s="129"/>
    </row>
    <row r="36" spans="1:4" ht="78.599999999999994" hidden="1" customHeight="1">
      <c r="A36" s="200"/>
      <c r="B36" s="196"/>
      <c r="C36" s="830"/>
      <c r="D36" s="183"/>
    </row>
    <row r="37" spans="1:4" ht="37.200000000000003" hidden="1" customHeight="1" thickBot="1">
      <c r="A37" s="207"/>
      <c r="B37" s="191"/>
      <c r="C37" s="190"/>
      <c r="D37" s="128"/>
    </row>
    <row r="38" spans="1:4" ht="42" hidden="1" customHeight="1" thickTop="1">
      <c r="A38" s="236"/>
      <c r="B38" s="127"/>
      <c r="C38" s="829"/>
      <c r="D38" s="129"/>
    </row>
    <row r="39" spans="1:4" ht="227.4" hidden="1" customHeight="1">
      <c r="A39" s="206"/>
      <c r="B39" s="196"/>
      <c r="C39" s="830"/>
      <c r="D39" s="183"/>
    </row>
    <row r="40" spans="1:4" ht="36.6" hidden="1" customHeight="1" thickBot="1">
      <c r="A40" s="207"/>
      <c r="B40" s="191"/>
      <c r="C40" s="190"/>
      <c r="D40" s="128"/>
    </row>
    <row r="41" spans="1:4" ht="45" hidden="1" customHeight="1" thickTop="1">
      <c r="A41" s="236"/>
      <c r="B41" s="127"/>
      <c r="C41" s="829"/>
      <c r="D41" s="129"/>
    </row>
    <row r="42" spans="1:4" ht="230.4" hidden="1" customHeight="1" thickBot="1">
      <c r="A42" s="206"/>
      <c r="B42" s="196"/>
      <c r="C42" s="830"/>
      <c r="D42" s="183"/>
    </row>
    <row r="43" spans="1:4" ht="36" hidden="1" customHeight="1" thickTop="1">
      <c r="A43" s="253"/>
      <c r="B43" s="127"/>
      <c r="C43" s="829"/>
      <c r="D43" s="129"/>
    </row>
    <row r="44" spans="1:4" ht="161.4" hidden="1" customHeight="1">
      <c r="A44" s="248"/>
      <c r="B44" s="188"/>
      <c r="C44" s="830"/>
      <c r="D44" s="183"/>
    </row>
    <row r="45" spans="1:4" ht="31.2" hidden="1" customHeight="1" thickBot="1">
      <c r="A45" s="207"/>
      <c r="B45" s="191"/>
      <c r="C45" s="190"/>
      <c r="D45" s="128"/>
    </row>
    <row r="46" spans="1:4" ht="31.2" customHeight="1">
      <c r="A46" s="314"/>
    </row>
    <row r="47" spans="1:4" ht="31.2" customHeight="1">
      <c r="A47" s="315" t="s">
        <v>197</v>
      </c>
    </row>
    <row r="48" spans="1:4" ht="31.2" customHeight="1">
      <c r="A48" s="316" t="s">
        <v>198</v>
      </c>
    </row>
  </sheetData>
  <protectedRanges>
    <protectedRange sqref="A21:D21" name="範囲1"/>
  </protectedRanges>
  <mergeCells count="14">
    <mergeCell ref="B29:B31"/>
    <mergeCell ref="B32:B33"/>
    <mergeCell ref="D32:D33"/>
    <mergeCell ref="C43:C44"/>
    <mergeCell ref="C29:C31"/>
    <mergeCell ref="C41:C42"/>
    <mergeCell ref="C35:C36"/>
    <mergeCell ref="C38:C39"/>
    <mergeCell ref="C32:C33"/>
    <mergeCell ref="B14:B15"/>
    <mergeCell ref="C14:C16"/>
    <mergeCell ref="D14:D16"/>
    <mergeCell ref="D26:D28"/>
    <mergeCell ref="C26:C28"/>
  </mergeCells>
  <phoneticPr fontId="15"/>
  <hyperlinks>
    <hyperlink ref="A48" r:id="rId1" xr:uid="{86A4B1F7-D48D-4D2F-A37F-38B8392EB19D}"/>
    <hyperlink ref="A7" r:id="rId2" xr:uid="{E9DDA1D2-E92D-4B6E-A5C0-92A2D2B2F31F}"/>
    <hyperlink ref="A4" r:id="rId3" xr:uid="{26716D58-896D-4BD9-82CD-8CEB072DE40C}"/>
    <hyperlink ref="A11" r:id="rId4" xr:uid="{53F907EB-28C0-4AFE-9446-9C7F77160571}"/>
    <hyperlink ref="A13" r:id="rId5" xr:uid="{661C8519-25B6-4CB5-84A0-5D933F53711D}"/>
    <hyperlink ref="A16" r:id="rId6" xr:uid="{3AB01F95-B741-4229-8438-9F24C0857A52}"/>
    <hyperlink ref="A19" r:id="rId7" xr:uid="{C67B9112-9B9B-4B24-878C-EDF0EA06DA84}"/>
    <hyperlink ref="A22" r:id="rId8" xr:uid="{BF3BEE3D-4E23-4744-9010-C30E386D3D71}"/>
    <hyperlink ref="A25" r:id="rId9" xr:uid="{0AFEA161-0E24-4ACE-A226-9097AE52EBC3}"/>
    <hyperlink ref="A28" r:id="rId10" xr:uid="{8560676D-4AE1-4CC6-B3AA-BD768FD0B1BB}"/>
    <hyperlink ref="A31" r:id="rId11" xr:uid="{3B402006-1A61-4521-9BAC-BCC962A87522}"/>
    <hyperlink ref="A34" r:id="rId12" xr:uid="{29031215-D00F-4567-BC5F-EBB66D4303E5}"/>
  </hyperlinks>
  <pageMargins left="0" right="0" top="0.19685039370078741" bottom="0.39370078740157483" header="0" footer="0.19685039370078741"/>
  <pageSetup paperSize="8" scale="21" orientation="portrait" horizontalDpi="300" verticalDpi="300" r:id="rId13"/>
  <headerFooter alignWithMargins="0"/>
  <rowBreaks count="1" manualBreakCount="1">
    <brk id="38" max="3" man="1"/>
  </rowBreaks>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55"/>
  <sheetViews>
    <sheetView defaultGridColor="0" view="pageBreakPreview" colorId="56" zoomScale="80" zoomScaleNormal="66" zoomScaleSheetLayoutView="80" workbookViewId="0">
      <selection activeCell="E15" sqref="E15"/>
    </sheetView>
  </sheetViews>
  <sheetFormatPr defaultColWidth="9" defaultRowHeight="40.200000000000003" customHeight="1"/>
  <cols>
    <col min="1" max="1" width="201.44140625" style="124" customWidth="1"/>
    <col min="2" max="2" width="18" style="56" customWidth="1"/>
    <col min="3" max="3" width="20.109375" style="57" customWidth="1"/>
    <col min="4" max="16384" width="9" style="14"/>
  </cols>
  <sheetData>
    <row r="1" spans="1:3" ht="40.200000000000003" customHeight="1" thickBot="1">
      <c r="A1" s="244" t="s">
        <v>245</v>
      </c>
      <c r="B1" s="245" t="s">
        <v>134</v>
      </c>
      <c r="C1" s="569" t="s">
        <v>120</v>
      </c>
    </row>
    <row r="2" spans="1:3" ht="39" customHeight="1">
      <c r="A2" s="199" t="s">
        <v>370</v>
      </c>
      <c r="B2" s="180"/>
      <c r="C2" s="172"/>
    </row>
    <row r="3" spans="1:3" ht="147.6" customHeight="1">
      <c r="A3" s="306" t="s">
        <v>371</v>
      </c>
      <c r="B3" s="178" t="s">
        <v>372</v>
      </c>
      <c r="C3" s="173">
        <v>45821</v>
      </c>
    </row>
    <row r="4" spans="1:3" ht="32.4" customHeight="1" thickBot="1">
      <c r="A4" s="187" t="s">
        <v>369</v>
      </c>
      <c r="B4" s="179"/>
      <c r="C4" s="173"/>
    </row>
    <row r="5" spans="1:3" ht="40.950000000000003" customHeight="1" thickBot="1">
      <c r="A5" s="199" t="s">
        <v>479</v>
      </c>
      <c r="B5" s="180"/>
      <c r="C5" s="172"/>
    </row>
    <row r="6" spans="1:3" ht="348.6" customHeight="1">
      <c r="A6" s="605" t="s">
        <v>374</v>
      </c>
      <c r="B6" s="337" t="s">
        <v>375</v>
      </c>
      <c r="C6" s="172">
        <v>45823</v>
      </c>
    </row>
    <row r="7" spans="1:3" ht="32.4" customHeight="1" thickBot="1">
      <c r="A7" s="197" t="s">
        <v>373</v>
      </c>
      <c r="B7" s="179"/>
      <c r="C7" s="173"/>
    </row>
    <row r="8" spans="1:3" ht="40.200000000000003" customHeight="1">
      <c r="A8" s="199" t="s">
        <v>365</v>
      </c>
      <c r="B8" s="180"/>
      <c r="C8" s="172"/>
    </row>
    <row r="9" spans="1:3" ht="83.4" customHeight="1">
      <c r="A9" s="306" t="s">
        <v>377</v>
      </c>
      <c r="B9" s="178" t="s">
        <v>378</v>
      </c>
      <c r="C9" s="173">
        <v>45822</v>
      </c>
    </row>
    <row r="10" spans="1:3" ht="37.200000000000003" customHeight="1" thickBot="1">
      <c r="A10" s="197" t="s">
        <v>376</v>
      </c>
      <c r="B10" s="179"/>
      <c r="C10" s="173"/>
    </row>
    <row r="11" spans="1:3" ht="40.200000000000003" customHeight="1">
      <c r="A11" s="341" t="s">
        <v>366</v>
      </c>
      <c r="B11" s="311"/>
      <c r="C11" s="301"/>
    </row>
    <row r="12" spans="1:3" ht="390.6" customHeight="1">
      <c r="A12" s="307" t="s">
        <v>380</v>
      </c>
      <c r="B12" s="310" t="s">
        <v>381</v>
      </c>
      <c r="C12" s="302">
        <v>45823</v>
      </c>
    </row>
    <row r="13" spans="1:3" ht="36" customHeight="1" thickBot="1">
      <c r="A13" s="305" t="s">
        <v>379</v>
      </c>
      <c r="B13" s="303"/>
      <c r="C13" s="304"/>
    </row>
    <row r="14" spans="1:3" ht="40.200000000000003" customHeight="1">
      <c r="A14" s="342" t="s">
        <v>367</v>
      </c>
      <c r="B14" s="330"/>
      <c r="C14" s="333"/>
    </row>
    <row r="15" spans="1:3" ht="390" customHeight="1">
      <c r="A15" s="387" t="s">
        <v>383</v>
      </c>
      <c r="B15" s="386" t="s">
        <v>384</v>
      </c>
      <c r="C15" s="334">
        <v>45824</v>
      </c>
    </row>
    <row r="16" spans="1:3" ht="40.200000000000003" customHeight="1" thickBot="1">
      <c r="A16" s="564" t="s">
        <v>382</v>
      </c>
      <c r="B16" s="332"/>
      <c r="C16" s="335"/>
    </row>
    <row r="17" spans="1:3" ht="48.6" customHeight="1">
      <c r="A17" s="342" t="s">
        <v>480</v>
      </c>
      <c r="B17" s="330"/>
      <c r="C17" s="333"/>
    </row>
    <row r="18" spans="1:3" ht="79.8" customHeight="1">
      <c r="A18" s="200" t="s">
        <v>386</v>
      </c>
      <c r="B18" s="386" t="s">
        <v>375</v>
      </c>
      <c r="C18" s="334">
        <v>45824</v>
      </c>
    </row>
    <row r="19" spans="1:3" ht="31.95" customHeight="1" thickBot="1">
      <c r="A19" s="564" t="s">
        <v>385</v>
      </c>
      <c r="B19" s="332"/>
      <c r="C19" s="335"/>
    </row>
    <row r="20" spans="1:3" ht="40.200000000000003" customHeight="1">
      <c r="A20" s="342" t="s">
        <v>368</v>
      </c>
      <c r="B20" s="330"/>
      <c r="C20" s="333"/>
    </row>
    <row r="21" spans="1:3" ht="282.60000000000002" customHeight="1">
      <c r="A21" s="387" t="s">
        <v>388</v>
      </c>
      <c r="B21" s="412" t="s">
        <v>375</v>
      </c>
      <c r="C21" s="334">
        <v>45827</v>
      </c>
    </row>
    <row r="22" spans="1:3" ht="40.200000000000003" customHeight="1" thickBot="1">
      <c r="A22" s="564" t="s">
        <v>387</v>
      </c>
      <c r="B22" s="332"/>
      <c r="C22" s="335"/>
    </row>
    <row r="23" spans="1:3" ht="40.200000000000003" customHeight="1">
      <c r="A23" s="372" t="s">
        <v>481</v>
      </c>
      <c r="B23" s="330"/>
      <c r="C23" s="333"/>
    </row>
    <row r="24" spans="1:3" ht="154.80000000000001" customHeight="1">
      <c r="A24" s="369" t="s">
        <v>390</v>
      </c>
      <c r="B24" s="412" t="s">
        <v>391</v>
      </c>
      <c r="C24" s="334">
        <v>45827</v>
      </c>
    </row>
    <row r="25" spans="1:3" ht="36.6" customHeight="1" thickBot="1">
      <c r="A25" s="565" t="s">
        <v>389</v>
      </c>
      <c r="B25" s="332"/>
      <c r="C25" s="335"/>
    </row>
    <row r="26" spans="1:3" ht="40.200000000000003" customHeight="1" thickTop="1">
      <c r="A26" s="931" t="s">
        <v>439</v>
      </c>
      <c r="B26" s="839" t="s">
        <v>441</v>
      </c>
      <c r="C26" s="930">
        <v>45825</v>
      </c>
    </row>
    <row r="27" spans="1:3" ht="235.2" customHeight="1">
      <c r="A27" s="262" t="s">
        <v>445</v>
      </c>
      <c r="B27" s="840"/>
      <c r="C27" s="929"/>
    </row>
    <row r="28" spans="1:3" ht="37.950000000000003" customHeight="1" thickBot="1">
      <c r="A28" s="266" t="s">
        <v>440</v>
      </c>
      <c r="B28" s="263"/>
      <c r="C28" s="264"/>
    </row>
    <row r="29" spans="1:3" ht="40.200000000000003" customHeight="1" thickTop="1">
      <c r="A29" s="932" t="s">
        <v>442</v>
      </c>
      <c r="B29" s="127"/>
      <c r="C29" s="827">
        <v>45824</v>
      </c>
    </row>
    <row r="30" spans="1:3" ht="144" customHeight="1">
      <c r="A30" s="435" t="s">
        <v>446</v>
      </c>
      <c r="B30" s="177" t="s">
        <v>444</v>
      </c>
      <c r="C30" s="827"/>
    </row>
    <row r="31" spans="1:3" ht="40.200000000000003" customHeight="1" thickBot="1">
      <c r="A31" s="203" t="s">
        <v>443</v>
      </c>
      <c r="B31" s="126"/>
      <c r="C31" s="828"/>
    </row>
    <row r="32" spans="1:3" ht="40.200000000000003" hidden="1" customHeight="1">
      <c r="A32" s="421"/>
      <c r="B32" s="330"/>
      <c r="C32" s="407"/>
    </row>
    <row r="33" spans="1:3" ht="232.8" hidden="1" customHeight="1">
      <c r="A33" s="568"/>
      <c r="B33" s="331"/>
      <c r="C33" s="407"/>
    </row>
    <row r="34" spans="1:3" ht="40.200000000000003" hidden="1" customHeight="1" thickBot="1">
      <c r="A34" s="594"/>
      <c r="B34" s="332"/>
      <c r="C34" s="407"/>
    </row>
    <row r="35" spans="1:3" ht="40.200000000000003" hidden="1" customHeight="1">
      <c r="A35" s="421"/>
      <c r="B35" s="330"/>
      <c r="C35" s="333"/>
    </row>
    <row r="36" spans="1:3" ht="69.599999999999994" hidden="1" customHeight="1">
      <c r="A36" s="568"/>
      <c r="B36" s="331"/>
      <c r="C36" s="334"/>
    </row>
    <row r="37" spans="1:3" ht="40.200000000000003" hidden="1" customHeight="1" thickBot="1">
      <c r="A37" s="562"/>
      <c r="B37" s="332"/>
      <c r="C37" s="335"/>
    </row>
    <row r="38" spans="1:3" ht="40.200000000000003" hidden="1" customHeight="1">
      <c r="A38" s="408"/>
      <c r="B38" s="330"/>
      <c r="C38" s="407"/>
    </row>
    <row r="39" spans="1:3" ht="279" hidden="1" customHeight="1">
      <c r="A39" s="200"/>
      <c r="B39" s="331"/>
      <c r="C39" s="407"/>
    </row>
    <row r="40" spans="1:3" ht="40.200000000000003" hidden="1" customHeight="1" thickBot="1">
      <c r="A40" s="326"/>
      <c r="B40" s="332"/>
      <c r="C40" s="407"/>
    </row>
    <row r="41" spans="1:3" ht="40.200000000000003" hidden="1" customHeight="1">
      <c r="A41" s="566"/>
      <c r="B41" s="330"/>
      <c r="C41" s="333"/>
    </row>
    <row r="42" spans="1:3" ht="256.95" hidden="1" customHeight="1">
      <c r="A42" s="369"/>
      <c r="B42" s="331"/>
      <c r="C42" s="334"/>
    </row>
    <row r="43" spans="1:3" ht="40.200000000000003" hidden="1" customHeight="1" thickBot="1">
      <c r="A43" s="563"/>
      <c r="B43" s="332"/>
      <c r="C43" s="335"/>
    </row>
    <row r="44" spans="1:3" ht="40.200000000000003" hidden="1" customHeight="1">
      <c r="A44" s="567"/>
      <c r="B44" s="330"/>
      <c r="C44" s="333"/>
    </row>
    <row r="45" spans="1:3" ht="279" hidden="1" customHeight="1">
      <c r="A45" s="369"/>
      <c r="B45" s="331"/>
      <c r="C45" s="334"/>
    </row>
    <row r="46" spans="1:3" ht="40.200000000000003" hidden="1" customHeight="1" thickBot="1">
      <c r="A46" s="563"/>
      <c r="B46" s="332"/>
      <c r="C46" s="335"/>
    </row>
    <row r="47" spans="1:3" ht="40.200000000000003" hidden="1" customHeight="1">
      <c r="A47" s="567"/>
      <c r="B47" s="330"/>
      <c r="C47" s="333"/>
    </row>
    <row r="48" spans="1:3" ht="259.95" hidden="1" customHeight="1">
      <c r="A48" s="369"/>
      <c r="B48" s="331"/>
      <c r="C48" s="334"/>
    </row>
    <row r="49" spans="1:3" ht="40.200000000000003" hidden="1" customHeight="1" thickBot="1">
      <c r="A49" s="563"/>
      <c r="B49" s="332"/>
      <c r="C49" s="335"/>
    </row>
    <row r="50" spans="1:3" ht="40.200000000000003" hidden="1" customHeight="1">
      <c r="A50" s="567"/>
      <c r="B50" s="330"/>
      <c r="C50" s="333"/>
    </row>
    <row r="51" spans="1:3" ht="40.200000000000003" hidden="1" customHeight="1">
      <c r="A51" s="369"/>
      <c r="B51" s="331"/>
      <c r="C51" s="334"/>
    </row>
    <row r="52" spans="1:3" ht="40.200000000000003" hidden="1" customHeight="1" thickBot="1">
      <c r="A52" s="563"/>
      <c r="B52" s="332"/>
      <c r="C52" s="335"/>
    </row>
    <row r="53" spans="1:3" ht="40.200000000000003" hidden="1" customHeight="1">
      <c r="A53" s="567"/>
      <c r="B53" s="330"/>
      <c r="C53" s="333"/>
    </row>
    <row r="54" spans="1:3" ht="40.200000000000003" hidden="1" customHeight="1">
      <c r="A54" s="369"/>
      <c r="B54" s="331"/>
      <c r="C54" s="334"/>
    </row>
    <row r="55" spans="1:3" ht="40.200000000000003" hidden="1" customHeight="1" thickBot="1">
      <c r="A55" s="562"/>
      <c r="B55" s="332"/>
      <c r="C55" s="335"/>
    </row>
  </sheetData>
  <mergeCells count="3">
    <mergeCell ref="C26:C27"/>
    <mergeCell ref="B26:B27"/>
    <mergeCell ref="C29:C31"/>
  </mergeCells>
  <phoneticPr fontId="81"/>
  <hyperlinks>
    <hyperlink ref="A4" r:id="rId1" xr:uid="{394FFD5D-6638-4AEF-918A-A46D2912A0D8}"/>
    <hyperlink ref="A7" r:id="rId2" xr:uid="{B7438E89-3D38-4A44-B66B-6A0949348391}"/>
    <hyperlink ref="A10" r:id="rId3" xr:uid="{FD19AB5A-8DEE-4F3F-A3DA-92409C681860}"/>
    <hyperlink ref="A13" r:id="rId4" xr:uid="{EC496CED-64AC-4B8D-8805-613A68C30438}"/>
    <hyperlink ref="A16" r:id="rId5" xr:uid="{3BEEC133-42F7-4BAC-BB85-D2E81EC4C354}"/>
    <hyperlink ref="A19" r:id="rId6" xr:uid="{F0A019A5-020F-4B1C-B981-B4DC1DF18437}"/>
    <hyperlink ref="A22" r:id="rId7" xr:uid="{B5EDECFF-464E-420F-A0E7-88F1A3988D78}"/>
    <hyperlink ref="A25" r:id="rId8" xr:uid="{992BD3F0-0523-46D9-BF83-8A8F07BE85D3}"/>
    <hyperlink ref="A28" r:id="rId9" xr:uid="{DCF2847F-1D54-4A7A-8172-004937AD298F}"/>
    <hyperlink ref="A31" r:id="rId10" xr:uid="{E8B9DC74-44A8-469C-A01A-7DD5654CE177}"/>
  </hyperlinks>
  <pageMargins left="0.74803149606299213" right="0.74803149606299213" top="0.98425196850393704" bottom="0.98425196850393704" header="0.51181102362204722" footer="0.51181102362204722"/>
  <pageSetup paperSize="9" scale="14" fitToHeight="3" orientation="portrait" r:id="rId11"/>
  <headerFooter alignWithMargins="0"/>
  <rowBreaks count="1" manualBreakCount="1">
    <brk id="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18" sqref="D18"/>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74" t="s">
        <v>335</v>
      </c>
      <c r="C2" s="383"/>
      <c r="D2" s="843" t="str">
        <f>+D24</f>
        <v>対前週
インフルエンザ 　　     　      -19%    減少
新型コロナウイルス          　 　9% 　 増加</v>
      </c>
    </row>
    <row r="3" spans="1:7" ht="16.5" customHeight="1" thickBot="1">
      <c r="B3" s="237" t="s">
        <v>122</v>
      </c>
      <c r="C3" s="238" t="s">
        <v>123</v>
      </c>
      <c r="D3" s="843"/>
    </row>
    <row r="4" spans="1:7" ht="17.25" customHeight="1" thickBot="1">
      <c r="B4" s="239" t="s">
        <v>124</v>
      </c>
      <c r="C4" s="300" t="s">
        <v>227</v>
      </c>
      <c r="D4" s="40"/>
    </row>
    <row r="5" spans="1:7" ht="17.25" customHeight="1">
      <c r="B5" s="849" t="s">
        <v>125</v>
      </c>
      <c r="C5" s="852" t="s">
        <v>126</v>
      </c>
      <c r="D5" s="853"/>
    </row>
    <row r="6" spans="1:7" ht="19.2" customHeight="1">
      <c r="B6" s="850"/>
      <c r="C6" s="854" t="s">
        <v>127</v>
      </c>
      <c r="D6" s="855"/>
      <c r="G6" s="68"/>
    </row>
    <row r="7" spans="1:7" ht="19.95" customHeight="1">
      <c r="B7" s="850"/>
      <c r="C7" s="84" t="s">
        <v>128</v>
      </c>
      <c r="D7" s="85"/>
      <c r="G7" s="68"/>
    </row>
    <row r="8" spans="1:7" ht="25.2" customHeight="1" thickBot="1">
      <c r="B8" s="851"/>
      <c r="C8" s="70" t="s">
        <v>129</v>
      </c>
      <c r="D8" s="69"/>
      <c r="G8" s="68"/>
    </row>
    <row r="9" spans="1:7" ht="37.950000000000003" customHeight="1" thickBot="1">
      <c r="B9" s="862" t="s">
        <v>218</v>
      </c>
      <c r="C9" s="864" t="s">
        <v>336</v>
      </c>
      <c r="D9" s="865"/>
      <c r="G9" s="68"/>
    </row>
    <row r="10" spans="1:7" ht="36" hidden="1" customHeight="1" thickBot="1">
      <c r="B10" s="863"/>
      <c r="C10" s="856" t="s">
        <v>228</v>
      </c>
      <c r="D10" s="857"/>
    </row>
    <row r="11" spans="1:7" ht="63.6" customHeight="1" thickBot="1">
      <c r="B11" s="866" t="s">
        <v>130</v>
      </c>
      <c r="C11" s="858" t="s">
        <v>337</v>
      </c>
      <c r="D11" s="859"/>
    </row>
    <row r="12" spans="1:7" ht="54" customHeight="1" thickBot="1">
      <c r="B12" s="867"/>
      <c r="C12" s="240" t="s">
        <v>338</v>
      </c>
      <c r="D12" s="241" t="s">
        <v>339</v>
      </c>
      <c r="F12" s="1" t="s">
        <v>17</v>
      </c>
    </row>
    <row r="13" spans="1:7" ht="37.950000000000003" customHeight="1" thickBot="1">
      <c r="B13" s="590" t="s">
        <v>219</v>
      </c>
      <c r="C13" s="860" t="s">
        <v>340</v>
      </c>
      <c r="D13" s="861"/>
    </row>
    <row r="14" spans="1:7" ht="106.2" customHeight="1" thickBot="1">
      <c r="B14" s="591" t="s">
        <v>131</v>
      </c>
      <c r="C14" s="242" t="s">
        <v>341</v>
      </c>
      <c r="D14" s="243" t="s">
        <v>342</v>
      </c>
      <c r="F14" t="s">
        <v>3</v>
      </c>
    </row>
    <row r="15" spans="1:7" ht="85.2" customHeight="1" thickBot="1">
      <c r="A15" t="s">
        <v>41</v>
      </c>
      <c r="B15" s="592" t="s">
        <v>211</v>
      </c>
      <c r="C15" s="847" t="s">
        <v>343</v>
      </c>
      <c r="D15" s="848"/>
    </row>
    <row r="16" spans="1:7" ht="17.25" customHeight="1"/>
    <row r="17" spans="2:5" ht="17.25" customHeight="1">
      <c r="B17" s="844" t="s">
        <v>132</v>
      </c>
      <c r="C17" s="130"/>
      <c r="D17" s="1" t="s">
        <v>41</v>
      </c>
    </row>
    <row r="18" spans="2:5">
      <c r="B18" s="844"/>
      <c r="C18"/>
    </row>
    <row r="19" spans="2:5">
      <c r="B19" s="844"/>
      <c r="E19" s="1" t="s">
        <v>17</v>
      </c>
    </row>
    <row r="20" spans="2:5">
      <c r="B20" s="844"/>
    </row>
    <row r="21" spans="2:5">
      <c r="B21" s="844"/>
    </row>
    <row r="22" spans="2:5" ht="16.2">
      <c r="B22" s="844"/>
      <c r="D22" s="181" t="s">
        <v>133</v>
      </c>
    </row>
    <row r="23" spans="2:5">
      <c r="B23" s="844"/>
    </row>
    <row r="24" spans="2:5">
      <c r="B24" s="844"/>
      <c r="D24" s="845" t="s">
        <v>345</v>
      </c>
    </row>
    <row r="25" spans="2:5">
      <c r="B25" s="844"/>
      <c r="D25" s="846"/>
    </row>
    <row r="26" spans="2:5">
      <c r="B26" s="844"/>
      <c r="D26" s="846"/>
    </row>
    <row r="27" spans="2:5">
      <c r="B27" s="844"/>
      <c r="D27" s="846"/>
    </row>
    <row r="28" spans="2:5">
      <c r="B28" s="844"/>
      <c r="D28" s="846"/>
    </row>
    <row r="29" spans="2:5">
      <c r="B29" s="844"/>
    </row>
    <row r="30" spans="2:5">
      <c r="B30" s="844"/>
      <c r="D30" s="1" t="s">
        <v>41</v>
      </c>
    </row>
    <row r="31" spans="2:5">
      <c r="B31" s="844"/>
      <c r="D31" s="1" t="s">
        <v>41</v>
      </c>
    </row>
    <row r="32" spans="2:5">
      <c r="B32" s="844"/>
    </row>
    <row r="33" spans="2:2">
      <c r="B33" s="844"/>
    </row>
    <row r="34" spans="2:2">
      <c r="B34" s="844"/>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26" zoomScale="90" zoomScaleNormal="90" zoomScaleSheetLayoutView="100" workbookViewId="0">
      <selection activeCell="M57" sqref="M57"/>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76" t="s">
        <v>182</v>
      </c>
      <c r="B1" s="877"/>
      <c r="C1" s="877"/>
      <c r="D1" s="877"/>
      <c r="E1" s="877"/>
      <c r="F1" s="877"/>
      <c r="G1" s="877"/>
      <c r="H1" s="877"/>
      <c r="I1" s="877"/>
      <c r="J1" s="877"/>
      <c r="K1" s="877"/>
      <c r="L1" s="877"/>
      <c r="M1" s="877"/>
      <c r="N1" s="878"/>
      <c r="P1" s="876" t="s">
        <v>135</v>
      </c>
      <c r="Q1" s="877"/>
      <c r="R1" s="877"/>
      <c r="S1" s="877"/>
      <c r="T1" s="877"/>
      <c r="U1" s="877"/>
      <c r="V1" s="877"/>
      <c r="W1" s="877"/>
      <c r="X1" s="877"/>
      <c r="Y1" s="877"/>
      <c r="Z1" s="877"/>
      <c r="AA1" s="877"/>
      <c r="AB1" s="877"/>
      <c r="AC1" s="878"/>
    </row>
    <row r="2" spans="1:31" ht="18" customHeight="1" thickBot="1">
      <c r="A2" s="879" t="s">
        <v>3</v>
      </c>
      <c r="B2" s="880"/>
      <c r="C2" s="880"/>
      <c r="D2" s="880"/>
      <c r="E2" s="880"/>
      <c r="F2" s="880"/>
      <c r="G2" s="880"/>
      <c r="H2" s="880"/>
      <c r="I2" s="880"/>
      <c r="J2" s="880"/>
      <c r="K2" s="880"/>
      <c r="L2" s="880"/>
      <c r="M2" s="880"/>
      <c r="N2" s="881"/>
      <c r="P2" s="882" t="s">
        <v>136</v>
      </c>
      <c r="Q2" s="880"/>
      <c r="R2" s="880"/>
      <c r="S2" s="880"/>
      <c r="T2" s="880"/>
      <c r="U2" s="880"/>
      <c r="V2" s="880"/>
      <c r="W2" s="880"/>
      <c r="X2" s="880"/>
      <c r="Y2" s="880"/>
      <c r="Z2" s="880"/>
      <c r="AA2" s="880"/>
      <c r="AB2" s="880"/>
      <c r="AC2" s="883"/>
    </row>
    <row r="3" spans="1:31" ht="13.8" thickBot="1">
      <c r="A3" s="442" t="s">
        <v>3</v>
      </c>
      <c r="B3" s="443" t="s">
        <v>137</v>
      </c>
      <c r="C3" s="443" t="s">
        <v>138</v>
      </c>
      <c r="D3" s="443" t="s">
        <v>139</v>
      </c>
      <c r="E3" s="443" t="s">
        <v>140</v>
      </c>
      <c r="F3" s="443" t="s">
        <v>141</v>
      </c>
      <c r="G3" s="445" t="s">
        <v>142</v>
      </c>
      <c r="H3" s="445" t="s">
        <v>143</v>
      </c>
      <c r="I3" s="445" t="s">
        <v>144</v>
      </c>
      <c r="J3" s="445" t="s">
        <v>145</v>
      </c>
      <c r="K3" s="445" t="s">
        <v>146</v>
      </c>
      <c r="L3" s="445" t="s">
        <v>147</v>
      </c>
      <c r="M3" s="445" t="s">
        <v>148</v>
      </c>
      <c r="N3" s="446" t="s">
        <v>149</v>
      </c>
      <c r="P3" s="445"/>
      <c r="Q3" s="443" t="s">
        <v>137</v>
      </c>
      <c r="R3" s="443" t="s">
        <v>138</v>
      </c>
      <c r="S3" s="443" t="s">
        <v>139</v>
      </c>
      <c r="T3" s="443" t="s">
        <v>140</v>
      </c>
      <c r="U3" s="443" t="s">
        <v>141</v>
      </c>
      <c r="V3" s="444" t="s">
        <v>142</v>
      </c>
      <c r="W3" s="445" t="s">
        <v>143</v>
      </c>
      <c r="X3" s="445" t="s">
        <v>144</v>
      </c>
      <c r="Y3" s="445" t="s">
        <v>145</v>
      </c>
      <c r="Z3" s="445" t="s">
        <v>146</v>
      </c>
      <c r="AA3" s="445" t="s">
        <v>147</v>
      </c>
      <c r="AB3" s="445" t="s">
        <v>148</v>
      </c>
      <c r="AC3" s="447" t="s">
        <v>150</v>
      </c>
    </row>
    <row r="4" spans="1:31" ht="13.8" thickBot="1">
      <c r="A4" s="448" t="s">
        <v>3</v>
      </c>
      <c r="B4" s="449">
        <f>SUM(B7:B13)</f>
        <v>687</v>
      </c>
      <c r="C4" s="449">
        <f t="shared" ref="C4:M4" si="0">SUM(C7:C13)</f>
        <v>529</v>
      </c>
      <c r="D4" s="449">
        <f t="shared" si="0"/>
        <v>578</v>
      </c>
      <c r="E4" s="449">
        <f t="shared" si="0"/>
        <v>731</v>
      </c>
      <c r="F4" s="449">
        <f t="shared" ref="F4" si="1">SUM(F7:F13)</f>
        <v>1443</v>
      </c>
      <c r="G4" s="449">
        <f t="shared" ref="G4" si="2">SUM(G7:G13)</f>
        <v>2459</v>
      </c>
      <c r="H4" s="449">
        <f t="shared" si="0"/>
        <v>3338</v>
      </c>
      <c r="I4" s="449">
        <f t="shared" si="0"/>
        <v>3798</v>
      </c>
      <c r="J4" s="449">
        <f t="shared" si="0"/>
        <v>2933</v>
      </c>
      <c r="K4" s="449">
        <f t="shared" si="0"/>
        <v>2324</v>
      </c>
      <c r="L4" s="449">
        <f t="shared" si="0"/>
        <v>1302</v>
      </c>
      <c r="M4" s="449">
        <f t="shared" si="0"/>
        <v>943</v>
      </c>
      <c r="N4" s="449">
        <f>SUM(B4:M4)</f>
        <v>21065</v>
      </c>
      <c r="O4" s="4"/>
      <c r="P4" s="450" t="str">
        <f>+A4</f>
        <v xml:space="preserve"> </v>
      </c>
      <c r="Q4" s="449">
        <f>SUM(Q7:Q13)</f>
        <v>31</v>
      </c>
      <c r="R4" s="449">
        <f t="shared" ref="R4:AB4" si="3">SUM(R7:R13)</f>
        <v>24</v>
      </c>
      <c r="S4" s="449">
        <f t="shared" si="3"/>
        <v>51</v>
      </c>
      <c r="T4" s="449">
        <f t="shared" si="3"/>
        <v>21</v>
      </c>
      <c r="U4" s="449">
        <f t="shared" ref="U4" si="4">SUM(U7:U13)</f>
        <v>33</v>
      </c>
      <c r="V4" s="449">
        <f t="shared" ref="V4" si="5">SUM(V7:V13)</f>
        <v>22</v>
      </c>
      <c r="W4" s="449">
        <f t="shared" si="3"/>
        <v>22</v>
      </c>
      <c r="X4" s="449">
        <f t="shared" si="3"/>
        <v>39</v>
      </c>
      <c r="Y4" s="449">
        <f t="shared" si="3"/>
        <v>22</v>
      </c>
      <c r="Z4" s="449">
        <f t="shared" si="3"/>
        <v>49</v>
      </c>
      <c r="AA4" s="449">
        <f t="shared" si="3"/>
        <v>31</v>
      </c>
      <c r="AB4" s="449">
        <f t="shared" si="3"/>
        <v>50</v>
      </c>
      <c r="AC4" s="449">
        <f>SUM(Q4:AB4)</f>
        <v>395</v>
      </c>
    </row>
    <row r="5" spans="1:31" ht="19.95" customHeight="1" thickBot="1">
      <c r="A5" s="451" t="s">
        <v>3</v>
      </c>
      <c r="B5" s="451" t="s">
        <v>3</v>
      </c>
      <c r="C5" s="451" t="s">
        <v>3</v>
      </c>
      <c r="D5" s="451" t="s">
        <v>3</v>
      </c>
      <c r="E5" s="451" t="s">
        <v>3</v>
      </c>
      <c r="F5" s="451" t="s">
        <v>3</v>
      </c>
      <c r="G5" s="452" t="s">
        <v>151</v>
      </c>
      <c r="H5" s="451" t="s">
        <v>3</v>
      </c>
      <c r="I5" s="451" t="s">
        <v>3</v>
      </c>
      <c r="J5" s="451" t="s" ph="1">
        <v>17</v>
      </c>
      <c r="K5" s="451" t="s" ph="1">
        <v>17</v>
      </c>
      <c r="L5" s="451" ph="1"/>
      <c r="M5" s="451" t="s" ph="1">
        <v>17</v>
      </c>
      <c r="N5" s="453"/>
      <c r="O5" s="45"/>
      <c r="P5" s="345"/>
      <c r="Q5" s="345"/>
      <c r="R5" s="345"/>
      <c r="S5" s="345"/>
      <c r="T5" s="345"/>
      <c r="U5" s="345"/>
      <c r="V5" s="452" t="s">
        <v>151</v>
      </c>
      <c r="W5" s="345"/>
      <c r="X5" s="345"/>
      <c r="Y5" s="345"/>
      <c r="Z5" s="345"/>
      <c r="AA5" s="345"/>
      <c r="AB5" s="345"/>
      <c r="AC5" s="453"/>
      <c r="AE5" s="1" t="s">
        <v>179</v>
      </c>
    </row>
    <row r="6" spans="1:31" ht="19.95" customHeight="1" thickBot="1">
      <c r="A6" s="451"/>
      <c r="B6" s="451"/>
      <c r="C6" s="451"/>
      <c r="D6" s="451"/>
      <c r="E6" s="451"/>
      <c r="F6" s="451"/>
      <c r="G6" s="452">
        <v>68</v>
      </c>
      <c r="H6" s="344"/>
      <c r="I6" s="344"/>
      <c r="J6" s="344"/>
      <c r="K6" s="344"/>
      <c r="L6" s="344"/>
      <c r="M6" s="344"/>
      <c r="N6" s="136"/>
      <c r="O6" s="45"/>
      <c r="P6" s="344"/>
      <c r="Q6" s="344"/>
      <c r="R6" s="344"/>
      <c r="S6" s="344"/>
      <c r="T6" s="344"/>
      <c r="U6" s="344"/>
      <c r="V6" s="452">
        <v>0</v>
      </c>
      <c r="W6" s="344"/>
      <c r="X6" s="344"/>
      <c r="Y6" s="344"/>
      <c r="Z6" s="344"/>
      <c r="AA6" s="344"/>
      <c r="AB6" s="344"/>
      <c r="AC6" s="136"/>
    </row>
    <row r="7" spans="1:31" ht="19.95" customHeight="1" thickBot="1">
      <c r="A7" s="454" t="s">
        <v>202</v>
      </c>
      <c r="B7" s="559">
        <v>142</v>
      </c>
      <c r="C7" s="551">
        <v>93</v>
      </c>
      <c r="D7" s="551">
        <v>85</v>
      </c>
      <c r="E7" s="560">
        <v>103</v>
      </c>
      <c r="F7" s="560">
        <v>202</v>
      </c>
      <c r="G7" s="561">
        <v>116</v>
      </c>
      <c r="H7" s="344"/>
      <c r="I7" s="344"/>
      <c r="J7" s="344"/>
      <c r="K7" s="344"/>
      <c r="L7" s="344"/>
      <c r="M7" s="344"/>
      <c r="N7" s="456">
        <f t="shared" ref="N7:N21" si="6">SUM(B7:M7)</f>
        <v>741</v>
      </c>
      <c r="O7" s="45"/>
      <c r="P7" s="454" t="s">
        <v>202</v>
      </c>
      <c r="Q7" s="455">
        <v>2</v>
      </c>
      <c r="R7" s="455">
        <v>4</v>
      </c>
      <c r="S7" s="455">
        <v>6</v>
      </c>
      <c r="T7" s="455">
        <v>4</v>
      </c>
      <c r="U7" s="455">
        <v>8</v>
      </c>
      <c r="V7" s="452">
        <v>0</v>
      </c>
      <c r="W7" s="344"/>
      <c r="X7" s="344"/>
      <c r="Y7" s="344"/>
      <c r="Z7" s="344"/>
      <c r="AA7" s="344"/>
      <c r="AB7" s="344"/>
      <c r="AC7" s="457">
        <f>SUM(Q7:AB7)</f>
        <v>24</v>
      </c>
    </row>
    <row r="8" spans="1:31" ht="19.95" customHeight="1" thickBot="1">
      <c r="A8" s="454" t="s">
        <v>181</v>
      </c>
      <c r="B8" s="267">
        <v>103</v>
      </c>
      <c r="C8" s="409">
        <v>102</v>
      </c>
      <c r="D8" s="409">
        <v>114</v>
      </c>
      <c r="E8" s="185">
        <v>122</v>
      </c>
      <c r="F8" s="458">
        <v>257</v>
      </c>
      <c r="G8" s="459">
        <v>308</v>
      </c>
      <c r="H8" s="459">
        <v>519</v>
      </c>
      <c r="I8" s="460">
        <v>708</v>
      </c>
      <c r="J8" s="461">
        <v>541</v>
      </c>
      <c r="K8" s="462">
        <v>533</v>
      </c>
      <c r="L8" s="461">
        <v>277</v>
      </c>
      <c r="M8" s="461">
        <v>158</v>
      </c>
      <c r="N8" s="456">
        <f t="shared" si="6"/>
        <v>3742</v>
      </c>
      <c r="O8" s="45"/>
      <c r="P8" s="463" t="s">
        <v>152</v>
      </c>
      <c r="Q8" s="455">
        <v>4</v>
      </c>
      <c r="R8" s="463">
        <v>4</v>
      </c>
      <c r="S8" s="463">
        <v>4</v>
      </c>
      <c r="T8" s="464">
        <v>8</v>
      </c>
      <c r="U8" s="463">
        <v>1</v>
      </c>
      <c r="V8" s="463">
        <v>2</v>
      </c>
      <c r="W8" s="463">
        <v>6</v>
      </c>
      <c r="X8" s="465">
        <v>21</v>
      </c>
      <c r="Y8" s="466">
        <v>12</v>
      </c>
      <c r="Z8" s="463">
        <v>8</v>
      </c>
      <c r="AA8" s="463">
        <v>0</v>
      </c>
      <c r="AB8" s="463">
        <v>4</v>
      </c>
      <c r="AC8" s="457">
        <f>SUM(Q8:AB8)</f>
        <v>74</v>
      </c>
    </row>
    <row r="9" spans="1:31" ht="18" customHeight="1" thickBot="1">
      <c r="A9" s="454" t="s">
        <v>153</v>
      </c>
      <c r="B9" s="467">
        <v>84</v>
      </c>
      <c r="C9" s="468">
        <v>62</v>
      </c>
      <c r="D9" s="468">
        <v>99</v>
      </c>
      <c r="E9" s="468">
        <v>112</v>
      </c>
      <c r="F9" s="469">
        <v>224</v>
      </c>
      <c r="G9" s="469">
        <v>526</v>
      </c>
      <c r="H9" s="469">
        <v>521</v>
      </c>
      <c r="I9" s="470">
        <v>768</v>
      </c>
      <c r="J9" s="471">
        <v>454</v>
      </c>
      <c r="K9" s="471">
        <v>390</v>
      </c>
      <c r="L9" s="471">
        <v>416</v>
      </c>
      <c r="M9" s="472">
        <v>154</v>
      </c>
      <c r="N9" s="473">
        <f t="shared" si="6"/>
        <v>3810</v>
      </c>
      <c r="O9" s="4"/>
      <c r="P9" s="474" t="s">
        <v>153</v>
      </c>
      <c r="Q9" s="475">
        <v>1</v>
      </c>
      <c r="R9" s="476">
        <v>1</v>
      </c>
      <c r="S9" s="476">
        <v>4</v>
      </c>
      <c r="T9" s="476">
        <v>2</v>
      </c>
      <c r="U9" s="476">
        <v>2</v>
      </c>
      <c r="V9" s="468">
        <v>7</v>
      </c>
      <c r="W9" s="468">
        <v>7</v>
      </c>
      <c r="X9" s="468">
        <v>3</v>
      </c>
      <c r="Y9" s="468">
        <v>1</v>
      </c>
      <c r="Z9" s="477">
        <v>7</v>
      </c>
      <c r="AA9" s="477">
        <v>7</v>
      </c>
      <c r="AB9" s="478">
        <v>5</v>
      </c>
      <c r="AC9" s="479">
        <f>SUM(Q9:AB9)</f>
        <v>47</v>
      </c>
    </row>
    <row r="10" spans="1:31" ht="18" customHeight="1" thickBot="1">
      <c r="A10" s="480"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81" t="s">
        <v>154</v>
      </c>
      <c r="Q10" s="482">
        <v>0</v>
      </c>
      <c r="R10" s="483">
        <v>5</v>
      </c>
      <c r="S10" s="483">
        <v>4</v>
      </c>
      <c r="T10" s="483">
        <v>1</v>
      </c>
      <c r="U10" s="483">
        <v>1</v>
      </c>
      <c r="V10" s="483">
        <v>1</v>
      </c>
      <c r="W10" s="483">
        <v>1</v>
      </c>
      <c r="X10" s="483">
        <v>1</v>
      </c>
      <c r="Y10" s="482">
        <v>0</v>
      </c>
      <c r="Z10" s="482">
        <v>0</v>
      </c>
      <c r="AA10" s="482">
        <v>0</v>
      </c>
      <c r="AB10" s="482">
        <v>2</v>
      </c>
      <c r="AC10" s="484">
        <f t="shared" ref="AC10:AC21" si="7">SUM(Q10:AB10)</f>
        <v>16</v>
      </c>
    </row>
    <row r="11" spans="1:31" ht="18" customHeight="1" thickBot="1">
      <c r="A11" s="480" t="s">
        <v>155</v>
      </c>
      <c r="B11" s="338">
        <v>81</v>
      </c>
      <c r="C11" s="338">
        <v>48</v>
      </c>
      <c r="D11" s="339">
        <v>71</v>
      </c>
      <c r="E11" s="338">
        <v>128</v>
      </c>
      <c r="F11" s="338">
        <v>171</v>
      </c>
      <c r="G11" s="338">
        <v>350</v>
      </c>
      <c r="H11" s="338">
        <v>569</v>
      </c>
      <c r="I11" s="338">
        <v>553</v>
      </c>
      <c r="J11" s="338">
        <v>458</v>
      </c>
      <c r="K11" s="338">
        <v>306</v>
      </c>
      <c r="L11" s="558">
        <v>221</v>
      </c>
      <c r="M11" s="339">
        <v>229</v>
      </c>
      <c r="N11" s="485">
        <f t="shared" si="6"/>
        <v>3185</v>
      </c>
      <c r="O11" s="115"/>
      <c r="P11" s="481" t="s">
        <v>155</v>
      </c>
      <c r="Q11" s="486">
        <v>1</v>
      </c>
      <c r="R11" s="486">
        <v>2</v>
      </c>
      <c r="S11" s="486">
        <v>1</v>
      </c>
      <c r="T11" s="486">
        <v>0</v>
      </c>
      <c r="U11" s="486">
        <v>0</v>
      </c>
      <c r="V11" s="486">
        <v>0</v>
      </c>
      <c r="W11" s="486">
        <v>1</v>
      </c>
      <c r="X11" s="486">
        <v>1</v>
      </c>
      <c r="Y11" s="486">
        <v>0</v>
      </c>
      <c r="Z11" s="486">
        <v>1</v>
      </c>
      <c r="AA11" s="486">
        <v>0</v>
      </c>
      <c r="AB11" s="486">
        <v>0</v>
      </c>
      <c r="AC11" s="487">
        <f t="shared" si="7"/>
        <v>7</v>
      </c>
    </row>
    <row r="12" spans="1:31" ht="18" customHeight="1" thickBot="1">
      <c r="A12" s="488" t="s">
        <v>156</v>
      </c>
      <c r="B12" s="489">
        <v>112</v>
      </c>
      <c r="C12" s="489">
        <v>85</v>
      </c>
      <c r="D12" s="489">
        <v>60</v>
      </c>
      <c r="E12" s="489">
        <v>97</v>
      </c>
      <c r="F12" s="489">
        <v>95</v>
      </c>
      <c r="G12" s="489">
        <v>305</v>
      </c>
      <c r="H12" s="489">
        <v>544</v>
      </c>
      <c r="I12" s="489">
        <v>449</v>
      </c>
      <c r="J12" s="489">
        <v>475</v>
      </c>
      <c r="K12" s="489">
        <v>505</v>
      </c>
      <c r="L12" s="489">
        <v>219</v>
      </c>
      <c r="M12" s="490">
        <v>98</v>
      </c>
      <c r="N12" s="340">
        <f t="shared" si="6"/>
        <v>3044</v>
      </c>
      <c r="O12" s="47"/>
      <c r="P12" s="480" t="s">
        <v>156</v>
      </c>
      <c r="Q12" s="491">
        <v>16</v>
      </c>
      <c r="R12" s="491">
        <v>1</v>
      </c>
      <c r="S12" s="491">
        <v>19</v>
      </c>
      <c r="T12" s="491">
        <v>3</v>
      </c>
      <c r="U12" s="491">
        <v>13</v>
      </c>
      <c r="V12" s="491">
        <v>1</v>
      </c>
      <c r="W12" s="491">
        <v>2</v>
      </c>
      <c r="X12" s="491">
        <v>2</v>
      </c>
      <c r="Y12" s="491">
        <v>0</v>
      </c>
      <c r="Z12" s="492">
        <v>24</v>
      </c>
      <c r="AA12" s="491">
        <v>4</v>
      </c>
      <c r="AB12" s="491">
        <v>2</v>
      </c>
      <c r="AC12" s="493">
        <f t="shared" si="7"/>
        <v>87</v>
      </c>
    </row>
    <row r="13" spans="1:31" ht="18" hidden="1" customHeight="1" thickBot="1">
      <c r="A13" s="494" t="s">
        <v>157</v>
      </c>
      <c r="B13" s="495">
        <v>84</v>
      </c>
      <c r="C13" s="495">
        <v>100</v>
      </c>
      <c r="D13" s="496">
        <v>77</v>
      </c>
      <c r="E13" s="496">
        <v>80</v>
      </c>
      <c r="F13" s="497">
        <v>236</v>
      </c>
      <c r="G13" s="497">
        <v>438</v>
      </c>
      <c r="H13" s="498">
        <v>631</v>
      </c>
      <c r="I13" s="499">
        <v>752</v>
      </c>
      <c r="J13" s="497">
        <v>427</v>
      </c>
      <c r="K13" s="500">
        <v>253</v>
      </c>
      <c r="L13" s="500"/>
      <c r="M13" s="501">
        <v>136</v>
      </c>
      <c r="N13" s="502">
        <f t="shared" si="6"/>
        <v>3214</v>
      </c>
      <c r="O13" s="47"/>
      <c r="P13" s="503" t="s">
        <v>158</v>
      </c>
      <c r="Q13" s="504">
        <v>7</v>
      </c>
      <c r="R13" s="504">
        <v>7</v>
      </c>
      <c r="S13" s="505">
        <v>13</v>
      </c>
      <c r="T13" s="505">
        <v>3</v>
      </c>
      <c r="U13" s="505">
        <v>8</v>
      </c>
      <c r="V13" s="505">
        <v>11</v>
      </c>
      <c r="W13" s="504">
        <v>5</v>
      </c>
      <c r="X13" s="505">
        <v>11</v>
      </c>
      <c r="Y13" s="505">
        <v>9</v>
      </c>
      <c r="Z13" s="505">
        <v>9</v>
      </c>
      <c r="AA13" s="506">
        <v>20</v>
      </c>
      <c r="AB13" s="506">
        <v>37</v>
      </c>
      <c r="AC13" s="493">
        <f t="shared" si="7"/>
        <v>140</v>
      </c>
    </row>
    <row r="14" spans="1:31" ht="18" hidden="1" customHeight="1">
      <c r="A14" s="494" t="s">
        <v>159</v>
      </c>
      <c r="B14" s="505">
        <v>41</v>
      </c>
      <c r="C14" s="505">
        <v>44</v>
      </c>
      <c r="D14" s="505">
        <v>67</v>
      </c>
      <c r="E14" s="505">
        <v>103</v>
      </c>
      <c r="F14" s="491">
        <v>311</v>
      </c>
      <c r="G14" s="505">
        <v>415</v>
      </c>
      <c r="H14" s="505">
        <v>539</v>
      </c>
      <c r="I14" s="492">
        <v>1165</v>
      </c>
      <c r="J14" s="505">
        <v>297</v>
      </c>
      <c r="K14" s="504">
        <v>205</v>
      </c>
      <c r="L14" s="504"/>
      <c r="M14" s="507">
        <v>92</v>
      </c>
      <c r="N14" s="493">
        <f t="shared" si="6"/>
        <v>3279</v>
      </c>
      <c r="O14" s="47"/>
      <c r="P14" s="508" t="s">
        <v>159</v>
      </c>
      <c r="Q14" s="505">
        <v>9</v>
      </c>
      <c r="R14" s="505">
        <v>22</v>
      </c>
      <c r="S14" s="504">
        <v>18</v>
      </c>
      <c r="T14" s="505">
        <v>9</v>
      </c>
      <c r="U14" s="509">
        <v>21</v>
      </c>
      <c r="V14" s="505">
        <v>14</v>
      </c>
      <c r="W14" s="505">
        <v>6</v>
      </c>
      <c r="X14" s="505">
        <v>13</v>
      </c>
      <c r="Y14" s="505">
        <v>7</v>
      </c>
      <c r="Z14" s="510">
        <v>81</v>
      </c>
      <c r="AA14" s="509">
        <v>31</v>
      </c>
      <c r="AB14" s="510">
        <v>37</v>
      </c>
      <c r="AC14" s="493">
        <f t="shared" si="7"/>
        <v>268</v>
      </c>
    </row>
    <row r="15" spans="1:31" ht="18" hidden="1" customHeight="1">
      <c r="A15" s="494" t="s">
        <v>160</v>
      </c>
      <c r="B15" s="505">
        <v>57</v>
      </c>
      <c r="C15" s="504">
        <v>35</v>
      </c>
      <c r="D15" s="505">
        <v>95</v>
      </c>
      <c r="E15" s="504">
        <v>112</v>
      </c>
      <c r="F15" s="505">
        <v>131</v>
      </c>
      <c r="G15" s="511">
        <v>340</v>
      </c>
      <c r="H15" s="511">
        <v>483</v>
      </c>
      <c r="I15" s="512">
        <v>1339</v>
      </c>
      <c r="J15" s="511">
        <v>349</v>
      </c>
      <c r="K15" s="511">
        <v>236</v>
      </c>
      <c r="L15" s="511"/>
      <c r="M15" s="513">
        <v>68</v>
      </c>
      <c r="N15" s="502">
        <f t="shared" si="6"/>
        <v>3245</v>
      </c>
      <c r="O15" s="47"/>
      <c r="P15" s="508" t="s">
        <v>160</v>
      </c>
      <c r="Q15" s="505">
        <v>19</v>
      </c>
      <c r="R15" s="505">
        <v>12</v>
      </c>
      <c r="S15" s="505">
        <v>8</v>
      </c>
      <c r="T15" s="504">
        <v>12</v>
      </c>
      <c r="U15" s="505">
        <v>7</v>
      </c>
      <c r="V15" s="505">
        <v>15</v>
      </c>
      <c r="W15" s="511">
        <v>16</v>
      </c>
      <c r="X15" s="513">
        <v>12</v>
      </c>
      <c r="Y15" s="504">
        <v>16</v>
      </c>
      <c r="Z15" s="505">
        <v>6</v>
      </c>
      <c r="AA15" s="504">
        <v>12</v>
      </c>
      <c r="AB15" s="504">
        <v>6</v>
      </c>
      <c r="AC15" s="493">
        <f t="shared" si="7"/>
        <v>141</v>
      </c>
    </row>
    <row r="16" spans="1:31" ht="18" hidden="1" customHeight="1">
      <c r="A16" s="494" t="s">
        <v>161</v>
      </c>
      <c r="B16" s="514">
        <v>68</v>
      </c>
      <c r="C16" s="505">
        <v>42</v>
      </c>
      <c r="D16" s="505">
        <v>44</v>
      </c>
      <c r="E16" s="504">
        <v>75</v>
      </c>
      <c r="F16" s="504">
        <v>135</v>
      </c>
      <c r="G16" s="504">
        <v>448</v>
      </c>
      <c r="H16" s="505">
        <v>507</v>
      </c>
      <c r="I16" s="505">
        <v>808</v>
      </c>
      <c r="J16" s="504">
        <v>313</v>
      </c>
      <c r="K16" s="504">
        <v>246</v>
      </c>
      <c r="L16" s="504"/>
      <c r="M16" s="504">
        <v>143</v>
      </c>
      <c r="N16" s="515">
        <f t="shared" si="6"/>
        <v>2829</v>
      </c>
      <c r="O16" s="47"/>
      <c r="P16" s="508" t="s">
        <v>161</v>
      </c>
      <c r="Q16" s="516">
        <v>9</v>
      </c>
      <c r="R16" s="505">
        <v>16</v>
      </c>
      <c r="S16" s="505">
        <v>12</v>
      </c>
      <c r="T16" s="504">
        <v>6</v>
      </c>
      <c r="U16" s="517">
        <v>7</v>
      </c>
      <c r="V16" s="517">
        <v>14</v>
      </c>
      <c r="W16" s="505">
        <v>9</v>
      </c>
      <c r="X16" s="505">
        <v>14</v>
      </c>
      <c r="Y16" s="505">
        <v>9</v>
      </c>
      <c r="Z16" s="505">
        <v>9</v>
      </c>
      <c r="AA16" s="517">
        <v>8</v>
      </c>
      <c r="AB16" s="517">
        <v>7</v>
      </c>
      <c r="AC16" s="518">
        <f t="shared" si="7"/>
        <v>120</v>
      </c>
    </row>
    <row r="17" spans="1:30" ht="18" hidden="1" customHeight="1">
      <c r="A17" s="519" t="s">
        <v>162</v>
      </c>
      <c r="B17" s="520">
        <v>71</v>
      </c>
      <c r="C17" s="520">
        <v>97</v>
      </c>
      <c r="D17" s="520">
        <v>61</v>
      </c>
      <c r="E17" s="521">
        <v>105</v>
      </c>
      <c r="F17" s="521">
        <v>198</v>
      </c>
      <c r="G17" s="521">
        <v>442</v>
      </c>
      <c r="H17" s="522">
        <v>790</v>
      </c>
      <c r="I17" s="523">
        <v>674</v>
      </c>
      <c r="J17" s="521">
        <v>275</v>
      </c>
      <c r="K17" s="521">
        <v>133</v>
      </c>
      <c r="L17" s="521"/>
      <c r="M17" s="521">
        <v>108</v>
      </c>
      <c r="N17" s="515">
        <f t="shared" si="6"/>
        <v>2954</v>
      </c>
      <c r="O17" s="4"/>
      <c r="P17" s="524" t="s">
        <v>162</v>
      </c>
      <c r="Q17" s="520">
        <v>7</v>
      </c>
      <c r="R17" s="520">
        <v>13</v>
      </c>
      <c r="S17" s="520">
        <v>12</v>
      </c>
      <c r="T17" s="521">
        <v>11</v>
      </c>
      <c r="U17" s="521">
        <v>12</v>
      </c>
      <c r="V17" s="521">
        <v>15</v>
      </c>
      <c r="W17" s="521">
        <v>20</v>
      </c>
      <c r="X17" s="521">
        <v>15</v>
      </c>
      <c r="Y17" s="521">
        <v>15</v>
      </c>
      <c r="Z17" s="521">
        <v>20</v>
      </c>
      <c r="AA17" s="521">
        <v>9</v>
      </c>
      <c r="AB17" s="521">
        <v>7</v>
      </c>
      <c r="AC17" s="525">
        <f t="shared" si="7"/>
        <v>156</v>
      </c>
    </row>
    <row r="18" spans="1:30" ht="13.8" hidden="1" thickBot="1">
      <c r="A18" s="526" t="s">
        <v>163</v>
      </c>
      <c r="B18" s="516">
        <v>38</v>
      </c>
      <c r="C18" s="521">
        <v>19</v>
      </c>
      <c r="D18" s="521">
        <v>38</v>
      </c>
      <c r="E18" s="521">
        <v>203</v>
      </c>
      <c r="F18" s="521">
        <v>146</v>
      </c>
      <c r="G18" s="521">
        <v>439</v>
      </c>
      <c r="H18" s="522">
        <v>964</v>
      </c>
      <c r="I18" s="522">
        <v>1154</v>
      </c>
      <c r="J18" s="521">
        <v>388</v>
      </c>
      <c r="K18" s="521">
        <v>176</v>
      </c>
      <c r="L18" s="521"/>
      <c r="M18" s="521">
        <v>143</v>
      </c>
      <c r="N18" s="527">
        <f t="shared" si="6"/>
        <v>3708</v>
      </c>
      <c r="O18" s="4"/>
      <c r="P18" s="528" t="s">
        <v>163</v>
      </c>
      <c r="Q18" s="521">
        <v>7</v>
      </c>
      <c r="R18" s="521">
        <v>7</v>
      </c>
      <c r="S18" s="521">
        <v>8</v>
      </c>
      <c r="T18" s="521">
        <v>12</v>
      </c>
      <c r="U18" s="521">
        <v>9</v>
      </c>
      <c r="V18" s="521">
        <v>6</v>
      </c>
      <c r="W18" s="521">
        <v>11</v>
      </c>
      <c r="X18" s="521">
        <v>8</v>
      </c>
      <c r="Y18" s="521">
        <v>16</v>
      </c>
      <c r="Z18" s="521">
        <v>40</v>
      </c>
      <c r="AA18" s="521">
        <v>17</v>
      </c>
      <c r="AB18" s="521">
        <v>16</v>
      </c>
      <c r="AC18" s="521">
        <f t="shared" si="7"/>
        <v>157</v>
      </c>
    </row>
    <row r="19" spans="1:30" ht="13.8" hidden="1" thickBot="1">
      <c r="A19" s="529" t="s">
        <v>164</v>
      </c>
      <c r="B19" s="523">
        <v>49</v>
      </c>
      <c r="C19" s="523">
        <v>63</v>
      </c>
      <c r="D19" s="523">
        <v>50</v>
      </c>
      <c r="E19" s="523">
        <v>71</v>
      </c>
      <c r="F19" s="523">
        <v>144</v>
      </c>
      <c r="G19" s="523">
        <v>374</v>
      </c>
      <c r="H19" s="530">
        <v>729</v>
      </c>
      <c r="I19" s="530">
        <v>1097</v>
      </c>
      <c r="J19" s="523">
        <v>397</v>
      </c>
      <c r="K19" s="523">
        <v>192</v>
      </c>
      <c r="L19" s="523"/>
      <c r="M19" s="523">
        <v>217</v>
      </c>
      <c r="N19" s="527">
        <f t="shared" si="6"/>
        <v>3383</v>
      </c>
      <c r="O19" s="4"/>
      <c r="P19" s="531" t="s">
        <v>164</v>
      </c>
      <c r="Q19" s="523">
        <v>10</v>
      </c>
      <c r="R19" s="523">
        <v>6</v>
      </c>
      <c r="S19" s="523">
        <v>14</v>
      </c>
      <c r="T19" s="523">
        <v>10</v>
      </c>
      <c r="U19" s="523">
        <v>10</v>
      </c>
      <c r="V19" s="523">
        <v>19</v>
      </c>
      <c r="W19" s="523">
        <v>11</v>
      </c>
      <c r="X19" s="523">
        <v>20</v>
      </c>
      <c r="Y19" s="523">
        <v>15</v>
      </c>
      <c r="Z19" s="523">
        <v>8</v>
      </c>
      <c r="AA19" s="523">
        <v>11</v>
      </c>
      <c r="AB19" s="523">
        <v>8</v>
      </c>
      <c r="AC19" s="521">
        <f t="shared" si="7"/>
        <v>142</v>
      </c>
    </row>
    <row r="20" spans="1:30" ht="13.8" hidden="1" thickBot="1">
      <c r="A20" s="526" t="s">
        <v>165</v>
      </c>
      <c r="B20" s="523">
        <v>53</v>
      </c>
      <c r="C20" s="523">
        <v>39</v>
      </c>
      <c r="D20" s="523">
        <v>74</v>
      </c>
      <c r="E20" s="523">
        <v>64</v>
      </c>
      <c r="F20" s="523">
        <v>208</v>
      </c>
      <c r="G20" s="523">
        <v>491</v>
      </c>
      <c r="H20" s="523">
        <v>454</v>
      </c>
      <c r="I20" s="530">
        <v>1068</v>
      </c>
      <c r="J20" s="523">
        <v>407</v>
      </c>
      <c r="K20" s="523">
        <v>228</v>
      </c>
      <c r="L20" s="523"/>
      <c r="M20" s="523">
        <v>81</v>
      </c>
      <c r="N20" s="532">
        <f t="shared" si="6"/>
        <v>3167</v>
      </c>
      <c r="O20" s="4"/>
      <c r="P20" s="528" t="s">
        <v>165</v>
      </c>
      <c r="Q20" s="523">
        <v>12</v>
      </c>
      <c r="R20" s="523">
        <v>13</v>
      </c>
      <c r="S20" s="523">
        <v>46</v>
      </c>
      <c r="T20" s="523">
        <v>9</v>
      </c>
      <c r="U20" s="523">
        <v>20</v>
      </c>
      <c r="V20" s="523">
        <v>4</v>
      </c>
      <c r="W20" s="523">
        <v>8</v>
      </c>
      <c r="X20" s="523">
        <v>30</v>
      </c>
      <c r="Y20" s="523">
        <v>22</v>
      </c>
      <c r="Z20" s="523">
        <v>20</v>
      </c>
      <c r="AA20" s="523">
        <v>16</v>
      </c>
      <c r="AB20" s="523">
        <v>12</v>
      </c>
      <c r="AC20" s="533">
        <f t="shared" si="7"/>
        <v>212</v>
      </c>
    </row>
    <row r="21" spans="1:30" ht="13.8" hidden="1" thickBot="1">
      <c r="A21" s="526" t="s">
        <v>166</v>
      </c>
      <c r="B21" s="534">
        <v>67</v>
      </c>
      <c r="C21" s="534">
        <v>62</v>
      </c>
      <c r="D21" s="534">
        <v>57</v>
      </c>
      <c r="E21" s="534">
        <v>77</v>
      </c>
      <c r="F21" s="534">
        <v>473</v>
      </c>
      <c r="G21" s="534">
        <v>468</v>
      </c>
      <c r="H21" s="535">
        <v>659</v>
      </c>
      <c r="I21" s="534">
        <v>851</v>
      </c>
      <c r="J21" s="534">
        <v>270</v>
      </c>
      <c r="K21" s="534">
        <v>208</v>
      </c>
      <c r="L21" s="534"/>
      <c r="M21" s="534">
        <v>174</v>
      </c>
      <c r="N21" s="536">
        <f t="shared" si="6"/>
        <v>3366</v>
      </c>
      <c r="O21" s="4" t="s">
        <v>3</v>
      </c>
      <c r="P21" s="531" t="s">
        <v>166</v>
      </c>
      <c r="Q21" s="523">
        <v>6</v>
      </c>
      <c r="R21" s="523">
        <v>25</v>
      </c>
      <c r="S21" s="523">
        <v>29</v>
      </c>
      <c r="T21" s="523">
        <v>4</v>
      </c>
      <c r="U21" s="523">
        <v>17</v>
      </c>
      <c r="V21" s="523">
        <v>19</v>
      </c>
      <c r="W21" s="523">
        <v>14</v>
      </c>
      <c r="X21" s="523">
        <v>37</v>
      </c>
      <c r="Y21" s="537">
        <v>76</v>
      </c>
      <c r="Z21" s="523">
        <v>34</v>
      </c>
      <c r="AA21" s="523">
        <v>17</v>
      </c>
      <c r="AB21" s="523">
        <v>18</v>
      </c>
      <c r="AC21" s="533">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84" t="s">
        <v>334</v>
      </c>
      <c r="B23" s="885"/>
      <c r="C23" s="885"/>
      <c r="D23" s="885"/>
      <c r="E23" s="885"/>
      <c r="F23" s="885"/>
      <c r="G23" s="885"/>
      <c r="H23" s="885"/>
      <c r="I23" s="885"/>
      <c r="J23" s="885"/>
      <c r="K23" s="885"/>
      <c r="L23" s="885"/>
      <c r="M23" s="885"/>
      <c r="N23" s="886"/>
      <c r="O23" s="4"/>
      <c r="P23" s="884" t="str">
        <f>+A23</f>
        <v>2025年 第24週（6/9～6/15)</v>
      </c>
      <c r="Q23" s="885"/>
      <c r="R23" s="885"/>
      <c r="S23" s="885"/>
      <c r="T23" s="885"/>
      <c r="U23" s="885"/>
      <c r="V23" s="885"/>
      <c r="W23" s="885"/>
      <c r="X23" s="885"/>
      <c r="Y23" s="885"/>
      <c r="Z23" s="885"/>
      <c r="AA23" s="885"/>
      <c r="AB23" s="885"/>
      <c r="AC23" s="886"/>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68" t="s">
        <v>167</v>
      </c>
      <c r="B25" s="869"/>
      <c r="C25" s="870"/>
      <c r="D25" s="871" t="s">
        <v>232</v>
      </c>
      <c r="E25" s="872"/>
      <c r="F25" s="4" t="s">
        <v>41</v>
      </c>
      <c r="G25" s="4" t="s">
        <v>17</v>
      </c>
      <c r="H25" s="4"/>
      <c r="I25" s="4"/>
      <c r="J25" s="4"/>
      <c r="K25" s="4"/>
      <c r="L25" s="4"/>
      <c r="M25" s="4"/>
      <c r="N25" s="10"/>
      <c r="O25" s="47" t="s">
        <v>17</v>
      </c>
      <c r="P25" s="67"/>
      <c r="Q25" s="538" t="s">
        <v>168</v>
      </c>
      <c r="R25" s="873" t="s">
        <v>216</v>
      </c>
      <c r="S25" s="874"/>
      <c r="T25" s="875"/>
      <c r="U25" s="4"/>
      <c r="V25" s="4"/>
      <c r="W25" s="4"/>
      <c r="X25" s="4"/>
      <c r="Y25" s="4"/>
      <c r="Z25" s="4"/>
      <c r="AA25" s="4"/>
      <c r="AB25" s="4"/>
      <c r="AC25" s="12"/>
    </row>
    <row r="26" spans="1:30" ht="15" customHeight="1">
      <c r="A26" s="9" t="s">
        <v>179</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39"/>
      <c r="B33" s="540"/>
      <c r="C33" s="540"/>
      <c r="D33" s="540"/>
      <c r="E33" s="540"/>
      <c r="F33" s="540"/>
      <c r="G33" s="540"/>
      <c r="H33" s="540"/>
      <c r="I33" s="540"/>
      <c r="J33" s="540"/>
      <c r="K33" s="540"/>
      <c r="L33" s="540"/>
      <c r="M33" s="540"/>
      <c r="N33" s="541"/>
      <c r="O33" s="4"/>
      <c r="P33" s="542"/>
      <c r="Q33" s="543"/>
      <c r="R33" s="543"/>
      <c r="S33" s="543"/>
      <c r="T33" s="543"/>
      <c r="U33" s="543"/>
      <c r="V33" s="543"/>
      <c r="W33" s="543"/>
      <c r="X33" s="543"/>
      <c r="Y33" s="543"/>
      <c r="Z33" s="543"/>
      <c r="AA33" s="543"/>
      <c r="AB33" s="543"/>
      <c r="AC33" s="544"/>
    </row>
    <row r="34" spans="1:29">
      <c r="A34" s="545"/>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C1" workbookViewId="0">
      <selection activeCell="V26" sqref="V26"/>
    </sheetView>
  </sheetViews>
  <sheetFormatPr defaultRowHeight="13.2"/>
  <cols>
    <col min="4" max="9" width="7.21875" customWidth="1"/>
    <col min="14" max="14" width="9.44140625" bestFit="1" customWidth="1"/>
  </cols>
  <sheetData>
    <row r="2" spans="1:26">
      <c r="A2" s="270"/>
      <c r="D2" t="s">
        <v>184</v>
      </c>
      <c r="E2" s="271" t="s">
        <v>185</v>
      </c>
      <c r="F2" t="s">
        <v>186</v>
      </c>
      <c r="G2" t="s">
        <v>187</v>
      </c>
      <c r="H2" t="s">
        <v>188</v>
      </c>
      <c r="I2" t="s">
        <v>189</v>
      </c>
      <c r="J2" t="s">
        <v>190</v>
      </c>
    </row>
    <row r="4" spans="1:26">
      <c r="D4" s="272">
        <v>9</v>
      </c>
      <c r="E4" s="272">
        <v>17</v>
      </c>
      <c r="F4" s="273">
        <v>2</v>
      </c>
      <c r="G4" s="274">
        <v>4</v>
      </c>
      <c r="H4" s="273">
        <v>3</v>
      </c>
      <c r="I4" s="273">
        <v>3</v>
      </c>
      <c r="J4" s="273">
        <v>4</v>
      </c>
      <c r="L4" s="275"/>
      <c r="M4">
        <f>SUM(D4:L4)</f>
        <v>42</v>
      </c>
    </row>
    <row r="5" spans="1:26">
      <c r="D5" s="276">
        <f>+D4/$M$4</f>
        <v>0.21428571428571427</v>
      </c>
      <c r="E5" s="276">
        <f t="shared" ref="E5:J5" si="0">+E4/$M$4</f>
        <v>0.40476190476190477</v>
      </c>
      <c r="F5" s="277">
        <f t="shared" si="0"/>
        <v>4.7619047619047616E-2</v>
      </c>
      <c r="G5" s="278">
        <f t="shared" si="0"/>
        <v>9.5238095238095233E-2</v>
      </c>
      <c r="H5" s="277">
        <f t="shared" si="0"/>
        <v>7.1428571428571425E-2</v>
      </c>
      <c r="I5" s="277">
        <f t="shared" si="0"/>
        <v>7.1428571428571425E-2</v>
      </c>
      <c r="J5" s="277">
        <f t="shared" si="0"/>
        <v>9.5238095238095233E-2</v>
      </c>
    </row>
    <row r="8" spans="1:26" ht="13.8" thickBot="1"/>
    <row r="9" spans="1:26" ht="13.8" thickBot="1">
      <c r="J9" t="s">
        <v>41</v>
      </c>
      <c r="M9" t="s">
        <v>179</v>
      </c>
      <c r="N9" s="892" t="s">
        <v>229</v>
      </c>
      <c r="O9" s="893"/>
      <c r="P9" s="130"/>
      <c r="Q9" s="130"/>
      <c r="R9" s="130"/>
      <c r="S9" s="130"/>
    </row>
    <row r="10" spans="1:26" ht="13.8" thickBot="1">
      <c r="N10" s="894" t="s">
        <v>191</v>
      </c>
      <c r="O10" s="895"/>
      <c r="P10" s="896"/>
      <c r="Q10" s="897" t="s">
        <v>192</v>
      </c>
      <c r="R10" s="898"/>
      <c r="S10" s="899"/>
    </row>
    <row r="11" spans="1:26" ht="13.8" thickBot="1">
      <c r="N11" s="279" t="s">
        <v>193</v>
      </c>
      <c r="O11" s="280" t="s">
        <v>193</v>
      </c>
      <c r="P11" s="281" t="s">
        <v>193</v>
      </c>
      <c r="Q11" s="279" t="s">
        <v>193</v>
      </c>
      <c r="R11" s="280" t="s">
        <v>193</v>
      </c>
      <c r="S11" s="282" t="s">
        <v>193</v>
      </c>
    </row>
    <row r="12" spans="1:26" ht="13.8" thickTop="1">
      <c r="N12" s="283" t="s">
        <v>194</v>
      </c>
      <c r="O12" s="284" t="s">
        <v>195</v>
      </c>
      <c r="P12" s="285" t="s">
        <v>196</v>
      </c>
      <c r="Q12" s="283" t="s">
        <v>194</v>
      </c>
      <c r="R12" s="284" t="s">
        <v>195</v>
      </c>
      <c r="S12" s="286" t="s">
        <v>196</v>
      </c>
    </row>
    <row r="13" spans="1:26" ht="13.8" thickBot="1">
      <c r="N13" s="287">
        <f>+U13</f>
        <v>1677</v>
      </c>
      <c r="O13" s="288">
        <f t="shared" ref="O13:S13" si="1">+V13</f>
        <v>906</v>
      </c>
      <c r="P13" s="289">
        <f t="shared" si="1"/>
        <v>771</v>
      </c>
      <c r="Q13" s="290">
        <f t="shared" si="1"/>
        <v>3227</v>
      </c>
      <c r="R13" s="288">
        <f t="shared" si="1"/>
        <v>1526</v>
      </c>
      <c r="S13" s="291">
        <f t="shared" si="1"/>
        <v>1701</v>
      </c>
      <c r="U13">
        <v>1677</v>
      </c>
      <c r="V13">
        <v>906</v>
      </c>
      <c r="W13">
        <v>771</v>
      </c>
      <c r="X13">
        <v>3227</v>
      </c>
      <c r="Y13">
        <v>1526</v>
      </c>
      <c r="Z13">
        <v>1701</v>
      </c>
    </row>
    <row r="15" spans="1:26" ht="13.8" thickBot="1"/>
    <row r="16" spans="1:26" ht="13.8" thickBot="1">
      <c r="N16" s="892" t="s">
        <v>344</v>
      </c>
      <c r="O16" s="893"/>
      <c r="P16" s="130"/>
      <c r="Q16" s="130"/>
      <c r="R16" s="130"/>
      <c r="S16" s="130"/>
    </row>
    <row r="17" spans="14:26" ht="13.8" thickBot="1">
      <c r="N17" s="894" t="s">
        <v>191</v>
      </c>
      <c r="O17" s="895"/>
      <c r="P17" s="896"/>
      <c r="Q17" s="897" t="s">
        <v>192</v>
      </c>
      <c r="R17" s="898"/>
      <c r="S17" s="899"/>
    </row>
    <row r="18" spans="14:26" ht="13.8" thickBot="1">
      <c r="N18" s="279" t="s">
        <v>193</v>
      </c>
      <c r="O18" s="280" t="s">
        <v>193</v>
      </c>
      <c r="P18" s="281" t="s">
        <v>193</v>
      </c>
      <c r="Q18" s="279" t="s">
        <v>193</v>
      </c>
      <c r="R18" s="280" t="s">
        <v>193</v>
      </c>
      <c r="S18" s="282" t="s">
        <v>193</v>
      </c>
    </row>
    <row r="19" spans="14:26" ht="13.8" thickTop="1">
      <c r="N19" s="283" t="s">
        <v>194</v>
      </c>
      <c r="O19" s="284" t="s">
        <v>195</v>
      </c>
      <c r="P19" s="285" t="s">
        <v>196</v>
      </c>
      <c r="Q19" s="283" t="s">
        <v>194</v>
      </c>
      <c r="R19" s="284" t="s">
        <v>195</v>
      </c>
      <c r="S19" s="286" t="s">
        <v>196</v>
      </c>
    </row>
    <row r="20" spans="14:26" ht="13.8" thickBot="1">
      <c r="N20" s="288">
        <f t="shared" ref="N20:S20" si="2">+U20</f>
        <v>1415</v>
      </c>
      <c r="O20" s="288">
        <f t="shared" si="2"/>
        <v>763</v>
      </c>
      <c r="P20" s="289">
        <f t="shared" si="2"/>
        <v>652</v>
      </c>
      <c r="Q20" s="290">
        <f t="shared" si="2"/>
        <v>3544</v>
      </c>
      <c r="R20" s="288">
        <f t="shared" si="2"/>
        <v>1670</v>
      </c>
      <c r="S20" s="291">
        <f t="shared" si="2"/>
        <v>1874</v>
      </c>
      <c r="U20">
        <v>1415</v>
      </c>
      <c r="V20">
        <v>763</v>
      </c>
      <c r="W20">
        <v>652</v>
      </c>
      <c r="X20">
        <v>3544</v>
      </c>
      <c r="Y20">
        <v>1670</v>
      </c>
      <c r="Z20">
        <v>1874</v>
      </c>
    </row>
    <row r="22" spans="14:26" ht="13.8" thickBot="1"/>
    <row r="23" spans="14:26" ht="13.8" thickBot="1">
      <c r="N23" s="887" t="s">
        <v>191</v>
      </c>
      <c r="O23" s="888"/>
      <c r="P23" s="888"/>
      <c r="Q23" s="889" t="s">
        <v>192</v>
      </c>
      <c r="R23" s="890"/>
      <c r="S23" s="891"/>
    </row>
    <row r="24" spans="14:26">
      <c r="N24" s="292" t="s">
        <v>194</v>
      </c>
      <c r="O24" s="293" t="s">
        <v>195</v>
      </c>
      <c r="P24" s="294" t="s">
        <v>196</v>
      </c>
      <c r="Q24" s="292" t="s">
        <v>194</v>
      </c>
      <c r="R24" s="293" t="s">
        <v>195</v>
      </c>
      <c r="S24" s="295" t="s">
        <v>196</v>
      </c>
    </row>
    <row r="25" spans="14:26" ht="13.8" thickBot="1">
      <c r="N25" s="296">
        <f>(N20-N13)/N20</f>
        <v>-0.18515901060070672</v>
      </c>
      <c r="O25" s="297">
        <f t="shared" ref="O25:S25" si="3">(O20-O13)/O20</f>
        <v>-0.18741808650065531</v>
      </c>
      <c r="P25" s="298">
        <f t="shared" si="3"/>
        <v>-0.18251533742331288</v>
      </c>
      <c r="Q25" s="296">
        <f>(Q20-Q13)/Q20</f>
        <v>8.9446952595936796E-2</v>
      </c>
      <c r="R25" s="297">
        <f t="shared" si="3"/>
        <v>8.6227544910179643E-2</v>
      </c>
      <c r="S25" s="299">
        <f t="shared" si="3"/>
        <v>9.2315901814300966E-2</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 </vt:lpstr>
      <vt:lpstr>24　ノロウイルス関連情報 </vt:lpstr>
      <vt:lpstr>24 衛生訓話</vt:lpstr>
      <vt:lpstr>24　食中毒記事等 </vt:lpstr>
      <vt:lpstr>24 海外情報</vt:lpstr>
      <vt:lpstr>23　国内感染症情報</vt:lpstr>
      <vt:lpstr>24　感染症統計</vt:lpstr>
      <vt:lpstr>Sheet1</vt:lpstr>
      <vt:lpstr>24　食品回収</vt:lpstr>
      <vt:lpstr>24　食品表示</vt:lpstr>
      <vt:lpstr>24　残留農薬など</vt:lpstr>
      <vt:lpstr>Sheet3</vt:lpstr>
      <vt:lpstr>'23　国内感染症情報'!Print_Area</vt:lpstr>
      <vt:lpstr>'24　ノロウイルス関連情報 '!Print_Area</vt:lpstr>
      <vt:lpstr>'24 衛生訓話'!Print_Area</vt:lpstr>
      <vt:lpstr>'24 海外情報'!Print_Area</vt:lpstr>
      <vt:lpstr>'24　感染症統計'!Print_Area</vt:lpstr>
      <vt:lpstr>'24　残留農薬など'!Print_Area</vt:lpstr>
      <vt:lpstr>'24　食中毒記事等 '!Print_Area</vt:lpstr>
      <vt:lpstr>'24　食品回収'!Print_Area</vt:lpstr>
      <vt:lpstr>'24　食品表示'!Print_Area</vt:lpstr>
      <vt:lpstr>'スポンサー公告 '!Print_Area</vt:lpstr>
      <vt:lpstr>'24　食中毒記事等 '!Print_Titles</vt:lpstr>
      <vt:lpstr>'24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2025-06-22T04:02:26Z</dcterms:modified>
  <cp:category/>
  <cp:contentStatus/>
</cp:coreProperties>
</file>