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xr:revisionPtr revIDLastSave="0" documentId="13_ncr:1_{404E7D0D-EE4B-4B66-A533-9BDB5653DE8F}" xr6:coauthVersionLast="47" xr6:coauthVersionMax="47" xr10:uidLastSave="{00000000-0000-0000-0000-000000000000}"/>
  <bookViews>
    <workbookView xWindow="-108" yWindow="-108" windowWidth="23256" windowHeight="12456" tabRatio="615" xr2:uid="{00000000-000D-0000-FFFF-FFFF00000000}"/>
  </bookViews>
  <sheets>
    <sheet name="ヘッドライン" sheetId="78" r:id="rId1"/>
    <sheet name="スポンサー公告 " sheetId="252" r:id="rId2"/>
    <sheet name="23　ノロウイルス関連情報 " sheetId="101" r:id="rId3"/>
    <sheet name="23  衛生訓話" sheetId="251" r:id="rId4"/>
    <sheet name="23　食中毒記事等 " sheetId="29" r:id="rId5"/>
    <sheet name="23 海外情報" sheetId="123" r:id="rId6"/>
    <sheet name="22　国内感染症情報" sheetId="124" r:id="rId7"/>
    <sheet name="23　感染症統計" sheetId="240" r:id="rId8"/>
    <sheet name="Sheet1" sheetId="209" state="hidden" r:id="rId9"/>
    <sheet name="23　食品回収" sheetId="60" r:id="rId10"/>
    <sheet name="23　食品表示" sheetId="156" r:id="rId11"/>
    <sheet name="23　残留農薬など" sheetId="34" r:id="rId12"/>
  </sheets>
  <definedNames>
    <definedName name="_xlnm._FilterDatabase" localSheetId="2" hidden="1">'23　ノロウイルス関連情報 '!$A$22:$G$75</definedName>
    <definedName name="_xlnm._FilterDatabase" localSheetId="4" hidden="1">'23　食中毒記事等 '!$A$5:$D$5</definedName>
    <definedName name="_xlnm._FilterDatabase" localSheetId="9" hidden="1">'23　食品回収'!$A$1:$E$38</definedName>
    <definedName name="_xlnm._FilterDatabase" localSheetId="10" hidden="1">'23　食品表示'!$A$1:$C$1</definedName>
    <definedName name="_xlnm.Print_Area" localSheetId="6">'22　国内感染症情報'!$A$1:$D$34</definedName>
    <definedName name="_xlnm.Print_Area" localSheetId="3">'23  衛生訓話'!$A$1:$M$28</definedName>
    <definedName name="_xlnm.Print_Area" localSheetId="2">'23　ノロウイルス関連情報 '!$A$19:$N$84</definedName>
    <definedName name="_xlnm.Print_Area" localSheetId="5">'23 海外情報'!$A$1:$C$60</definedName>
    <definedName name="_xlnm.Print_Area" localSheetId="7">'23　感染症統計'!$A$1:$AC$39</definedName>
    <definedName name="_xlnm.Print_Area" localSheetId="11">'23　残留農薬など'!$A$1:$N$19</definedName>
    <definedName name="_xlnm.Print_Area" localSheetId="4">'23　食中毒記事等 '!$A$1:$D$58</definedName>
    <definedName name="_xlnm.Print_Area" localSheetId="9">'23　食品回収'!$A$1:$E$42</definedName>
    <definedName name="_xlnm.Print_Area" localSheetId="10">'23　食品表示'!$A$1:$C$33</definedName>
    <definedName name="_xlnm.Print_Area" localSheetId="1">'スポンサー公告 '!$A$1:$AB$52</definedName>
    <definedName name="_xlnm.Print_Titles" localSheetId="4">'23　食中毒記事等 '!$5:$5</definedName>
    <definedName name="_xlnm.Print_Titles" localSheetId="10">'23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F4" i="240"/>
  <c r="G4" i="240"/>
  <c r="U4" i="240"/>
  <c r="V4" i="240"/>
  <c r="N20" i="209"/>
  <c r="N13" i="209"/>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70" i="101"/>
  <c r="B15" i="78"/>
  <c r="B10" i="78" l="1"/>
  <c r="B13" i="78"/>
  <c r="B14" i="78"/>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T4" i="240"/>
  <c r="S4" i="240"/>
  <c r="R4" i="240"/>
  <c r="Q4" i="240"/>
  <c r="P4" i="240"/>
  <c r="M4" i="240"/>
  <c r="K4" i="240"/>
  <c r="J4" i="240"/>
  <c r="I4" i="240"/>
  <c r="H4" i="240"/>
  <c r="E4" i="240"/>
  <c r="D4" i="240"/>
  <c r="C4" i="240"/>
  <c r="B4" i="240"/>
  <c r="N4" i="240" l="1"/>
  <c r="AC4" i="240"/>
  <c r="M4" i="209" l="1"/>
  <c r="S13" i="209" l="1"/>
  <c r="R13" i="209"/>
  <c r="Q13" i="209"/>
  <c r="P13" i="209"/>
  <c r="O13" i="209"/>
  <c r="S20" i="209"/>
  <c r="R20" i="209"/>
  <c r="Q20" i="209"/>
  <c r="P20" i="209"/>
  <c r="O20" i="209"/>
  <c r="G25" i="101"/>
  <c r="G26" i="101"/>
  <c r="G70" i="101" l="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<sst xmlns="http://schemas.openxmlformats.org/spreadsheetml/2006/main" count="680" uniqueCount="473">
  <si>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</si>
  <si>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</si>
  <si>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</si>
  <si>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</si>
  <si>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</si>
  <si>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</si>
  <si>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</si>
  <si>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</si>
  <si>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</si>
  <si>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</si>
  <si>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</si>
  <si>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</si>
  <si>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</si>
  <si>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</si>
  <si>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</si>
  <si>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</si>
  <si>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</si>
  <si>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</si>
  <si>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</si>
  <si>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</si>
  <si>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</si>
  <si>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</si>
  <si>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</si>
  <si>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</si>
  <si>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</si>
  <si>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</si>
  <si>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</si>
  <si>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</si>
  <si>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</si>
  <si>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</si>
  <si>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</si>
  <si>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</si>
  <si>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</si>
  <si>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</si>
  <si>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</si>
  <si>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</si>
  <si>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</si>
  <si>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</si>
  <si>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</si>
  <si>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</si>
  <si>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</si>
  <si>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</si>
  <si>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</si>
  <si>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</si>
  <si>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</si>
  <si>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</si>
  <si>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</si>
  <si>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</si>
  <si>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</si>
  <si>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</si>
  <si>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</si>
  <si>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</si>
  <si>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</si>
  <si>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</si>
  <si>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</si>
  <si>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</si>
  <si>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</si>
  <si>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</si>
  <si>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</si>
  <si>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</si>
  <si>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</si>
  <si>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</si>
  <si>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</si>
  <si>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</si>
  <si>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</si>
  <si>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</si>
  <si>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</si>
  <si>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</si>
  <si>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</si>
  <si>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</si>
  <si>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</si>
  <si>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</si>
  <si>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</si>
  <si>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</si>
  <si>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</si>
  <si>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</si>
  <si>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</si>
  <si>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</si>
  <si>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</si>
  <si>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</si>
  <si>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</si>
  <si>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</si>
  <si>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</si>
  <si>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</si>
  <si>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</si>
  <si>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</si>
  <si>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</si>
  <si>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</si>
  <si>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</si>
  <si>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</si>
  <si>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</si>
  <si>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</si>
  <si>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</si>
  <si>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</si>
  <si>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</si>
  <si>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</si>
  <si>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</si>
  <si>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</si>
  <si>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</si>
  <si>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</si>
  <si>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</si>
  <si>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</si>
  <si>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</si>
  <si>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</si>
  <si>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</si>
  <si>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</si>
  <si>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</si>
  <si>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</si>
  <si>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</si>
  <si>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</si>
  <si>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</si>
  <si>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</si>
  <si>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</si>
  <si>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</si>
  <si>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</si>
  <si>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</si>
  <si>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</si>
  <si>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</si>
  <si>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</si>
  <si>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</si>
  <si>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</si>
  <si>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</si>
  <si>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</si>
  <si>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</si>
  <si>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</si>
  <si>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</si>
  <si>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</si>
  <si>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</si>
  <si>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</si>
  <si>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</si>
  <si>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</si>
  <si>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</si>
  <si>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</si>
  <si>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</si>
  <si>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</si>
  <si>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</si>
  <si>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</si>
  <si>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</si>
  <si>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</si>
  <si>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</si>
  <si>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</si>
  <si>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</si>
  <si>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</si>
  <si>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</si>
  <si>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</si>
  <si>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</si>
  <si>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</si>
  <si>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</si>
  <si>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</si>
  <si>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</si>
  <si>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</si>
  <si>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</si>
  <si>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</si>
  <si>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</si>
  <si>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</si>
  <si>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</si>
  <si>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</si>
  <si>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</si>
  <si>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</si>
  <si>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</si>
  <si>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</si>
  <si>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</si>
  <si>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</si>
  <si>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</si>
  <si>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</si>
  <si>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</si>
  <si>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</si>
  <si>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</si>
  <si>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</si>
  <si>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</si>
  <si>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</si>
  <si>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</si>
  <si>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</si>
  <si>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</si>
  <si>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</si>
  <si>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</si>
  <si>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</si>
  <si>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</si>
  <si>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</si>
  <si>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</si>
  <si>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</si>
  <si>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</si>
  <si>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</si>
  <si>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</si>
  <si>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</si>
  <si>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</si>
  <si>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</si>
  <si>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</si>
  <si>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</si>
  <si>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</si>
  <si>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</si>
  <si>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</si>
  <si>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</si>
  <si>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</si>
  <si>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</si>
  <si>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</si>
  <si>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</si>
  <si>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</si>
  <si>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</si>
  <si>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</si>
  <si>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</si>
  <si>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</si>
  <si>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</si>
  <si>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</si>
  <si>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</si>
  <si>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</si>
  <si>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</si>
  <si>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</si>
  <si>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</si>
  <si>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</si>
  <si>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</si>
  <si>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</si>
  <si>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</si>
  <si>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イオンリテール</t>
  </si>
  <si>
    <t>回収＆交換</t>
  </si>
  <si>
    <t>回収＆返金/交換</t>
  </si>
  <si>
    <t>列1</t>
  </si>
  <si>
    <t>やや少ない</t>
    <rPh sb="2" eb="3">
      <t>スク</t>
    </rPh>
    <phoneticPr fontId="81"/>
  </si>
  <si>
    <t>ツルヤ</t>
  </si>
  <si>
    <t xml:space="preserve">
3類感染症
細菌性赤痢</t>
    <phoneticPr fontId="5"/>
  </si>
  <si>
    <t xml:space="preserve">腸チフス
</t>
    <rPh sb="0" eb="1">
      <t>チョウ</t>
    </rPh>
    <phoneticPr fontId="81"/>
  </si>
  <si>
    <t>列2</t>
  </si>
  <si>
    <t>列3</t>
  </si>
  <si>
    <t>列4</t>
  </si>
  <si>
    <t>11月ー
施設の所在市町村で流行・食中毒が複数件報告される
定点観測値が5.00～10.00</t>
    <phoneticPr fontId="81"/>
  </si>
  <si>
    <t>　上位2種目(賞味期限・アレルギー表記ミス)で全体の　(54%)</t>
    <rPh sb="1" eb="3">
      <t>ジョウイ</t>
    </rPh>
    <rPh sb="4" eb="6">
      <t>シュモク</t>
    </rPh>
    <rPh sb="7" eb="11">
      <t>ショウミキゲン</t>
    </rPh>
    <rPh sb="17" eb="19">
      <t>ヒョウキ</t>
    </rPh>
    <rPh sb="23" eb="25">
      <t>ゼンタイ</t>
    </rPh>
    <phoneticPr fontId="5"/>
  </si>
  <si>
    <t>2025年第21週</t>
    <rPh sb="4" eb="5">
      <t>ネン</t>
    </rPh>
    <rPh sb="5" eb="6">
      <t>ダイ</t>
    </rPh>
    <rPh sb="8" eb="9">
      <t>シュウ</t>
    </rPh>
    <phoneticPr fontId="81"/>
  </si>
  <si>
    <t xml:space="preserve">八戸市の飲食店を利用した20代から80代の男女12人が、ノロウイルスによる食中毒を発症しました。八戸市保健所によりますと、5月23日と27日に八戸市六日町の「味処 七味家」を利用した12人が下痢や嘔吐などの症状を訴えました。調査の結果、発症者と調理従事者などからノロウイルスが検出されたため、この店による食中毒と断定しました。
</t>
    <phoneticPr fontId="81"/>
  </si>
  <si>
    <t>青森朝日放送</t>
    <rPh sb="0" eb="2">
      <t>アオモリ</t>
    </rPh>
    <rPh sb="2" eb="4">
      <t>アサヒ</t>
    </rPh>
    <rPh sb="4" eb="6">
      <t>ホウソウ</t>
    </rPh>
    <phoneticPr fontId="81"/>
  </si>
  <si>
    <t>北海道新聞</t>
    <rPh sb="0" eb="3">
      <t>ホッカイドウ</t>
    </rPh>
    <rPh sb="3" eb="5">
      <t>シンブン</t>
    </rPh>
    <phoneticPr fontId="81"/>
  </si>
  <si>
    <t>盛岡市は6月2日、市内の教育保育施設（利用者・職員100人以上）で感染性胃腸炎の集団発生があったと発表しました。施設では5月19日から28日にかけて、利用者12人と職員1人の計13人に嘔吐や下痢などの症状がありました。症状のあった人の医療機関の受診や検査がなかったことから、ウイルスは特定されていません</t>
    <phoneticPr fontId="81"/>
  </si>
  <si>
    <t>IBC岩手放送</t>
    <rPh sb="3" eb="5">
      <t>イワテ</t>
    </rPh>
    <rPh sb="5" eb="7">
      <t>ホウソウ</t>
    </rPh>
    <phoneticPr fontId="81"/>
  </si>
  <si>
    <t>保健所はこの老人ホームを６月７日から５日間、業務停止処分としました。
食中毒が発生したのは、岡山県奈義町の特別養護老人ホーム、「なぎみ苑」です。
県の発表によりますと、６月２日、この老人ホームで作られた弁当を食べた３４人のうち８人が下痢や嘔吐を訴えていることが分かりました。</t>
    <phoneticPr fontId="81"/>
  </si>
  <si>
    <t>岡山放送</t>
    <rPh sb="0" eb="4">
      <t>オカヤマホウソウ</t>
    </rPh>
    <phoneticPr fontId="81"/>
  </si>
  <si>
    <t>今週のニュース（Noroｖｉｒｕｓ） (6/9-6/15)</t>
    <rPh sb="0" eb="2">
      <t>コンシュウ</t>
    </rPh>
    <phoneticPr fontId="5"/>
  </si>
  <si>
    <t>2025/22</t>
    <phoneticPr fontId="81"/>
  </si>
  <si>
    <t>2025/23週</t>
    <phoneticPr fontId="81"/>
  </si>
  <si>
    <t xml:space="preserve"> GⅡ23週　0例</t>
    <rPh sb="8" eb="9">
      <t>レイ</t>
    </rPh>
    <phoneticPr fontId="5"/>
  </si>
  <si>
    <t xml:space="preserve"> GⅡ　22週   0例</t>
    <rPh sb="6" eb="7">
      <t>シュウ</t>
    </rPh>
    <phoneticPr fontId="5"/>
  </si>
  <si>
    <t>　旭川市保健所は13日、市内の保育施設で乳幼児と職員の計15人が嘔吐（おうと）や下痢などの症状を訴え、そのうち4人の便からノロウイルスを検出したと発表した</t>
    <phoneticPr fontId="81"/>
  </si>
  <si>
    <t>近鉄・都ホテルズは10日、三重県志摩市阿児町神明の「志摩観光ホテル　ザ　ベイスイート」で食事をした客ら15人が嘔吐（おうと）や下痢の症状を訴えたと発表した。伊勢保健所が原因を調べている。</t>
    <phoneticPr fontId="81"/>
  </si>
  <si>
    <t>伊勢新聞</t>
    <rPh sb="0" eb="4">
      <t>イセシンブン</t>
    </rPh>
    <phoneticPr fontId="81"/>
  </si>
  <si>
    <t>市によりますと八幡西区の小学校で6日から9日にかけ1年生の児童10人が相次いでおう吐や下痢の症状を訴え、このうち3人からロタウイルスが検出されました。10日時点で9人が症状を訴えていますが、入院が必要な児童はおらず、全員が回復に向かっているということです。</t>
    <phoneticPr fontId="81"/>
  </si>
  <si>
    <t>テレビ西日本</t>
    <rPh sb="3" eb="6">
      <t>ニシニホン</t>
    </rPh>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</si>
  <si>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</si>
  <si>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2025年第22週（5月26日〜6月1日）</t>
    <phoneticPr fontId="81"/>
  </si>
  <si>
    <t>結核例　216例</t>
    <rPh sb="7" eb="8">
      <t>レイ</t>
    </rPh>
    <phoneticPr fontId="5"/>
  </si>
  <si>
    <t>細菌性赤痢1例‌
菌種：S. flexneri（B群）＿感染地域：インドネシア</t>
    <phoneticPr fontId="81"/>
  </si>
  <si>
    <t xml:space="preserve">腸管出血性大腸菌感染症38例（有症者23例、うちHUS‌なし）
‌感染地域：‌ ‌国内25例、大分県/韓国1例、韓国2例、韓国/フィリピン1例、国内・国外不明9例
‌国内の感染地域：‌‌福岡県5例、神奈川県4例、埼玉県3例、東京都2例、北海道1例、茨城県1例、千葉県1例、岐阜県1例、静岡県1例、京都府1例、岡山県1例、山口県1例、熊本県1例、鹿児島県1例、
</t>
    <phoneticPr fontId="81"/>
  </si>
  <si>
    <t xml:space="preserve">埼玉県/神奈川県1例年齢群：‌‌1歳（1 例 ）、2歳（1 例 ）、3歳（1 例 ）、5歳（1 例 ）、
9歳（1 例 ）、10 代（3 例 ）、20 代（9 例 ）、30 代（6 例 ）、40 代（7 例 ）、50代（6例）、　　60代（2例）
</t>
    <phoneticPr fontId="81"/>
  </si>
  <si>
    <t>血清群・毒素型：‌‌O157‌VT1・VT2（12例）、O26‌VT1（5例）、O145‌VT2（4例）、O157‌VT2（3例）、O111‌ VT1（1例）、
O115‌VT2（1例）、O157‌VT1‌（1例）、O25‌VT2（1例）、その他・不明（10例）
累積報告数：632例（有症者264例、うちHUS‌3例．死亡1例）</t>
    <phoneticPr fontId="81"/>
  </si>
  <si>
    <t xml:space="preserve">E型肝炎8例‌　　感染地域（感染源）：‌東京都2例（豚レバー1例、不明1例）、
　　秋田県1例（焼肉）、国内（都道府県不明）1例（不明）、
　　国内・国外不明4例（不明4例）
A型肝炎3例‌
　　感染地域：パキスタン1例、国内・国外不明2例
</t>
    <phoneticPr fontId="81"/>
  </si>
  <si>
    <t>レジオネラ症54例（肺炎型52例、ポンティアック熱型1例、無症状病原体保有者1例）
‌　感染地域：福島県3例、茨城県3例、静岡県3例、岡山県3例、福岡県3例、栃木県2例、神奈川県2例、大阪府2例、佐賀県2例、
　岩手県1例、宮城県1例、埼玉県1例、東京都1例、新潟県1例、長野県1例、愛知県1例、兵庫県1例、和歌山県1例、愛媛県1例、
　高知県1例、国内（都道府県不明）2例、香港/オーストラリア1例、国内・国外不明17例
‌
 ‌年齢群：10代（1例）、30代（2例）、40代（3例）、50代（7例）、60代（13例）、70代（16例．うち1例死亡）、80代（7例）、　
　90代以上（5例．うち1例死亡）累積報告数：744例</t>
    <phoneticPr fontId="81"/>
  </si>
  <si>
    <t>アメーバ赤痢5例（腸管アメーバ症5例）
‌　　感染地域：‌茨城県1例、東京都1例、京都府1例、国内（ 都 道 府 県 不明）2例　‌
　　感染経路：‌性的接触3例（同性間3例）、経口感染1例、その他・不明1例
ウイルス性肝炎6例‌ B型肝炎ウイルス5例＿感染経路：‌性的 接 触 3 例（ 異 性 間 1 例 、 同性間 2 例 ）、その他・不明2例</t>
    <phoneticPr fontId="81"/>
  </si>
  <si>
    <t>2025年第22週</t>
    <rPh sb="4" eb="5">
      <t>ネン</t>
    </rPh>
    <rPh sb="5" eb="6">
      <t>ダイ</t>
    </rPh>
    <rPh sb="8" eb="9">
      <t>シュウ</t>
    </rPh>
    <phoneticPr fontId="81"/>
  </si>
  <si>
    <r>
      <t xml:space="preserve">対前週
</t>
    </r>
    <r>
      <rPr>
        <b/>
        <sz val="14"/>
        <color rgb="FF002060"/>
        <rFont val="ＭＳ Ｐゴシック"/>
        <family val="3"/>
        <charset val="128"/>
      </rPr>
      <t>インフルエンザ 　　     　      -21%    減少</t>
    </r>
    <r>
      <rPr>
        <b/>
        <sz val="11"/>
        <color rgb="FF002060"/>
        <rFont val="ＭＳ Ｐゴシック"/>
        <family val="3"/>
        <charset val="128"/>
      </rPr>
      <t xml:space="preserve">
</t>
    </r>
    <r>
      <rPr>
        <b/>
        <sz val="14"/>
        <color rgb="FFC00000"/>
        <rFont val="ＭＳ Ｐゴシック"/>
        <family val="3"/>
        <charset val="128"/>
      </rPr>
      <t>新型コロナウイルス          　　　0% 　増減なし</t>
    </r>
    <rPh sb="0" eb="3">
      <t>タイゼンシュウゾウカゾウカゲンショウ</t>
    </rPh>
    <rPh sb="34" eb="36">
      <t>ゲンショウ</t>
    </rPh>
    <rPh sb="63" eb="65">
      <t>ゾウゲン</t>
    </rPh>
    <phoneticPr fontId="81"/>
  </si>
  <si>
    <t>食品表示
 (6/9-6/15)</t>
    <rPh sb="0" eb="2">
      <t>ショクヒン</t>
    </rPh>
    <rPh sb="2" eb="4">
      <t>ヒョウジ</t>
    </rPh>
    <phoneticPr fontId="5"/>
  </si>
  <si>
    <t>食中毒情報 (6/9-6/15)</t>
    <rPh sb="0" eb="3">
      <t>ショクチュウドク</t>
    </rPh>
    <rPh sb="3" eb="5">
      <t>ジョウホウ</t>
    </rPh>
    <phoneticPr fontId="5"/>
  </si>
  <si>
    <t>海外情報 (6/9-6/15)</t>
    <rPh sb="0" eb="4">
      <t>カイガイジョウホウ</t>
    </rPh>
    <phoneticPr fontId="5"/>
  </si>
  <si>
    <t>マルキョウ</t>
  </si>
  <si>
    <t>ロイズコンフェク...</t>
  </si>
  <si>
    <t>あまみ農業協同組...</t>
  </si>
  <si>
    <t>ベイシア</t>
  </si>
  <si>
    <t>フジ</t>
  </si>
  <si>
    <t>社会福祉法人とき...</t>
  </si>
  <si>
    <t>エブリイ</t>
  </si>
  <si>
    <t>ベルジョイス</t>
  </si>
  <si>
    <t>回収</t>
  </si>
  <si>
    <t>三協商事</t>
  </si>
  <si>
    <t>マルハニチロ</t>
  </si>
  <si>
    <t>ヤスイチ酒店</t>
  </si>
  <si>
    <t>関越物産</t>
  </si>
  <si>
    <t>塚田牛乳</t>
  </si>
  <si>
    <t>SPICE HO...</t>
  </si>
  <si>
    <t>白石商店</t>
  </si>
  <si>
    <t>ハイネケン・ジャ...</t>
  </si>
  <si>
    <t>北海道フードフロ...</t>
  </si>
  <si>
    <t>FIREBRAN...</t>
  </si>
  <si>
    <t>生活協同組合コー...</t>
  </si>
  <si>
    <t>シャトレーゼ</t>
  </si>
  <si>
    <t>平塚製菓</t>
  </si>
  <si>
    <t>西尾商店</t>
  </si>
  <si>
    <t>エルワールド</t>
  </si>
  <si>
    <t>つむぐ</t>
  </si>
  <si>
    <t>高倉製菓</t>
  </si>
  <si>
    <t>岩塚製菓</t>
  </si>
  <si>
    <t>マカダミアナッツおかき他 一部表示欠落,期限誤記</t>
  </si>
  <si>
    <t>京とうふ藤野</t>
  </si>
  <si>
    <t>京名物冷やっこ,冷やしとうふ 一部賞味期限誤記コメントあり</t>
  </si>
  <si>
    <t>横浜農業協同組合...</t>
  </si>
  <si>
    <t>JA横浜直売所みなみ店 キャベツ 一部残留農薬基準超過</t>
  </si>
  <si>
    <t>どんぐりの里いな...</t>
  </si>
  <si>
    <t>どんぐりの里いなぶ 山菜おこわ 一部消費期限誤記</t>
  </si>
  <si>
    <t>神畑店 舞茸天ぷら 一部(卵,大豆,いか,豚肉,ゼラチン)表示欠落</t>
  </si>
  <si>
    <t>高知県農業協同組...</t>
  </si>
  <si>
    <t>JA高知県 ゆず飲料(7品目) 一部異物混入(ゴムパッキン)の恐れコメントあり</t>
  </si>
  <si>
    <t>ドミーデリカ</t>
  </si>
  <si>
    <t>プチサラダ(ツナコーン)他 一部腐敗,変敗の恐れ</t>
  </si>
  <si>
    <t>Aコープ和泊店 にんじん 一部残留農薬基準違反の恐れ</t>
  </si>
  <si>
    <t>高崎倉賀野店 国産若鶏ササミ 一部ラベル誤貼付</t>
  </si>
  <si>
    <t>三入店 北海道産帆立貝(殻付き) 一部消費期限・保存温度誤記</t>
  </si>
  <si>
    <t>小平市役所内で販売 くるみパン 一部賞味期限誤記</t>
  </si>
  <si>
    <t>緑町店 生しらす 一部ふぐ稚魚混入の恐れ</t>
  </si>
  <si>
    <t>チキンナゲット 一部ラベル誤貼付で(小麦・乳成分)表示欠落</t>
  </si>
  <si>
    <t>中国産生姜 一部残留農薬基準値超過</t>
  </si>
  <si>
    <t>1秒OPEN おさかなソーセージ 他3商品 一部配合調味料等誤記</t>
  </si>
  <si>
    <t>泉区役所売店 キャベツ 一部残留農薬基準超過</t>
  </si>
  <si>
    <t>さしみこんにゃく 一部包装不良で水漏れ</t>
  </si>
  <si>
    <t>宝殿店 もっちり絹食パン５枚切り 一部(卵)表示欠落</t>
  </si>
  <si>
    <t>塚田ミルクプリン 一部風味異常,低温菌検出</t>
  </si>
  <si>
    <t>インド産生鮮ユカン(アムラ) 一部残留農薬基準超過</t>
  </si>
  <si>
    <t>おかべ 卯の花,揚げ出し豆腐 一部消費期限誤記</t>
  </si>
  <si>
    <t>津南店 エビ細巻 一部(卵,リンゴ)表示欠落</t>
  </si>
  <si>
    <t>ハイネケン330MLロングネック瓶 一部日本語表記欠落</t>
  </si>
  <si>
    <t>愛知東郷店 しおから屋の塩辛鉄人仕込 一部賞味期限切れ</t>
  </si>
  <si>
    <t>ハヤシライスソース 一部(小麦)表示欠落</t>
  </si>
  <si>
    <t>おがた店 ふんわり厚切りロール 一部賞味期限誤記</t>
  </si>
  <si>
    <t>神戸ベイクドチーズ(レモン) 一部カビ発生の恐れ</t>
  </si>
  <si>
    <t>清水クラフトカリー 一部(鶏肉)表示欠落</t>
  </si>
  <si>
    <t>完熟南高梅のトリュフチョコレート 一部賞味期限表示欠落</t>
  </si>
  <si>
    <t>黒豚まん 一部賞味期限誤記</t>
  </si>
  <si>
    <t>千寿大福他 一部(小麦)表示欠落</t>
  </si>
  <si>
    <t>佐賀県産SPF豚ローススライス 一部消費期限誤記</t>
    <phoneticPr fontId="26"/>
  </si>
  <si>
    <t>ロイズストリート夏(16個入) 一部(ゼラチン)表示欠落</t>
    <phoneticPr fontId="26"/>
  </si>
  <si>
    <t>コープかごしま 産直人参(土付き) 一部残留農薬基準超過</t>
    <phoneticPr fontId="26"/>
  </si>
  <si>
    <t>食品表示 (6/9-6/15)</t>
    <phoneticPr fontId="5"/>
  </si>
  <si>
    <r>
      <t>残留農薬</t>
    </r>
    <r>
      <rPr>
        <sz val="20"/>
        <color theme="0"/>
        <rFont val="ＭＳ Ｐゴシック"/>
        <family val="3"/>
        <charset val="128"/>
      </rPr>
      <t xml:space="preserve"> (6/9-6/15)</t>
    </r>
    <phoneticPr fontId="5"/>
  </si>
  <si>
    <t>京都のホテルで106人食中毒　修学旅行生ら腹痛など訴え</t>
    <phoneticPr fontId="15"/>
  </si>
  <si>
    <t>京都府</t>
    <rPh sb="0" eb="3">
      <t>キョウトフ</t>
    </rPh>
    <phoneticPr fontId="15"/>
  </si>
  <si>
    <t>テレ朝</t>
    <rPh sb="2" eb="3">
      <t>アサ</t>
    </rPh>
    <phoneticPr fontId="15"/>
  </si>
  <si>
    <t>　今月、京都市内のホテルで食中毒が発生し、修学旅行生ら１０６人が腹痛などの症状を訴えました。今月９日、京都市中京区にある「ホテル杉長」で、「修学旅行生４０人から５０人ほどが、腹痛の症状を訴えている」と、ホテルから京都市に届け出がありました。市によりますと、このホテルに６日から宿泊していた、千葉県船橋市立の中学校の修学旅行生ら２３８人のうち１０６人が、腹痛や下痢の症状を訴えたということです。全員回復しつつあるということです。
　市はホテルの食事を原因とする食中毒と断定し、ホテルの調理室に対し、１３日から３日間営業停止命令を出しました。市が検査したところ、このうち数人から食中毒を引き起こすウェルシュ菌が検出されました。ウェルシュ菌は自然界に広く生息していて、加熱調理をした食品を放置すると酸素が少ない中心部で増殖するということです。は、調理した食品はなるべく早く食べるか、小分けにして冷蔵保存するよう呼びかけています。</t>
    <phoneticPr fontId="15"/>
  </si>
  <si>
    <t>https://topics.smt.docomo.ne.jp/article/abcnews/region/abcnews-31737</t>
    <phoneticPr fontId="15"/>
  </si>
  <si>
    <t>ABC NEWS　　 関西ニュース</t>
    <rPh sb="11" eb="13">
      <t>カンサイ</t>
    </rPh>
    <phoneticPr fontId="15"/>
  </si>
  <si>
    <t xml:space="preserve">	レストランの食事で親子が食中毒に。お酢の容器に漂白剤が入れられてました。一体 - Facebook </t>
    <phoneticPr fontId="15"/>
  </si>
  <si>
    <t>　“お酢”容器に漂白剤が…なぜ？高速PAで親子が食中毒
　レストランの食事で親子が食中毒に。お酢の容器に漂白剤が入れられてました。一体、誰が。■“お酢”容器に漂白剤　誰が湾岸長島パーキングエリア
三重県の高速道路のパーキングエリアでレストランに立ち寄った家族4人。ラーメンなどを注文しました。む酢”をラーメンにかけると…
刺激臭が　母親（46）と10歳の娘は酢を持ってくるよう頼み、ラーメンにかけたのですが、そこで異変が…。刺激臭がしたというのです。
親子はのどに痛み　ラーメンを口にすると、親子はのどに痛みを感じました。
殺菌・漂白剤が酢の容器に
　酢の容器に入っていたのは、なんと次亜塩素酸ナトリウム溶液。殺菌・漂白剤だったのです。酢と漂白剤を並べて置き…
　なぜ、こんなことが？レストランには以前から酢の保管容器を入れていた棚がありましたが、今年に入り漂白剤を並べて置くように。名前は書いてあるものの2つはよく似ていました。ところが、このことを知らない従業員が、誤って漂白剤を客に出す酢の容器に入れてしまったといいます。</t>
    <phoneticPr fontId="15"/>
  </si>
  <si>
    <t>https://news.tv-asahi.co.jp/news_society/articles/900027201.html?fbclid=IwY2xjawK5rrFleHRuA2FlbQIxMQBicmlkETFwalVDMGdOVUE3VFYwbk5lAR7FqeRtokR3vPLCv_xyfP41Y8v1hiSBeWGr_Im0P0lPjbB3hd-kJWg0HhwA0A_aem_WHCiOrpV8dX0zehDNSuV7w</t>
    <phoneticPr fontId="15"/>
  </si>
  <si>
    <t>三重県</t>
    <rPh sb="0" eb="3">
      <t>ミエケン</t>
    </rPh>
    <phoneticPr fontId="15"/>
  </si>
  <si>
    <t xml:space="preserve">パンを食べてサルモネラ菌に感染する集団発生事例が続いている。 先月、忠清北道清州市と鎮川 ... </t>
    <phoneticPr fontId="81"/>
  </si>
  <si>
    <t>　パンを食べてサルモネラ菌に感染する集団発生事例が続いている。 先月、忠清北道清州市と鎮川郡に続き、今回世宗市と全羅北道扶安郡の事例まで追加で発見されたが、問題になったパンは全てプルムウォンの系列会社であるフードマスで流通した製品だった。疾病管理庁は13日、パン類の摂取によるサルモネラ感染症施設の集団発生事例が現在まで計4件で、有症状者は208人だと発表した。先立って先月15日、忠清北道地域の2つの集団給食所で計155人がパンを食べてサルモネラ菌の感染症状を見せたことがある。 疾病管理庁は世宗市と全羅北道扶安郡で2件を追加発見し、有症状者が53人増えた。
　問題になったパンは食品製造業者である「マザーグース」が製造し、プルムウォンの食材流通専門系列会社である「フードマス」が流通した製品だ。 食品医薬品安全処は「高カルシウムイチゴクリームロールケーキ」と「高カルシウムウリミルチョコバナナパン」の2つの製品からサルモネラ菌が検出されたと明らかにした。 消費期限はそれぞれ今年10月と9月までだった。食品医薬品安全処は問題が明らかになった直後の5日、該当製品を販売中断して回収措置したが、それ以前にすでに流通した製品が再び感染を起こした。 4件の製品摂取日も先月15~16日で類似している。 疾病庁は、該当製品が納品された施設に対して追加の有症状者がいるかどうかを調べている。サルモネラ菌は汚染された水や食べ物を通じて感染し、主に火が通っていない卵や家禽類を通じた伝播が多い。 感染した場合、発熱、頭痛、嘔吐などの症状が起き、最大1週間まで続く。 致死率は高くない。最近、気温が上がり、サルモネラ菌感染症の発生は増加傾向にある。 疾病管理庁の標本監視によると、週に29人だったサルモネラ菌患者が最近は66人まで増えた。予防のためには食べ物を十分に火を通して食べなければならず、流水で30秒以上手を洗うなど衛生管理が重要だ。
　疾病管理庁のチ·ヨンミ庁長は、「パン類の摂取に関連するサルモネラ菌感染症の集団発生について、追加発生のモニタリングを強化している」とし、「製品回収措置後に該当製品を保管している場合には、摂取を中断しなければならない」と述べた。もし該当製品を摂取して下痢、嘔吐などの症状が発生したら、すぐに医療機関の診療を受けなければならず、同一機関で有症状者が2人以上の場合、保健所に申告しなければならない。</t>
    <phoneticPr fontId="81"/>
  </si>
  <si>
    <t>https://www.mk.co.kr/jp/it/11341707</t>
    <phoneticPr fontId="81"/>
  </si>
  <si>
    <t>韓国</t>
    <rPh sb="0" eb="2">
      <t>カンコク</t>
    </rPh>
    <phoneticPr fontId="81"/>
  </si>
  <si>
    <t xml:space="preserve">群馬 神流町 水道水で食中毒 体調不良訴えた１７人に見舞金 - NHKニュース </t>
    <phoneticPr fontId="15"/>
  </si>
  <si>
    <t>　神流町でことし４月、町が供給する水道水を飲んだ町民が食中毒になった問題で、町は農業用の水が流入したことが原因だったとして、１２日までに、体調不良を訴えた１７人に見舞い金を支払いました。町は対策工事を行い、今後、検査を徹底するなどして信頼の回復に努めていくとしています。ことし４月、神流町の相原地区で、水道水を飲んでいた複数の住民が発熱や下痢などの症状を訴え、その後の県や町の調査で、この地区に水を供給する配水池から大腸菌が検出されたほか、複数の町民の便から細菌のカンピロバクターが検出されました。町は町が供給する水道水による集団食中毒と断定し、農業用の水が配水池のタンクに流入したことが原因だったとしています。
このため、町は農業用の水が流入した排水管を切断するなどの対策工事を行ったほか、タンクの水抜きや消毒などを進めてきました。また町は当初、この地区の住民に飲み水用としてミネラルウォーターを支給していましたが、先月上旬からは飲料水としての水道水の供給を再開しました。さらに町は、１２日までに▽体調不良を訴えた１７人に対し１人３万円の見舞い金を支給したほか、▽この地区の２５世帯すべてに商品券を渡したということです。町は「改めて住民にご迷惑をおかけしてしまい申し訳ない。水の色や濁り、残留塩素などについて毎日の検査を徹底するなど、信頼の回復に努めていく」と話しています。</t>
    <phoneticPr fontId="15"/>
  </si>
  <si>
    <t>https://www3.nhk.or.jp/lnews/maebashi/20250612/1060019781.html</t>
    <phoneticPr fontId="15"/>
  </si>
  <si>
    <t>群馬県</t>
    <rPh sb="0" eb="3">
      <t>グンマケン</t>
    </rPh>
    <phoneticPr fontId="15"/>
  </si>
  <si>
    <t xml:space="preserve">「レア鶏チャーシュー」原因の食中毒か「1日10回以上トイレに行くような状態」細菌性食中毒は6 ... </t>
    <phoneticPr fontId="15"/>
  </si>
  <si>
    <t>　「仕事中に突然、腹痛に襲われて、1日10回以上トイレに行くような状態」「下痢・発熱・吐き気・関節痛が出ました」症状を訴える人たちが共通して食べたのは、「レア鶏チャーシュー」。ラーメンの鶏チャーシューが細菌性食中毒を引き起こしたとみられます。「newsランナー」では、専門家とともに加熱していない鶏肉がどれだけ危ないのか徹底検証。梅雨の時期に増加する“食中毒”の危険性に迫りました。
　6月9日、平年より3日遅く梅雨入りした近畿地方。ジメジメして気温が高くなり始めるこの季節、「食中毒」に注意が必要です。
　7日、神戸市は、三宮にあるラーメン店で食中毒が発生したと発表。男女8人が下痢や発熱などの症状を訴えました。
　3日間の営業停止処分をうけたラーメン店はSNSで謝罪。
【ラーメン店のSNSより】「この度はこのような事態を招いたこと、重ねて謝罪申し上げます。皆様の早期のご回復を切に祈念いたしております」
原因とみられるのが「レア鶏チャーシュー」です。ラーメンに添えられたレアな状態の鶏チャーシューの加熱が不十分だったため、食中毒を引き起こしたとみられています。この鶏チャーシューを食べて食中毒の症状が出た女性は…。【食中毒の症状が出た20代女性】「下痢と発熱と吐き気とか、関節痛とかが出ました」
この女性は、ラーメンを食べた3日後に発症。その後、下痢と38度を超える高熱にうなされたということです。
【食中毒の症状が出た20代女性】「見るからに結構生ではあったんで、そこは心配でした」
　別の男性は、ラーメンを食べた4日後、仕事中に激しい腹痛に襲われました。【食中毒の症状が出た30代男性】「1日10回以上トイレに行くような状態でした」
身体がしびれるような症状も出たという男性。病院を受診し、便から「カンピロバクター」が検出されました。カンピロバクターとは、感染すると下痢や発熱の症状が出る細菌で、手足の麻痺や呼吸困難などの合併症を引き起こす恐れもあります。【食中毒の症状が出た30代男性】「もともとネットでかなり評価の高いラーメン屋さんで、信頼していたのでびっくりしました」</t>
    <phoneticPr fontId="15"/>
  </si>
  <si>
    <t>https://news.goo.ne.jp/article/ktv_news/region/ktv_news-20010.html</t>
    <phoneticPr fontId="15"/>
  </si>
  <si>
    <t>兵庫県</t>
    <rPh sb="0" eb="3">
      <t>ヒョウゴケン</t>
    </rPh>
    <phoneticPr fontId="15"/>
  </si>
  <si>
    <t xml:space="preserve">(カンテレNEWS)
</t>
    <phoneticPr fontId="15"/>
  </si>
  <si>
    <t xml:space="preserve">全米で約1920万個の卵が回収に。サルモネラ菌の汚染リスクで - Harper's BAZAAR </t>
    <phoneticPr fontId="81"/>
  </si>
  <si>
    <t>　全米で約1,920万個の卵がリコールされた。アメリカの大手スーパーに陳列する「Sunnyside」、「Clover」、「Raley’s」などのブランドを擁する「August Egg Company」がサルモネラ菌感染リスクにより、商品回収を発表した。米食品医薬品局（FDA）と米疾病管理予防センター（CDC）は、August Egg Companyの「ブラウン・ケージフリーとブラウン・オーガニック認証卵」に汚染の疑いがあるとして注意を喚起した。サルモネラ菌は食中毒の原因となる細菌で、軽い胃の痛みから重篤な病気まで引き起こす可能性がある。回収の対象となっている卵は、カリフォルニア州、ワシントン州、ネバダ州、アリゾナ州、ワイオミング州、ニューメキシコ州、ネブラスカ州、インディアナ州、イリノイ州の9州にあるウォルマート店舗と他の小売店に配送された。賞味期限を過ぎた卵を食べても、ある程度大丈夫なこともあるが、今回は違う。FDAは、現在のサルモネラ菌集団感染を卵と関連づけている。現在、7つの州で合計79件の感染例が報告され、21人が入院している。
現在、価格が高騰中の卵を捨てるのはもったいないが、対象商品が手元にある場合はただちに処分を。ほとんどの店舗で全額返金が可能。また、卵が触れた表面は拭き取り、リスクをなるべく軽減して。食べた後にめまいや吐き気、発熱などの症状が出た場合は、冷静に振る舞わず、すぐ医師に連絡すること。</t>
    <phoneticPr fontId="81"/>
  </si>
  <si>
    <t>https://www.harpersbazaar.com/jp/lifestyle/daily-life/a65029297/salmonella-outbreak-eggs-recall-fda-250612-lift1/</t>
    <phoneticPr fontId="81"/>
  </si>
  <si>
    <t>米国</t>
    <rPh sb="0" eb="2">
      <t>ベイコク</t>
    </rPh>
    <phoneticPr fontId="81"/>
  </si>
  <si>
    <t xml:space="preserve">フグの肝臓食べ70代女性が意識不明の重体 夫が知人から譲り受け調理 - Yahoo!ニュース </t>
    <phoneticPr fontId="15"/>
  </si>
  <si>
    <t>　神戸市は１１日、同市灘区の７０代夫婦が自宅でフグの肝臓を食べ、救急搬送されたと発表した。夫は軽症だが、妻は意識不明の重体という。胃の内容物からフグ毒のテトロドトキシンが検出され、市保健所は肝臓を食べたことによる食中毒と断定した。【写真】絶対食べないで　有毒魚「ソウシハギ」に注意
　市によると、夫は「知人が釣ったショウサイフグを譲り受けた」と話しているという。８日に刺し身で食べ、残った肝臓を煮付けにして１０日朝に食べたところ、間もなく唇のしびれや四肢の知覚まひを発症。自ら救急車を呼び、搬送された。夫は翌１１日に退院したが、妻は意識がなく、呼吸困難の症状があるという。ショウサイフグの可食部は筋肉と精巣のみで、肝臓などに毒が含まれるが、夫は「少しなら大丈夫だと思ってしまった」と話したという。　市は「フグは種類や部位によって猛毒を含むため、素人の調理は絶対にやめて」と呼びかけている。</t>
    <phoneticPr fontId="15"/>
  </si>
  <si>
    <t>https://news.yahoo.co.jp/articles/60dea9767b1247bd02453946bb224668fb7ab3e9</t>
    <phoneticPr fontId="15"/>
  </si>
  <si>
    <t>神戸新聞</t>
    <rPh sb="0" eb="4">
      <t>コウベシンブン</t>
    </rPh>
    <phoneticPr fontId="15"/>
  </si>
  <si>
    <t>G7サミット会場で食中毒か ミシュラン星獲得の名店/家庭の対策 プロが指南+A11:A18</t>
  </si>
  <si>
    <t>　サミット会場ホテルで食中毒か　　この時期、対策に余念がありません。
キッチンBUS　STOP　中村巧代表取締役
「一番、迷惑掛かるのは、まず提供してしまったお客様。（食中毒は）絶対起こさないようにしている」　その食中毒を集団発生した恐れがあります。
　現場は三重県・英虞湾に浮かぶ賢島。日本有数のリゾートホテル「志摩観光ホテル」です。このホテルといえば当時のアメリカ大統領、オバマ氏が訪れたG7（主要7カ国）伊勢志摩サミットの舞台です。下痢や嘔吐（おうと）などの症状を訴えたのは、8日にホテル内のレストラン「ラ・メール」などを利用した客、計15人。
ろろろろろ　三重県は原因を特定したうえ、食中毒などと断定できれば後日、発表するとしています。
■警戒！食中毒の患者が急増　この食中毒は他人事ではありません。都内のクリニックには食中毒の症状を訴える患者が続々と訪れていました。
いとう王子神谷内科外科クリニック　伊藤博道院長
「5月の下旬から6月にかけて食中毒の患者が増えている。特に6月になってからは湿度が高い日も多いので、高温多湿という環境が細菌などの増殖を促している」
　一体、どうやって防げば良いのでしょうか。　弁当店は対策に対策を重ねていました。
キッチンBUS　STOP　中村巧代表取締役　　「ビニール手袋に関しては、1つの作業が終わるごとに変えている。多分100回とかかえているかも」
　家庭でも実践できる食中毒対策について、調理のプロが3つのポイントを指南します。
　各地で梅雨入りし、食中毒が怖い季節。家庭でできる3つの対策があるといいます。
　まずは調理器具です。「家庭で簡単にできるといえば、生肉用とそれ以外の包丁を分ける」
　ウイルスや細菌が次の食材に移らないように包丁やまな板を使い分けること。そして…。
    中心温度が規定の70℃以上になっているかも確認した方がいい。調理したものをしっかり割って目で見て、ちゃんと火が入っているか確認する」
　例えばこちらの店では、最も火が通りにくい一番大きなから揚げで確認。そうすれば小さなから揚げの確認を省けます。
　さらに3つ目。食品を冷蔵庫に保管する際、入れ物に日付を記載。放置され、ウイルスが増殖する事態にならないよう備えることができます。</t>
    <phoneticPr fontId="15"/>
  </si>
  <si>
    <t>https://news.goo.ne.jp/article/tvasahinews/nation/tvasahinews-000431763.html</t>
    <phoneticPr fontId="15"/>
  </si>
  <si>
    <t xml:space="preserve">フグの肝臓食べ70代女性が意識不明の重体 夫が知人から譲り受け調理、ともに食中毒に 神戸市灘区 </t>
    <phoneticPr fontId="15"/>
  </si>
  <si>
    <t xml:space="preserve">神戸新聞NEXT </t>
    <phoneticPr fontId="15"/>
  </si>
  <si>
    <t>　神戸市は１１日、同市灘区の７０代夫婦が自宅でフグの肝臓を食べ、救急搬送されたと発表した。夫は軽症だが、妻は意識不明の重体という。胃の内容物からフグ毒のテトロドトキシンが検出され、市保健所は肝臓を食べたことによる食中毒と断定した。市によると、夫は「知人が釣ったショウサイフグを譲り受けた」と話しているという。８日に刺し身で食べ、残った肝臓を煮付けにして１０日朝に食べたところ、間もなく唇のしびれや四肢の知覚まひを発症。自ら救急車を呼び、搬送された。
　夫は翌１１日に退院したが、妻は意識がなく、呼吸困難の症状があるという。ショウサイフグの可食部は筋肉と精巣のみで、肝臓などに毒が含まれるが、夫は「少しなら大丈夫だと思ってしまった」と話したという。市は「フグは種類や部位によって猛毒を含むため、素人の調理は絶対にやめて」と呼びかけている。</t>
    <phoneticPr fontId="15"/>
  </si>
  <si>
    <t>https://www.kobe-np.co.jp/news/society/202506/0019094441.shtml</t>
    <phoneticPr fontId="15"/>
  </si>
  <si>
    <t>食中毒（疑い）が発生しました - 福岡県庁ホームページ (原因は調査中)</t>
    <rPh sb="29" eb="31">
      <t>ゲンイン</t>
    </rPh>
    <rPh sb="32" eb="35">
      <t>チョウサチュウ</t>
    </rPh>
    <phoneticPr fontId="15"/>
  </si>
  <si>
    <t xml:space="preserve"> 福岡県庁ホームページ </t>
    <phoneticPr fontId="15"/>
  </si>
  <si>
    <t>　令和７年６月１０日（火）、田川市内の事業所から、飯塚市内の飲食店を利用した従業員のうち複数名が食中毒様症状を呈している旨、田川保健福祉事務所に連絡があった。同事務所が調査したところ、６月６日（金）１８時３０分頃に飯塚市内の飲食店を利用した職場の同僚グループ２３名中７名が、腹痛、下痢、発熱等の症状を呈していることが判明した。なお、有症者７名中６名は、同日２２時頃に飯塚市内の別の飲食店も利用している。現在、同事務所及び当該飲食店を管轄する嘉穂・鞍手保健福祉環境事務所において、食中毒及び感染症の両面で調査を進めている。
　発生日　判明分：令和７年６月８日（日）３時００分頃
　摂食者数　判明分：２３名
　症状　　　判明分：腹痛、下痢、発熱等
　有症者数　判明分：７名</t>
    <phoneticPr fontId="15"/>
  </si>
  <si>
    <t>福岡県</t>
    <rPh sb="0" eb="3">
      <t>フクオカケン</t>
    </rPh>
    <phoneticPr fontId="15"/>
  </si>
  <si>
    <t>https://www.pref.fukuoka.lg.jp/press-release/shokuchudoku-20250608-01.html</t>
    <phoneticPr fontId="15"/>
  </si>
  <si>
    <t xml:space="preserve">万博で複数のパビリオンスタッフが「異臭」訴える 万博協会が調査中 </t>
    <phoneticPr fontId="15"/>
  </si>
  <si>
    <t>　大阪・関西万博の会場で一部のパビリオンのスタッフから異臭を感じたという訴えが相次ぎました。万博協会は原因を調査中だとしています。消防によりますと、９日午後１時半すぎ、万博協会の危機管理局から「ガソリンのような臭いがする」と通報がありました。消防が現地に入り状況を確認しましたが、パビリオンの中からは有害なガスや臭いは確認されておらず、会場外から何らかの臭いが流れてきた可能性も含めて原因を調査中だということです。万博協会の関係者によると、午後１時過ぎから複数のパビリオンのスタッフから異臭がすると報告があり、中には頭痛を訴えるスタッフもいたということです。万博協会は「情報を整理し状況を確認中」だとしていましたが、午後４時からの会見で「消防で問題がないことが確認された」と発表しています。</t>
    <phoneticPr fontId="15"/>
  </si>
  <si>
    <t>関西ニュース</t>
    <rPh sb="0" eb="2">
      <t>カンサイ</t>
    </rPh>
    <phoneticPr fontId="15"/>
  </si>
  <si>
    <t>大阪府</t>
    <rPh sb="0" eb="3">
      <t>オオサカフ</t>
    </rPh>
    <phoneticPr fontId="15"/>
  </si>
  <si>
    <t>https://www.asahi.co.jp/webnews/pages/abc_31657.html</t>
    <phoneticPr fontId="15"/>
  </si>
  <si>
    <t>上海で日本産酒のＰＲイベント、ジェトロ - NNA ASIA・中国・食品 　</t>
  </si>
  <si>
    <t>メキシコ経済省、30品目の輸出に関する自動通知を義務化(メキシコ) ｜ ビジネス短信 ―ジェトロ</t>
  </si>
  <si>
    <t>【中国】上海で日本産酒のＰＲイベント、ジェトロ（NNA）</t>
  </si>
  <si>
    <t xml:space="preserve">ＥＵ、対米交渉で肥料の関税引き下げ提案へ 食品安全基準は緩めず - ロイター </t>
  </si>
  <si>
    <t xml:space="preserve">沖縄モズクの味付けカップ 韓国へ – QAB NEWS Headline 　QAB 琉球朝日放送 </t>
  </si>
  <si>
    <t xml:space="preserve">台湾産のコメ 日本出荷でセレモニー 輸出量増で市場開拓に期待 ｜ NHK </t>
  </si>
  <si>
    <t>スタバ、中国で飲料値下げ　100円前後、節約志向受け - 日本経済新聞</t>
  </si>
  <si>
    <t xml:space="preserve">香港、強まる国家安全保障の監視 外食産業にも - ロイター </t>
  </si>
  <si>
    <t xml:space="preserve">ハノイ市場管理局、密輸された赤リンゴ4トン以上を押収 - Vietnam.vn </t>
  </si>
  <si>
    <t>たらみ、インドネシアでハラール認証品のゼリー製造開始 - 日本食糧新聞・電子版</t>
  </si>
  <si>
    <t xml:space="preserve">米国の果実と野菜の残留農薬ランキングで、イチゴはホウレンソウに次ぐ２位となった - CNN.co.jp </t>
  </si>
  <si>
    <t>2025年 第23週（6/2～6/8）</t>
    <phoneticPr fontId="5"/>
  </si>
  <si>
    <t>非常に少ない</t>
    <rPh sb="0" eb="2">
      <t>ヒジョウ</t>
    </rPh>
    <rPh sb="3" eb="4">
      <t>スク</t>
    </rPh>
    <phoneticPr fontId="81"/>
  </si>
  <si>
    <t>「備蓄米」表示義務はあるの？ スタジオで詳しく解説 食品表示法で規定</t>
    <phoneticPr fontId="81"/>
  </si>
  <si>
    <t xml:space="preserve">　YBSニュースhttps://news.ntv.co.jp/n/ybs#備蓄米 #米 #ニュース #news ...　随意契約の備蓄米の販売が山梨県内でも本格化する中、13日には笛吹市のドン・キホーテで、約1000袋が販売されました。備蓄米を販売したのは、笛吹市石和町の「MEGAドン・キホーテUNY石和店」です。13日は開店時間の午前8時前から、整理券を求める人が長い列をつくりました。先頭に並んだ人
「 4時から並んでいる。どうしてもほしかった。うれしい」備蓄米の販売は午前10時から始まり、買い物客が次々と手に取っていきました。今回、販売されたのは2022年産の「古古米」で、約1000袋が用意されました。価格は5kg・税込み2139円です。こちらの店舗では、14日も備蓄米を販売します。
</t>
    <phoneticPr fontId="81"/>
  </si>
  <si>
    <t>https://www.bing.com/videos/search?q=%e3%80%8c%e5%82%99%e8%93%84%e7%b1%b3%e3%80%8d%e8%a1%a8%e7%a4%ba%e7%be%a9%e5%8b%99%e3%81%af%e3%81%82%e3%82%8b%e3%81%ae%ef%bc%9f+%e3%82%b9%e3%82%bf%e3%82%b8%e3%82%aa%e3%81%a7%e8%a9%b3%e3%81%97%e3%81%8f%e8%a7%a3%e8%aa%ac+%e9%a3%9f%e5%93%81%e8%a1%a8%e7%a4%ba%e6%b3%95%e3%81%a7%e8%a6%8f%e5%ae%9a&amp;view=detail&amp;mid=11E114930E1C97CB4AA111E114930E1C97CB4AA1&amp;vi=eyJuIjoi44CM5YKZ6JOE57Gz44CN6KGo56S6576p5YuZ44Gv44GC44KL44Gu77yfIOOCueOCv-OCuOOCquOBp-ips-OBl-OBj-ino-iqrCDpo5_lk4HooajnpLrms5Xjgafopo_lrpoiLCJzIjoiWW91VHViZSIsImMiOiJZQlPlsbHmoqjmlL7pgIEg5YWs5byP44OB44Oj44Oz44ON44OrIiwidiI6Ijkg5Zue44Gu6KaW6IG0IiwicCI6IjQg5pmC6ZaT5YmNIiwidmVtIjp7ImVtYmVkVHlwZSI6IklGcmFtZSIsImFsbG93RW1iZWQiOnRydWUsImFsbG93SHR0cHNFbWJlZCI6dHJ1ZSwiYWxsb3dNb2JpbGVFbWJlZCI6dHJ1ZSwiZW1iZWRIdG1sIjoiPGlmcmFtZSB3aWR0aD1cIjEyODBcIiBoZWlnaHQ9XCI3MjBcIiBzcmM9XCJodHRwczovL3d3dy55b3V0dWJlLmNvbS9lbWJlZC95eFBtMkJiZ0tpQT9hdXRvcGxheT0xXCIgZnJhbWVib3JkZXI9XCIwXCIgYWxsb3dmdWxsc2NyZWVuPjwvaWZyYW1lPiJ9LCJoIjo3MjAsInciOjEyODB9&amp;FORM=VIRE</t>
    <phoneticPr fontId="81"/>
  </si>
  <si>
    <t>アレルギー表示を義務付ける食品として、消費者庁が2025年度中に追加するナッツは？</t>
    <phoneticPr fontId="81"/>
  </si>
  <si>
    <t>　アレルギー表示を義務付ける食品として、消費者庁は2025年度中にカシューナッツを新たに追加する。ピスタチオについては表示を推奨する。近年、健康志向の高まりを背景に木の実類の消費量が伸びる一方で、アレルギーの発症例が増加。重症化するケースも出ているため、消費者や事業者に注意を促す。同庁は、食物アレルギー症状を引き起こすリスクの高い食材を「特定原材料」に指定し、これを含む加工食品については食品ラベルなどへの表示を義務付けている。現在、対象となっているのは小麦やえび、そば、卵など計8品目。25年度中に食品表示基準を改正し、カシューナッツを加える。23年の食物アレルギーの健康被害調査によると、約6000症例のうち、木の実類が原因だったのは全体の24.6%を占め、鶏卵（26.7%）に次いで2番目に多かった。
木の実類の内訳をみると、くるみが916例で最も多く、カシューナッツ（279例）、マカダミアナッツ（69例）、ピスタチオ（50例）と続いた。
　特にカシューナッツは20年の前回調査から6割増と顕著な変化がみられたうえ、アナフィラキシーショックや意識障害などの重篤なケースも37件あったという。
50件の症例が確認されたピスタチオも前回調査の2.2倍と大幅に増えた。「特定原材料に準ずるもの」としてアレルギー表示を推奨する品目に新たに加える。木の実類のアレルギー表示を巡っては、これまでにも23年にくるみが特定原材料に指定されたほか、24年にはマカダミアナッツが推奨品目に追加された。背景にあるのは、健康志向の高まりに伴う消費量の拡大だ。ナッツを使った菓子や食品の人気が高まっており、23年のくるみの輸入量は11年比で8割増の1万8000トンだった。カシューナッツは約1万3600トンに倍増した。アレルギー被害を減らすには、消費者に向けた正確な情報提供が欠かせない。消費者庁は表示の誤りなどによる商品の自主回収を届け出るよう事業者側に義務付けている。同庁によると、21年6月の届け出制度開始以降、アレルギー表示に関する回収は2821件（24年10月時点）あり、全体の半数超を占めた。最も多かったのが「ラベルの貼り間違い」で1835件。次いで「ラベルの誤入力・入力漏れ、印字機の不具合」（317件）、「使用原材料の間違い」（200件）だった。同庁は「アレルギーは、人によって非常に重篤な影響を及ぼす可能性がある。事業者はラベル表示を厳しくチェックしてほしい」と注意を呼び掛ける。消費者に対しても、外食時は自身のアレルギー情報をあらかじめ店側に伝えておくといった対策が望ましいとしている。</t>
    <phoneticPr fontId="81"/>
  </si>
  <si>
    <t>https://www.nikkei.com/article/DGXZQOUE300P50Q5A330C2000000/#:~:text=%E3%82%A2%E3%83%AC%E3%83%AB%E3%82%AE%E3%83%BC%E8%A1%A8%E7%A4%BA%E3%82%92%E7%BE%A9%E5%8B%99%E4%BB%98%E3%81%91%E3%82%8B%E9%A3%9F%E5%93%81,%E3%82%92%E6%96%B0%E3%81%9F%E3%81%AB%E8%BF%BD%E5%8A%A0%E3%81%99%E3%82%8B%E3%80%82</t>
    <phoneticPr fontId="81"/>
  </si>
  <si>
    <t xml:space="preserve">「カミナシ レポート」食品表示ラベルのAI検査機能を追加 自主回収や食品ロスのリスクを未然に防止 </t>
    <phoneticPr fontId="81"/>
  </si>
  <si>
    <t>　株式会社カミナシは、現場帳票システム『カミナシ レポート』に新たに「AIラベル検査」機能を提供開始。この機能により、食品製造現場において、これまで多数発生していた食品表示ラベルの貼り間違いや、印字ミス等による商品の自主回収や食品廃棄（食品ロス）など社会的損失を未然に防ぐことが可能になる。
　食品表示は、消費者が商品を選択する上で不可欠な情報。その正確性は食品の安全性と信頼性を担保する上で極めて重要だが、食品を製造する現場では、多品種少量生産や頻繁な表示内容の変更などにより、食品表示ラベルの貼付間違いや記載・印字ミスといったヒューマンエラーが発生しやすい状況にある。実際に、厚生労働省が公開している食品の自主回収（リコール）情報（2024年度分）をカミナシが分析した結果、ラベルの貼付間違いや記載ミス、表示欠落など、ラベルに起因する自主回収が312件。公開された全情報586件中の53%にあたることが判明した。こうした事案は企業にとって経済的損失だけでなく、消費者からの信頼失墜のほか、食品廃棄（食品ロス）など社会的な損失にもなりかねない。
　『カミナシ レポート』の新機能は、食品製造のラインで商品に貼付された食品表示ラベルを、AIが画像認識技術を用いて自動で読み取り、事前に登録された正しい表示内容と照合するもの。複雑なデザインや多様なフォントのラベルも高精度で認識でき、撮影されたラベル画像を即座にAIが解析し、合否を判定する。また、誤ったラベル貼付や記載ミスを製造段階で検知し、出荷前の修正が可能。目視による確認作業を削減して従業員の負担を軽減するとともに、検査品質の均一化を図る。判定結果は『カミナシ レポート』に記録され、いつ、どの商品が、どのように検査されたかの履歴を詳細に管理できる。利用プラン・料金は『カミナシ レポート』の利用料金に加え、同機能のオプション費用がかかる。</t>
    <phoneticPr fontId="81"/>
  </si>
  <si>
    <t>https://www.jacom.or.jp/ryutsu/news/2025/06/250613-82426.php</t>
    <phoneticPr fontId="81"/>
  </si>
  <si>
    <t xml:space="preserve">都、食の安全確保の強化を国に提案 健康食品の制度見直し、食品表示の適正化など </t>
    <phoneticPr fontId="81"/>
  </si>
  <si>
    <t>　　東京都はきのう12日、「令和8年度 国の施策及び予算に対する東京都の提案要求」を取りまとめ、公表した。提案要求の一環として、「健康危機管理体制の充実」に向けた施策の強化を国に求めた。提案は主に消費者庁および厚生労働省に対するもので、都の保健医療局が所管している。東京都は、「健康食品全体を対象とした制度見直し」、「食品表示制度の周知と自治体連携」、「HACCPに基づく衛生管理の監視体制整備」、「輸入食品の安全確保」など食品の安全性と表示制度の適正化に関する複数の施策を国に対して求めた。これらの提案は、紅麹を含む機能性表示食品による健康被害事案を契機に、安全管理体制の一層の強化が必要とされている現状を踏まえたもの。特に、特定保健用食品や機能性表示食品に限らず、錠剤やカプセルなどのその他のいわゆる「健康食品」全般についても、有害成分の濃縮や生成といった製造上のリスクがあるとして、健康被害情報の報告義務の制度的整備を強く訴えている。加えて、製品特性に応じた衛生対策の充実など、安全確保に資する包括的な枠組みを構築するよう求めている。
　食品表示制度についても重要な提案が行われた。現在、国において進められている個別品目の表示ルール見直しに際し、地方自治体との制度整合性確保が課題となっている。東京都は独自の条例に基づく表示基準を有しており、今後の改正時には、国が早期に情報提供を行い、都と国との円滑な連携を図る必要があるとした。併せて、商品購入時に消費者が成分などを正しく理解し選択できるよう、十分な普及啓発も求めている。さらに、改正食品衛生法に基づくHACCP（危害要因分析に基づく衛生管理手法）制度の定着支援も提案している。事業者による正確な理解と、監視員による適切な監視指導の実施が不可欠であることから、東京都は国に対し、監視員向けの教育や指導ガイドラインの整備など、実務面での支援を要望している。また、我が国の食品供給において輸入品の比率はカロリーベースで6割近くに上り、消費者の輸入食品に対する安全志向も一層高まっている。これを受け、東京都は、輸出国での衛生管理体制の徹底や、輸入業者に対する指導強化、さらには輸入時の監視体制の一段の充実を提案。違反食品の流通を未然に防止する体制づくりが急務であるとしている。</t>
    <phoneticPr fontId="81"/>
  </si>
  <si>
    <t>https://wellness-news.co.jp/posts/250613-2/</t>
    <phoneticPr fontId="81"/>
  </si>
  <si>
    <t xml:space="preserve">	《アメリカ産食品の「食品衛生法違反」事例》違反件数ダントツは生鮮アーモンド、カビ毒の ... </t>
    <phoneticPr fontId="81"/>
  </si>
  <si>
    <t>　発がんリスクのある「ホルモン剤」が使われる牛肉
食肉製品では、冷凍の豚肉（加熱後包装）から大腸菌「E.coli」が検出される違反があった。「E.coliはO-157など糞便系の大腸菌の総称で、食中毒を引き起こして死に至るケースもあります。一般的にアメリカ産の豚肉はハムやベーコン、ハンバーグなどで使用され、加熱調理が不充分な豚ひき肉製品などから大腸菌が検出されます」アメリカ産食肉のリスクは大腸菌だけではない。東京大学大学院農学生命科学研究科教授の鈴木宣弘さんは「ホルモン剤」に警鐘を鳴らす。「ホルモン剤は牛の成長を促進させる目的で使用する化学物質で、女性ホルモンのエストロゲンが代表的です。発がん性が指摘されるため日本国内では使用が認められていませんが、輸入肉は国内に入れる際の検査が“ザル同然”で見逃している状態です。また、ホルスタインに注射すれば乳量が3割増えるというホルモン剤『ボバインソマトトロピン』も発がん性リスクが指摘されており国内では使用が認められませんが、ホルモン牛肉と同様に検査を素通りして輸入されている可能性があります」
　牛肉だけでなくアメリカ産豚肉にも警戒が必要だ。
「アメリカ産の豚肉には、興奮剤・成長促進剤の『ラクトパミン』を使用したものがあります。これも人体への有害な影響が指摘され、ラクトパミンに汚染された豚肉を食べて中毒症状が出た例が報告されています。ゆえにEUやロシア、中国では軒並み輸入禁止ですが、日本は国内での使用は禁止にもかかわらず、輸入品はほぼノーマークで入ってきます。恐ろしいことに、ホルモン剤やラクトパミンは食品表示が義務づけられていないため、使用の有無が消費者には判断できないのです」汚染された餌から人間へとリスクが伝達されるケースも想定される。小倉さんが指摘するのは、毒カビ・アフラトキシンに汚染されたトウモロコシが乳牛の餌となるパターンだ。「日本に輸入する際、アフラトキシン汚染が見つかったトウモロコシは餌に回り、もともと餌用のトウモロコシはノーチェックで検査を通過します。汚染されたトウモロコシを餌として食した牛の肝臓で代謝されたアフラトキシンは血液に流れ込み、牛乳として外に出されます。代謝により、“天然最強の発がん性物質”の毒性は10分の1程度に薄まるとされますが、それでも人間がその汚染牛乳を飲んだら健康被害が生じる可能性があります」</t>
    <phoneticPr fontId="81"/>
  </si>
  <si>
    <t>食育白書が示す食品ロスと食の安全　食品表示の理解促進と国際的な連携強化へ</t>
    <phoneticPr fontId="81"/>
  </si>
  <si>
    <t>https://j7p.jp/142960/2</t>
    <phoneticPr fontId="81"/>
  </si>
  <si>
    <t xml:space="preserve">　農林水産省がきのう公表した令和6年度「食育白書」では、食品の安全性や栄養に関する知見の普及とともに、消費者への正確な情報提供の強化が重要な施策として位置付けられている。
　特に第2部第7章では、食品の安全性や栄養に関する調査・研究の成果を活かしながら、消費者が自ら適切な選択を行うための情報提供の充実が必要であるとされた。その一環として、食品表示に関する理解促進が明示されている。これにより、消費者が表示内容を正しく理解し、食品の安全性や栄養価を意識した購買行動を取れる環境づくりが目指されている。農林水産省では、2024年度は、子供を対象とした食中毒予防の情報発信を関係団体と協力して重点的に実施。また、中学校の調理実習の事前学習用動画を作成し、文部科学省と連携して周知を行った。
　さらに、国際的な連携として、日本食・食文化の情報発信も記載されており、日本独自の表示制度や栄養に関する基準の国際理解を促進する動きが強調されている。食の安全に対する国際的な信頼構築と、国内外の消費者に対する適切な情報発信体制の整備が進められていることがうかがえる。
地産地消と食品ロス削減に向けた地域連携の強化
　一方、第2部第5章では、生産者と消費者の相互理解を深めるための取組として、「地産地消の推進」および「食品ロスの削減」が取り上げられている。地産地消については、地域の農林漁業の活性化と、地域住民の食への関心を高める取組として評価されている。地場産品の活用を通じて、直売所の整備、地域資源を活用した新商品開発に取り組むことで、食材の生産背景や地域の食文化を知る機会が増えることで、食の理解と地元経済の活性化の双方に寄与することができる。食品ロスの削減に関しては、消費段階での意識改革と行動の変容が求められている。「持続可能な開発のための2030アジェンダ」では、持続可能な開発目標（SDGs）において、小売・消費レベルにおける世界全体の1人当たりの食料廃棄の半減等をターゲットとして設定。この「2030アジェンダ」も踏まえて、我が国では家庭系食品ロス量を2030年度までに2000年度比で半減させる目標を設定。事業系食品ロスについては、2000年度比で半減させる目標を達成したことから、新たな目標として2030年度までに2000年度比で60%削減させる目標が設定されている。白書では、家庭や学校、地域など日常のあらゆる場面で、食品を無駄にしない行動を促す啓発活動や教育プログラムの実施が推進されており、持続可能な食の実現に向けた地道な取組が進行中である。
</t>
    <phoneticPr fontId="81"/>
  </si>
  <si>
    <t>https://wellness-news.co.jp/posts/250611-1/</t>
    <phoneticPr fontId="81"/>
  </si>
  <si>
    <t xml:space="preserve">	東海牛乳また風味異常、２２０万本追加回収 本社工場休止 - 岐阜新聞デジタル </t>
    <phoneticPr fontId="81"/>
  </si>
  <si>
    <t>　製造した牛乳に風味異常があるとして約２３０万本を自主回収している東海牛乳（岐阜県安八郡神戸町）は１０日、回収の対象を約２２０万本追加し、本社工場を自主的に一時休止すると発表した。品質の改善が認められたとして販売を再開していたが、再び同様の風味異常が発生したためだという。追加分も含め回収対象は本社工場で製造され、賞味期限が５月３０日～６月２５日の牛乳。商品側面に「製造者　東海牛乳株式会社」と記載があり、東海・関西地方などで販売されている。「製造者　東海牛乳株式会社　本巣工場」の記載がある製品のほか、乳飲料や清涼飲料水などは対象外。同社によると、風味異常は牛乳に含まれていた「低温菌」が引き起こしており、食中毒などの健康被害をもたらす「有害な細菌やウイルスではない」という。通常は殺菌処理でほとんどが死滅するが、風味異常が起こった牛乳では増加していた。同社は本社工場での製造を休止し、総点検を実施する。再開時期は未定。同社は１１日午後１時からコールセンターを設け、相談に対応する。受付時間は午前９時～午後９時。２０日までで、土日も稼働する。問い合わせは同センター、フリーダイヤル（０１２０）５５５８５５。</t>
    <phoneticPr fontId="81"/>
  </si>
  <si>
    <t>https://www.gifu-np.co.jp/articles/-/551722</t>
    <phoneticPr fontId="81"/>
  </si>
  <si>
    <t xml:space="preserve">株式会社牛寅食品における牛の個体識別番号の不適正表示に対する措置について：近畿農政局 </t>
    <phoneticPr fontId="81"/>
  </si>
  <si>
    <t>　農林水産省近畿農政局は、株式会社牛寅食品（兵庫県姫路市野里513番地の6。法人番号6140001065460。以下「牛寅食品」という。）が、特定牛肉に個体識別番号を表示せず販売していたことを確認しました。このため、本日、牛寅食品に対し、牛トレーサビリティ法に基づき、表示の是正と併せて、原因の究明・分析の徹底、再発防止対策の実施等について勧告を行いました。
※特定牛肉とは、牛個体識別台帳に記録された牛から得られた牛肉であって、枝肉・部分肉・精肉が該当します。
　農林水産省近畿農政局が、令和6年12月5日から令和7年5月13日までの間、牛寅食品に対し、牛の個体識別のための情報の管理及び伝達に関する特別措置法（平成15年法律第72号。以下「牛トレーサビリティ法」という。）第19条第3項の規定に基づく立入検査等を行いました。
この結果、農林水産省近畿農政局は、牛寅食品が、特定牛肉について、個体識別番号を表示せず、少なくとも令和5年1月5日から令和6年10月31日までの間に、合計349.32kgを小売業者、外食事業者等に対して販売したことを確認しました。牛寅食品が行った上記1の行為は、牛トレーサビリティ法第15条第1項の規定に違反するものです(別紙参照)。
このため、農林水産省は、牛寅食品に対し、牛トレーサビリティ法第18条第2項の規定に基づき、以下の内容の勧告を行いました。
　(1) 現在保持している特定牛肉について、直ちに個体識別番号の表示の点検を行い、適正に表示していない特定牛肉が発見された場合には、速やかに牛トレーサビリティ法に従って、適正な表示に是正した上で販売すること。
また、適正な表示をせずに販売した特定牛肉については、販売先にその事実及び適正な個体識別番号を伝達すること。
　(2) 販売した特定牛肉について、個体識別番号を表示していなかったことの主な原因として、正しい情報を提供するという意識、牛トレーサビリティ制度に対する認識及び法令遵守に対する意識の欠如が考えられるとともに、不適正表示を防止するための管理体制及び商品管理システムに不備があると考えられることから、これらの事項を点検し、原因の究明・分析を徹底すること。
　(3) (2)の結果を踏まえ、個体識別番号の表示に関する責任の所在を明確にするとともに、特定牛肉への適正な個体識別番号の表示について確実にチェックできる管理体制及び商品管理システムを整備するなどの再発防止のための対策を適切に実施すること。これにより、今後、販売する特定牛肉について、牛トレーサビリティ法に違反する不適正な表示を行わないこと。
　(4) 全役員及び全従業員に対して、牛トレーサビリティ制度についての啓発を行い、その遵守を徹底すること。
　(5) (1)から(4)までに基づき講じた措置について報告書にとりまとめ、令和7年7月10日までに農林水産大臣宛てに提出すること。</t>
    <phoneticPr fontId="81"/>
  </si>
  <si>
    <t>https://www.maff.go.jp/kinki/press/syouhi/hyouzi/250610.html</t>
    <phoneticPr fontId="81"/>
  </si>
  <si>
    <t xml:space="preserve">【回収】中国産生姜 一部残留農薬基準値超過(ID:53104) - リコールプラス </t>
    <phoneticPr fontId="15"/>
  </si>
  <si>
    <t>　千葉県・東京都・栃木県・京都府・青森県・広島県・山形県・埼玉県・新潟県・愛知県・岐阜県・三重県・大阪府・北海道・福島県内の卸売市場・問屋・スーパー・業務加工業者で販売した「中国産生姜」において、一部から基準値(0.02ppm)を超えるクロチアニジン(0.070ppm)が検出されたため、同一ロット原料を使用した製品をリコール(自主回収)する。これまで健康被害の報告はない。
殺虫剤 クロチアニジン 超過 基準値 残留農薬 中国産 生姜 ショウガ しょうが 検出
重要なお知らせ：	https://ifas.mhlw.go.jp/faspub/_link.do?i=IO_S020502&amp;p=RCL20...</t>
    <phoneticPr fontId="15"/>
  </si>
  <si>
    <t>https://ifas.mhlw.go.jp/faspub/_link.do?i=IO_S020502&amp;p=RCL202501244</t>
    <phoneticPr fontId="15"/>
  </si>
  <si>
    <t xml:space="preserve">コープかごしま 産直人参(土付き) 一部残留農薬基準超過 - エキサイト </t>
    <phoneticPr fontId="15"/>
  </si>
  <si>
    <t xml:space="preserve">　5月12日に、生活協同組合コープかごしま(共同購入・個別配達、店舗)で販売した「産直人参&lt;土付き&gt;」において、残留農薬基準を超過した農薬の検出が判明したため「検出成分はプロシミドンで基準値0.20ppmに対して0.28ppm」、リコール(自主回収)する。これまで健康被害の報告はない。
【発　表　日】2025/06/11
【企　業　名】生活協同組合コープかごしま
【 販売期間 】2025/05/17～2025/05/29
【キーワード】人参、プロシミドン、残留農薬、基準超過
【 ジャンル 】食品
【 関連情報 】
https://ifas.mhlw.go.jp/faspub/_link.do?i=IO_S020502&amp;p=RCL20...---
</t>
    <phoneticPr fontId="15"/>
  </si>
  <si>
    <t>https://www.excite.co.jp/news/article/Recall_51200/</t>
    <phoneticPr fontId="15"/>
  </si>
  <si>
    <t xml:space="preserve">	米国の果実と野菜の残留農薬ランキングで、イチゴはホウレンソウに次ぐ２位となった - CNN.co.jp </t>
    <phoneticPr fontId="15"/>
  </si>
  <si>
    <t>　米国で販売されている果実と野菜の残留農薬を調べたワーストランキングの２０２５年版が発表された。ランキング入りした１２種類はサンプル検査で９０％以上から有害な残留農薬が検出されている。ランキングは非有機農産物に関する米政府の検査データをもとに、非営利の環境保護団体「環境ワーキンググループ（ＥＷＧ）」が毎年まとめている。今年の調査で重量当たりの残留農薬が最も多かったのはホウレンソウで、以下イチゴ、ケール（カラシナやコラードを含む）、ブドウ、モモ、サクランボ、ネクタリン、ナシ、リンゴ、ブラックベリー、ブルーベリー、ジャガイモの順だった。ＥＷＧは同ランキングについて、それぞれの家庭で最も消費量の多い果物や野菜について有機産品を選ぶかどうかの参考にしてほしいと説明している。
　今年のランキングに新しく加わったブラックベリーは、これまで農務省による検査が行われていなかった。ジャガイモが数年ぶりにランク入りしたのは主に、欧州連合（ＥＵ）が使用を禁止している植物成長調整剤のクロルプロファム使用が原因だった。クロルプロファムはジャガイモの収穫後、貯蔵中や輸送中の発芽を防ぐ目的で使用される。消費される間際に散布されて濃度が高くなることがあるという。一方、残留農薬が少なかった農産品１５品目のランキングは、パイナップルを筆頭に、スイートコーン（生および冷凍）、アボカド、パパイヤ、タマネギ、冷凍グリーンピース、アスパラガス、キャベツ、スイカ、カリフラワー、バナナ、マンゴー、ニンジン、マッシュルーム、キウイの順だった。</t>
    <phoneticPr fontId="15"/>
  </si>
  <si>
    <t>https://news.yahoo.co.jp/articles/2c4d65fb2c6e6b8424609234fceb69e72225a062</t>
    <phoneticPr fontId="15"/>
  </si>
  <si>
    <t xml:space="preserve">【返金】JA横浜直売所みなみ店 キャベツ 一部残留農薬基準超過(ID:53070) - リコールプラス </t>
    <phoneticPr fontId="15"/>
  </si>
  <si>
    <t>【対象商品】商品名：キャベツ
生産地：横浜市泉区
回収対象販売日：令和７年５月２９日～６月６日
回収の理由 	　食品衛生法違反
【回収理由の詳細】横浜市収去検査により収去されたキャベツより「アセフェート」1.2ppm（基準値0.2ppm）、「メタミドホス」0.21ppm（基準値0.1ppm）が検出された。
食品衛生法第20条に該当 	
販売地域：横浜市泉区
販売期間：令和７年５月２９日～６月６日
販売数量：８１個
販売店舗：ＪＡ横浜「ハマッ子」直売所 みなみ店</t>
    <phoneticPr fontId="15"/>
  </si>
  <si>
    <t>https://ifas.mhlw.go.jp/faspub/_link.do?i=IO_S020502&amp;p=RCL202501233</t>
    <phoneticPr fontId="15"/>
  </si>
  <si>
    <t xml:space="preserve">【お詫び】2380kg自主回収「基準値を超える農薬」 - いまトピランキング - goo </t>
    <phoneticPr fontId="15"/>
  </si>
  <si>
    <t>　9都道県のスーパー及び業務加工業者で販売した茨城県産「セロリ」について、現在商品回収が行われています。回収方法、対象商品をまとめます。茨城県の岩井農業協同組合（JA岩井）が出荷したセルリーについて、基準値を超える残留農薬（イプロジオン）の検出が確認されたため、2,380kgの自主回収が行われています。スーパーで回収対象となる商品は、茨城県内を含む9都道県の卸売市場を通して流通したセルリーのうち、2025年5月12日から5月21日まで販売されたもの。回収は各店舗が行います。
　茨城県公式サイトが5月27日付けで公開した「『セロリ』から基準値を超える農薬（イプロジオン）の検出について」によると、「通常の食生活において当該『セロリ』を食べても、健康に影響を及ぼす可能性は極めて低いと考えられます」とのことです。
出荷年月日：令和7年5月12日
出荷数：10 kg×238 箱
販売日 ：令和7年5月12日から令和7年5月21日まで
販売先：茨城県内を含む9都道県（首都圏内、茨城県、長野県、宮城県、秋田県、北海道、兵庫県）の卸売市場を通して流通したスーパー及び業務加工業者
　スーパーマーケットファン編集部がセロリの回収を行っているスーパーを調べたところ、現段階で公式サイトで確認できたものはベルクとなっています。
　ベルクは、「5/17（土）～5/20（火）まで、当店青果コーナーで販売しました『茨城県JA岩井　茨城県産セルリー（セロリ）』におきまして、基準値を上回る農薬が検出されたことが判明しました。該当商品を回収させていただきます」と報告しています。</t>
    <phoneticPr fontId="15"/>
  </si>
  <si>
    <t>https://news.goo.ne.jp/iw/269234/%E3%80%90%E3%81%8A%E8%A9%AB%E3%81%B3%E3%80%912380kg%E8%87%AA%E4%B8%BB%E5%9B%9E%E5%8F%8E%E3%80%8C%E5%9F%BA%E6%BA%96%E5%80%A4%E3%82%92%E8%B6%85%E3%81%88%E3%82%8B%E8%BE%B2%E8%96%AC%E3%80%8D</t>
    <phoneticPr fontId="15"/>
  </si>
  <si>
    <t>今週のお題　(食品取扱者の体調管理は同居家族まで必要です)</t>
    <rPh sb="7" eb="9">
      <t>ショクヒン</t>
    </rPh>
    <rPh sb="9" eb="11">
      <t>トリアツカイ</t>
    </rPh>
    <rPh sb="11" eb="12">
      <t>シャ</t>
    </rPh>
    <rPh sb="13" eb="15">
      <t>タイチョウ</t>
    </rPh>
    <rPh sb="15" eb="17">
      <t>カンリ</t>
    </rPh>
    <rPh sb="18" eb="20">
      <t>ドウキョ</t>
    </rPh>
    <rPh sb="20" eb="22">
      <t>カゾク</t>
    </rPh>
    <rPh sb="24" eb="26">
      <t>ヒツヨウ</t>
    </rPh>
    <phoneticPr fontId="5"/>
  </si>
  <si>
    <t>なぜ、体調報告をするときには、家族のことまで報告してもらうのですか?</t>
    <rPh sb="3" eb="5">
      <t>タイチョウ</t>
    </rPh>
    <rPh sb="5" eb="7">
      <t>ホウコク</t>
    </rPh>
    <rPh sb="15" eb="17">
      <t>カゾク</t>
    </rPh>
    <rPh sb="22" eb="24">
      <t>ホウコク</t>
    </rPh>
    <phoneticPr fontId="5"/>
  </si>
  <si>
    <t>食中毒の原因
①食中毒の原因物質(食中毒微生物、化学物質など)で汚染された食材を摂食すること。
②食品取扱者が意図せず食中毒を職場に持ち込み、調理加工食品を汚染させてしまうこと。
・病原菌に対する抵抗力や発症度合には個人差があります。
症状を自覚しない人、発症しない人のことを健康保菌者と呼びます。
O157の調査では、全体の約半数は健康保菌者という報告もあります。
健康保菌者は、検便を受けるまで発見できません。ご家族に体調不良者がいたら必ず報告してもらいましょう。
この場合は、臨時でも対象従事者の検便を実施しましょう。</t>
    <rPh sb="0" eb="3">
      <t>ショクチュウドク</t>
    </rPh>
    <rPh sb="4" eb="6">
      <t>ゲンイン</t>
    </rPh>
    <rPh sb="8" eb="11">
      <t>ショクチュウドク</t>
    </rPh>
    <rPh sb="12" eb="14">
      <t>ゲンイン</t>
    </rPh>
    <rPh sb="14" eb="16">
      <t>ブッシツ</t>
    </rPh>
    <rPh sb="17" eb="20">
      <t>ショクチュウドク</t>
    </rPh>
    <rPh sb="20" eb="23">
      <t>ビセイブツ</t>
    </rPh>
    <rPh sb="24" eb="26">
      <t>カガク</t>
    </rPh>
    <rPh sb="26" eb="28">
      <t>ブッシツ</t>
    </rPh>
    <rPh sb="32" eb="34">
      <t>オセン</t>
    </rPh>
    <rPh sb="37" eb="39">
      <t>ショクザイ</t>
    </rPh>
    <rPh sb="40" eb="42">
      <t>セッショク</t>
    </rPh>
    <rPh sb="49" eb="51">
      <t>ショクヒン</t>
    </rPh>
    <rPh sb="51" eb="53">
      <t>トリアツカイ</t>
    </rPh>
    <rPh sb="53" eb="54">
      <t>シャ</t>
    </rPh>
    <rPh sb="55" eb="57">
      <t>イト</t>
    </rPh>
    <rPh sb="59" eb="62">
      <t>ショクチュウドク</t>
    </rPh>
    <rPh sb="63" eb="65">
      <t>ショクバ</t>
    </rPh>
    <rPh sb="66" eb="67">
      <t>モ</t>
    </rPh>
    <rPh sb="68" eb="69">
      <t>コ</t>
    </rPh>
    <rPh sb="71" eb="73">
      <t>チョウリ</t>
    </rPh>
    <rPh sb="73" eb="75">
      <t>カコウ</t>
    </rPh>
    <rPh sb="75" eb="77">
      <t>ショクヒン</t>
    </rPh>
    <rPh sb="78" eb="80">
      <t>オセン</t>
    </rPh>
    <rPh sb="91" eb="94">
      <t>ビョウゲンキン</t>
    </rPh>
    <rPh sb="95" eb="96">
      <t>タイ</t>
    </rPh>
    <rPh sb="98" eb="101">
      <t>テイコウリョク</t>
    </rPh>
    <rPh sb="102" eb="104">
      <t>ハッショウ</t>
    </rPh>
    <rPh sb="104" eb="106">
      <t>ドアイ</t>
    </rPh>
    <rPh sb="108" eb="110">
      <t>コジン</t>
    </rPh>
    <rPh sb="118" eb="120">
      <t>ショウジョウ</t>
    </rPh>
    <rPh sb="121" eb="123">
      <t>ジカク</t>
    </rPh>
    <rPh sb="126" eb="127">
      <t>ヒト</t>
    </rPh>
    <rPh sb="128" eb="130">
      <t>ハッショウ</t>
    </rPh>
    <rPh sb="133" eb="134">
      <t>ヒト</t>
    </rPh>
    <rPh sb="138" eb="140">
      <t>ケンコウ</t>
    </rPh>
    <rPh sb="140" eb="143">
      <t>ホキンシャ</t>
    </rPh>
    <rPh sb="144" eb="145">
      <t>ヨ</t>
    </rPh>
    <rPh sb="155" eb="157">
      <t>チョウサ</t>
    </rPh>
    <rPh sb="160" eb="162">
      <t>ゼンタイ</t>
    </rPh>
    <rPh sb="163" eb="164">
      <t>ヤク</t>
    </rPh>
    <rPh sb="164" eb="166">
      <t>ハンスウ</t>
    </rPh>
    <rPh sb="167" eb="169">
      <t>ケンコウ</t>
    </rPh>
    <rPh sb="169" eb="172">
      <t>ホキンシャ</t>
    </rPh>
    <rPh sb="175" eb="177">
      <t>ホウコク</t>
    </rPh>
    <rPh sb="184" eb="186">
      <t>ケンコウ</t>
    </rPh>
    <rPh sb="186" eb="189">
      <t>ホキンシャ</t>
    </rPh>
    <rPh sb="191" eb="193">
      <t>ケンベン</t>
    </rPh>
    <rPh sb="194" eb="195">
      <t>ウ</t>
    </rPh>
    <rPh sb="199" eb="201">
      <t>ハッケン</t>
    </rPh>
    <rPh sb="208" eb="210">
      <t>カゾク</t>
    </rPh>
    <rPh sb="211" eb="213">
      <t>タイチョウ</t>
    </rPh>
    <rPh sb="213" eb="215">
      <t>フリョウ</t>
    </rPh>
    <rPh sb="215" eb="216">
      <t>シャ</t>
    </rPh>
    <rPh sb="220" eb="221">
      <t>カナラ</t>
    </rPh>
    <rPh sb="222" eb="224">
      <t>ホウコク</t>
    </rPh>
    <rPh sb="237" eb="239">
      <t>バアイ</t>
    </rPh>
    <rPh sb="241" eb="243">
      <t>リンジ</t>
    </rPh>
    <rPh sb="245" eb="247">
      <t>タイショウ</t>
    </rPh>
    <rPh sb="247" eb="250">
      <t>ジュウジシャ</t>
    </rPh>
    <rPh sb="254" eb="256">
      <t>ジッシ</t>
    </rPh>
    <phoneticPr fontId="5"/>
  </si>
  <si>
    <r>
      <rPr>
        <b/>
        <sz val="12"/>
        <rFont val="ＭＳ Ｐゴシック"/>
        <family val="3"/>
        <charset val="128"/>
      </rPr>
      <t>★同居家族というものは、誰かが病気になると食事や入浴、  　     トイレを介して病気をもらいやすいものです。　</t>
    </r>
    <r>
      <rPr>
        <b/>
        <sz val="12"/>
        <color indexed="51"/>
        <rFont val="ＭＳ Ｐゴシック"/>
        <family val="3"/>
        <charset val="128"/>
      </rPr>
      <t>　</t>
    </r>
    <r>
      <rPr>
        <b/>
        <sz val="12"/>
        <color indexed="9"/>
        <rFont val="ＭＳ Ｐゴシック"/>
        <family val="3"/>
        <charset val="128"/>
      </rPr>
      <t xml:space="preserve">    　　　　　　    　　★風邪の流行期には、皆さんもよく経験しますね! 
★食品工場の従業員や調理従事者は、毎日自分の体調に
異常がないことを確認してから仕事に就きます。
★体調異常とは(・体温が平熱より高い。・下痢をしている。
・嘔吐を複数回している。・咳が止まらない。
・手荒れがあって化膿している等)です。
</t>
    </r>
    <r>
      <rPr>
        <b/>
        <sz val="12"/>
        <rFont val="ＭＳ Ｐゴシック"/>
        <family val="3"/>
        <charset val="128"/>
      </rPr>
      <t>★さらに同居家族が下痢・腹痛・嘔吐などで体調を崩している場合には、その旨必ず上司や責任者に報告しましょう。</t>
    </r>
    <rPh sb="1" eb="3">
      <t>ドウキョ</t>
    </rPh>
    <rPh sb="3" eb="5">
      <t>カゾク</t>
    </rPh>
    <rPh sb="12" eb="13">
      <t>ダレ</t>
    </rPh>
    <rPh sb="15" eb="17">
      <t>ビョウキ</t>
    </rPh>
    <rPh sb="21" eb="23">
      <t>ショクジ</t>
    </rPh>
    <rPh sb="24" eb="26">
      <t>ニュウヨク</t>
    </rPh>
    <rPh sb="39" eb="40">
      <t>カイ</t>
    </rPh>
    <rPh sb="42" eb="44">
      <t>ビョウキ</t>
    </rPh>
    <rPh sb="75" eb="77">
      <t>カゼ</t>
    </rPh>
    <rPh sb="78" eb="81">
      <t>リュウコウキ</t>
    </rPh>
    <rPh sb="84" eb="85">
      <t>ミナ</t>
    </rPh>
    <rPh sb="90" eb="92">
      <t>ケイケン</t>
    </rPh>
    <rPh sb="100" eb="102">
      <t>ショクヒン</t>
    </rPh>
    <rPh sb="102" eb="104">
      <t>コウジョウ</t>
    </rPh>
    <rPh sb="105" eb="108">
      <t>ジュウギョウイン</t>
    </rPh>
    <rPh sb="109" eb="111">
      <t>チョウリ</t>
    </rPh>
    <rPh sb="116" eb="118">
      <t>マイニチ</t>
    </rPh>
    <rPh sb="118" eb="120">
      <t>ジブン</t>
    </rPh>
    <rPh sb="121" eb="123">
      <t>タイチョウ</t>
    </rPh>
    <rPh sb="125" eb="127">
      <t>イジョウ</t>
    </rPh>
    <rPh sb="133" eb="135">
      <t>カクニン</t>
    </rPh>
    <rPh sb="139" eb="141">
      <t>シゴト</t>
    </rPh>
    <rPh sb="142" eb="143">
      <t>ツ</t>
    </rPh>
    <rPh sb="149" eb="151">
      <t>タイチョウ</t>
    </rPh>
    <rPh sb="151" eb="153">
      <t>イジョウ</t>
    </rPh>
    <rPh sb="157" eb="159">
      <t>タイオン</t>
    </rPh>
    <rPh sb="160" eb="162">
      <t>ヘイネツ</t>
    </rPh>
    <rPh sb="164" eb="165">
      <t>タカ</t>
    </rPh>
    <rPh sb="168" eb="170">
      <t>ゲリ</t>
    </rPh>
    <rPh sb="178" eb="180">
      <t>オウト</t>
    </rPh>
    <rPh sb="181" eb="184">
      <t>フクスウカイ</t>
    </rPh>
    <rPh sb="190" eb="191">
      <t>セキ</t>
    </rPh>
    <rPh sb="192" eb="193">
      <t>ト</t>
    </rPh>
    <rPh sb="200" eb="201">
      <t>テ</t>
    </rPh>
    <rPh sb="201" eb="202">
      <t>ア</t>
    </rPh>
    <rPh sb="207" eb="209">
      <t>カノウ</t>
    </rPh>
    <rPh sb="213" eb="214">
      <t>ナド</t>
    </rPh>
    <rPh sb="223" eb="225">
      <t>ドウキョ</t>
    </rPh>
    <rPh sb="225" eb="227">
      <t>カゾク</t>
    </rPh>
    <rPh sb="228" eb="230">
      <t>ゲリ</t>
    </rPh>
    <rPh sb="231" eb="233">
      <t>フクツウ</t>
    </rPh>
    <rPh sb="234" eb="236">
      <t>オウト</t>
    </rPh>
    <rPh sb="239" eb="241">
      <t>タイチョウ</t>
    </rPh>
    <rPh sb="242" eb="243">
      <t>クズ</t>
    </rPh>
    <rPh sb="247" eb="249">
      <t>バアイ</t>
    </rPh>
    <rPh sb="254" eb="255">
      <t>ムネ</t>
    </rPh>
    <rPh sb="255" eb="256">
      <t>カナラ</t>
    </rPh>
    <rPh sb="257" eb="259">
      <t>ジョウシ</t>
    </rPh>
    <rPh sb="260" eb="263">
      <t>セキニンシャ</t>
    </rPh>
    <rPh sb="264" eb="266">
      <t>ホウコク</t>
    </rPh>
    <phoneticPr fontId="5"/>
  </si>
  <si>
    <t>・調理場のふき取り検査でO26を検出しました。直接の因果関係は確認できませんでしたが、
従事者のご家族にO26の急性胃腸炎患者がいたという経験を持っています。今後HACCP義務化でも意識しましょう。</t>
    <rPh sb="79" eb="81">
      <t>コンゴ</t>
    </rPh>
    <rPh sb="86" eb="89">
      <t>ギムカ</t>
    </rPh>
    <rPh sb="91" eb="93">
      <t>イシキ</t>
    </rPh>
    <phoneticPr fontId="5"/>
  </si>
  <si>
    <t xml:space="preserve">秋田 由利本荘 ８人が食中毒 飲食店を２日間営業停止処分 - NHKニュース </t>
    <phoneticPr fontId="15"/>
  </si>
  <si>
    <t xml:space="preserve">  今月、由利本荘市の飲食店で食事をした８人が腹痛や下痢などの症状を訴え、保健所はカンピロバクターによる食中毒と断定してこの店を２日間の営業停止処分としました。 営業停止の処分を受けたのは由利本荘市の飲食店「やきとり串和華」です。県によりますと、今月６日、この店を訪れレバーやねぎまといった焼き鳥などを食べた２１人のグループのうち、２０代から５０代の男女８人が腹痛や下痢、発熱などの症状を訴えました。８人はいずれも快方に向かっているということです。
   保健所が調べたところ、このうち７人の便から食中毒を引き起こす細菌の「カンピロバクター」が検出されたということです。症状を訴えた人たちに共通する食事はこの店の料理だけであることから保健所はこの店での食中毒と断定し、店を１４日と１５日の２日間、営業停止処分としました。県によりますと店は今月１１日から営業を自粛しているということです。カンピロバクターは鶏肉などに付着している細菌で、県は、調理する際は中心部分まで十分に加熱することや、調理や食事の前にはせっけんで手を洗うことなどを呼びかけています。</t>
    <phoneticPr fontId="15"/>
  </si>
  <si>
    <t>https://www3.nhk.or.jp/lnews/akita/20250614/6010024666.html</t>
    <phoneticPr fontId="15"/>
  </si>
  <si>
    <t>秋田県</t>
    <rPh sb="0" eb="3">
      <t>アキタケン</t>
    </rPh>
    <phoneticPr fontId="15"/>
  </si>
  <si>
    <t>NHK</t>
    <phoneticPr fontId="15"/>
  </si>
  <si>
    <t>台南市からお米500トン、日本へ出荷　</t>
    <phoneticPr fontId="81"/>
  </si>
  <si>
    <t xml:space="preserve">    台南市後壁区の精米工場「芳栄米廠」で6月5日、お米500トンが日本に向けて出荷されました。記者会見に出席した黄偉哲台南市長は、品質の高さを強調し、台南の良質なコメを日本の消費者に味わってもらいたいと挨拶しました。出荷されたのは台南11号と呼ばれる品種の白米。芳栄米廠と契約する農家が生産したもので、日本に出荷されるのは初めて、5キロ入りで販売される予定です。市農業局は、収穫前には抜き取りで残留農薬検査を行った他、収穫後には低温保存していると安全性と鮮度の高さをアピールししました。会見には日本でコメを販売するくりや（本社香川県）の徳永真悟代表取締役も出席し、今後はさらに多くの台湾米を日本で販売したいと語りました。</t>
    <phoneticPr fontId="81"/>
  </si>
  <si>
    <t>https://www.tainan.gov.tw/jp/News_Content.aspx?n=13119&amp;sms=13661&amp;s=8748564#:~:text=%E5%8F%B0%E5%8D%97%E5%B8%82%E5%BE%8C%E5%A3%81%E5%8C%BA,%E3%81%A8%E5%91%BC%E3%81%B0%E3%82%8C%E3%82%8B%E5%93%81%E7%A8%AE%E3%81%AE%E7%99%BD%E7%B1%B3%E3%80%82</t>
    <phoneticPr fontId="81"/>
  </si>
  <si>
    <t>https://www.cnn.co.jp/photo/l/1295018.html</t>
    <phoneticPr fontId="81"/>
  </si>
  <si>
    <t xml:space="preserve">   （ＣＮＮ） 米国で販売されている果実と野菜の残留農薬を調べたワーストランキングの２０２５年版が発表された。ランキング入りした１２種類はサンプル検査で９０％以上から有害な残留農薬が検出されている。ランキングは非有機農産物に関する米政府の検査データをもとに、非営利の環境保護団体「環境ワーキンググループ（ＥＷＧ）」が毎年まとめている。今年の調査で重量当たりの残留農薬が最も多かったのはホウレンソウで、以下イチゴ、ケール（カラシナやコラードを含む）、ブドウ、モモ、サクランボ、ネクタリン、ナシ、リンゴ、ブラックベリー、ブルーベリー、ジャガイモの順だった。ＥＷＧは同ランキングについて、それぞれの家庭で最も消費量の多い果物や野菜について有機産品を選ぶかどうかの参考にしてほしいと説明している。今年のランキングに新しく加わったブラックベリーは、これまで農務省による検査が行われていなかった。ジャガイモが数年ぶりにランク入りしたのは主に、欧州連合（ＥＵ）が使用を禁止している植物成長調整剤のクロルプロファム使用が原因だった。クロルプロファムはジャガイモの収穫後、貯蔵中や輸送中の発芽を防ぐ目的で使用される。消費される間際に散布されて濃度が高くなることがあるという。
   一方、残留農薬が少なかった農産品１５品目のランキングは、パイナップルを筆頭に、スイートコーン（生および冷凍）、アボカド、パパイヤ、タマネギ、冷凍グリーンピース、アスパラガス、キャベツ、スイカ、カリフラワー、バナナ、マンゴー、ニンジン、マッシュルーム、キウイの順だった。</t>
    <phoneticPr fontId="81"/>
  </si>
  <si>
    <t>https://www.nna.jp/news/2802275</t>
    <phoneticPr fontId="81"/>
  </si>
  <si>
    <t xml:space="preserve">　虹橋国際空港のそばに位置する輸入製品取引センター「虹橋進口商品展示交易中心（虹橋品匯）」で開催した。期間中は日本酒の飲み方などに関するセミナーを開いたほか、新商品発表会も行った。月桂冠（京都市）はフルーティーな味わいが楽しめる日本酒「果月」シリーズを出品。今月中国での販売を始める予定で、「さわやかな口当たりは、若者を中心に中国でも受け入れられる」と自信を示した。会場では、白鶴酒造（神戸市）や宝酒造（京都市）なども自社の人気商品を並べ、中国での認知度をさらに高めて販路を拡大していく考えを示した。ジェトロは来月13日まで、中国の飲食店で日本産酒類のＰＲ活動「和酒満溢」を展開する。上海市と北京市の計41店で70種以上の銘柄を紹介する。対象店舗は日本料理店や居酒屋のほか、中華料理店も含む。ジェトロ上海事務所の本宮佑規農林水産・食品部長は、「消費者の間で、中華料理と日本酒が合うという認識が徐々に広がりつつある」と話す。四川料理のような辛い料理にも合うとの声を聞くという。中国国内でぜいたく控えが広がる中、日本産酒類の新たな販路の開拓につながるとして期待感を示す。全国の酒蔵が所属する日本酒業界最大の団体、日本酒造組合中央会（東京都港区）によると、2024年の中国への日本酒輸出額は前年比6.3％減の116億8,000万円だった。景気後退などを背景に需要が落ちたものの、金額は国・地域別で最も大きかった。
</t>
    <phoneticPr fontId="81"/>
  </si>
  <si>
    <t>中国</t>
    <rPh sb="0" eb="2">
      <t>チュウゴク</t>
    </rPh>
    <phoneticPr fontId="81"/>
  </si>
  <si>
    <t>https://www.jetro.go.jp/biznews/2025/06/ff0f487a2c0de270.html</t>
    <phoneticPr fontId="81"/>
  </si>
  <si>
    <t>　メキシコ経済省は6月3日、ビール、テキーラ、エンジン部品、ノートパソコン、光ファイバーケーブルなど30品目を輸出する場合、輸出に関する自動通知を行うことを義務化する省令外部サイトへ、新しいウィンドウで開きますを発表した。主な内容は次のとおり。
第1条：当該リスト（HSコード30品目）に該当する製品（添付資料表参照）を輸出する場合、自動輸出通知を行うこととする。
第3条：自動輸出通知の承認を得るため、申請者は通関申告ごとに指定の電子メールアドレス（aviso.exportacion@economia.gob.mx外部サイトへ、新しいウィンドウで開きます）宛てに、所定の書類を提出しなければならない。様式は経済省が貿易に関する規則・指針を定める省令（通称、経済省貿易細則）第1.3.5条に基づく自由書式。また、国家貿易統合システム（SNICE）に掲載されるエクセル形式のフォーマットにも必要情報を記入の上、提出する必要がある。
第4条：第3条に定める条件を満たした場合、申請書受領後10営業日以内に経済省商業促進・貿易局（DGFCCE）は品目ごとに承認通知を発行し、申請者が指定した電子メール宛に送付する。
経済省はSNICE上で延期と申請方法を発表
経済省は同日付でSNICE上にこの省令に関する公文書PDFファイル(外部サイトへ、新しいウィンドウで開きます)を掲載し、6月4日から開始予定だった自動輸出通知の運用を7月7日まで延期することを公表した。申請の受け付け自体は6月30日から開始し、それ以前の申請は認めないとした。同日での延期発表は経済省内での混乱が垣間見える。また、自動輸出通知の申請に関する注意事項がSNICEに公報PDFファイル(外部サイトへ、新しいウィンドウで開きます)掲載された。その中に、申請の受付時間やメールの件名、ファイル名などの詳細が記載されている。さらに、申請に必要な自由書式での書類のフォーマットやエクセルファイルがダウンロードできる特設ページ外部サイトへ、新しいウィンドウで開きますが開設された（特設ページの場所は公報に記載）。この申請に関する問い合わせについては、申請時のメールアドレスではなくsnice@economia.gob.mx外部サイトへ、新しいウィンドウで開きます宛に行う必要があるため、注意が必要だ。</t>
    <phoneticPr fontId="81"/>
  </si>
  <si>
    <t>メキシコ</t>
    <phoneticPr fontId="81"/>
  </si>
  <si>
    <t>https://news.yahoo.co.jp/articles/9e58674d8d669c7ebd2d1059e5686035cad4399e</t>
    <phoneticPr fontId="81"/>
  </si>
  <si>
    <t>　日本貿易振興機構（ジェトロ）は６日、上海市で日本産酒類の大規模なＰＲイベント「和酒峰会」を開催した。日本の酒造会社や輸入販売業者など81社が参加し、日本酒や焼酎、ウイスキーなど約1,300種の銘柄を紹介した。来場者数は国内外のバイヤーを含め1,300人を超えた。　虹橋国際空港のそばに位置する輸入製品取引センター「虹橋進口商品展示交易中心（虹橋品匯）」で開催した。期間中は日本酒の飲み方などに関するセミナーを開いたほか、新商品発表会も行った。月桂冠（京都市）はフルーティーな味わいが楽しめる日本酒「果月」シリーズを出品。今月中国での販売を始める予定で、「さわやかな口当たりは、若者を中心に中国でも受け入れられる」と自信を示した。会場では、白鶴酒造（神戸市）や宝酒造（京都市）なども自社の人気商品を並べ、中国での認知度をさらに高めて販路を拡大していく考えを示した。
　ジェトロは来月13日まで、中国の飲食店で日本産酒類のＰＲ活動「和酒満溢」を展開する。上海市と北京市の計41店で70種以上の銘柄を紹介する。対象店舗は日本料理店や居酒屋のほか、中華料理店も含む。ジェトロ上海事務所の本宮佑規農林水産・食品部長は、「消費者の間で、中華料理と日本酒が合うという認識が徐々に広がりつつある」と話す。四川料理のような辛い料理にも合うとの声を聞くという。中国国内でぜいたく控えが広がる中、日本産酒類の新たな販路の開拓につながるとして期待感を示す。全国の酒蔵が所属する日本酒業界最大の団体、日本酒造組合中央会（東京都港区）によると、2024年の中国への日本酒輸出額は前年比6.3％減の116億8,000万円だった。景気後退などを背景に需要が落ちたものの、金額は国・地域別で最も大きかった。</t>
    <phoneticPr fontId="81"/>
  </si>
  <si>
    <t xml:space="preserve">https://jp.reuters.com/markets/commodities/IRT3ZMRIBRMHNMN4LS263P5N5M-2025-06-08/       </t>
    <phoneticPr fontId="81"/>
  </si>
  <si>
    <t>　[ブリュッセル ６日 ロイター] - 欧州連合（ＥＵ）欧州委員会のハンセン委員（農業・食料担当）は５日、トランプ米政権との貿易交渉で、米国から輸入する肥料の関税引き下げを提案する可能性を明らかにした。ロイターとのインタビューで語った。ハンセン氏は、肥料の関税引き下げ提案は「間違いなく選択肢だ」と強調。関税撤廃か現行の関税率引き下げとなるかは交渉次第だと説明した。ＥＵの統計によると、２０２３年にＥＵが輸入した窒素肥料の２４％前後はロシアからで、米国からは８％だった。対米交渉で関税が引き下げられれば米国からの輸入量が増加し、ロシアからの輸入抑制による供給不足を穴埋めすると期待される。ハンセン氏は「ＥＵ諸国の大半はロシアより米国からの肥料調達を望む」との認識を示した。 ただ、域内の厳しい食品安全基準に関して妥協することはないと強調。「高い品質基準を緩める余地はない」と述べた。</t>
    <phoneticPr fontId="81"/>
  </si>
  <si>
    <t>EU</t>
    <phoneticPr fontId="81"/>
  </si>
  <si>
    <t>https://www.qab.co.jp/news/20250609254967.html</t>
    <phoneticPr fontId="81"/>
  </si>
  <si>
    <t xml:space="preserve"> 生産量が全国一の沖縄モズクの販路拡大を目指して、その加工品が韓国に輸出されることになりました。県は、県産品の魅力を海外に発信して販路拡大を目指していて２０２４年９月、韓国の業務食品輸入卸会社を招いたツアーを実施したところ県産もずくの加工品の輸出が決まりました。県産もずくの加工品を海外に大量輸出したことはこれまでになく、今回は味付けカップもずく１４万カップ、８８６万円相当が韓国に届けられます。第１陣として全体のおよそ４割にあたる６万カップがコンテナに詰め込まれ、貨物船で釜山（プサン）まで運ばれます。県流通・加工推進課の島袋直樹課長は「県産もずくの品質や魅力がバイヤーに評価されたことはうれしく、今後もニーズに応えられるよう県産品の強化をはかっていきたい」と抱負を述べました。モズクの商品は７月中旬ごろからソウルを中心に市場に出回る予定で、主に飲食店などで提供されるということです。</t>
    <phoneticPr fontId="81"/>
  </si>
  <si>
    <t>https://www3.nhk.or.jp/news/html/20250609/k10014830071000.html</t>
    <phoneticPr fontId="81"/>
  </si>
  <si>
    <t>　台湾で9日、地元産のコメを日本に出荷するセレモニーが開かれました。台湾から日本へのコメの輸出量はことしに入り急増していて、台湾としては日本市場の開拓を進めたい考えです。日本でコメの安定供給が課題となる中、台湾北部の新竹で9日、地元産のコメを日本に出荷するセレモニーが行われました。この中で台湾農業部トップの陳駿季部長は「われわれの質の高いコメを日本の消費者に浸透させ、台湾産のコメのよさを知ってもらおう」と述べました。そのうえで、「日本の市場で新たな分野を切り開くことを願っている」として、日本向けの輸出がさらに増えることに期待を示しました。そして、参加した人たちが、100トンのコメを載せたコンテナの扉を閉め、出荷を祝いました。台湾農業部によりますと、ことしの台湾から日本へのコメの輸出量は、5月までで7759トンで、すでに去年1年間に輸出した量の2倍近くにのぼり、ことし1年間では、1万トンを超えるとの見通しを示しています。</t>
    <phoneticPr fontId="81"/>
  </si>
  <si>
    <t>台湾</t>
    <rPh sb="0" eb="2">
      <t>タイワン</t>
    </rPh>
    <phoneticPr fontId="81"/>
  </si>
  <si>
    <t>https://www.nikkei.com/nkd/industry/article/?DisplayType=1&amp;n_m_code=052&amp;ng=DGKKZO89246600Z00C25A6FF8000</t>
    <phoneticPr fontId="81"/>
  </si>
  <si>
    <t>　米コーヒーチェーン大手のスターバックスは9日、中国で茶系飲料などの価格を5元（100円）前後値下げすると発表した。消費者の節約志向が強まり、低価格帯の飲料を提供する蜜雪氷城（ミーシュエ・グループ）など地元勢との競争が激化している。価格見直しで中国事業をテコ入れする。
SNSの微信（ウィーチャット）に同日投稿した。10日からアイスティーや「フラペチーノ」など数十種類の飲料の価格を改め、23元からとする。コーヒー以外の茶系飲料などが対象で、値下げ幅は平均で5元。アイスティーは3種類の新製品を月内に発売する予定で、茶系飲料販売を強化する。中国ではコーヒーや茶系飲料チェーンの競争が激しさを増している。ミーシュエはレモン水を5元からの価格設定で販売し、価格に敏感な消費者の支持を集める。15元前後からの茶系飲料を多くそろえる「覇王茶姫」も店舗網を拡大している。</t>
    <phoneticPr fontId="81"/>
  </si>
  <si>
    <t>https://jp.reuters.com/world/security/EJOEY2667JPEDMSYVJOS53ZC6Q-2025-06-10/</t>
    <phoneticPr fontId="81"/>
  </si>
  <si>
    <t>　香港政府トップの李家超（ジョン・リー）行政長官は１０日、国家安全保障条例（国安条例）違反の可能性があるケータリング施設の審査を強化する方針を示した。民主化運動への連帯を示すポスターやシンボルなどを掲示しているカフェやレストランなど多くの事業者が対象とみられている。
香港の食品・環境衛生局は５月、数千の食品・娯楽施設に対し、国家安全保障に関連する新たな条件を受け入れるよう書面で通知した。ロイターが閲覧した文書は、事業主に対し、従事または関与する活動が「国家の安全を脅かす犯罪を構成または発生させる可能性がない」ようにするよう指示している。
李氏は１０日の会見で「食品と環境衛生の担当者は安全保障を最も重視し、適切な評価を下すべきだ」と述べ、国安条例の下、全ての公務員が安全保障を最優先事項として評価することが期待されるとした。香港の食品衛生当局は新規許可や既存許可の更新の審査において国安条例に従うと述べた。</t>
    <phoneticPr fontId="81"/>
  </si>
  <si>
    <t>香港</t>
    <rPh sb="0" eb="2">
      <t>ホンコン</t>
    </rPh>
    <phoneticPr fontId="81"/>
  </si>
  <si>
    <t>https://www.vietnam.vn/ja/quan-ly-thi-truong-ha-noi-bat-giu-hon-4-tan-tao-do-nhap-lau</t>
    <phoneticPr fontId="81"/>
  </si>
  <si>
    <t>　市場管理チーム11の代表者は、検査の際、事業者が商品の原産地を証明する請求書や書類を提示できず、商品は安全に使用できない状態だったと述べた。侵害品の総額は6,880万ドンです。当局は、上記の違反に対し、商品の所有者に5,000万ドンの罰金を科し、規則に従ってすべての商品を強制的に破棄する予定です。近年、輸入された赤いリンゴは、健康に良い効果があることから多くの消費者に選ばれています。しかし、原材料の原産地が管理されていなかったり、残留農薬が含まれていたり、有毒な防腐剤が使用されていたりすると、消費者は食中毒のリスクに直面する可能性があり、肝臓、腎臓、消化器系に影響を与え、長期的には深刻な健康問題につながる可能性があります。現在、ベトナム市場で販売されている赤いリンゴは主に韓国と中国からの輸入品で、様々な価格で販売されています。小売価格は種類によって異なりますが、主に1kgあたり8万～20万ドン程度です。国内市場管理開発局（ 商工省）の情報によると、ゴーヴァップ地区（ホーチミン市）の2社のみが韓国産乾燥赤リンゴを市場に流通させ、その責任を負っている。公式製品には、製造元、製造地、輸入元、市場の責任部門、製造日、有効期限のほか、原材料、使用方法などを示す二次ラベルが付いています。</t>
    <phoneticPr fontId="81"/>
  </si>
  <si>
    <t>ベトナム</t>
    <phoneticPr fontId="81"/>
  </si>
  <si>
    <t>https://news.nissyoku.co.jp/flash/1189640</t>
    <phoneticPr fontId="81"/>
  </si>
  <si>
    <t>　米コーヒーチェーン最大手スターバックスのニコル最高経営責任者（ＣＥＯ）は中国事業の株式売却について投資家から「多くの関心」を集めていると説明した。英紙フィナンシャル・タイムズ（ＦＴ、電子版）が１１日伝えた。米国に次ぐ２番目に大きな市場の中国では、低価格商品を販売する瑞幸珈琲（ラッキンコーヒー）やコッティコーヒーなどとの競争が激化している。スタバは成長回復に向け、外部の投資家との提携を模索している。ニコル氏はインタビューで「８０００店舗から２万店舗へと拡大していく方法を一緒に考えていきたい」と語った。スタバは節約志向の中国の消費者を引き付けるため、アイスティーを含む一部茶系飲料などを今週値下げした。ニコル氏は特にコーヒー以外の飲料の「価格体系」を修正する必要があると説明した。中国では景気の先行き懸念が根強い中、消費が減退している。ブルームバーグ通信は１１日、関係筋の話として、食品大手ゼネラル・ミルズがアイスクリームの「ハーゲンダッツ」の中国店舗の売却を検討していると報じた。来店客数の減少に直面しており、売却額は数億ドルに上る可能性があるという。</t>
    <phoneticPr fontId="81"/>
  </si>
  <si>
    <t>スタバＣＥＯ、中国事業の株式売却に意欲＝競争厳しく―報道</t>
    <phoneticPr fontId="81"/>
  </si>
  <si>
    <t>https://news.nissyoku.co.jp/news/ozawa20250603043805300</t>
    <phoneticPr fontId="81"/>
  </si>
  <si>
    <t>　ダイドーグループホールディングスの食品事業を担うたらみは2日、インドネシアでハラール認証対応のカップドライフルーツゼリーのOEM製造を開始すると発表した。日本と同等のクオリティーを目指し、現地企業工場で委託製造する。原料面でもパートナー企業の協力でハラール認証のものを調達可能となり、これまでアプローチが難しかったムスリム（イスラム教徒）へ販路を広げる。　インドネシアでは同社監修の下、長崎県の小長井工場と同品質での海外製造を志向。安全・安心で高品質な・・・有料記事</t>
    <rPh sb="230" eb="234">
      <t>ユウリョウキジ</t>
    </rPh>
    <phoneticPr fontId="81"/>
  </si>
  <si>
    <t>インドネシア</t>
    <phoneticPr fontId="81"/>
  </si>
  <si>
    <t>ビックサイト10/15-17共同出展募集中</t>
    <rPh sb="14" eb="16">
      <t>キョウドウ</t>
    </rPh>
    <rPh sb="16" eb="18">
      <t>シュッテン</t>
    </rPh>
    <rPh sb="18" eb="20">
      <t>ボシュウ</t>
    </rPh>
    <rPh sb="20" eb="21">
      <t>ナカ</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</si>
</sst>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b/>
      <sz val="16"/>
      <color indexed="9"/>
      <name val="ＭＳ Ｐゴシック"/>
      <family val="3"/>
      <charset val="128"/>
    </font>
    <font>
      <b/>
      <sz val="14"/>
      <color indexed="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4"/>
      <color rgb="FFC00000"/>
      <name val="ＭＳ Ｐゴシック"/>
      <family val="3"/>
      <charset val="128"/>
    </font>
    <font>
      <b/>
      <sz val="14"/>
      <color indexed="53"/>
      <name val="ＭＳ Ｐゴシック"/>
      <family val="3"/>
      <charset val="128"/>
    </font>
    <font>
      <b/>
      <sz val="12"/>
      <color indexed="51"/>
      <name val="ＭＳ Ｐゴシック"/>
      <family val="3"/>
      <charset val="128"/>
    </font>
    <font>
      <sz val="14"/>
      <color indexed="63"/>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theme="3" tint="0.59999389629810485"/>
        <bgColor indexed="64"/>
      </patternFill>
    </fill>
    <fill>
      <patternFill patternType="solid">
        <fgColor rgb="FFC00000"/>
        <bgColor indexed="64"/>
      </patternFill>
    </fill>
    <fill>
      <patternFill patternType="solid">
        <fgColor theme="9" tint="0.39997558519241921"/>
        <bgColor indexed="64"/>
      </patternFill>
    </fill>
  </fills>
  <borders count="310">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xf numFmtId="0" fontId="1" fillId="0" borderId="0">
      <alignment vertical="center"/>
    </xf>
  </cellStyleXfs>
  <cellXfs count="929">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4" borderId="63" xfId="2" applyFill="1" applyBorder="1" applyAlignment="1">
      <alignment horizontal="left" vertical="top"/>
    </xf>
    <xf numFmtId="0" fontId="8" fillId="24"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1"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1"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3"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37" fillId="19" borderId="127" xfId="2"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1"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17" fillId="21" borderId="143" xfId="1" applyFont="1" applyFill="1" applyBorder="1" applyAlignment="1" applyProtection="1">
      <alignment horizontal="center" vertical="center" wrapText="1"/>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7" borderId="0" xfId="2" applyFont="1" applyFill="1" applyAlignment="1">
      <alignment vertical="top" wrapText="1"/>
    </xf>
    <xf numFmtId="0" fontId="28" fillId="37" borderId="0" xfId="2" applyFont="1" applyFill="1" applyAlignment="1">
      <alignment vertical="top" wrapText="1"/>
    </xf>
    <xf numFmtId="0" fontId="8" fillId="37"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82" fillId="19" borderId="187" xfId="1" applyFont="1" applyFill="1" applyBorder="1" applyAlignment="1" applyProtection="1">
      <alignment horizontal="center" vertical="center"/>
    </xf>
    <xf numFmtId="14" fontId="86" fillId="19" borderId="188" xfId="2" applyNumberFormat="1" applyFont="1" applyFill="1" applyBorder="1" applyAlignment="1">
      <alignment horizontal="center" vertical="center" wrapText="1"/>
    </xf>
    <xf numFmtId="0" fontId="150" fillId="0" borderId="153" xfId="1" applyFont="1" applyFill="1" applyBorder="1" applyAlignment="1" applyProtection="1">
      <alignment horizontal="left" vertical="top" wrapText="1"/>
    </xf>
    <xf numFmtId="0" fontId="7" fillId="38" borderId="116" xfId="17" applyFont="1" applyFill="1" applyBorder="1" applyAlignment="1">
      <alignment horizontal="center" vertical="center" wrapText="1"/>
    </xf>
    <xf numFmtId="0" fontId="87" fillId="19" borderId="193" xfId="2" applyFont="1" applyFill="1" applyBorder="1" applyAlignment="1">
      <alignment horizontal="center" vertical="center"/>
    </xf>
    <xf numFmtId="0" fontId="87" fillId="19" borderId="194" xfId="2" applyFont="1" applyFill="1" applyBorder="1" applyAlignment="1">
      <alignment horizontal="center" vertical="center"/>
    </xf>
    <xf numFmtId="0" fontId="87" fillId="19" borderId="195" xfId="2" applyFont="1" applyFill="1" applyBorder="1" applyAlignment="1">
      <alignment horizontal="center" vertical="center"/>
    </xf>
    <xf numFmtId="14" fontId="86" fillId="19" borderId="193" xfId="2" applyNumberFormat="1" applyFont="1" applyFill="1" applyBorder="1" applyAlignment="1">
      <alignment horizontal="center" vertical="center"/>
    </xf>
    <xf numFmtId="14" fontId="86" fillId="19" borderId="194" xfId="2" applyNumberFormat="1" applyFont="1" applyFill="1" applyBorder="1" applyAlignment="1">
      <alignment horizontal="center" vertical="center"/>
    </xf>
    <xf numFmtId="14" fontId="86" fillId="19" borderId="195" xfId="2" applyNumberFormat="1" applyFont="1" applyFill="1" applyBorder="1" applyAlignment="1">
      <alignment horizontal="center" vertical="center"/>
    </xf>
    <xf numFmtId="14" fontId="86" fillId="19" borderId="11" xfId="2" applyNumberFormat="1" applyFont="1" applyFill="1" applyBorder="1" applyAlignment="1">
      <alignment vertical="center" shrinkToFit="1"/>
    </xf>
    <xf numFmtId="14" fontId="86" fillId="19" borderId="196" xfId="2" applyNumberFormat="1" applyFont="1" applyFill="1" applyBorder="1" applyAlignment="1">
      <alignment horizontal="center" vertical="center"/>
    </xf>
    <xf numFmtId="0" fontId="8" fillId="0" borderId="197"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6" borderId="59" xfId="0" applyFont="1" applyFill="1" applyBorder="1" applyAlignment="1">
      <alignment horizontal="center" vertical="center" wrapText="1"/>
    </xf>
    <xf numFmtId="0" fontId="96" fillId="36" borderId="66" xfId="0" applyFont="1" applyFill="1" applyBorder="1" applyAlignment="1">
      <alignment horizontal="center" vertical="center" wrapText="1"/>
    </xf>
    <xf numFmtId="177" fontId="12" fillId="36"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90" xfId="2" applyFont="1" applyFill="1" applyBorder="1" applyAlignment="1">
      <alignment horizontal="center" vertical="center" wrapText="1"/>
    </xf>
    <xf numFmtId="0" fontId="152" fillId="27" borderId="77" xfId="1" applyFont="1" applyFill="1" applyBorder="1" applyAlignment="1" applyProtection="1">
      <alignment horizontal="center" vertical="center" wrapText="1" shrinkToFit="1"/>
    </xf>
    <xf numFmtId="0" fontId="21" fillId="17" borderId="198" xfId="2" applyFont="1" applyFill="1" applyBorder="1" applyAlignment="1">
      <alignment horizontal="center" vertical="center" wrapText="1"/>
    </xf>
    <xf numFmtId="0" fontId="21" fillId="17" borderId="199" xfId="2" applyFont="1" applyFill="1" applyBorder="1" applyAlignment="1">
      <alignment horizontal="center" vertical="center" wrapText="1"/>
    </xf>
    <xf numFmtId="0" fontId="82" fillId="19" borderId="0" xfId="2" applyFont="1" applyFill="1" applyAlignment="1">
      <alignment vertical="center" wrapText="1"/>
    </xf>
    <xf numFmtId="0" fontId="6" fillId="0" borderId="0" xfId="2" applyAlignment="1">
      <alignment vertical="top"/>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201" xfId="2" applyNumberFormat="1" applyFont="1" applyFill="1" applyBorder="1" applyAlignment="1">
      <alignment horizontal="center" vertical="center"/>
    </xf>
    <xf numFmtId="0" fontId="17" fillId="21" borderId="201" xfId="2" applyFont="1" applyFill="1" applyBorder="1" applyAlignment="1">
      <alignment horizontal="center" vertical="center" wrapText="1"/>
    </xf>
    <xf numFmtId="0" fontId="82" fillId="21" borderId="202"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203"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4"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14" fontId="82" fillId="19" borderId="79" xfId="1" applyNumberFormat="1" applyFont="1" applyFill="1" applyBorder="1" applyAlignment="1" applyProtection="1">
      <alignment horizontal="center" vertical="center" wrapText="1"/>
    </xf>
    <xf numFmtId="0" fontId="82" fillId="19" borderId="0" xfId="1" applyFont="1" applyFill="1" applyBorder="1" applyAlignment="1" applyProtection="1">
      <alignment horizontal="center" vertical="center" wrapText="1"/>
    </xf>
    <xf numFmtId="0" fontId="113" fillId="0" borderId="207" xfId="2" applyFont="1" applyBorder="1" applyAlignment="1">
      <alignment vertical="top" wrapText="1"/>
    </xf>
    <xf numFmtId="14" fontId="82" fillId="19" borderId="200" xfId="2" applyNumberFormat="1" applyFont="1" applyFill="1" applyBorder="1" applyAlignment="1">
      <alignment horizontal="center" vertical="center"/>
    </xf>
    <xf numFmtId="0" fontId="113" fillId="17" borderId="87" xfId="1" applyFont="1" applyFill="1" applyBorder="1" applyAlignment="1" applyProtection="1">
      <alignment vertical="top" wrapText="1"/>
    </xf>
    <xf numFmtId="14" fontId="82" fillId="19" borderId="209" xfId="2" applyNumberFormat="1" applyFont="1" applyFill="1" applyBorder="1" applyAlignment="1">
      <alignment horizontal="center" vertical="center"/>
    </xf>
    <xf numFmtId="0" fontId="28" fillId="21" borderId="193"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6" xfId="1" applyFill="1" applyBorder="1" applyAlignment="1" applyProtection="1">
      <alignment vertical="center" wrapText="1"/>
    </xf>
    <xf numFmtId="14" fontId="31" fillId="19" borderId="201" xfId="2" applyNumberFormat="1" applyFont="1" applyFill="1" applyBorder="1" applyAlignment="1">
      <alignment horizontal="center" vertical="center"/>
    </xf>
    <xf numFmtId="0" fontId="8" fillId="17" borderId="208"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5"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9" xfId="1" applyFont="1" applyFill="1" applyBorder="1" applyAlignment="1" applyProtection="1">
      <alignment horizontal="left" vertical="top" wrapText="1"/>
    </xf>
    <xf numFmtId="0" fontId="17" fillId="19" borderId="81" xfId="2" applyFont="1" applyFill="1" applyBorder="1" applyAlignment="1">
      <alignment horizontal="center" vertical="center"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4" xfId="2" applyFont="1" applyFill="1" applyBorder="1" applyAlignment="1">
      <alignment horizontal="center" vertical="center"/>
    </xf>
    <xf numFmtId="0" fontId="113" fillId="0" borderId="191"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5" xfId="2" applyFont="1" applyBorder="1" applyAlignment="1">
      <alignment horizontal="center" vertical="center" wrapText="1"/>
    </xf>
    <xf numFmtId="180" fontId="46" fillId="10" borderId="216" xfId="17" applyNumberFormat="1" applyFont="1" applyFill="1" applyBorder="1" applyAlignment="1">
      <alignment horizontal="center" vertical="center"/>
    </xf>
    <xf numFmtId="14" fontId="88" fillId="17" borderId="220"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21" xfId="2" applyFont="1" applyFill="1" applyBorder="1" applyAlignment="1">
      <alignment horizontal="center" vertical="center"/>
    </xf>
    <xf numFmtId="14" fontId="86" fillId="19" borderId="222"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14" fontId="82" fillId="19" borderId="79" xfId="2" applyNumberFormat="1" applyFont="1" applyFill="1" applyBorder="1" applyAlignment="1">
      <alignment horizontal="center" vertical="center"/>
    </xf>
    <xf numFmtId="0" fontId="158" fillId="0" borderId="0" xfId="0" applyFont="1" applyAlignment="1">
      <alignment horizontal="left" vertical="top" wrapText="1"/>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4" xfId="2" applyFont="1" applyFill="1" applyBorder="1" applyAlignment="1">
      <alignment horizontal="center" vertical="center" wrapText="1"/>
    </xf>
    <xf numFmtId="0" fontId="125" fillId="17" borderId="224" xfId="2" applyFont="1" applyFill="1" applyBorder="1" applyAlignment="1">
      <alignment horizontal="center" vertical="center" wrapText="1"/>
    </xf>
    <xf numFmtId="0" fontId="20" fillId="17" borderId="224" xfId="2" applyFont="1" applyFill="1" applyBorder="1" applyAlignment="1">
      <alignment horizontal="left" vertical="center" shrinkToFit="1"/>
    </xf>
    <xf numFmtId="14" fontId="20" fillId="17" borderId="224" xfId="2" applyNumberFormat="1" applyFont="1" applyFill="1" applyBorder="1" applyAlignment="1">
      <alignment horizontal="center" vertical="center"/>
    </xf>
    <xf numFmtId="14" fontId="20" fillId="17" borderId="225"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82" fillId="21" borderId="0" xfId="2" applyFont="1" applyFill="1" applyAlignment="1">
      <alignment horizontal="center" vertical="center" wrapText="1"/>
    </xf>
    <xf numFmtId="0" fontId="66" fillId="17" borderId="0" xfId="0" applyFont="1" applyFill="1" applyAlignment="1">
      <alignment horizontal="center" vertical="center" wrapText="1"/>
    </xf>
    <xf numFmtId="0" fontId="20" fillId="17" borderId="226" xfId="2" applyFont="1" applyFill="1" applyBorder="1" applyAlignment="1">
      <alignment horizontal="center" vertical="center" wrapText="1"/>
    </xf>
    <xf numFmtId="0" fontId="6" fillId="0" borderId="0" xfId="4"/>
    <xf numFmtId="0" fontId="159" fillId="0" borderId="0" xfId="2" applyFont="1">
      <alignment vertical="center"/>
    </xf>
    <xf numFmtId="0" fontId="87" fillId="19" borderId="194" xfId="2" applyFont="1" applyFill="1" applyBorder="1" applyAlignment="1">
      <alignment horizontal="center" vertical="center" wrapText="1"/>
    </xf>
    <xf numFmtId="0" fontId="113" fillId="0" borderId="223"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60" fillId="24" borderId="227" xfId="1" applyFont="1" applyFill="1" applyBorder="1" applyAlignment="1" applyProtection="1">
      <alignment horizontal="center" vertical="center" wrapText="1"/>
    </xf>
    <xf numFmtId="0" fontId="160" fillId="24" borderId="228" xfId="1" applyFont="1" applyFill="1" applyBorder="1" applyAlignment="1" applyProtection="1">
      <alignment horizontal="center" vertical="center" wrapText="1"/>
    </xf>
    <xf numFmtId="0" fontId="8" fillId="0" borderId="229" xfId="1" applyBorder="1" applyAlignment="1" applyProtection="1">
      <alignment vertical="center" wrapText="1"/>
    </xf>
    <xf numFmtId="0" fontId="113" fillId="0" borderId="228" xfId="2" applyFont="1" applyBorder="1" applyAlignment="1">
      <alignment horizontal="left" vertical="top" wrapText="1"/>
    </xf>
    <xf numFmtId="0" fontId="114" fillId="0" borderId="228" xfId="1" applyFont="1" applyBorder="1" applyAlignment="1" applyProtection="1">
      <alignment horizontal="left" vertical="top"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1" fillId="18" borderId="50" xfId="0" applyFont="1" applyFill="1" applyBorder="1" applyAlignment="1">
      <alignment horizontal="center" vertical="center" wrapText="1"/>
    </xf>
    <xf numFmtId="0" fontId="161" fillId="32" borderId="50" xfId="0" applyFont="1" applyFill="1" applyBorder="1" applyAlignment="1">
      <alignment horizontal="center" vertical="center" wrapText="1"/>
    </xf>
    <xf numFmtId="0" fontId="161" fillId="40"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1" borderId="0" xfId="0" applyNumberFormat="1" applyFont="1" applyFill="1" applyAlignment="1">
      <alignment horizontal="center" vertical="center" wrapText="1"/>
    </xf>
    <xf numFmtId="0" fontId="0" fillId="42" borderId="0" xfId="0" applyFill="1">
      <alignment vertical="center"/>
    </xf>
    <xf numFmtId="0" fontId="33" fillId="17" borderId="107" xfId="17"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14" fontId="17" fillId="19" borderId="195" xfId="2" applyNumberFormat="1" applyFont="1" applyFill="1" applyBorder="1" applyAlignment="1">
      <alignment horizontal="center" vertical="center"/>
    </xf>
    <xf numFmtId="0" fontId="8" fillId="17" borderId="211"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3" borderId="0" xfId="0" applyFill="1">
      <alignment vertical="center"/>
    </xf>
    <xf numFmtId="0" fontId="8" fillId="0" borderId="228" xfId="1" applyBorder="1" applyAlignment="1" applyProtection="1">
      <alignment horizontal="left" vertical="center" wrapText="1"/>
    </xf>
    <xf numFmtId="0" fontId="121" fillId="31" borderId="234" xfId="0" applyFont="1" applyFill="1" applyBorder="1" applyAlignment="1">
      <alignment horizontal="center" vertical="center" wrapText="1"/>
    </xf>
    <xf numFmtId="0" fontId="115" fillId="0" borderId="0" xfId="0" applyFont="1" applyAlignment="1">
      <alignment horizontal="left" vertical="top" wrapText="1"/>
    </xf>
    <xf numFmtId="0" fontId="115" fillId="17" borderId="0" xfId="1" applyFont="1" applyFill="1" applyBorder="1" applyAlignment="1" applyProtection="1">
      <alignment vertical="top" wrapText="1"/>
    </xf>
    <xf numFmtId="0" fontId="31" fillId="19" borderId="0" xfId="1" applyFont="1" applyFill="1" applyAlignment="1" applyProtection="1">
      <alignment horizontal="center" vertical="center" wrapText="1"/>
    </xf>
    <xf numFmtId="0" fontId="161" fillId="18" borderId="59" xfId="0" applyFont="1" applyFill="1" applyBorder="1" applyAlignment="1">
      <alignment horizontal="center" vertical="center" wrapText="1"/>
    </xf>
    <xf numFmtId="0" fontId="20" fillId="4" borderId="250" xfId="2" applyFont="1" applyFill="1" applyBorder="1" applyAlignment="1">
      <alignment horizontal="center" vertical="center" wrapText="1"/>
    </xf>
    <xf numFmtId="0" fontId="20" fillId="41" borderId="251" xfId="2" applyFont="1" applyFill="1" applyBorder="1" applyAlignment="1">
      <alignment horizontal="center" vertical="center" wrapText="1"/>
    </xf>
    <xf numFmtId="0" fontId="20" fillId="19" borderId="251" xfId="2" applyFont="1" applyFill="1" applyBorder="1" applyAlignment="1">
      <alignment horizontal="center" vertical="center" wrapText="1"/>
    </xf>
    <xf numFmtId="0" fontId="20" fillId="4" borderId="251" xfId="2" applyFont="1" applyFill="1" applyBorder="1" applyAlignment="1">
      <alignment horizontal="center" vertical="center" wrapText="1"/>
    </xf>
    <xf numFmtId="0" fontId="20" fillId="4" borderId="252" xfId="2" applyFont="1" applyFill="1" applyBorder="1" applyAlignment="1">
      <alignment horizontal="center" vertical="center" wrapText="1"/>
    </xf>
    <xf numFmtId="0" fontId="20" fillId="4" borderId="253" xfId="2" applyFont="1" applyFill="1" applyBorder="1" applyAlignment="1">
      <alignment horizontal="center" vertical="center" wrapText="1"/>
    </xf>
    <xf numFmtId="0" fontId="21" fillId="21" borderId="254" xfId="2" applyFont="1" applyFill="1" applyBorder="1" applyAlignment="1">
      <alignment horizontal="center" vertical="top" wrapText="1"/>
    </xf>
    <xf numFmtId="177" fontId="1" fillId="21" borderId="255" xfId="2" applyNumberFormat="1" applyFont="1" applyFill="1" applyBorder="1" applyAlignment="1">
      <alignment horizontal="center" vertical="center" wrapText="1"/>
    </xf>
    <xf numFmtId="0" fontId="21" fillId="21" borderId="254" xfId="2" applyFont="1" applyFill="1" applyBorder="1" applyAlignment="1">
      <alignment horizontal="center" vertical="center" wrapText="1"/>
    </xf>
    <xf numFmtId="0" fontId="21" fillId="17" borderId="255" xfId="2" applyFont="1" applyFill="1" applyBorder="1" applyAlignment="1">
      <alignment horizontal="center" vertical="top" wrapText="1"/>
    </xf>
    <xf numFmtId="177" fontId="20" fillId="19" borderId="198" xfId="2" applyNumberFormat="1" applyFont="1" applyFill="1" applyBorder="1" applyAlignment="1">
      <alignment horizontal="center" vertical="center" shrinkToFit="1"/>
    </xf>
    <xf numFmtId="177" fontId="1" fillId="17" borderId="255" xfId="2" applyNumberFormat="1" applyFont="1" applyFill="1" applyBorder="1" applyAlignment="1">
      <alignment horizontal="center" vertical="center" wrapText="1"/>
    </xf>
    <xf numFmtId="0" fontId="20" fillId="17" borderId="215" xfId="2" applyFont="1" applyFill="1" applyBorder="1" applyAlignment="1">
      <alignment horizontal="left" vertical="center"/>
    </xf>
    <xf numFmtId="177" fontId="20" fillId="17" borderId="198" xfId="2" applyNumberFormat="1" applyFont="1" applyFill="1" applyBorder="1" applyAlignment="1">
      <alignment horizontal="center" vertical="center" shrinkToFit="1"/>
    </xf>
    <xf numFmtId="177" fontId="33" fillId="39" borderId="198" xfId="2" applyNumberFormat="1" applyFont="1" applyFill="1" applyBorder="1" applyAlignment="1">
      <alignment horizontal="center" vertical="center" wrapText="1"/>
    </xf>
    <xf numFmtId="177" fontId="46" fillId="39" borderId="198" xfId="2" applyNumberFormat="1" applyFont="1" applyFill="1" applyBorder="1" applyAlignment="1">
      <alignment horizontal="center" vertical="center" wrapText="1"/>
    </xf>
    <xf numFmtId="0" fontId="80" fillId="0" borderId="256" xfId="0" applyFont="1" applyBorder="1" applyAlignment="1">
      <alignment horizontal="center" vertical="center" wrapText="1"/>
    </xf>
    <xf numFmtId="0" fontId="80" fillId="0" borderId="199" xfId="0" applyFont="1" applyBorder="1" applyAlignment="1">
      <alignment horizontal="center" vertical="center" wrapText="1"/>
    </xf>
    <xf numFmtId="0" fontId="80" fillId="21" borderId="199" xfId="0" applyFont="1" applyFill="1" applyBorder="1" applyAlignment="1">
      <alignment horizontal="center" vertical="center" wrapText="1"/>
    </xf>
    <xf numFmtId="0" fontId="80" fillId="17" borderId="199" xfId="0" applyFont="1" applyFill="1" applyBorder="1" applyAlignment="1">
      <alignment horizontal="center" vertical="center" wrapText="1"/>
    </xf>
    <xf numFmtId="0" fontId="80" fillId="33" borderId="199" xfId="0" applyFont="1" applyFill="1" applyBorder="1" applyAlignment="1">
      <alignment horizontal="center" vertical="center" wrapText="1"/>
    </xf>
    <xf numFmtId="0" fontId="20" fillId="17" borderId="199" xfId="2" applyFont="1" applyFill="1" applyBorder="1" applyAlignment="1">
      <alignment horizontal="center" vertical="center" wrapText="1"/>
    </xf>
    <xf numFmtId="0" fontId="20" fillId="28" borderId="199" xfId="2" applyFont="1" applyFill="1" applyBorder="1" applyAlignment="1">
      <alignment horizontal="center" vertical="center" wrapText="1"/>
    </xf>
    <xf numFmtId="0" fontId="20" fillId="34" borderId="199" xfId="2" applyFont="1" applyFill="1" applyBorder="1" applyAlignment="1">
      <alignment horizontal="center" vertical="center" wrapText="1"/>
    </xf>
    <xf numFmtId="0" fontId="20" fillId="35" borderId="199" xfId="2" applyFont="1" applyFill="1" applyBorder="1" applyAlignment="1">
      <alignment horizontal="center" vertical="center" wrapText="1"/>
    </xf>
    <xf numFmtId="0" fontId="20" fillId="17" borderId="257" xfId="2" applyFont="1" applyFill="1" applyBorder="1" applyAlignment="1">
      <alignment horizontal="center" vertical="center" wrapText="1"/>
    </xf>
    <xf numFmtId="177" fontId="20" fillId="17" borderId="257" xfId="2" applyNumberFormat="1" applyFont="1" applyFill="1" applyBorder="1" applyAlignment="1">
      <alignment horizontal="center" vertical="center" shrinkToFit="1"/>
    </xf>
    <xf numFmtId="0" fontId="0" fillId="0" borderId="258" xfId="0" applyBorder="1" applyAlignment="1">
      <alignment horizontal="center" vertical="center" wrapText="1"/>
    </xf>
    <xf numFmtId="177" fontId="20" fillId="21" borderId="258" xfId="2" applyNumberFormat="1" applyFont="1" applyFill="1" applyBorder="1" applyAlignment="1">
      <alignment horizontal="center" vertical="center" shrinkToFit="1"/>
    </xf>
    <xf numFmtId="177" fontId="20" fillId="17" borderId="258" xfId="2" applyNumberFormat="1" applyFont="1" applyFill="1" applyBorder="1" applyAlignment="1">
      <alignment horizontal="center" vertical="center" shrinkToFit="1"/>
    </xf>
    <xf numFmtId="0" fontId="20" fillId="0" borderId="257" xfId="2" applyFont="1" applyBorder="1" applyAlignment="1">
      <alignment horizontal="center" vertical="center"/>
    </xf>
    <xf numFmtId="177" fontId="33" fillId="17" borderId="257" xfId="2" applyNumberFormat="1" applyFont="1" applyFill="1" applyBorder="1" applyAlignment="1">
      <alignment horizontal="center" vertical="center" wrapText="1"/>
    </xf>
    <xf numFmtId="0" fontId="20" fillId="17" borderId="259" xfId="2" applyFont="1" applyFill="1" applyBorder="1" applyAlignment="1">
      <alignment horizontal="left" vertical="center"/>
    </xf>
    <xf numFmtId="0" fontId="20" fillId="30" borderId="257" xfId="2" applyFont="1" applyFill="1" applyBorder="1" applyAlignment="1">
      <alignment horizontal="center" vertical="center" wrapText="1"/>
    </xf>
    <xf numFmtId="177" fontId="20" fillId="30" borderId="257" xfId="2" applyNumberFormat="1" applyFont="1" applyFill="1" applyBorder="1" applyAlignment="1">
      <alignment horizontal="center" vertical="center" shrinkToFit="1"/>
    </xf>
    <xf numFmtId="177" fontId="20" fillId="28" borderId="257" xfId="2" applyNumberFormat="1" applyFont="1" applyFill="1" applyBorder="1" applyAlignment="1">
      <alignment horizontal="center" vertical="center" shrinkToFit="1"/>
    </xf>
    <xf numFmtId="0" fontId="6" fillId="28" borderId="257" xfId="2" applyFill="1" applyBorder="1" applyAlignment="1">
      <alignment horizontal="center" vertical="center"/>
    </xf>
    <xf numFmtId="177" fontId="1" fillId="17" borderId="257" xfId="2" applyNumberFormat="1" applyFont="1" applyFill="1" applyBorder="1" applyAlignment="1">
      <alignment horizontal="center" vertical="center" wrapText="1"/>
    </xf>
    <xf numFmtId="0" fontId="20" fillId="17" borderId="199" xfId="2" applyFont="1" applyFill="1" applyBorder="1" applyAlignment="1">
      <alignment horizontal="left" vertical="center"/>
    </xf>
    <xf numFmtId="0" fontId="20" fillId="30" borderId="199" xfId="2" applyFont="1" applyFill="1" applyBorder="1" applyAlignment="1">
      <alignment horizontal="left" vertical="center"/>
    </xf>
    <xf numFmtId="0" fontId="85" fillId="30" borderId="256" xfId="2" applyFont="1" applyFill="1" applyBorder="1" applyAlignment="1">
      <alignment horizontal="center" vertical="center"/>
    </xf>
    <xf numFmtId="177" fontId="85" fillId="30" borderId="256" xfId="2" applyNumberFormat="1" applyFont="1" applyFill="1" applyBorder="1" applyAlignment="1">
      <alignment horizontal="center" vertical="center" shrinkToFit="1"/>
    </xf>
    <xf numFmtId="177" fontId="10" fillId="30" borderId="256" xfId="2" applyNumberFormat="1" applyFont="1" applyFill="1" applyBorder="1" applyAlignment="1">
      <alignment horizontal="center" vertical="center" wrapText="1"/>
    </xf>
    <xf numFmtId="177" fontId="12" fillId="36" borderId="260" xfId="2" applyNumberFormat="1" applyFont="1" applyFill="1" applyBorder="1" applyAlignment="1">
      <alignment horizontal="center" vertical="center" wrapText="1"/>
    </xf>
    <xf numFmtId="177" fontId="85" fillId="30" borderId="199" xfId="2" applyNumberFormat="1" applyFont="1" applyFill="1" applyBorder="1" applyAlignment="1">
      <alignment horizontal="center" vertical="center" shrinkToFit="1"/>
    </xf>
    <xf numFmtId="177" fontId="122" fillId="30" borderId="199" xfId="2" applyNumberFormat="1" applyFont="1" applyFill="1" applyBorder="1" applyAlignment="1">
      <alignment horizontal="center" vertical="center" wrapText="1"/>
    </xf>
    <xf numFmtId="0" fontId="20" fillId="17" borderId="261" xfId="2" applyFont="1" applyFill="1" applyBorder="1" applyAlignment="1">
      <alignment horizontal="left" vertical="center"/>
    </xf>
    <xf numFmtId="0" fontId="96" fillId="36" borderId="199" xfId="0" applyFont="1" applyFill="1" applyBorder="1" applyAlignment="1">
      <alignment horizontal="center" vertical="center" wrapText="1"/>
    </xf>
    <xf numFmtId="177" fontId="97" fillId="36" borderId="199" xfId="2" applyNumberFormat="1" applyFont="1" applyFill="1" applyBorder="1" applyAlignment="1">
      <alignment horizontal="center" vertical="center" shrinkToFit="1"/>
    </xf>
    <xf numFmtId="177" fontId="6" fillId="17" borderId="199" xfId="2" applyNumberFormat="1" applyFill="1" applyBorder="1" applyAlignment="1">
      <alignment horizontal="center" vertical="center" shrinkToFit="1"/>
    </xf>
    <xf numFmtId="177" fontId="6" fillId="21" borderId="199" xfId="2" applyNumberFormat="1" applyFill="1" applyBorder="1" applyAlignment="1">
      <alignment horizontal="center" vertical="center" shrinkToFit="1"/>
    </xf>
    <xf numFmtId="177" fontId="12" fillId="39" borderId="199" xfId="2" applyNumberFormat="1" applyFont="1" applyFill="1" applyBorder="1" applyAlignment="1">
      <alignment horizontal="center" vertical="center" shrinkToFit="1"/>
    </xf>
    <xf numFmtId="0" fontId="20" fillId="5" borderId="261" xfId="2" applyFont="1" applyFill="1" applyBorder="1" applyAlignment="1">
      <alignment horizontal="left" vertical="center"/>
    </xf>
    <xf numFmtId="177" fontId="6" fillId="6" borderId="256" xfId="2" applyNumberFormat="1" applyFill="1" applyBorder="1" applyAlignment="1">
      <alignment horizontal="center" vertical="center" shrinkToFit="1"/>
    </xf>
    <xf numFmtId="177" fontId="6" fillId="5" borderId="256" xfId="2" applyNumberFormat="1" applyFill="1" applyBorder="1" applyAlignment="1">
      <alignment horizontal="center" vertical="center" shrinkToFit="1"/>
    </xf>
    <xf numFmtId="0" fontId="0" fillId="0" borderId="256" xfId="0" applyBorder="1" applyAlignment="1">
      <alignment horizontal="center" vertical="center" wrapText="1"/>
    </xf>
    <xf numFmtId="0" fontId="27" fillId="0" borderId="256" xfId="0" applyFont="1" applyBorder="1" applyAlignment="1">
      <alignment horizontal="center" vertical="center" wrapText="1"/>
    </xf>
    <xf numFmtId="0" fontId="0" fillId="21" borderId="256" xfId="0" applyFill="1" applyBorder="1" applyAlignment="1">
      <alignment horizontal="center" vertical="center" wrapText="1"/>
    </xf>
    <xf numFmtId="0" fontId="1" fillId="0" borderId="256" xfId="0" applyFont="1" applyBorder="1" applyAlignment="1">
      <alignment horizontal="center" vertical="center" wrapText="1"/>
    </xf>
    <xf numFmtId="177" fontId="6" fillId="0" borderId="256" xfId="2" applyNumberFormat="1" applyBorder="1" applyAlignment="1">
      <alignment horizontal="center" vertical="center" shrinkToFit="1"/>
    </xf>
    <xf numFmtId="177" fontId="12" fillId="39" borderId="262" xfId="2" applyNumberFormat="1" applyFont="1" applyFill="1" applyBorder="1" applyAlignment="1">
      <alignment horizontal="center" vertical="center" wrapText="1"/>
    </xf>
    <xf numFmtId="0" fontId="20" fillId="0" borderId="199" xfId="2" applyFont="1" applyBorder="1" applyAlignment="1">
      <alignment horizontal="left" vertical="center"/>
    </xf>
    <xf numFmtId="177" fontId="6" fillId="0" borderId="199" xfId="2" applyNumberFormat="1" applyBorder="1" applyAlignment="1">
      <alignment horizontal="center" vertical="center" shrinkToFit="1"/>
    </xf>
    <xf numFmtId="177" fontId="6" fillId="5" borderId="199" xfId="2" applyNumberFormat="1" applyFill="1" applyBorder="1" applyAlignment="1">
      <alignment horizontal="center" vertical="center" shrinkToFit="1"/>
    </xf>
    <xf numFmtId="177" fontId="6" fillId="20" borderId="199" xfId="2" applyNumberFormat="1" applyFill="1" applyBorder="1" applyAlignment="1">
      <alignment horizontal="center" vertical="center" shrinkToFit="1"/>
    </xf>
    <xf numFmtId="177" fontId="10" fillId="0" borderId="199" xfId="2" applyNumberFormat="1" applyFont="1" applyBorder="1" applyAlignment="1">
      <alignment horizontal="center" vertical="center" shrinkToFit="1"/>
    </xf>
    <xf numFmtId="0" fontId="20" fillId="5" borderId="199" xfId="2" applyFont="1" applyFill="1" applyBorder="1" applyAlignment="1">
      <alignment horizontal="left" vertical="center"/>
    </xf>
    <xf numFmtId="177" fontId="6" fillId="6" borderId="199" xfId="2" applyNumberFormat="1" applyFill="1" applyBorder="1" applyAlignment="1">
      <alignment horizontal="center" vertical="center" shrinkToFit="1"/>
    </xf>
    <xf numFmtId="177" fontId="6" fillId="2" borderId="199" xfId="2" applyNumberFormat="1" applyFill="1" applyBorder="1" applyAlignment="1">
      <alignment horizontal="center" vertical="center" shrinkToFit="1"/>
    </xf>
    <xf numFmtId="0" fontId="0" fillId="0" borderId="199" xfId="0" applyBorder="1" applyAlignment="1">
      <alignment horizontal="center" vertical="center" wrapText="1"/>
    </xf>
    <xf numFmtId="0" fontId="0" fillId="2" borderId="199" xfId="0" applyFill="1" applyBorder="1" applyAlignment="1">
      <alignment horizontal="center" vertical="center" wrapText="1"/>
    </xf>
    <xf numFmtId="0" fontId="1" fillId="0" borderId="199" xfId="0" applyFont="1" applyBorder="1" applyAlignment="1">
      <alignment horizontal="center" vertical="center" wrapText="1"/>
    </xf>
    <xf numFmtId="0" fontId="6" fillId="5" borderId="199" xfId="2" applyFill="1" applyBorder="1" applyAlignment="1">
      <alignment horizontal="center" vertical="center" wrapText="1"/>
    </xf>
    <xf numFmtId="177" fontId="12" fillId="26" borderId="262" xfId="2" applyNumberFormat="1" applyFont="1" applyFill="1" applyBorder="1" applyAlignment="1">
      <alignment horizontal="center" vertical="center" wrapText="1"/>
    </xf>
    <xf numFmtId="0" fontId="6" fillId="0" borderId="199" xfId="2" applyBorder="1" applyAlignment="1">
      <alignment horizontal="center" vertical="center"/>
    </xf>
    <xf numFmtId="177" fontId="1" fillId="0" borderId="199" xfId="2" applyNumberFormat="1" applyFont="1" applyBorder="1" applyAlignment="1">
      <alignment horizontal="center" vertical="center" shrinkToFit="1"/>
    </xf>
    <xf numFmtId="177" fontId="12" fillId="0" borderId="199" xfId="2" applyNumberFormat="1" applyFont="1" applyBorder="1" applyAlignment="1">
      <alignment horizontal="center" vertical="center" shrinkToFit="1"/>
    </xf>
    <xf numFmtId="0" fontId="20" fillId="5" borderId="261" xfId="2" applyFont="1" applyFill="1" applyBorder="1" applyAlignment="1">
      <alignment horizontal="center" vertical="center"/>
    </xf>
    <xf numFmtId="177" fontId="6" fillId="5" borderId="199" xfId="2" applyNumberFormat="1" applyFill="1" applyBorder="1" applyAlignment="1">
      <alignment horizontal="center" vertical="center" wrapText="1"/>
    </xf>
    <xf numFmtId="177" fontId="6" fillId="0" borderId="199" xfId="2" applyNumberFormat="1" applyBorder="1" applyAlignment="1">
      <alignment horizontal="center" vertical="center" wrapText="1"/>
    </xf>
    <xf numFmtId="177" fontId="6" fillId="6" borderId="199" xfId="2" applyNumberFormat="1" applyFill="1" applyBorder="1" applyAlignment="1">
      <alignment horizontal="center" vertical="center" wrapText="1"/>
    </xf>
    <xf numFmtId="0" fontId="6" fillId="0" borderId="199" xfId="2" applyBorder="1" applyAlignment="1">
      <alignment horizontal="center" vertical="center" wrapText="1"/>
    </xf>
    <xf numFmtId="0" fontId="20" fillId="5" borderId="263" xfId="2" applyFont="1" applyFill="1" applyBorder="1" applyAlignment="1">
      <alignment horizontal="left" vertical="center"/>
    </xf>
    <xf numFmtId="177" fontId="12" fillId="0" borderId="199" xfId="2" applyNumberFormat="1" applyFont="1" applyBorder="1" applyAlignment="1">
      <alignment horizontal="center" vertical="center" wrapText="1"/>
    </xf>
    <xf numFmtId="0" fontId="20" fillId="5" borderId="254" xfId="2" applyFont="1" applyFill="1" applyBorder="1" applyAlignment="1">
      <alignment horizontal="center" vertical="center"/>
    </xf>
    <xf numFmtId="177" fontId="6" fillId="7" borderId="262" xfId="2" applyNumberFormat="1" applyFill="1" applyBorder="1" applyAlignment="1">
      <alignment horizontal="center" vertical="center" wrapText="1"/>
    </xf>
    <xf numFmtId="0" fontId="20" fillId="5" borderId="263" xfId="2" applyFont="1" applyFill="1" applyBorder="1" applyAlignment="1">
      <alignment horizontal="center" vertical="center"/>
    </xf>
    <xf numFmtId="0" fontId="20" fillId="0" borderId="254" xfId="2" applyFont="1" applyBorder="1" applyAlignment="1">
      <alignment horizontal="center" vertical="center"/>
    </xf>
    <xf numFmtId="0" fontId="6" fillId="6" borderId="199" xfId="2" applyFill="1" applyBorder="1" applyAlignment="1">
      <alignment horizontal="center" vertical="center" wrapText="1"/>
    </xf>
    <xf numFmtId="0" fontId="20" fillId="0" borderId="263" xfId="2" applyFont="1" applyBorder="1" applyAlignment="1">
      <alignment horizontal="center" vertical="center"/>
    </xf>
    <xf numFmtId="177" fontId="6" fillId="0" borderId="262" xfId="2" applyNumberFormat="1" applyBorder="1" applyAlignment="1">
      <alignment horizontal="center" vertical="center" wrapText="1"/>
    </xf>
    <xf numFmtId="177" fontId="6" fillId="7" borderId="199" xfId="2" applyNumberFormat="1" applyFill="1" applyBorder="1" applyAlignment="1">
      <alignment horizontal="center" vertical="center" wrapText="1"/>
    </xf>
    <xf numFmtId="0" fontId="6" fillId="0" borderId="264" xfId="2" applyBorder="1" applyAlignment="1">
      <alignment horizontal="center" vertical="center" wrapText="1"/>
    </xf>
    <xf numFmtId="0" fontId="6" fillId="6" borderId="264" xfId="2" applyFill="1" applyBorder="1" applyAlignment="1">
      <alignment horizontal="center" vertical="center" wrapText="1"/>
    </xf>
    <xf numFmtId="177" fontId="6" fillId="0" borderId="265" xfId="2" applyNumberFormat="1" applyBorder="1" applyAlignment="1">
      <alignment horizontal="center" vertical="center" wrapText="1"/>
    </xf>
    <xf numFmtId="0" fontId="6" fillId="2" borderId="199" xfId="2" applyFill="1" applyBorder="1" applyAlignment="1">
      <alignment horizontal="center" vertical="center" wrapText="1"/>
    </xf>
    <xf numFmtId="0" fontId="67" fillId="5" borderId="270" xfId="2" applyFont="1" applyFill="1" applyBorder="1" applyAlignment="1">
      <alignment horizontal="center" vertical="center"/>
    </xf>
    <xf numFmtId="0" fontId="6" fillId="5" borderId="274" xfId="2" applyFill="1" applyBorder="1">
      <alignment vertical="center"/>
    </xf>
    <xf numFmtId="0" fontId="6" fillId="5" borderId="275" xfId="2" applyFill="1" applyBorder="1">
      <alignment vertical="center"/>
    </xf>
    <xf numFmtId="0" fontId="6" fillId="5" borderId="276" xfId="2" applyFill="1" applyBorder="1">
      <alignment vertical="center"/>
    </xf>
    <xf numFmtId="0" fontId="6" fillId="0" borderId="277" xfId="2" applyBorder="1">
      <alignment vertical="center"/>
    </xf>
    <xf numFmtId="0" fontId="6" fillId="0" borderId="278" xfId="2" applyBorder="1">
      <alignment vertical="center"/>
    </xf>
    <xf numFmtId="0" fontId="6" fillId="0" borderId="279" xfId="2" applyBorder="1">
      <alignment vertical="center"/>
    </xf>
    <xf numFmtId="0" fontId="6" fillId="0" borderId="280" xfId="2" applyBorder="1">
      <alignment vertical="center"/>
    </xf>
    <xf numFmtId="0" fontId="8" fillId="0" borderId="257" xfId="1" applyBorder="1" applyAlignment="1" applyProtection="1">
      <alignment vertical="center" wrapText="1"/>
    </xf>
    <xf numFmtId="0" fontId="89" fillId="17" borderId="0" xfId="0" applyFont="1" applyFill="1" applyAlignment="1">
      <alignment horizontal="center" vertical="center" wrapText="1"/>
    </xf>
    <xf numFmtId="0" fontId="88" fillId="17" borderId="284" xfId="17" applyFont="1" applyFill="1" applyBorder="1" applyAlignment="1">
      <alignment horizontal="center" vertical="center" wrapText="1"/>
    </xf>
    <xf numFmtId="14" fontId="88" fillId="17" borderId="285" xfId="17" applyNumberFormat="1" applyFont="1" applyFill="1" applyBorder="1" applyAlignment="1">
      <alignment horizontal="center" vertical="center"/>
    </xf>
    <xf numFmtId="0" fontId="161" fillId="0" borderId="50" xfId="0" applyFont="1" applyBorder="1" applyAlignment="1">
      <alignment horizontal="center" vertical="center" wrapText="1"/>
    </xf>
    <xf numFmtId="0" fontId="161" fillId="0" borderId="59" xfId="0" applyFont="1" applyBorder="1" applyAlignment="1">
      <alignment horizontal="center" vertical="center" wrapText="1"/>
    </xf>
    <xf numFmtId="0" fontId="88" fillId="17" borderId="291" xfId="17" applyFont="1" applyFill="1" applyBorder="1" applyAlignment="1">
      <alignment horizontal="center" vertical="center" wrapText="1"/>
    </xf>
    <xf numFmtId="14" fontId="88" fillId="17" borderId="289" xfId="17" applyNumberFormat="1" applyFont="1" applyFill="1" applyBorder="1" applyAlignment="1">
      <alignment horizontal="center" vertical="center"/>
    </xf>
    <xf numFmtId="0" fontId="33" fillId="17" borderId="291" xfId="17" applyFont="1" applyFill="1" applyBorder="1" applyAlignment="1">
      <alignment horizontal="center" vertical="center" wrapText="1"/>
    </xf>
    <xf numFmtId="14" fontId="12" fillId="17" borderId="289" xfId="17" applyNumberFormat="1" applyFont="1" applyFill="1" applyBorder="1" applyAlignment="1">
      <alignment horizontal="center" vertical="center"/>
    </xf>
    <xf numFmtId="14" fontId="20" fillId="17" borderId="289" xfId="17" applyNumberFormat="1" applyFont="1" applyFill="1" applyBorder="1" applyAlignment="1">
      <alignment horizontal="center" vertical="center"/>
    </xf>
    <xf numFmtId="0" fontId="106" fillId="17" borderId="0" xfId="0" applyFont="1" applyFill="1">
      <alignment vertical="center"/>
    </xf>
    <xf numFmtId="0" fontId="96" fillId="36" borderId="293" xfId="0" applyFont="1" applyFill="1" applyBorder="1" applyAlignment="1">
      <alignment horizontal="center" vertical="center" wrapText="1"/>
    </xf>
    <xf numFmtId="0" fontId="161" fillId="0" borderId="199" xfId="0" applyFont="1" applyBorder="1" applyAlignment="1">
      <alignment horizontal="center" vertical="center" wrapText="1"/>
    </xf>
    <xf numFmtId="0" fontId="161" fillId="0" borderId="294" xfId="0" applyFont="1" applyBorder="1" applyAlignment="1">
      <alignment horizontal="center" vertical="center" wrapText="1"/>
    </xf>
    <xf numFmtId="0" fontId="161" fillId="19" borderId="294" xfId="0" applyFont="1" applyFill="1" applyBorder="1" applyAlignment="1">
      <alignment horizontal="center" vertical="center" wrapText="1"/>
    </xf>
    <xf numFmtId="0" fontId="8" fillId="0" borderId="210" xfId="1" applyBorder="1" applyAlignment="1" applyProtection="1">
      <alignment vertical="center" wrapText="1"/>
    </xf>
    <xf numFmtId="0" fontId="8" fillId="0" borderId="207" xfId="1" applyBorder="1" applyAlignment="1" applyProtection="1">
      <alignment vertical="center" wrapText="1"/>
    </xf>
    <xf numFmtId="0" fontId="8" fillId="0" borderId="192" xfId="1" applyBorder="1" applyAlignment="1" applyProtection="1">
      <alignment vertical="center" wrapText="1"/>
    </xf>
    <xf numFmtId="0" fontId="8" fillId="0" borderId="195" xfId="1" applyBorder="1" applyAlignment="1" applyProtection="1">
      <alignment vertical="center" wrapText="1"/>
    </xf>
    <xf numFmtId="0" fontId="28" fillId="21" borderId="295" xfId="2" applyFont="1" applyFill="1" applyBorder="1" applyAlignment="1">
      <alignment horizontal="center" vertical="center" wrapText="1"/>
    </xf>
    <xf numFmtId="0" fontId="28" fillId="21" borderId="207" xfId="2" applyFont="1" applyFill="1" applyBorder="1" applyAlignment="1">
      <alignment horizontal="center" vertical="center" wrapText="1"/>
    </xf>
    <xf numFmtId="0" fontId="113" fillId="0" borderId="296" xfId="2" applyFont="1" applyBorder="1" applyAlignment="1">
      <alignment vertical="top" wrapText="1"/>
    </xf>
    <xf numFmtId="14" fontId="86" fillId="19" borderId="297" xfId="2" applyNumberFormat="1" applyFont="1" applyFill="1" applyBorder="1" applyAlignment="1">
      <alignment horizontal="center" vertical="center"/>
    </xf>
    <xf numFmtId="0" fontId="170" fillId="3" borderId="0" xfId="17" applyFont="1" applyFill="1" applyAlignment="1">
      <alignment horizontal="center" vertical="center" wrapText="1"/>
    </xf>
    <xf numFmtId="0" fontId="153" fillId="19" borderId="224" xfId="2" applyFont="1" applyFill="1" applyBorder="1" applyAlignment="1">
      <alignment horizontal="center" vertical="center" wrapText="1"/>
    </xf>
    <xf numFmtId="0" fontId="125" fillId="19" borderId="224" xfId="2" applyFont="1" applyFill="1" applyBorder="1" applyAlignment="1">
      <alignment horizontal="center" vertical="center" wrapText="1"/>
    </xf>
    <xf numFmtId="0" fontId="20" fillId="19" borderId="224" xfId="2" applyFont="1" applyFill="1" applyBorder="1" applyAlignment="1">
      <alignment horizontal="left" vertical="center" shrinkToFit="1"/>
    </xf>
    <xf numFmtId="14" fontId="20" fillId="19" borderId="224" xfId="2" applyNumberFormat="1" applyFont="1" applyFill="1" applyBorder="1" applyAlignment="1">
      <alignment horizontal="center" vertical="center"/>
    </xf>
    <xf numFmtId="14" fontId="20" fillId="19" borderId="225" xfId="2" applyNumberFormat="1" applyFont="1" applyFill="1" applyBorder="1" applyAlignment="1">
      <alignment horizontal="center" vertical="center"/>
    </xf>
    <xf numFmtId="0" fontId="153" fillId="24" borderId="224" xfId="2" applyFont="1" applyFill="1" applyBorder="1" applyAlignment="1">
      <alignment horizontal="center" vertical="center" wrapText="1"/>
    </xf>
    <xf numFmtId="0" fontId="125" fillId="24" borderId="224" xfId="2" applyFont="1" applyFill="1" applyBorder="1" applyAlignment="1">
      <alignment horizontal="center" vertical="center" wrapText="1"/>
    </xf>
    <xf numFmtId="0" fontId="20" fillId="24" borderId="224" xfId="2" applyFont="1" applyFill="1" applyBorder="1" applyAlignment="1">
      <alignment horizontal="left" vertical="center" shrinkToFit="1"/>
    </xf>
    <xf numFmtId="14" fontId="20" fillId="24" borderId="224" xfId="2" applyNumberFormat="1" applyFont="1" applyFill="1" applyBorder="1" applyAlignment="1">
      <alignment horizontal="center" vertical="center"/>
    </xf>
    <xf numFmtId="14" fontId="20" fillId="24" borderId="225" xfId="2" applyNumberFormat="1" applyFont="1" applyFill="1" applyBorder="1" applyAlignment="1">
      <alignment horizontal="center" vertical="center"/>
    </xf>
    <xf numFmtId="0" fontId="153" fillId="44" borderId="224" xfId="2" applyFont="1" applyFill="1" applyBorder="1" applyAlignment="1">
      <alignment horizontal="center" vertical="center" wrapText="1"/>
    </xf>
    <xf numFmtId="0" fontId="125" fillId="44" borderId="224" xfId="2" applyFont="1" applyFill="1" applyBorder="1" applyAlignment="1">
      <alignment horizontal="center" vertical="center" wrapText="1"/>
    </xf>
    <xf numFmtId="0" fontId="20" fillId="44" borderId="224" xfId="2" applyFont="1" applyFill="1" applyBorder="1" applyAlignment="1">
      <alignment horizontal="left" vertical="center" shrinkToFit="1"/>
    </xf>
    <xf numFmtId="14" fontId="20" fillId="44" borderId="224" xfId="2" applyNumberFormat="1" applyFont="1" applyFill="1" applyBorder="1" applyAlignment="1">
      <alignment horizontal="center" vertical="center"/>
    </xf>
    <xf numFmtId="14" fontId="20" fillId="44" borderId="225" xfId="2" applyNumberFormat="1" applyFont="1" applyFill="1" applyBorder="1" applyAlignment="1">
      <alignment horizontal="center" vertical="center"/>
    </xf>
    <xf numFmtId="0" fontId="165" fillId="0" borderId="0" xfId="2" applyFont="1">
      <alignment vertical="center"/>
    </xf>
    <xf numFmtId="0" fontId="115" fillId="17" borderId="0" xfId="0" applyFont="1" applyFill="1" applyAlignment="1">
      <alignment vertical="top" wrapText="1"/>
    </xf>
    <xf numFmtId="0" fontId="17" fillId="19" borderId="127" xfId="2" applyFont="1" applyFill="1" applyBorder="1" applyAlignment="1">
      <alignment horizontal="center" vertical="center" wrapText="1"/>
    </xf>
    <xf numFmtId="0" fontId="172" fillId="27" borderId="0" xfId="0" applyFont="1" applyFill="1" applyAlignment="1">
      <alignment horizontal="center" vertical="center" wrapText="1"/>
    </xf>
    <xf numFmtId="14" fontId="33" fillId="17" borderId="289"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28" fillId="19" borderId="81" xfId="1" applyFont="1" applyFill="1" applyBorder="1" applyAlignment="1" applyProtection="1">
      <alignment horizontal="center" vertical="center" wrapText="1"/>
    </xf>
    <xf numFmtId="0" fontId="8" fillId="0" borderId="305" xfId="1" applyBorder="1" applyAlignment="1" applyProtection="1">
      <alignment vertical="center" wrapText="1"/>
    </xf>
    <xf numFmtId="0" fontId="92" fillId="23" borderId="307" xfId="2" applyFont="1" applyFill="1" applyBorder="1" applyAlignment="1">
      <alignment horizontal="center" vertical="center" wrapText="1"/>
    </xf>
    <xf numFmtId="0" fontId="91" fillId="23" borderId="308" xfId="2" applyFont="1" applyFill="1" applyBorder="1" applyAlignment="1">
      <alignment horizontal="center" vertical="center" wrapText="1"/>
    </xf>
    <xf numFmtId="0" fontId="101" fillId="23" borderId="308" xfId="2" applyFont="1" applyFill="1" applyBorder="1" applyAlignment="1">
      <alignment horizontal="left" vertical="center" shrinkToFit="1"/>
    </xf>
    <xf numFmtId="0" fontId="91" fillId="23" borderId="308" xfId="2" applyFont="1" applyFill="1" applyBorder="1" applyAlignment="1">
      <alignment horizontal="center" vertical="center"/>
    </xf>
    <xf numFmtId="0" fontId="91" fillId="23" borderId="309" xfId="2" applyFont="1" applyFill="1" applyBorder="1" applyAlignment="1">
      <alignment horizontal="center" vertical="center"/>
    </xf>
    <xf numFmtId="0" fontId="153" fillId="25" borderId="224" xfId="2" applyFont="1" applyFill="1" applyBorder="1" applyAlignment="1">
      <alignment horizontal="center" vertical="center" wrapText="1"/>
    </xf>
    <xf numFmtId="0" fontId="125" fillId="25" borderId="224" xfId="2" applyFont="1" applyFill="1" applyBorder="1" applyAlignment="1">
      <alignment horizontal="center" vertical="center" wrapText="1"/>
    </xf>
    <xf numFmtId="0" fontId="20" fillId="25" borderId="224" xfId="2" applyFont="1" applyFill="1" applyBorder="1" applyAlignment="1">
      <alignment horizontal="left" vertical="center" shrinkToFit="1"/>
    </xf>
    <xf numFmtId="14" fontId="20" fillId="25" borderId="224" xfId="2" applyNumberFormat="1" applyFont="1" applyFill="1" applyBorder="1" applyAlignment="1">
      <alignment horizontal="center" vertical="center"/>
    </xf>
    <xf numFmtId="14" fontId="20" fillId="25" borderId="225"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56" fontId="22" fillId="0" borderId="0" xfId="2" applyNumberFormat="1" applyFont="1">
      <alignment vertical="center"/>
    </xf>
    <xf numFmtId="0" fontId="159" fillId="0" borderId="0" xfId="26" applyFont="1">
      <alignment vertical="center"/>
    </xf>
    <xf numFmtId="0" fontId="0" fillId="46" borderId="0" xfId="0" applyFill="1">
      <alignment vertical="center"/>
    </xf>
    <xf numFmtId="0" fontId="113" fillId="0" borderId="0" xfId="2" applyFont="1" applyAlignment="1">
      <alignment horizontal="left" vertical="top" wrapText="1"/>
    </xf>
    <xf numFmtId="0" fontId="94" fillId="17" borderId="291" xfId="17" applyFont="1" applyFill="1" applyBorder="1" applyAlignment="1">
      <alignment horizontal="center" vertical="center" wrapText="1"/>
    </xf>
    <xf numFmtId="0" fontId="66" fillId="19" borderId="291" xfId="0" applyFont="1" applyFill="1" applyBorder="1" applyAlignment="1">
      <alignment horizontal="center" vertical="center" wrapText="1"/>
    </xf>
    <xf numFmtId="14" fontId="94" fillId="19" borderId="289" xfId="17" applyNumberFormat="1" applyFont="1" applyFill="1" applyBorder="1" applyAlignment="1">
      <alignment horizontal="center" vertical="center" wrapText="1"/>
    </xf>
    <xf numFmtId="0" fontId="88" fillId="19" borderId="107" xfId="17" applyFont="1" applyFill="1" applyBorder="1" applyAlignment="1">
      <alignment horizontal="center" vertical="center" wrapText="1"/>
    </xf>
    <xf numFmtId="14" fontId="88" fillId="19" borderId="108" xfId="17" applyNumberFormat="1" applyFont="1" applyFill="1" applyBorder="1" applyAlignment="1">
      <alignment horizontal="center" vertical="center"/>
    </xf>
    <xf numFmtId="0" fontId="106" fillId="19" borderId="287" xfId="0" applyFont="1" applyFill="1" applyBorder="1" applyAlignment="1">
      <alignment horizontal="center" vertical="center"/>
    </xf>
    <xf numFmtId="14" fontId="88" fillId="19" borderId="289" xfId="17" applyNumberFormat="1" applyFont="1" applyFill="1" applyBorder="1" applyAlignment="1">
      <alignment horizontal="center" vertical="center"/>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306" xfId="2" applyNumberFormat="1" applyFont="1" applyFill="1" applyBorder="1" applyAlignment="1">
      <alignment horizontal="center" vertical="center"/>
    </xf>
    <xf numFmtId="0" fontId="153" fillId="38" borderId="224" xfId="2" applyFont="1" applyFill="1" applyBorder="1" applyAlignment="1">
      <alignment horizontal="center" vertical="center" wrapText="1"/>
    </xf>
    <xf numFmtId="0" fontId="125" fillId="38" borderId="224" xfId="2" applyFont="1" applyFill="1" applyBorder="1" applyAlignment="1">
      <alignment horizontal="center" vertical="center" wrapText="1"/>
    </xf>
    <xf numFmtId="0" fontId="20" fillId="38" borderId="224" xfId="2" applyFont="1" applyFill="1" applyBorder="1" applyAlignment="1">
      <alignment horizontal="left" vertical="center" shrinkToFit="1"/>
    </xf>
    <xf numFmtId="14" fontId="20" fillId="38" borderId="224" xfId="2" applyNumberFormat="1" applyFont="1" applyFill="1" applyBorder="1" applyAlignment="1">
      <alignment horizontal="center" vertical="center"/>
    </xf>
    <xf numFmtId="14" fontId="20" fillId="38" borderId="225" xfId="2" applyNumberFormat="1" applyFont="1" applyFill="1" applyBorder="1" applyAlignment="1">
      <alignment horizontal="center" vertical="center"/>
    </xf>
    <xf numFmtId="0" fontId="153" fillId="41" borderId="224" xfId="2" applyFont="1" applyFill="1" applyBorder="1" applyAlignment="1">
      <alignment horizontal="center" vertical="center" wrapText="1"/>
    </xf>
    <xf numFmtId="0" fontId="125" fillId="41" borderId="224" xfId="2" applyFont="1" applyFill="1" applyBorder="1" applyAlignment="1">
      <alignment horizontal="center" vertical="center" wrapText="1"/>
    </xf>
    <xf numFmtId="0" fontId="20" fillId="41" borderId="224" xfId="2" applyFont="1" applyFill="1" applyBorder="1" applyAlignment="1">
      <alignment horizontal="left" vertical="center" shrinkToFit="1"/>
    </xf>
    <xf numFmtId="14" fontId="20" fillId="41" borderId="224" xfId="2" applyNumberFormat="1" applyFont="1" applyFill="1" applyBorder="1" applyAlignment="1">
      <alignment horizontal="center" vertical="center"/>
    </xf>
    <xf numFmtId="14" fontId="20" fillId="41" borderId="225" xfId="2" applyNumberFormat="1" applyFont="1" applyFill="1" applyBorder="1" applyAlignment="1">
      <alignment horizontal="center" vertical="center"/>
    </xf>
    <xf numFmtId="0" fontId="181" fillId="48" borderId="0" xfId="4" applyFont="1" applyFill="1" applyAlignment="1">
      <alignment vertical="top"/>
    </xf>
    <xf numFmtId="0" fontId="181" fillId="48" borderId="0" xfId="2" applyFont="1" applyFill="1" applyAlignment="1">
      <alignment vertical="top"/>
    </xf>
    <xf numFmtId="0" fontId="7" fillId="48" borderId="0" xfId="2" applyFont="1" applyFill="1" applyAlignment="1">
      <alignment vertical="top"/>
    </xf>
    <xf numFmtId="0" fontId="171" fillId="48" borderId="0" xfId="2" applyFont="1" applyFill="1" applyAlignment="1">
      <alignment vertical="top"/>
    </xf>
    <xf numFmtId="0" fontId="30" fillId="48" borderId="0" xfId="2" applyFont="1" applyFill="1" applyAlignment="1">
      <alignment vertical="top"/>
    </xf>
    <xf numFmtId="0" fontId="189" fillId="0" borderId="0" xfId="2" applyFont="1">
      <alignment vertical="center"/>
    </xf>
    <xf numFmtId="0" fontId="31" fillId="48" borderId="0" xfId="4" applyFont="1" applyFill="1"/>
    <xf numFmtId="0" fontId="153" fillId="48" borderId="0" xfId="4" applyFont="1" applyFill="1"/>
    <xf numFmtId="0" fontId="6" fillId="48" borderId="0" xfId="4" applyFill="1"/>
    <xf numFmtId="0" fontId="169" fillId="0" borderId="0" xfId="0" applyFont="1">
      <alignment vertical="center"/>
    </xf>
    <xf numFmtId="0" fontId="176" fillId="0" borderId="0" xfId="0" applyFont="1">
      <alignment vertical="center"/>
    </xf>
    <xf numFmtId="0" fontId="175" fillId="0" borderId="0" xfId="0" applyFont="1">
      <alignment vertical="center"/>
    </xf>
    <xf numFmtId="0" fontId="185" fillId="0" borderId="0" xfId="0" applyFont="1">
      <alignment vertical="center"/>
    </xf>
    <xf numFmtId="0" fontId="182" fillId="0" borderId="0" xfId="0" applyFont="1">
      <alignment vertical="center"/>
    </xf>
    <xf numFmtId="0" fontId="183" fillId="0" borderId="0" xfId="0" applyFont="1">
      <alignment vertical="center"/>
    </xf>
    <xf numFmtId="0" fontId="174" fillId="0" borderId="0" xfId="0" applyFont="1">
      <alignment vertical="center"/>
    </xf>
    <xf numFmtId="0" fontId="69" fillId="0" borderId="0" xfId="0" applyFont="1" applyAlignment="1">
      <alignment horizontal="left" vertical="center" wrapText="1"/>
    </xf>
    <xf numFmtId="0" fontId="73" fillId="0" borderId="0" xfId="0" applyFont="1" applyAlignment="1">
      <alignment horizontal="left" vertical="center" wrapText="1"/>
    </xf>
    <xf numFmtId="0" fontId="72"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183" fillId="0" borderId="0" xfId="0" applyFont="1" applyAlignment="1">
      <alignment horizontal="center" vertical="center"/>
    </xf>
    <xf numFmtId="0" fontId="175" fillId="0" borderId="0" xfId="0" applyFont="1" applyAlignment="1">
      <alignment horizontal="center" vertical="center"/>
    </xf>
    <xf numFmtId="0" fontId="177" fillId="0" borderId="0" xfId="1" applyFont="1" applyFill="1" applyAlignment="1" applyProtection="1">
      <alignment horizontal="center" vertical="center"/>
    </xf>
    <xf numFmtId="0" fontId="166" fillId="0" borderId="0" xfId="0" applyFont="1" applyAlignment="1">
      <alignment horizontal="center" vertical="center" wrapText="1"/>
    </xf>
    <xf numFmtId="0" fontId="184" fillId="0" borderId="0" xfId="0" applyFont="1" applyAlignment="1">
      <alignment horizontal="center" vertical="center"/>
    </xf>
    <xf numFmtId="0" fontId="183" fillId="0" borderId="0" xfId="0" applyFont="1" applyAlignment="1">
      <alignment horizontal="left" vertical="center"/>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88" fillId="17" borderId="286" xfId="17" applyFont="1" applyFill="1" applyBorder="1" applyAlignment="1">
      <alignment horizontal="left" vertical="top" wrapText="1"/>
    </xf>
    <xf numFmtId="0" fontId="88" fillId="17" borderId="287" xfId="17" applyFont="1" applyFill="1" applyBorder="1" applyAlignment="1">
      <alignment horizontal="left" vertical="top" wrapText="1"/>
    </xf>
    <xf numFmtId="0" fontId="88" fillId="17" borderId="288"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9" borderId="290" xfId="17" applyFont="1" applyFill="1" applyBorder="1" applyAlignment="1">
      <alignment horizontal="left" vertical="top" wrapText="1"/>
    </xf>
    <xf numFmtId="0" fontId="88" fillId="19" borderId="287" xfId="17" applyFont="1" applyFill="1" applyBorder="1" applyAlignment="1">
      <alignment horizontal="left" vertical="top" wrapText="1"/>
    </xf>
    <xf numFmtId="0" fontId="88" fillId="19" borderId="288" xfId="17" applyFont="1" applyFill="1" applyBorder="1" applyAlignment="1">
      <alignment horizontal="left" vertical="top" wrapText="1"/>
    </xf>
    <xf numFmtId="0" fontId="102" fillId="17" borderId="286" xfId="17" applyFont="1" applyFill="1" applyBorder="1" applyAlignment="1">
      <alignment horizontal="left" vertical="top" wrapText="1"/>
    </xf>
    <xf numFmtId="0" fontId="102" fillId="17" borderId="287" xfId="17" applyFont="1" applyFill="1" applyBorder="1" applyAlignment="1">
      <alignment horizontal="left" vertical="top" wrapText="1"/>
    </xf>
    <xf numFmtId="0" fontId="102" fillId="17" borderId="288" xfId="17" applyFont="1" applyFill="1" applyBorder="1" applyAlignment="1">
      <alignment horizontal="left" vertical="top" wrapText="1"/>
    </xf>
    <xf numFmtId="0" fontId="33"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154" fillId="17" borderId="109"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54" fillId="17" borderId="286" xfId="17" applyFont="1" applyFill="1" applyBorder="1" applyAlignment="1">
      <alignment horizontal="left" vertical="top" wrapText="1"/>
    </xf>
    <xf numFmtId="0" fontId="33" fillId="17" borderId="287" xfId="17" applyFont="1" applyFill="1" applyBorder="1" applyAlignment="1">
      <alignment horizontal="left" vertical="top" wrapText="1"/>
    </xf>
    <xf numFmtId="0" fontId="33" fillId="17" borderId="288" xfId="17" applyFont="1" applyFill="1" applyBorder="1" applyAlignment="1">
      <alignment horizontal="left" vertical="top" wrapText="1"/>
    </xf>
    <xf numFmtId="0" fontId="12" fillId="17" borderId="286" xfId="17" applyFont="1" applyFill="1" applyBorder="1" applyAlignment="1">
      <alignment horizontal="left" vertical="top" wrapText="1"/>
    </xf>
    <xf numFmtId="0" fontId="12" fillId="17" borderId="287" xfId="17" applyFont="1" applyFill="1" applyBorder="1" applyAlignment="1">
      <alignment horizontal="left" vertical="top" wrapText="1"/>
    </xf>
    <xf numFmtId="0" fontId="12" fillId="17" borderId="288" xfId="17" applyFont="1" applyFill="1" applyBorder="1" applyAlignment="1">
      <alignment horizontal="left" vertical="top" wrapText="1"/>
    </xf>
    <xf numFmtId="0" fontId="154" fillId="17" borderId="292" xfId="17" applyFont="1" applyFill="1" applyBorder="1" applyAlignment="1">
      <alignment horizontal="left" vertical="top" wrapText="1"/>
    </xf>
    <xf numFmtId="0" fontId="33" fillId="17" borderId="291" xfId="17"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20" fillId="17" borderId="286" xfId="2" applyFont="1" applyFill="1" applyBorder="1" applyAlignment="1">
      <alignment horizontal="left" vertical="top" wrapText="1"/>
    </xf>
    <xf numFmtId="0" fontId="20" fillId="17" borderId="287" xfId="2" applyFont="1" applyFill="1" applyBorder="1" applyAlignment="1">
      <alignment horizontal="left" vertical="top" wrapText="1"/>
    </xf>
    <xf numFmtId="0" fontId="20" fillId="17" borderId="288" xfId="2" applyFont="1" applyFill="1" applyBorder="1" applyAlignment="1">
      <alignment horizontal="left" vertical="top" wrapText="1"/>
    </xf>
    <xf numFmtId="0" fontId="154" fillId="19" borderId="109" xfId="17" applyFont="1" applyFill="1" applyBorder="1" applyAlignment="1">
      <alignment horizontal="left" vertical="top" wrapText="1"/>
    </xf>
    <xf numFmtId="0" fontId="33" fillId="19" borderId="105" xfId="17" applyFont="1" applyFill="1" applyBorder="1" applyAlignment="1">
      <alignment horizontal="left" vertical="top" wrapText="1"/>
    </xf>
    <xf numFmtId="0" fontId="33" fillId="19" borderId="106" xfId="17"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7" xfId="17" applyFont="1" applyFill="1" applyBorder="1" applyAlignment="1">
      <alignment horizontal="left" vertical="top" wrapText="1"/>
    </xf>
    <xf numFmtId="0" fontId="33" fillId="17" borderId="218" xfId="17" applyFont="1" applyFill="1" applyBorder="1" applyAlignment="1">
      <alignment horizontal="left" vertical="top" wrapText="1"/>
    </xf>
    <xf numFmtId="0" fontId="33" fillId="17" borderId="219"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8" borderId="117" xfId="17" applyFont="1" applyFill="1" applyBorder="1" applyAlignment="1">
      <alignment horizontal="center" vertical="center" wrapText="1"/>
    </xf>
    <xf numFmtId="0" fontId="54" fillId="38" borderId="117" xfId="17" applyFont="1" applyFill="1" applyBorder="1" applyAlignment="1">
      <alignment horizontal="center" vertical="center" wrapText="1"/>
    </xf>
    <xf numFmtId="0" fontId="0" fillId="38"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86" xfId="2" applyFont="1" applyFill="1" applyBorder="1" applyAlignment="1">
      <alignment horizontal="left" vertical="top" wrapText="1"/>
    </xf>
    <xf numFmtId="0" fontId="90" fillId="17" borderId="287" xfId="2" applyFont="1" applyFill="1" applyBorder="1" applyAlignment="1">
      <alignment horizontal="left" vertical="top" wrapText="1"/>
    </xf>
    <xf numFmtId="0" fontId="90" fillId="17" borderId="288" xfId="2" applyFont="1" applyFill="1" applyBorder="1" applyAlignment="1">
      <alignment horizontal="left" vertical="top" wrapText="1"/>
    </xf>
    <xf numFmtId="0" fontId="33" fillId="17" borderId="281" xfId="17" applyFont="1" applyFill="1" applyBorder="1" applyAlignment="1">
      <alignment horizontal="left" vertical="top" wrapText="1"/>
    </xf>
    <xf numFmtId="0" fontId="33" fillId="17" borderId="282" xfId="17" applyFont="1" applyFill="1" applyBorder="1" applyAlignment="1">
      <alignment horizontal="left" vertical="top" wrapText="1"/>
    </xf>
    <xf numFmtId="0" fontId="33" fillId="17" borderId="283" xfId="17" applyFont="1" applyFill="1" applyBorder="1" applyAlignment="1">
      <alignment horizontal="left" vertical="top" wrapText="1"/>
    </xf>
    <xf numFmtId="0" fontId="154" fillId="19" borderId="286" xfId="17" applyFont="1" applyFill="1" applyBorder="1" applyAlignment="1">
      <alignment horizontal="left" vertical="top" wrapText="1"/>
    </xf>
    <xf numFmtId="0" fontId="33" fillId="19" borderId="287" xfId="17" applyFont="1" applyFill="1" applyBorder="1" applyAlignment="1">
      <alignment horizontal="left" vertical="top" wrapText="1"/>
    </xf>
    <xf numFmtId="0" fontId="33" fillId="19" borderId="288" xfId="17" applyFont="1" applyFill="1" applyBorder="1" applyAlignment="1">
      <alignment horizontal="left" vertical="top" wrapText="1"/>
    </xf>
    <xf numFmtId="0" fontId="12" fillId="48" borderId="0" xfId="4" applyFont="1" applyFill="1" applyAlignment="1">
      <alignment vertical="center" wrapText="1"/>
    </xf>
    <xf numFmtId="0" fontId="39" fillId="48" borderId="0" xfId="0" applyFont="1" applyFill="1" applyAlignment="1">
      <alignment vertical="center" wrapText="1"/>
    </xf>
    <xf numFmtId="0" fontId="151" fillId="45" borderId="0" xfId="2" applyFont="1" applyFill="1" applyAlignment="1">
      <alignment horizontal="center" vertical="center"/>
    </xf>
    <xf numFmtId="0" fontId="6" fillId="0" borderId="0" xfId="2">
      <alignment vertical="center"/>
    </xf>
    <xf numFmtId="0" fontId="31" fillId="0" borderId="0" xfId="2" applyFont="1" applyAlignment="1">
      <alignment horizontal="center" vertical="center"/>
    </xf>
    <xf numFmtId="0" fontId="6" fillId="0" borderId="0" xfId="2" applyAlignment="1">
      <alignment horizontal="center" vertical="center"/>
    </xf>
    <xf numFmtId="0" fontId="180" fillId="47" borderId="0" xfId="2" applyFont="1" applyFill="1" applyAlignment="1">
      <alignment horizontal="center" vertical="center" wrapText="1" shrinkToFit="1"/>
    </xf>
    <xf numFmtId="0" fontId="16" fillId="47" borderId="0" xfId="2" applyFont="1" applyFill="1" applyAlignment="1">
      <alignment horizontal="center" vertical="center" wrapText="1" shrinkToFit="1"/>
    </xf>
    <xf numFmtId="0" fontId="164" fillId="0" borderId="0" xfId="2" applyFont="1">
      <alignment vertical="center"/>
    </xf>
    <xf numFmtId="0" fontId="187" fillId="0" borderId="0" xfId="2" applyFont="1">
      <alignment vertical="center"/>
    </xf>
    <xf numFmtId="0" fontId="162" fillId="3" borderId="0" xfId="2" applyFont="1" applyFill="1" applyAlignment="1">
      <alignment vertical="top" wrapText="1"/>
    </xf>
    <xf numFmtId="0" fontId="163" fillId="3" borderId="0" xfId="2" applyFont="1" applyFill="1" applyAlignment="1">
      <alignment vertical="top" wrapText="1"/>
    </xf>
    <xf numFmtId="0" fontId="6" fillId="3" borderId="0" xfId="2" applyFill="1" applyAlignment="1">
      <alignment vertical="top" wrapText="1"/>
    </xf>
    <xf numFmtId="0" fontId="47" fillId="23" borderId="0" xfId="2" applyFont="1" applyFill="1" applyAlignment="1">
      <alignment horizontal="left" vertical="top" wrapText="1" indent="1"/>
    </xf>
    <xf numFmtId="0" fontId="173" fillId="23" borderId="0" xfId="2" applyFont="1" applyFill="1" applyAlignment="1">
      <alignment horizontal="left" vertical="top" wrapText="1" indent="1"/>
    </xf>
    <xf numFmtId="0" fontId="12" fillId="7" borderId="298" xfId="4" applyFont="1" applyFill="1" applyBorder="1" applyAlignment="1">
      <alignment horizontal="left" vertical="top" wrapText="1" indent="1"/>
    </xf>
    <xf numFmtId="0" fontId="12" fillId="7" borderId="299" xfId="4" applyFont="1" applyFill="1" applyBorder="1" applyAlignment="1">
      <alignment horizontal="left" vertical="top" wrapText="1" indent="1"/>
    </xf>
    <xf numFmtId="0" fontId="12" fillId="7" borderId="300" xfId="4" applyFont="1" applyFill="1" applyBorder="1" applyAlignment="1">
      <alignment horizontal="left" vertical="top" wrapText="1" indent="1"/>
    </xf>
    <xf numFmtId="0" fontId="12" fillId="7" borderId="230" xfId="4" applyFont="1" applyFill="1" applyBorder="1" applyAlignment="1">
      <alignment horizontal="left" vertical="top" wrapText="1" indent="1"/>
    </xf>
    <xf numFmtId="0" fontId="12" fillId="7" borderId="0" xfId="4" applyFont="1" applyFill="1" applyAlignment="1">
      <alignment horizontal="left" vertical="top" wrapText="1" indent="1"/>
    </xf>
    <xf numFmtId="0" fontId="12" fillId="7" borderId="301" xfId="4" applyFont="1" applyFill="1" applyBorder="1" applyAlignment="1">
      <alignment horizontal="left" vertical="top" wrapText="1" indent="1"/>
    </xf>
    <xf numFmtId="0" fontId="12" fillId="7" borderId="231" xfId="4" applyFont="1" applyFill="1" applyBorder="1" applyAlignment="1">
      <alignment horizontal="left" vertical="top" wrapText="1" indent="1"/>
    </xf>
    <xf numFmtId="0" fontId="12" fillId="7" borderId="302" xfId="4" applyFont="1" applyFill="1" applyBorder="1" applyAlignment="1">
      <alignment horizontal="left" vertical="top" wrapText="1" indent="1"/>
    </xf>
    <xf numFmtId="0" fontId="12" fillId="7" borderId="232" xfId="4" applyFont="1" applyFill="1" applyBorder="1" applyAlignment="1">
      <alignment horizontal="left" vertical="top" wrapText="1" inden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0" fontId="120" fillId="34" borderId="0" xfId="2" applyFont="1" applyFill="1" applyAlignment="1">
      <alignment horizontal="center" vertical="center"/>
    </xf>
    <xf numFmtId="0" fontId="6" fillId="0" borderId="0" xfId="2" applyAlignment="1">
      <alignment horizontal="center" vertical="center" wrapText="1"/>
    </xf>
    <xf numFmtId="0" fontId="76" fillId="29" borderId="0" xfId="2" applyFont="1" applyFill="1" applyAlignment="1">
      <alignment horizontal="left" vertical="center" wrapText="1"/>
    </xf>
    <xf numFmtId="0" fontId="76" fillId="29"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4" borderId="131" xfId="2" applyFont="1" applyFill="1" applyBorder="1" applyAlignment="1">
      <alignment horizontal="left" vertical="top" wrapText="1"/>
    </xf>
    <xf numFmtId="0" fontId="1" fillId="24" borderId="130" xfId="2" applyFont="1" applyFill="1" applyBorder="1" applyAlignment="1">
      <alignment horizontal="left" vertical="top" wrapText="1"/>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12" xfId="2" applyFill="1" applyBorder="1" applyAlignment="1">
      <alignment horizontal="center" vertical="top" wrapText="1"/>
    </xf>
    <xf numFmtId="0" fontId="6" fillId="2" borderId="63" xfId="2" applyFill="1" applyBorder="1" applyAlignment="1">
      <alignment horizontal="center" vertical="top" wrapText="1"/>
    </xf>
    <xf numFmtId="0" fontId="6" fillId="21" borderId="213" xfId="1" applyFont="1" applyFill="1" applyBorder="1" applyAlignment="1" applyProtection="1">
      <alignment horizontal="left" vertical="center" wrapText="1"/>
    </xf>
    <xf numFmtId="0" fontId="6" fillId="21" borderId="214"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304" xfId="2" applyFill="1" applyBorder="1" applyAlignment="1">
      <alignment horizontal="center" vertical="center" wrapText="1"/>
    </xf>
    <xf numFmtId="0" fontId="76" fillId="5" borderId="266" xfId="2" applyFont="1" applyFill="1" applyBorder="1" applyAlignment="1">
      <alignment horizontal="center" vertical="center"/>
    </xf>
    <xf numFmtId="0" fontId="76" fillId="5" borderId="267" xfId="2" applyFont="1" applyFill="1" applyBorder="1" applyAlignment="1">
      <alignment horizontal="center" vertical="center"/>
    </xf>
    <xf numFmtId="0" fontId="76" fillId="5" borderId="268" xfId="2" applyFont="1" applyFill="1" applyBorder="1" applyAlignment="1">
      <alignment horizontal="center" vertical="center"/>
    </xf>
    <xf numFmtId="0" fontId="143" fillId="17" borderId="269" xfId="2" applyFont="1" applyFill="1" applyBorder="1" applyAlignment="1">
      <alignment horizontal="center" vertical="center" shrinkToFit="1"/>
    </xf>
    <xf numFmtId="0" fontId="143" fillId="17" borderId="252" xfId="2" applyFont="1" applyFill="1" applyBorder="1" applyAlignment="1">
      <alignment horizontal="center" vertical="center" shrinkToFit="1"/>
    </xf>
    <xf numFmtId="0" fontId="142" fillId="17" borderId="271" xfId="2" applyFont="1" applyFill="1" applyBorder="1" applyAlignment="1">
      <alignment horizontal="center" vertical="center" wrapText="1"/>
    </xf>
    <xf numFmtId="0" fontId="142" fillId="17" borderId="272" xfId="2" applyFont="1" applyFill="1" applyBorder="1" applyAlignment="1">
      <alignment horizontal="center" vertical="center" wrapText="1"/>
    </xf>
    <xf numFmtId="0" fontId="142" fillId="17" borderId="273" xfId="2" applyFont="1" applyFill="1" applyBorder="1" applyAlignment="1">
      <alignment horizontal="center" vertical="center" wrapText="1"/>
    </xf>
    <xf numFmtId="0" fontId="6" fillId="5" borderId="242" xfId="2" applyFill="1" applyBorder="1">
      <alignment vertical="center"/>
    </xf>
    <xf numFmtId="0" fontId="6" fillId="5" borderId="243" xfId="2" applyFill="1" applyBorder="1">
      <alignment vertical="center"/>
    </xf>
    <xf numFmtId="0" fontId="6" fillId="5" borderId="244" xfId="2" applyFill="1" applyBorder="1">
      <alignment vertical="center"/>
    </xf>
    <xf numFmtId="0" fontId="19" fillId="5" borderId="245" xfId="2" applyFont="1" applyFill="1" applyBorder="1" applyAlignment="1">
      <alignment horizontal="center" vertical="top" wrapText="1"/>
    </xf>
    <xf numFmtId="0" fontId="19" fillId="5" borderId="246" xfId="2" applyFont="1" applyFill="1" applyBorder="1" applyAlignment="1">
      <alignment horizontal="center" vertical="top" wrapText="1"/>
    </xf>
    <xf numFmtId="0" fontId="19" fillId="5" borderId="247" xfId="2" applyFont="1" applyFill="1" applyBorder="1" applyAlignment="1">
      <alignment horizontal="center" vertical="top" wrapText="1"/>
    </xf>
    <xf numFmtId="0" fontId="19" fillId="5" borderId="248" xfId="2" applyFont="1" applyFill="1" applyBorder="1" applyAlignment="1">
      <alignment horizontal="center" vertical="top" wrapText="1"/>
    </xf>
    <xf numFmtId="0" fontId="19" fillId="5" borderId="249"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5" borderId="162" xfId="0" applyFont="1" applyFill="1" applyBorder="1" applyAlignment="1">
      <alignment horizontal="center" vertical="center"/>
    </xf>
    <xf numFmtId="0" fontId="66" fillId="25" borderId="64" xfId="0" applyFont="1" applyFill="1" applyBorder="1" applyAlignment="1">
      <alignment horizontal="center" vertical="center"/>
    </xf>
    <xf numFmtId="0" fontId="66" fillId="25" borderId="65" xfId="0" applyFont="1" applyFill="1" applyBorder="1" applyAlignment="1">
      <alignment horizontal="center" vertical="center"/>
    </xf>
    <xf numFmtId="0" fontId="66" fillId="34" borderId="163" xfId="0" applyFont="1" applyFill="1" applyBorder="1" applyAlignment="1">
      <alignment horizontal="center" vertical="center"/>
    </xf>
    <xf numFmtId="0" fontId="66" fillId="34"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5" borderId="163" xfId="0" applyFont="1" applyFill="1" applyBorder="1" applyAlignment="1">
      <alignment horizontal="center" vertical="center"/>
    </xf>
    <xf numFmtId="0" fontId="66" fillId="25" borderId="165" xfId="0" applyFont="1" applyFill="1" applyBorder="1" applyAlignment="1">
      <alignment horizontal="center" vertical="center"/>
    </xf>
    <xf numFmtId="0" fontId="66" fillId="25"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36" xfId="1" applyFont="1" applyFill="1" applyBorder="1" applyAlignment="1" applyProtection="1">
      <alignment horizontal="left" vertical="top" wrapText="1"/>
    </xf>
    <xf numFmtId="0" fontId="108" fillId="36" borderId="235" xfId="2" applyFont="1" applyFill="1" applyBorder="1" applyAlignment="1">
      <alignment horizontal="center" vertical="center" wrapText="1" shrinkToFit="1"/>
    </xf>
    <xf numFmtId="0" fontId="28" fillId="36" borderId="236" xfId="2" applyFont="1" applyFill="1" applyBorder="1" applyAlignment="1">
      <alignment horizontal="center" vertical="center" shrinkToFit="1"/>
    </xf>
    <xf numFmtId="0" fontId="28" fillId="36" borderId="237" xfId="2" applyFont="1" applyFill="1" applyBorder="1" applyAlignment="1">
      <alignment horizontal="center" vertical="center" shrinkToFit="1"/>
    </xf>
    <xf numFmtId="0" fontId="8" fillId="17" borderId="272" xfId="1" applyFill="1" applyBorder="1" applyAlignment="1" applyProtection="1">
      <alignment horizontal="left" vertical="center" wrapText="1"/>
    </xf>
    <xf numFmtId="0" fontId="115" fillId="17" borderId="272" xfId="1" applyFont="1" applyFill="1" applyBorder="1" applyAlignment="1" applyProtection="1">
      <alignment horizontal="left" vertical="center" wrapText="1"/>
    </xf>
    <xf numFmtId="0" fontId="115" fillId="17" borderId="238" xfId="1" applyFont="1" applyFill="1" applyBorder="1" applyAlignment="1" applyProtection="1">
      <alignment horizontal="left" vertical="top" wrapText="1"/>
    </xf>
    <xf numFmtId="0" fontId="115" fillId="17" borderId="233" xfId="1" applyFont="1" applyFill="1" applyBorder="1" applyAlignment="1" applyProtection="1">
      <alignment horizontal="left" vertical="top" wrapText="1"/>
    </xf>
    <xf numFmtId="0" fontId="115" fillId="17" borderId="239" xfId="1" applyFont="1" applyFill="1" applyBorder="1" applyAlignment="1" applyProtection="1">
      <alignment horizontal="left" vertical="top" wrapText="1"/>
    </xf>
    <xf numFmtId="0" fontId="8" fillId="17" borderId="240"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41" xfId="1" applyFill="1" applyBorder="1" applyAlignment="1" applyProtection="1">
      <alignment horizontal="left" vertical="center" wrapText="1"/>
    </xf>
    <xf numFmtId="0" fontId="108" fillId="25" borderId="235" xfId="2" applyFont="1" applyFill="1" applyBorder="1" applyAlignment="1">
      <alignment horizontal="center" vertical="center" wrapText="1" shrinkToFit="1"/>
    </xf>
    <xf numFmtId="0" fontId="28" fillId="25" borderId="236" xfId="2" applyFont="1" applyFill="1" applyBorder="1" applyAlignment="1">
      <alignment horizontal="center" vertical="center" shrinkToFit="1"/>
    </xf>
    <xf numFmtId="0" fontId="28" fillId="25" borderId="237" xfId="2" applyFont="1" applyFill="1" applyBorder="1" applyAlignment="1">
      <alignment horizontal="center" vertical="center" shrinkToFit="1"/>
    </xf>
    <xf numFmtId="0" fontId="167" fillId="43" borderId="140" xfId="2" applyFont="1" applyFill="1" applyBorder="1" applyAlignment="1">
      <alignment horizontal="center" vertical="center" shrinkToFit="1"/>
    </xf>
    <xf numFmtId="0" fontId="167" fillId="43" borderId="141" xfId="2" applyFont="1" applyFill="1" applyBorder="1" applyAlignment="1">
      <alignment horizontal="center" vertical="center" shrinkToFit="1"/>
    </xf>
    <xf numFmtId="0" fontId="167" fillId="43" borderId="142" xfId="2" applyFont="1" applyFill="1" applyBorder="1" applyAlignment="1">
      <alignment horizontal="center" vertical="center" shrinkToFit="1"/>
    </xf>
    <xf numFmtId="0" fontId="8" fillId="17" borderId="303" xfId="1" applyFill="1" applyBorder="1" applyAlignment="1" applyProtection="1">
      <alignment horizontal="left" vertical="center" wrapText="1"/>
    </xf>
    <xf numFmtId="0" fontId="115" fillId="17" borderId="303" xfId="1" applyFont="1" applyFill="1" applyBorder="1" applyAlignment="1" applyProtection="1">
      <alignment horizontal="left" vertical="center" wrapText="1"/>
    </xf>
    <xf numFmtId="0" fontId="8" fillId="17" borderId="240"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41" xfId="1" applyFill="1" applyBorder="1" applyAlignment="1" applyProtection="1">
      <alignment horizontal="left" vertical="top" wrapText="1"/>
    </xf>
    <xf numFmtId="0" fontId="108" fillId="25" borderId="235" xfId="2" quotePrefix="1" applyFont="1" applyFill="1" applyBorder="1" applyAlignment="1">
      <alignment horizontal="center" vertical="center" wrapText="1" shrinkToFi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DDDF7"/>
      <color rgb="FF6EF729"/>
      <color rgb="FFFFA3C2"/>
      <color rgb="FFFFF5D5"/>
      <color rgb="FF95F963"/>
      <color rgb="FFFFFFCC"/>
      <color rgb="FF3399FF"/>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'23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'23　感染症統計'!$B$7:$M$7</c:f>
              <c:numCache>
                <c:formatCode>General</c:formatCode>
                <c:ptCount val="12"/>
                <c:pt idx="0">
                  <c:v>142</c:v>
                </c:pt>
                <c:pt idx="1">
                  <c:v>93</c:v>
                </c:pt>
                <c:pt idx="2">
                  <c:v>85</c:v>
                </c:pt>
                <c:pt idx="3">
                  <c:v>103</c:v>
                </c:pt>
                <c:pt idx="4">
                  <c:v>202</c:v>
                </c:pt>
                <c:pt idx="5">
                  <c:v>48</c:v>
                </c:pt>
              </c:numCache>
            </c:numRef>
          </c:val>
          <c:smooth val="0"/>
          <c:extLst>
            <c:ext xmlns:c16="http://schemas.microsoft.com/office/drawing/2014/chart" uri="{C3380CC4-5D6E-409C-BE32-E72D297353CC}">
              <c16:uniqueId val="{00000000-258B-4D78-9FAF-C894CF0226E0}"/>
            </c:ext>
          </c:extLst>
        </c:ser>
        <c:ser>
          <c:idx val="6"/>
          <c:order val="1"/>
          <c:tx>
            <c:strRef>
              <c:f>'23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'23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'23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'23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'23　感染症統計'!$A$10</c:f>
              <c:strCache>
                <c:ptCount val="1"/>
                <c:pt idx="0">
                  <c:v>2022年</c:v>
                </c:pt>
              </c:strCache>
            </c:strRef>
          </c:tx>
          <c:spPr>
            <a:ln w="28575" cap="rnd">
              <a:solidFill>
                <a:schemeClr val="accent2"/>
              </a:solidFill>
              <a:round/>
            </a:ln>
            <a:effectLst/>
          </c:spPr>
          <c:marker>
            <c:symbol val="none"/>
          </c:marker>
          <c:val>
            <c:numRef>
              <c:f>'23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'23　感染症統計'!$A$11</c:f>
              <c:strCache>
                <c:ptCount val="1"/>
                <c:pt idx="0">
                  <c:v>2021年</c:v>
                </c:pt>
              </c:strCache>
            </c:strRef>
          </c:tx>
          <c:spPr>
            <a:ln w="28575" cap="rnd">
              <a:solidFill>
                <a:schemeClr val="accent3"/>
              </a:solidFill>
              <a:round/>
            </a:ln>
            <a:effectLst/>
          </c:spPr>
          <c:marker>
            <c:symbol val="none"/>
          </c:marker>
          <c:val>
            <c:numRef>
              <c:f>'23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'23　感染症統計'!$A$12</c:f>
              <c:strCache>
                <c:ptCount val="1"/>
                <c:pt idx="0">
                  <c:v>2020年</c:v>
                </c:pt>
              </c:strCache>
            </c:strRef>
          </c:tx>
          <c:spPr>
            <a:ln w="28575" cap="rnd">
              <a:solidFill>
                <a:schemeClr val="accent6"/>
              </a:solidFill>
              <a:round/>
            </a:ln>
            <a:effectLst/>
          </c:spPr>
          <c:marker>
            <c:symbol val="none"/>
          </c:marker>
          <c:val>
            <c:numRef>
              <c:f>'23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'23　感染症統計'!$P$7</c:f>
              <c:strCache>
                <c:ptCount val="1"/>
                <c:pt idx="0">
                  <c:v>2025年</c:v>
                </c:pt>
              </c:strCache>
            </c:strRef>
          </c:tx>
          <c:spPr>
            <a:ln w="38100" cap="rnd">
              <a:solidFill>
                <a:srgbClr val="FF0000"/>
              </a:solidFill>
              <a:round/>
            </a:ln>
            <a:effectLst/>
          </c:spPr>
          <c:marker>
            <c:symbol val="none"/>
          </c:marker>
          <c:val>
            <c:numRef>
              <c:f>'23　感染症統計'!$Q$7:$AB$7</c:f>
              <c:numCache>
                <c:formatCode>#,##0_ </c:formatCode>
                <c:ptCount val="12"/>
                <c:pt idx="0">
                  <c:v>2</c:v>
                </c:pt>
                <c:pt idx="1">
                  <c:v>4</c:v>
                </c:pt>
                <c:pt idx="2">
                  <c:v>6</c:v>
                </c:pt>
                <c:pt idx="3">
                  <c:v>4</c:v>
                </c:pt>
                <c:pt idx="4">
                  <c:v>8</c:v>
                </c:pt>
                <c:pt idx="5">
                  <c:v>0</c:v>
                </c:pt>
              </c:numCache>
            </c:numRef>
          </c:val>
          <c:smooth val="0"/>
          <c:extLst>
            <c:ext xmlns:c16="http://schemas.microsoft.com/office/drawing/2014/chart" uri="{C3380CC4-5D6E-409C-BE32-E72D297353CC}">
              <c16:uniqueId val="{00000000-1B18-4E7B-939D-82A450FC20BD}"/>
            </c:ext>
          </c:extLst>
        </c:ser>
        <c:ser>
          <c:idx val="0"/>
          <c:order val="1"/>
          <c:tx>
            <c:strRef>
              <c:f>'23　感染症統計'!$P$8</c:f>
              <c:strCache>
                <c:ptCount val="1"/>
                <c:pt idx="0">
                  <c:v>2024年</c:v>
                </c:pt>
              </c:strCache>
            </c:strRef>
          </c:tx>
          <c:spPr>
            <a:ln w="19050" cap="rnd">
              <a:solidFill>
                <a:srgbClr val="00B050"/>
              </a:solidFill>
              <a:round/>
            </a:ln>
            <a:effectLst/>
          </c:spPr>
          <c:marker>
            <c:symbol val="none"/>
          </c:marker>
          <c:val>
            <c:numRef>
              <c:f>'23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'23　感染症統計'!$P$9</c:f>
              <c:strCache>
                <c:ptCount val="1"/>
                <c:pt idx="0">
                  <c:v>2023年</c:v>
                </c:pt>
              </c:strCache>
            </c:strRef>
          </c:tx>
          <c:spPr>
            <a:ln w="28575" cap="rnd">
              <a:solidFill>
                <a:schemeClr val="accent2"/>
              </a:solidFill>
              <a:round/>
            </a:ln>
            <a:effectLst/>
          </c:spPr>
          <c:marker>
            <c:symbol val="none"/>
          </c:marker>
          <c:val>
            <c:numRef>
              <c:f>'23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'23　感染症統計'!$P$10</c:f>
              <c:strCache>
                <c:ptCount val="1"/>
                <c:pt idx="0">
                  <c:v>2022年</c:v>
                </c:pt>
              </c:strCache>
            </c:strRef>
          </c:tx>
          <c:spPr>
            <a:ln w="28575" cap="rnd">
              <a:solidFill>
                <a:schemeClr val="accent3"/>
              </a:solidFill>
              <a:round/>
            </a:ln>
            <a:effectLst/>
          </c:spPr>
          <c:marker>
            <c:symbol val="none"/>
          </c:marker>
          <c:val>
            <c:numRef>
              <c:f>'23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'23　感染症統計'!$P$11</c:f>
              <c:strCache>
                <c:ptCount val="1"/>
                <c:pt idx="0">
                  <c:v>2021年</c:v>
                </c:pt>
              </c:strCache>
            </c:strRef>
          </c:tx>
          <c:spPr>
            <a:ln w="28575" cap="rnd">
              <a:solidFill>
                <a:schemeClr val="accent4"/>
              </a:solidFill>
              <a:round/>
            </a:ln>
            <a:effectLst/>
          </c:spPr>
          <c:marker>
            <c:symbol val="none"/>
          </c:marker>
          <c:val>
            <c:numRef>
              <c:f>'23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'23　感染症統計'!$P$12</c:f>
              <c:strCache>
                <c:ptCount val="1"/>
                <c:pt idx="0">
                  <c:v>2020年</c:v>
                </c:pt>
              </c:strCache>
            </c:strRef>
          </c:tx>
          <c:spPr>
            <a:ln w="28575" cap="rnd">
              <a:solidFill>
                <a:schemeClr val="accent6"/>
              </a:solidFill>
              <a:round/>
            </a:ln>
            <a:effectLst/>
          </c:spPr>
          <c:marker>
            <c:symbol val="none"/>
          </c:marker>
          <c:val>
            <c:numRef>
              <c:f>'23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mailto:hy_food-safety@kxf.biglobe.ne.jp" TargetMode="External"/><Relationship Id="rId2" Type="http://schemas.openxmlformats.org/officeDocument/2006/relationships/hyperlink" Target="mailto:hy_food-safety@kxf.biglobe.ne.jp?subject=&#12513;&#12540;&#12523;&#20808;" TargetMode="External"/><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36285</xdr:colOff>
      <xdr:row>83</xdr:row>
      <xdr:rowOff>121487</xdr:rowOff>
    </xdr:to>
    <xdr:pic>
      <xdr:nvPicPr>
        <xdr:cNvPr id="5" name="図 4">
          <a:extLst>
            <a:ext uri="{FF2B5EF4-FFF2-40B4-BE49-F238E27FC236}">
              <a16:creationId xmlns:a16="http://schemas.microsoft.com/office/drawing/2014/main" id="{F07A4A92-0DB7-843A-6064-6DA6143062F0}"/>
            </a:ext>
          </a:extLst>
        </xdr:cNvPr>
        <xdr:cNvPicPr>
          <a:picLocks noChangeAspect="1"/>
        </xdr:cNvPicPr>
      </xdr:nvPicPr>
      <xdr:blipFill>
        <a:blip xmlns:r="http://schemas.openxmlformats.org/officeDocument/2006/relationships" r:embed="rId1"/>
        <a:stretch>
          <a:fillRect/>
        </a:stretch>
      </xdr:blipFill>
      <xdr:spPr>
        <a:xfrm>
          <a:off x="0" y="0"/>
          <a:ext cx="14490095" cy="15530820"/>
        </a:xfrm>
        <a:prstGeom prst="rect">
          <a:avLst/>
        </a:prstGeom>
      </xdr:spPr>
    </xdr:pic>
    <xdr:clientData/>
  </xdr:twoCellAnchor>
  <xdr:twoCellAnchor>
    <xdr:from>
      <xdr:col>2</xdr:col>
      <xdr:colOff>471713</xdr:colOff>
      <xdr:row>61</xdr:row>
      <xdr:rowOff>133048</xdr:rowOff>
    </xdr:from>
    <xdr:to>
      <xdr:col>27</xdr:col>
      <xdr:colOff>84666</xdr:colOff>
      <xdr:row>74</xdr:row>
      <xdr:rowOff>157239</xdr:rowOff>
    </xdr:to>
    <xdr:sp macro="" textlink="">
      <xdr:nvSpPr>
        <xdr:cNvPr id="8" name="テキスト ボックス 7">
          <a:hlinkClick xmlns:r="http://schemas.openxmlformats.org/officeDocument/2006/relationships" r:id="rId2"/>
          <a:extLst>
            <a:ext uri="{FF2B5EF4-FFF2-40B4-BE49-F238E27FC236}">
              <a16:creationId xmlns:a16="http://schemas.microsoft.com/office/drawing/2014/main" id="{D7528F05-4069-AE59-C099-FD98F5FD7DA1}"/>
            </a:ext>
          </a:extLst>
        </xdr:cNvPr>
        <xdr:cNvSpPr txBox="1"/>
      </xdr:nvSpPr>
      <xdr:spPr>
        <a:xfrm>
          <a:off x="1487713" y="11817048"/>
          <a:ext cx="12542763" cy="2225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4000" b="1">
              <a:solidFill>
                <a:srgbClr val="7030A0"/>
              </a:solidFill>
            </a:rPr>
            <a:t>    </a:t>
          </a:r>
          <a:r>
            <a:rPr kumimoji="1" lang="ja-JP" altLang="en-US" sz="3600" b="1">
              <a:solidFill>
                <a:srgbClr val="7030A0"/>
              </a:solidFill>
            </a:rPr>
            <a:t>いますぐメールで申し込みください。６月中で締めきります。</a:t>
          </a:r>
        </a:p>
        <a:p>
          <a:pPr algn="l"/>
          <a:endParaRPr kumimoji="1" lang="ja-JP" altLang="en-US" sz="4000">
            <a:solidFill>
              <a:srgbClr val="FF0000"/>
            </a:solidFill>
          </a:endParaRPr>
        </a:p>
        <a:p>
          <a:pPr algn="l"/>
          <a:r>
            <a:rPr kumimoji="1" lang="ja-JP" altLang="en-US" sz="2000">
              <a:solidFill>
                <a:srgbClr val="FF0000"/>
              </a:solidFill>
            </a:rPr>
            <a:t>　　　　　　　　　　　　　　　　　　　　　　　　　　　　　　　　</a:t>
          </a:r>
          <a:r>
            <a:rPr kumimoji="1" lang="ja-JP" altLang="en-US" sz="4000">
              <a:solidFill>
                <a:srgbClr val="FF0000"/>
              </a:solidFill>
            </a:rPr>
            <a:t>申込はクリック</a:t>
          </a:r>
        </a:p>
      </xdr:txBody>
    </xdr:sp>
    <xdr:clientData/>
  </xdr:twoCellAnchor>
  <xdr:twoCellAnchor>
    <xdr:from>
      <xdr:col>6</xdr:col>
      <xdr:colOff>84666</xdr:colOff>
      <xdr:row>66</xdr:row>
      <xdr:rowOff>12095</xdr:rowOff>
    </xdr:from>
    <xdr:to>
      <xdr:col>11</xdr:col>
      <xdr:colOff>278190</xdr:colOff>
      <xdr:row>75</xdr:row>
      <xdr:rowOff>88150</xdr:rowOff>
    </xdr:to>
    <xdr:grpSp>
      <xdr:nvGrpSpPr>
        <xdr:cNvPr id="11" name="グループ化 10">
          <a:extLst>
            <a:ext uri="{FF2B5EF4-FFF2-40B4-BE49-F238E27FC236}">
              <a16:creationId xmlns:a16="http://schemas.microsoft.com/office/drawing/2014/main" id="{9FA2A53B-A4E4-8E63-5F70-655ECCFD5FE4}"/>
            </a:ext>
          </a:extLst>
        </xdr:cNvPr>
        <xdr:cNvGrpSpPr/>
      </xdr:nvGrpSpPr>
      <xdr:grpSpPr>
        <a:xfrm>
          <a:off x="3362476" y="12542762"/>
          <a:ext cx="2733524" cy="1600055"/>
          <a:chOff x="3592285" y="13183810"/>
          <a:chExt cx="2733524" cy="1600055"/>
        </a:xfrm>
      </xdr:grpSpPr>
      <xdr:pic>
        <xdr:nvPicPr>
          <xdr:cNvPr id="9" name="図 8">
            <a:hlinkClick xmlns:r="http://schemas.openxmlformats.org/officeDocument/2006/relationships" r:id="rId3"/>
            <a:extLst>
              <a:ext uri="{FF2B5EF4-FFF2-40B4-BE49-F238E27FC236}">
                <a16:creationId xmlns:a16="http://schemas.microsoft.com/office/drawing/2014/main" id="{DAD99E55-F021-A1A2-714B-24F8A6223531}"/>
              </a:ext>
            </a:extLst>
          </xdr:cNvPr>
          <xdr:cNvPicPr>
            <a:picLocks noChangeAspect="1"/>
          </xdr:cNvPicPr>
        </xdr:nvPicPr>
        <xdr:blipFill>
          <a:blip xmlns:r="http://schemas.openxmlformats.org/officeDocument/2006/relationships" r:embed="rId4"/>
          <a:stretch>
            <a:fillRect/>
          </a:stretch>
        </xdr:blipFill>
        <xdr:spPr>
          <a:xfrm>
            <a:off x="3592285" y="13183810"/>
            <a:ext cx="2162477" cy="1457528"/>
          </a:xfrm>
          <a:prstGeom prst="rect">
            <a:avLst/>
          </a:prstGeom>
        </xdr:spPr>
      </xdr:pic>
      <xdr:pic>
        <xdr:nvPicPr>
          <xdr:cNvPr id="10" name="図 9">
            <a:hlinkClick xmlns:r="http://schemas.openxmlformats.org/officeDocument/2006/relationships" r:id="rId3"/>
            <a:extLst>
              <a:ext uri="{FF2B5EF4-FFF2-40B4-BE49-F238E27FC236}">
                <a16:creationId xmlns:a16="http://schemas.microsoft.com/office/drawing/2014/main" id="{61F34AA9-3D0B-FB34-5B02-AD786DC80F60}"/>
              </a:ext>
            </a:extLst>
          </xdr:cNvPr>
          <xdr:cNvPicPr>
            <a:picLocks noChangeAspect="1"/>
          </xdr:cNvPicPr>
        </xdr:nvPicPr>
        <xdr:blipFill>
          <a:blip xmlns:r="http://schemas.openxmlformats.org/officeDocument/2006/relationships" r:embed="rId5"/>
          <a:stretch>
            <a:fillRect/>
          </a:stretch>
        </xdr:blipFill>
        <xdr:spPr>
          <a:xfrm>
            <a:off x="5128381" y="13691811"/>
            <a:ext cx="1197428" cy="109205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182880</xdr:colOff>
      <xdr:row>17</xdr:row>
      <xdr:rowOff>480060</xdr:rowOff>
    </xdr:to>
    <xdr:pic>
      <xdr:nvPicPr>
        <xdr:cNvPr id="6" name="図 5" descr="感染性胃腸炎患者報告数　直近5シーズン">
          <a:extLst>
            <a:ext uri="{FF2B5EF4-FFF2-40B4-BE49-F238E27FC236}">
              <a16:creationId xmlns:a16="http://schemas.microsoft.com/office/drawing/2014/main" id="{6C43168E-33DB-A9BE-1E3D-30FBF0AFB3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5998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6.47</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63954"/>
            <a:gd name="adj4" fmla="val 40993"/>
            <a:gd name="adj5" fmla="val 205489"/>
            <a:gd name="adj6" fmla="val 3907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626261</xdr:colOff>
      <xdr:row>11</xdr:row>
      <xdr:rowOff>142983</xdr:rowOff>
    </xdr:from>
    <xdr:to>
      <xdr:col>11</xdr:col>
      <xdr:colOff>944880</xdr:colOff>
      <xdr:row>13</xdr:row>
      <xdr:rowOff>98188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915041" y="230706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3E60FCAD-2934-4D76-8F4A-475B7A9B3903}"/>
            </a:ext>
          </a:extLst>
        </xdr:cNvPr>
        <xdr:cNvSpPr>
          <a:spLocks noChangeAspect="1" noChangeArrowheads="1"/>
        </xdr:cNvSpPr>
      </xdr:nvSpPr>
      <xdr:spPr bwMode="auto">
        <a:xfrm>
          <a:off x="4655820" y="3482340"/>
          <a:ext cx="304800" cy="299085"/>
        </a:xfrm>
        <a:prstGeom prst="rect">
          <a:avLst/>
        </a:prstGeom>
        <a:noFill/>
        <a:ln w="9525">
          <a:noFill/>
          <a:miter lim="800000"/>
          <a:headEnd/>
          <a:tailEnd/>
        </a:ln>
      </xdr:spPr>
    </xdr:sp>
    <xdr:clientData/>
  </xdr:twoCellAnchor>
  <xdr:twoCellAnchor>
    <xdr:from>
      <xdr:col>5</xdr:col>
      <xdr:colOff>283845</xdr:colOff>
      <xdr:row>8</xdr:row>
      <xdr:rowOff>15240</xdr:rowOff>
    </xdr:from>
    <xdr:to>
      <xdr:col>6</xdr:col>
      <xdr:colOff>512445</xdr:colOff>
      <xdr:row>11</xdr:row>
      <xdr:rowOff>106680</xdr:rowOff>
    </xdr:to>
    <xdr:sp macro="" textlink="">
      <xdr:nvSpPr>
        <xdr:cNvPr id="3" name="右矢印 2">
          <a:extLst>
            <a:ext uri="{FF2B5EF4-FFF2-40B4-BE49-F238E27FC236}">
              <a16:creationId xmlns:a16="http://schemas.microsoft.com/office/drawing/2014/main" id="{204B7925-7C67-421F-A82F-6085CECC3B9D}"/>
            </a:ext>
          </a:extLst>
        </xdr:cNvPr>
        <xdr:cNvSpPr>
          <a:spLocks noChangeArrowheads="1"/>
        </xdr:cNvSpPr>
      </xdr:nvSpPr>
      <xdr:spPr bwMode="auto">
        <a:xfrm>
          <a:off x="3088005" y="1851660"/>
          <a:ext cx="845820" cy="708660"/>
        </a:xfrm>
        <a:prstGeom prst="rightArrow">
          <a:avLst>
            <a:gd name="adj1" fmla="val 50000"/>
            <a:gd name="adj2" fmla="val 50000"/>
          </a:avLst>
        </a:prstGeom>
        <a:solidFill>
          <a:srgbClr val="C0C0C0"/>
        </a:solidFill>
        <a:ln w="25400" algn="ctr">
          <a:solidFill>
            <a:srgbClr val="808080"/>
          </a:solidFill>
          <a:miter lim="800000"/>
          <a:headEnd/>
          <a:tailEnd/>
        </a:ln>
        <a:effectLst>
          <a:outerShdw dist="45791" dir="2021404" algn="ctr" rotWithShape="0">
            <a:srgbClr val="FFFFFF"/>
          </a:outerShdw>
        </a:effectLst>
      </xdr:spPr>
      <xdr:txBody>
        <a:bodyPr/>
        <a:lstStyle/>
        <a:p>
          <a:endParaRPr lang="ja-JP" altLang="en-US"/>
        </a:p>
      </xdr:txBody>
    </xdr:sp>
    <xdr:clientData/>
  </xdr:twoCellAnchor>
  <xdr:twoCellAnchor>
    <xdr:from>
      <xdr:col>0</xdr:col>
      <xdr:colOff>331470</xdr:colOff>
      <xdr:row>5</xdr:row>
      <xdr:rowOff>9525</xdr:rowOff>
    </xdr:from>
    <xdr:to>
      <xdr:col>5</xdr:col>
      <xdr:colOff>190500</xdr:colOff>
      <xdr:row>13</xdr:row>
      <xdr:rowOff>228600</xdr:rowOff>
    </xdr:to>
    <xdr:grpSp>
      <xdr:nvGrpSpPr>
        <xdr:cNvPr id="4" name="グループ化 3">
          <a:extLst>
            <a:ext uri="{FF2B5EF4-FFF2-40B4-BE49-F238E27FC236}">
              <a16:creationId xmlns:a16="http://schemas.microsoft.com/office/drawing/2014/main" id="{A4FA520E-8BC4-4349-94D6-982C2EB809E1}"/>
            </a:ext>
          </a:extLst>
        </xdr:cNvPr>
        <xdr:cNvGrpSpPr/>
      </xdr:nvGrpSpPr>
      <xdr:grpSpPr>
        <a:xfrm>
          <a:off x="331470" y="1198245"/>
          <a:ext cx="2663190" cy="2047875"/>
          <a:chOff x="331470" y="1198245"/>
          <a:chExt cx="2491740" cy="1906905"/>
        </a:xfrm>
      </xdr:grpSpPr>
      <xdr:pic>
        <xdr:nvPicPr>
          <xdr:cNvPr id="5" name="図 5">
            <a:extLst>
              <a:ext uri="{FF2B5EF4-FFF2-40B4-BE49-F238E27FC236}">
                <a16:creationId xmlns:a16="http://schemas.microsoft.com/office/drawing/2014/main" id="{1CC549E0-DE37-7FAC-1E04-CD579FD8F592}"/>
              </a:ext>
            </a:extLst>
          </xdr:cNvPr>
          <xdr:cNvPicPr>
            <a:picLocks noChangeAspect="1"/>
          </xdr:cNvPicPr>
        </xdr:nvPicPr>
        <xdr:blipFill>
          <a:blip xmlns:r="http://schemas.openxmlformats.org/officeDocument/2006/relationships" r:embed="rId2" cstate="print"/>
          <a:srcRect/>
          <a:stretch>
            <a:fillRect/>
          </a:stretch>
        </xdr:blipFill>
        <xdr:spPr bwMode="auto">
          <a:xfrm>
            <a:off x="344805" y="1198245"/>
            <a:ext cx="2478405" cy="1906905"/>
          </a:xfrm>
          <a:prstGeom prst="rect">
            <a:avLst/>
          </a:prstGeom>
          <a:noFill/>
          <a:ln w="9525">
            <a:noFill/>
            <a:miter lim="800000"/>
            <a:headEnd/>
            <a:tailEnd/>
          </a:ln>
        </xdr:spPr>
      </xdr:pic>
      <xdr:pic>
        <xdr:nvPicPr>
          <xdr:cNvPr id="6" name="図 6">
            <a:extLst>
              <a:ext uri="{FF2B5EF4-FFF2-40B4-BE49-F238E27FC236}">
                <a16:creationId xmlns:a16="http://schemas.microsoft.com/office/drawing/2014/main" id="{65BC085E-7A64-696E-E62A-05103F8AAF2A}"/>
              </a:ext>
            </a:extLst>
          </xdr:cNvPr>
          <xdr:cNvPicPr>
            <a:picLocks noChangeAspect="1"/>
          </xdr:cNvPicPr>
        </xdr:nvPicPr>
        <xdr:blipFill>
          <a:blip xmlns:r="http://schemas.openxmlformats.org/officeDocument/2006/relationships" r:embed="rId3" cstate="print"/>
          <a:srcRect/>
          <a:stretch>
            <a:fillRect/>
          </a:stretch>
        </xdr:blipFill>
        <xdr:spPr bwMode="auto">
          <a:xfrm>
            <a:off x="331470" y="2118360"/>
            <a:ext cx="1135380" cy="977265"/>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1</xdr:colOff>
      <xdr:row>15</xdr:row>
      <xdr:rowOff>31105</xdr:rowOff>
    </xdr:from>
    <xdr:to>
      <xdr:col>2</xdr:col>
      <xdr:colOff>4053423</xdr:colOff>
      <xdr:row>33</xdr:row>
      <xdr:rowOff>108858</xdr:rowOff>
    </xdr:to>
    <xdr:pic>
      <xdr:nvPicPr>
        <xdr:cNvPr id="3" name="図 2">
          <a:extLst>
            <a:ext uri="{FF2B5EF4-FFF2-40B4-BE49-F238E27FC236}">
              <a16:creationId xmlns:a16="http://schemas.microsoft.com/office/drawing/2014/main" id="{64AB50DA-2D41-6EFE-4CE8-29311A41CF1C}"/>
            </a:ext>
          </a:extLst>
        </xdr:cNvPr>
        <xdr:cNvPicPr>
          <a:picLocks noChangeAspect="1"/>
        </xdr:cNvPicPr>
      </xdr:nvPicPr>
      <xdr:blipFill>
        <a:blip xmlns:r="http://schemas.openxmlformats.org/officeDocument/2006/relationships" r:embed="rId2"/>
        <a:stretch>
          <a:fillRect/>
        </a:stretch>
      </xdr:blipFill>
      <xdr:spPr>
        <a:xfrm>
          <a:off x="2107164" y="6764697"/>
          <a:ext cx="4053422" cy="32657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21</xdr:col>
      <xdr:colOff>59267</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1135032"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7</xdr:row>
      <xdr:rowOff>8467</xdr:rowOff>
    </xdr:from>
    <xdr:to>
      <xdr:col>6</xdr:col>
      <xdr:colOff>118533</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49400"/>
          <a:ext cx="941010" cy="16841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25400</xdr:colOff>
      <xdr:row>43</xdr:row>
      <xdr:rowOff>16933</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345344" cy="31324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20</xdr:col>
      <xdr:colOff>448734</xdr:colOff>
      <xdr:row>45</xdr:row>
      <xdr:rowOff>42333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021479" cy="34912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2</xdr:col>
      <xdr:colOff>4100752</xdr:colOff>
      <xdr:row>39</xdr:row>
      <xdr:rowOff>205740</xdr:rowOff>
    </xdr:to>
    <xdr:pic>
      <xdr:nvPicPr>
        <xdr:cNvPr id="3" name="図 2">
          <a:extLst>
            <a:ext uri="{FF2B5EF4-FFF2-40B4-BE49-F238E27FC236}">
              <a16:creationId xmlns:a16="http://schemas.microsoft.com/office/drawing/2014/main" id="{FCED0D41-FEAC-ED9F-43F5-B55A55D85A6E}"/>
            </a:ext>
          </a:extLst>
        </xdr:cNvPr>
        <xdr:cNvPicPr>
          <a:picLocks noChangeAspect="1"/>
        </xdr:cNvPicPr>
      </xdr:nvPicPr>
      <xdr:blipFill>
        <a:blip xmlns:r="http://schemas.openxmlformats.org/officeDocument/2006/relationships" r:embed="rId1"/>
        <a:stretch>
          <a:fillRect/>
        </a:stretch>
      </xdr:blipFill>
      <xdr:spPr>
        <a:xfrm>
          <a:off x="1463040" y="11551920"/>
          <a:ext cx="5464732" cy="5867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171451</xdr:colOff>
      <xdr:row>2</xdr:row>
      <xdr:rowOff>1247775</xdr:rowOff>
    </xdr:from>
    <xdr:to>
      <xdr:col>0</xdr:col>
      <xdr:colOff>5410201</xdr:colOff>
      <xdr:row>2</xdr:row>
      <xdr:rowOff>3505200</xdr:rowOff>
    </xdr:to>
    <xdr:sp macro="" textlink="">
      <xdr:nvSpPr>
        <xdr:cNvPr id="3" name="テキスト ボックス 2">
          <a:extLst>
            <a:ext uri="{FF2B5EF4-FFF2-40B4-BE49-F238E27FC236}">
              <a16:creationId xmlns:a16="http://schemas.microsoft.com/office/drawing/2014/main" id="{3FC3AA37-5966-2038-FF2F-AFA935E1E794}"/>
            </a:ext>
          </a:extLst>
        </xdr:cNvPr>
        <xdr:cNvSpPr txBox="1"/>
      </xdr:nvSpPr>
      <xdr:spPr>
        <a:xfrm>
          <a:off x="171451" y="2428875"/>
          <a:ext cx="52387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ja-JP" altLang="en-US" sz="2000">
            <a:solidFill>
              <a:srgbClr val="FF0000"/>
            </a:solidFill>
          </a:endParaRPr>
        </a:p>
      </xdr:txBody>
    </xdr:sp>
    <xdr:clientData/>
  </xdr:twoCellAnchor>
  <xdr:twoCellAnchor editAs="oneCell">
    <xdr:from>
      <xdr:col>0</xdr:col>
      <xdr:colOff>285751</xdr:colOff>
      <xdr:row>2</xdr:row>
      <xdr:rowOff>1295400</xdr:rowOff>
    </xdr:from>
    <xdr:to>
      <xdr:col>0</xdr:col>
      <xdr:colOff>5338412</xdr:colOff>
      <xdr:row>2</xdr:row>
      <xdr:rowOff>3457575</xdr:rowOff>
    </xdr:to>
    <xdr:pic>
      <xdr:nvPicPr>
        <xdr:cNvPr id="4" name="図 3">
          <a:extLst>
            <a:ext uri="{FF2B5EF4-FFF2-40B4-BE49-F238E27FC236}">
              <a16:creationId xmlns:a16="http://schemas.microsoft.com/office/drawing/2014/main" id="{200ECEB5-1A37-4603-BC02-2BCCD0D3CDDF}"/>
            </a:ext>
          </a:extLst>
        </xdr:cNvPr>
        <xdr:cNvPicPr>
          <a:picLocks noChangeAspect="1"/>
        </xdr:cNvPicPr>
      </xdr:nvPicPr>
      <xdr:blipFill>
        <a:blip xmlns:r="http://schemas.openxmlformats.org/officeDocument/2006/relationships" r:embed="rId1"/>
        <a:stretch>
          <a:fillRect/>
        </a:stretch>
      </xdr:blipFill>
      <xdr:spPr>
        <a:xfrm>
          <a:off x="285751" y="2476500"/>
          <a:ext cx="5052661" cy="2162175"/>
        </a:xfrm>
        <a:prstGeom prst="rect">
          <a:avLst/>
        </a:prstGeom>
      </xdr:spPr>
    </xdr:pic>
    <xdr:clientData/>
  </xdr:twoCellAnchor>
  <xdr:twoCellAnchor>
    <xdr:from>
      <xdr:col>0</xdr:col>
      <xdr:colOff>5610225</xdr:colOff>
      <xdr:row>2</xdr:row>
      <xdr:rowOff>1285875</xdr:rowOff>
    </xdr:from>
    <xdr:to>
      <xdr:col>0</xdr:col>
      <xdr:colOff>15525750</xdr:colOff>
      <xdr:row>2</xdr:row>
      <xdr:rowOff>3457575</xdr:rowOff>
    </xdr:to>
    <xdr:sp macro="" textlink="">
      <xdr:nvSpPr>
        <xdr:cNvPr id="5" name="テキスト ボックス 4">
          <a:extLst>
            <a:ext uri="{FF2B5EF4-FFF2-40B4-BE49-F238E27FC236}">
              <a16:creationId xmlns:a16="http://schemas.microsoft.com/office/drawing/2014/main" id="{CBBEC238-F96E-D644-890C-5E481034B5BF}"/>
            </a:ext>
          </a:extLst>
        </xdr:cNvPr>
        <xdr:cNvSpPr txBox="1"/>
      </xdr:nvSpPr>
      <xdr:spPr>
        <a:xfrm>
          <a:off x="5610225" y="2466975"/>
          <a:ext cx="9915525" cy="217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備蓄米は、そのほとんどがブレンド米であるために、原産国の</a:t>
          </a:r>
          <a:r>
            <a:rPr kumimoji="1" lang="en-US" altLang="ja-JP" sz="2000">
              <a:solidFill>
                <a:srgbClr val="FF0000"/>
              </a:solidFill>
            </a:rPr>
            <a:t>5</a:t>
          </a:r>
          <a:r>
            <a:rPr kumimoji="1" lang="ja-JP" altLang="en-US" sz="2000">
              <a:solidFill>
                <a:srgbClr val="FF0000"/>
              </a:solidFill>
            </a:rPr>
            <a:t>割以上占める産地を表示すれば、品種、年産の表示は不要です。</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5:D29" totalsRowShown="0" tableBorderDxfId="7">
  <tableColumns count="4">
    <tableColumn id="1" xr3:uid="{7A3970F1-52BE-4C60-A959-B0C4449B7DBA}" name="列1"/>
    <tableColumn id="2" xr3:uid="{0B775AFF-E1A7-460B-953B-60F82CB58AB2}" name="列2"/>
    <tableColumn id="3" xr3:uid="{5662DF9B-DBF3-4319-B5FA-69D34FF0A511}" name="列3"/>
    <tableColumn id="4" xr3:uid="{C9C679FC-A357-4158-9240-6FBD1C4B15DA}" name="列4"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j7p.jp/142960/2" TargetMode="External"/><Relationship Id="rId7" Type="http://schemas.openxmlformats.org/officeDocument/2006/relationships/hyperlink" Target="https://www.tainan.gov.tw/jp/News_Content.aspx?n=13119&amp;sms=13661&amp;s=8748564" TargetMode="External"/><Relationship Id="rId2" Type="http://schemas.openxmlformats.org/officeDocument/2006/relationships/hyperlink" Target="https://wellness-news.co.jp/posts/250613-2/" TargetMode="External"/><Relationship Id="rId1" Type="http://schemas.openxmlformats.org/officeDocument/2006/relationships/hyperlink" Target="https://www.jacom.or.jp/ryutsu/news/2025/06/250613-82426.php" TargetMode="External"/><Relationship Id="rId6" Type="http://schemas.openxmlformats.org/officeDocument/2006/relationships/hyperlink" Target="https://www.maff.go.jp/kinki/press/syouhi/hyouzi/250610.html" TargetMode="External"/><Relationship Id="rId5" Type="http://schemas.openxmlformats.org/officeDocument/2006/relationships/hyperlink" Target="https://www.gifu-np.co.jp/articles/-/551722" TargetMode="External"/><Relationship Id="rId4" Type="http://schemas.openxmlformats.org/officeDocument/2006/relationships/hyperlink" Target="https://wellness-news.co.jp/posts/250611-1/" TargetMode="External"/><Relationship Id="rId9"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2c4d65fb2c6e6b8424609234fceb69e72225a062" TargetMode="External"/><Relationship Id="rId2" Type="http://schemas.openxmlformats.org/officeDocument/2006/relationships/hyperlink" Target="https://www.excite.co.jp/news/article/Recall_51200/" TargetMode="External"/><Relationship Id="rId1" Type="http://schemas.openxmlformats.org/officeDocument/2006/relationships/hyperlink" Target="https://ifas.mhlw.go.jp/faspub/_link.do?i=IO_S020502&amp;p=RCL202501244" TargetMode="External"/><Relationship Id="rId6" Type="http://schemas.openxmlformats.org/officeDocument/2006/relationships/printerSettings" Target="../printerSettings/printerSettings11.bin"/><Relationship Id="rId5" Type="http://schemas.openxmlformats.org/officeDocument/2006/relationships/hyperlink" Target="https://news.goo.ne.jp/iw/269234/%E3%80%90%E3%81%8A%E8%A9%AB%E3%81%B3%E3%80%912380kg%E8%87%AA%E4%B8%BB%E5%9B%9E%E5%8F%8E%E3%80%8C%E5%9F%BA%E6%BA%96%E5%80%A4%E3%82%92%E8%B6%85%E3%81%88%E3%82%8B%E8%BE%B2%E8%96%AC%E3%80%8D" TargetMode="External"/><Relationship Id="rId4" Type="http://schemas.openxmlformats.org/officeDocument/2006/relationships/hyperlink" Target="https://ifas.mhlw.go.jp/faspub/_link.do?i=IO_S020502&amp;p=RCL20250123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kobe-np.co.jp/news/society/202506/0019094441.shtml" TargetMode="External"/><Relationship Id="rId13" Type="http://schemas.openxmlformats.org/officeDocument/2006/relationships/table" Target="../tables/table1.xml"/><Relationship Id="rId3" Type="http://schemas.openxmlformats.org/officeDocument/2006/relationships/hyperlink" Target="https://news.tv-asahi.co.jp/news_society/articles/900027201.html?fbclid=IwY2xjawK5rrFleHRuA2FlbQIxMQBicmlkETFwalVDMGdOVUE3VFYwbk5lAR7FqeRtokR3vPLCv_xyfP41Y8v1hiSBeWGr_Im0P0lPjbB3hd-kJWg0HhwA0A_aem_WHCiOrpV8dX0zehDNSuV7w" TargetMode="External"/><Relationship Id="rId7" Type="http://schemas.openxmlformats.org/officeDocument/2006/relationships/hyperlink" Target="https://news.goo.ne.jp/article/tvasahinews/nation/tvasahinews-000431763.html" TargetMode="External"/><Relationship Id="rId12" Type="http://schemas.openxmlformats.org/officeDocument/2006/relationships/printerSettings" Target="../printerSettings/printerSettings5.bin"/><Relationship Id="rId2" Type="http://schemas.openxmlformats.org/officeDocument/2006/relationships/hyperlink" Target="https://topics.smt.docomo.ne.jp/article/abcnews/region/abcnews-31737"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ews.yahoo.co.jp/articles/60dea9767b1247bd02453946bb224668fb7ab3e9" TargetMode="External"/><Relationship Id="rId11" Type="http://schemas.openxmlformats.org/officeDocument/2006/relationships/hyperlink" Target="https://www3.nhk.or.jp/lnews/akita/20250614/6010024666.html" TargetMode="External"/><Relationship Id="rId5" Type="http://schemas.openxmlformats.org/officeDocument/2006/relationships/hyperlink" Target="https://news.goo.ne.jp/article/ktv_news/region/ktv_news-20010.html" TargetMode="External"/><Relationship Id="rId10" Type="http://schemas.openxmlformats.org/officeDocument/2006/relationships/hyperlink" Target="https://www.asahi.co.jp/webnews/pages/abc_31657.html" TargetMode="External"/><Relationship Id="rId4" Type="http://schemas.openxmlformats.org/officeDocument/2006/relationships/hyperlink" Target="https://www3.nhk.or.jp/lnews/maebashi/20250612/1060019781.html" TargetMode="External"/><Relationship Id="rId9" Type="http://schemas.openxmlformats.org/officeDocument/2006/relationships/hyperlink" Target="https://www.pref.fukuoka.lg.jp/press-release/shokuchudoku-20250608-0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qab.co.jp/news/20250609254967.html" TargetMode="External"/><Relationship Id="rId13" Type="http://schemas.openxmlformats.org/officeDocument/2006/relationships/hyperlink" Target="https://news.nissyoku.co.jp/flash/1189640" TargetMode="External"/><Relationship Id="rId3" Type="http://schemas.openxmlformats.org/officeDocument/2006/relationships/hyperlink" Target="https://www.cnn.co.jp/photo/l/1295018.html" TargetMode="External"/><Relationship Id="rId7" Type="http://schemas.openxmlformats.org/officeDocument/2006/relationships/hyperlink" Target="https://jp.reuters.com/markets/commodities/IRT3ZMRIBRMHNMN4LS263P5N5M-2025-06-08/" TargetMode="External"/><Relationship Id="rId12" Type="http://schemas.openxmlformats.org/officeDocument/2006/relationships/hyperlink" Target="https://www.vietnam.vn/ja/quan-ly-thi-truong-ha-noi-bat-giu-hon-4-tan-tao-do-nhap-lau" TargetMode="External"/><Relationship Id="rId2" Type="http://schemas.openxmlformats.org/officeDocument/2006/relationships/hyperlink" Target="https://www.harpersbazaar.com/jp/lifestyle/daily-life/a65029297/salmonella-outbreak-eggs-recall-fda-250612-lift1/" TargetMode="External"/><Relationship Id="rId1" Type="http://schemas.openxmlformats.org/officeDocument/2006/relationships/hyperlink" Target="https://www.mk.co.kr/jp/it/11341707" TargetMode="External"/><Relationship Id="rId6" Type="http://schemas.openxmlformats.org/officeDocument/2006/relationships/hyperlink" Target="https://news.yahoo.co.jp/articles/9e58674d8d669c7ebd2d1059e5686035cad4399e" TargetMode="External"/><Relationship Id="rId11" Type="http://schemas.openxmlformats.org/officeDocument/2006/relationships/hyperlink" Target="https://jp.reuters.com/world/security/EJOEY2667JPEDMSYVJOS53ZC6Q-2025-06-10/" TargetMode="External"/><Relationship Id="rId5" Type="http://schemas.openxmlformats.org/officeDocument/2006/relationships/hyperlink" Target="https://www.jetro.go.jp/biznews/2025/06/ff0f487a2c0de270.html" TargetMode="External"/><Relationship Id="rId15" Type="http://schemas.openxmlformats.org/officeDocument/2006/relationships/printerSettings" Target="../printerSettings/printerSettings6.bin"/><Relationship Id="rId10" Type="http://schemas.openxmlformats.org/officeDocument/2006/relationships/hyperlink" Target="https://www.nikkei.com/nkd/industry/article/?DisplayType=1&amp;n_m_code=052&amp;ng=DGKKZO89246600Z00C25A6FF8000" TargetMode="External"/><Relationship Id="rId4" Type="http://schemas.openxmlformats.org/officeDocument/2006/relationships/hyperlink" Target="https://www.nna.jp/news/2802275" TargetMode="External"/><Relationship Id="rId9" Type="http://schemas.openxmlformats.org/officeDocument/2006/relationships/hyperlink" Target="https://www3.nhk.or.jp/news/html/20250609/k10014830071000.html" TargetMode="External"/><Relationship Id="rId14" Type="http://schemas.openxmlformats.org/officeDocument/2006/relationships/hyperlink" Target="https://news.nissyoku.co.jp/news/ozawa2025060304380530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tabSelected="1"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67" t="s">
        <v>3</v>
      </c>
      <c r="B3" s="668"/>
      <c r="C3" s="668"/>
      <c r="D3" s="668"/>
      <c r="E3" s="668"/>
      <c r="F3" s="668"/>
      <c r="G3" s="668"/>
      <c r="H3" s="669"/>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+'23　食中毒記事等 '!A2</f>
        <v>京都のホテルで106人食中毒　修学旅行生ら腹痛など訴え</v>
      </c>
      <c r="C10" s="75"/>
      <c r="D10" s="77"/>
      <c r="E10" s="75"/>
      <c r="F10" s="78"/>
      <c r="G10" s="76"/>
      <c r="H10" s="76"/>
      <c r="I10" s="41"/>
    </row>
    <row r="11" spans="1:9" ht="15" customHeight="1">
      <c r="A11" s="144" t="s">
        <v>9</v>
      </c>
      <c r="B11" s="75" t="str">
        <f>+'23　ノロウイルス関連情報 '!H72</f>
        <v>管理レベル「3」　</v>
      </c>
      <c r="C11" s="75"/>
      <c r="D11" s="75" t="s">
        <v>10</v>
      </c>
      <c r="E11" s="75"/>
      <c r="F11" s="77">
        <f>+'23　ノロウイルス関連情報 '!G73</f>
        <v>6.47</v>
      </c>
      <c r="G11" s="75" t="str">
        <f>+'23　ノロウイルス関連情報 '!H73</f>
        <v>　：先週より</v>
      </c>
      <c r="H11" s="171">
        <f>+'23　ノロウイルス関連情報 '!I73</f>
        <v>-4.9999999999999822E-2</v>
      </c>
      <c r="I11" s="41"/>
    </row>
    <row r="12" spans="1:9" s="49" customFormat="1" ht="15" customHeight="1">
      <c r="A12" s="79" t="s">
        <v>11</v>
      </c>
      <c r="B12" s="673" t="str">
        <f>+'23　残留農薬など'!A2</f>
        <v xml:space="preserve">【回収】中国産生姜 一部残留農薬基準値超過(ID:53104) - リコールプラス </v>
      </c>
      <c r="C12" s="673"/>
      <c r="D12" s="673"/>
      <c r="E12" s="673"/>
      <c r="F12" s="673"/>
      <c r="G12" s="673"/>
      <c r="H12" s="80"/>
      <c r="I12" s="48"/>
    </row>
    <row r="13" spans="1:9" ht="15" customHeight="1">
      <c r="A13" s="74" t="s">
        <v>12</v>
      </c>
      <c r="B13" s="673" t="str">
        <f>+'23　食品表示'!A2</f>
        <v>「備蓄米」表示義務はあるの？ スタジオで詳しく解説 食品表示法で規定</v>
      </c>
      <c r="C13" s="673"/>
      <c r="D13" s="673"/>
      <c r="E13" s="673"/>
      <c r="F13" s="673"/>
      <c r="G13" s="673"/>
      <c r="H13" s="76"/>
      <c r="I13" s="41"/>
    </row>
    <row r="14" spans="1:9" ht="15" customHeight="1">
      <c r="A14" s="74" t="s">
        <v>13</v>
      </c>
      <c r="B14" s="76" t="str">
        <f>+'23 海外情報'!A2</f>
        <v xml:space="preserve">パンを食べてサルモネラ菌に感染する集団発生事例が続いている。 先月、忠清北道清州市と鎮川 ... </v>
      </c>
      <c r="D14" s="76"/>
      <c r="E14" s="76"/>
      <c r="F14" s="76"/>
      <c r="G14" s="76"/>
      <c r="H14" s="76"/>
      <c r="I14" s="41"/>
    </row>
    <row r="15" spans="1:9" ht="15" customHeight="1">
      <c r="A15" s="81" t="s">
        <v>14</v>
      </c>
      <c r="B15" s="82" t="str">
        <f>+'23 海外情報'!A5</f>
        <v xml:space="preserve">全米で約1920万個の卵が回収に。サルモネラ菌の汚染リスクで - Harper's BAZAAR </v>
      </c>
      <c r="C15" s="670" t="s">
        <v>15</v>
      </c>
      <c r="D15" s="670"/>
      <c r="E15" s="670"/>
      <c r="F15" s="670"/>
      <c r="G15" s="670"/>
      <c r="H15" s="671"/>
      <c r="I15" s="41"/>
    </row>
    <row r="16" spans="1:9" ht="15" customHeight="1">
      <c r="A16" s="74" t="s">
        <v>16</v>
      </c>
      <c r="B16" s="75" t="str">
        <f>+'23　感染症統計'!A23</f>
        <v>2025年 第23週（6/2～6/8）</v>
      </c>
      <c r="C16" s="76"/>
      <c r="D16" s="75" t="s">
        <v>17</v>
      </c>
      <c r="E16" s="76"/>
      <c r="F16" s="76"/>
      <c r="G16" s="76"/>
      <c r="H16" s="76"/>
      <c r="I16" s="41"/>
    </row>
    <row r="17" spans="1:16" ht="15" customHeight="1">
      <c r="A17" s="74" t="s">
        <v>18</v>
      </c>
      <c r="B17" s="672" t="str">
        <f>+'22　国内感染症情報'!B2</f>
        <v>2025年第22週（5月26日〜6月1日）</v>
      </c>
      <c r="C17" s="672"/>
      <c r="D17" s="672"/>
      <c r="E17" s="672"/>
      <c r="F17" s="672"/>
      <c r="G17" s="672"/>
      <c r="H17" s="76"/>
      <c r="I17" s="41"/>
    </row>
    <row r="18" spans="1:16" ht="15" customHeight="1">
      <c r="A18" s="74" t="s">
        <v>19</v>
      </c>
      <c r="B18" t="str">
        <f>+'23  衛生訓話'!A2</f>
        <v>今週のお題　(食品取扱者の体調管理は同居家族まで必要です)</v>
      </c>
      <c r="F18" s="83"/>
      <c r="G18" s="76"/>
      <c r="H18" s="76"/>
      <c r="I18" s="41"/>
    </row>
    <row r="19" spans="1:16" ht="15" customHeight="1">
      <c r="A19" s="74" t="s">
        <v>20</v>
      </c>
      <c r="B19" s="670" t="s">
        <v>472</v>
      </c>
      <c r="C19" s="670"/>
      <c r="D19" s="670"/>
      <c r="E19" s="670"/>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74" t="s">
        <v>25</v>
      </c>
      <c r="B39" s="674"/>
      <c r="C39" s="674"/>
      <c r="D39" s="674"/>
      <c r="E39" s="674"/>
      <c r="F39" s="674"/>
      <c r="G39" s="674"/>
    </row>
    <row r="40" spans="1:9" ht="30.75" customHeight="1">
      <c r="A40" s="666" t="s">
        <v>26</v>
      </c>
      <c r="B40" s="666"/>
      <c r="C40" s="666"/>
      <c r="D40" s="666"/>
      <c r="E40" s="666"/>
      <c r="F40" s="666"/>
      <c r="G40" s="666"/>
    </row>
    <row r="41" spans="1:9" ht="15">
      <c r="A41" s="52"/>
    </row>
    <row r="42" spans="1:9" ht="69.75" customHeight="1">
      <c r="A42" s="661" t="s">
        <v>27</v>
      </c>
      <c r="B42" s="661"/>
      <c r="C42" s="661"/>
      <c r="D42" s="661"/>
      <c r="E42" s="661"/>
      <c r="F42" s="661"/>
      <c r="G42" s="661"/>
    </row>
    <row r="43" spans="1:9" ht="35.25" customHeight="1">
      <c r="A43" s="666" t="s">
        <v>28</v>
      </c>
      <c r="B43" s="666"/>
      <c r="C43" s="666"/>
      <c r="D43" s="666"/>
      <c r="E43" s="666"/>
      <c r="F43" s="666"/>
      <c r="G43" s="666"/>
    </row>
    <row r="44" spans="1:9" ht="59.25" customHeight="1">
      <c r="A44" s="661" t="s">
        <v>29</v>
      </c>
      <c r="B44" s="661"/>
      <c r="C44" s="661"/>
      <c r="D44" s="661"/>
      <c r="E44" s="661"/>
      <c r="F44" s="661"/>
      <c r="G44" s="661"/>
    </row>
    <row r="45" spans="1:9" ht="15">
      <c r="A45" s="53"/>
    </row>
    <row r="46" spans="1:9" ht="27.75" customHeight="1">
      <c r="A46" s="663" t="s">
        <v>30</v>
      </c>
      <c r="B46" s="663"/>
      <c r="C46" s="663"/>
      <c r="D46" s="663"/>
      <c r="E46" s="663"/>
      <c r="F46" s="663"/>
      <c r="G46" s="663"/>
    </row>
    <row r="47" spans="1:9" ht="53.25" customHeight="1">
      <c r="A47" s="662" t="s">
        <v>31</v>
      </c>
      <c r="B47" s="661"/>
      <c r="C47" s="661"/>
      <c r="D47" s="661"/>
      <c r="E47" s="661"/>
      <c r="F47" s="661"/>
      <c r="G47" s="661"/>
    </row>
    <row r="48" spans="1:9" ht="15">
      <c r="A48" s="53"/>
    </row>
    <row r="49" spans="1:7" ht="32.25" customHeight="1">
      <c r="A49" s="663" t="s">
        <v>32</v>
      </c>
      <c r="B49" s="663"/>
      <c r="C49" s="663"/>
      <c r="D49" s="663"/>
      <c r="E49" s="663"/>
      <c r="F49" s="663"/>
      <c r="G49" s="663"/>
    </row>
    <row r="50" spans="1:7" ht="15">
      <c r="A50" s="52"/>
    </row>
    <row r="51" spans="1:7" ht="87" customHeight="1">
      <c r="A51" s="662" t="s">
        <v>33</v>
      </c>
      <c r="B51" s="661"/>
      <c r="C51" s="661"/>
      <c r="D51" s="661"/>
      <c r="E51" s="661"/>
      <c r="F51" s="661"/>
      <c r="G51" s="661"/>
    </row>
    <row r="52" spans="1:7" ht="15">
      <c r="A52" s="53"/>
    </row>
    <row r="53" spans="1:7" ht="32.25" customHeight="1">
      <c r="A53" s="663" t="s">
        <v>34</v>
      </c>
      <c r="B53" s="663"/>
      <c r="C53" s="663"/>
      <c r="D53" s="663"/>
      <c r="E53" s="663"/>
      <c r="F53" s="663"/>
      <c r="G53" s="663"/>
    </row>
    <row r="54" spans="1:7" ht="29.25" customHeight="1">
      <c r="A54" s="661" t="s">
        <v>35</v>
      </c>
      <c r="B54" s="661"/>
      <c r="C54" s="661"/>
      <c r="D54" s="661"/>
      <c r="E54" s="661"/>
      <c r="F54" s="661"/>
      <c r="G54" s="661"/>
    </row>
    <row r="55" spans="1:7" ht="15">
      <c r="A55" s="53"/>
    </row>
    <row r="56" spans="1:7" s="49" customFormat="1" ht="110.25" customHeight="1">
      <c r="A56" s="664" t="s">
        <v>36</v>
      </c>
      <c r="B56" s="665"/>
      <c r="C56" s="665"/>
      <c r="D56" s="665"/>
      <c r="E56" s="665"/>
      <c r="F56" s="665"/>
      <c r="G56" s="665"/>
    </row>
    <row r="57" spans="1:7" ht="34.5" customHeight="1">
      <c r="A57" s="666" t="s">
        <v>37</v>
      </c>
      <c r="B57" s="666"/>
      <c r="C57" s="666"/>
      <c r="D57" s="666"/>
      <c r="E57" s="666"/>
      <c r="F57" s="666"/>
      <c r="G57" s="666"/>
    </row>
    <row r="58" spans="1:7" ht="114" customHeight="1">
      <c r="A58" s="662" t="s">
        <v>38</v>
      </c>
      <c r="B58" s="661"/>
      <c r="C58" s="661"/>
      <c r="D58" s="661"/>
      <c r="E58" s="661"/>
      <c r="F58" s="661"/>
      <c r="G58" s="661"/>
    </row>
    <row r="59" spans="1:7" ht="109.5" customHeight="1">
      <c r="A59" s="661"/>
      <c r="B59" s="661"/>
      <c r="C59" s="661"/>
      <c r="D59" s="661"/>
      <c r="E59" s="661"/>
      <c r="F59" s="661"/>
      <c r="G59" s="661"/>
    </row>
    <row r="60" spans="1:7" ht="15">
      <c r="A60" s="53"/>
    </row>
    <row r="61" spans="1:7" s="50" customFormat="1" ht="57.75" customHeight="1">
      <c r="A61" s="661"/>
      <c r="B61" s="661"/>
      <c r="C61" s="661"/>
      <c r="D61" s="661"/>
      <c r="E61" s="661"/>
      <c r="F61" s="661"/>
      <c r="G61" s="661"/>
    </row>
  </sheetData>
  <mergeCells count="22">
    <mergeCell ref="A3:H3"/>
    <mergeCell ref="C15:H15"/>
    <mergeCell ref="B17:G17"/>
    <mergeCell ref="B12:G12"/>
    <mergeCell ref="A39:G39"/>
    <mergeCell ref="B13:G13"/>
    <mergeCell ref="B19:E19"/>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1"/>
  <sheetViews>
    <sheetView view="pageBreakPreview" zoomScaleNormal="100" zoomScaleSheetLayoutView="100" workbookViewId="0"/>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608" t="s">
        <v>256</v>
      </c>
      <c r="B1" s="609" t="s">
        <v>177</v>
      </c>
      <c r="C1" s="610" t="s">
        <v>225</v>
      </c>
      <c r="D1" s="611" t="s">
        <v>172</v>
      </c>
      <c r="E1" s="612" t="s">
        <v>173</v>
      </c>
    </row>
    <row r="2" spans="1:5" ht="23.4" customHeight="1">
      <c r="A2" s="630" t="s">
        <v>212</v>
      </c>
      <c r="B2" s="631" t="s">
        <v>259</v>
      </c>
      <c r="C2" s="632" t="s">
        <v>322</v>
      </c>
      <c r="D2" s="633">
        <v>45821</v>
      </c>
      <c r="E2" s="634">
        <v>45821</v>
      </c>
    </row>
    <row r="3" spans="1:5" ht="23.4" customHeight="1">
      <c r="A3" s="613" t="s">
        <v>214</v>
      </c>
      <c r="B3" s="614" t="s">
        <v>260</v>
      </c>
      <c r="C3" s="615" t="s">
        <v>323</v>
      </c>
      <c r="D3" s="616">
        <v>45821</v>
      </c>
      <c r="E3" s="617">
        <v>45821</v>
      </c>
    </row>
    <row r="4" spans="1:5" ht="23.4" customHeight="1">
      <c r="A4" s="593" t="s">
        <v>212</v>
      </c>
      <c r="B4" s="594" t="s">
        <v>261</v>
      </c>
      <c r="C4" s="595" t="s">
        <v>298</v>
      </c>
      <c r="D4" s="596">
        <v>45821</v>
      </c>
      <c r="E4" s="597">
        <v>45821</v>
      </c>
    </row>
    <row r="5" spans="1:5" ht="23.4" customHeight="1">
      <c r="A5" s="635" t="s">
        <v>212</v>
      </c>
      <c r="B5" s="636" t="s">
        <v>262</v>
      </c>
      <c r="C5" s="637" t="s">
        <v>299</v>
      </c>
      <c r="D5" s="638">
        <v>45821</v>
      </c>
      <c r="E5" s="639">
        <v>45821</v>
      </c>
    </row>
    <row r="6" spans="1:5" ht="23.4" customHeight="1">
      <c r="A6" s="583" t="s">
        <v>212</v>
      </c>
      <c r="B6" s="584" t="s">
        <v>263</v>
      </c>
      <c r="C6" s="585" t="s">
        <v>300</v>
      </c>
      <c r="D6" s="586">
        <v>45821</v>
      </c>
      <c r="E6" s="587">
        <v>45821</v>
      </c>
    </row>
    <row r="7" spans="1:5" ht="23.4" customHeight="1">
      <c r="A7" s="583" t="s">
        <v>212</v>
      </c>
      <c r="B7" s="584" t="s">
        <v>264</v>
      </c>
      <c r="C7" s="585" t="s">
        <v>301</v>
      </c>
      <c r="D7" s="586">
        <v>45820</v>
      </c>
      <c r="E7" s="587">
        <v>45821</v>
      </c>
    </row>
    <row r="8" spans="1:5" ht="23.4" customHeight="1">
      <c r="A8" s="588" t="s">
        <v>212</v>
      </c>
      <c r="B8" s="589" t="s">
        <v>265</v>
      </c>
      <c r="C8" s="590" t="s">
        <v>302</v>
      </c>
      <c r="D8" s="591">
        <v>45820</v>
      </c>
      <c r="E8" s="592">
        <v>45821</v>
      </c>
    </row>
    <row r="9" spans="1:5" ht="23.4" customHeight="1">
      <c r="A9" s="613" t="s">
        <v>212</v>
      </c>
      <c r="B9" s="614" t="s">
        <v>266</v>
      </c>
      <c r="C9" s="615" t="s">
        <v>303</v>
      </c>
      <c r="D9" s="616">
        <v>45820</v>
      </c>
      <c r="E9" s="617">
        <v>45821</v>
      </c>
    </row>
    <row r="10" spans="1:5" ht="23.4" customHeight="1">
      <c r="A10" s="593" t="s">
        <v>267</v>
      </c>
      <c r="B10" s="594" t="s">
        <v>268</v>
      </c>
      <c r="C10" s="595" t="s">
        <v>304</v>
      </c>
      <c r="D10" s="596">
        <v>45820</v>
      </c>
      <c r="E10" s="597">
        <v>45821</v>
      </c>
    </row>
    <row r="11" spans="1:5" ht="23.4" customHeight="1">
      <c r="A11" s="635" t="s">
        <v>212</v>
      </c>
      <c r="B11" s="636" t="s">
        <v>269</v>
      </c>
      <c r="C11" s="637" t="s">
        <v>305</v>
      </c>
      <c r="D11" s="638">
        <v>45820</v>
      </c>
      <c r="E11" s="639">
        <v>45821</v>
      </c>
    </row>
    <row r="12" spans="1:5" ht="23.4" customHeight="1">
      <c r="A12" s="593" t="s">
        <v>212</v>
      </c>
      <c r="B12" s="594" t="s">
        <v>270</v>
      </c>
      <c r="C12" s="595" t="s">
        <v>306</v>
      </c>
      <c r="D12" s="596">
        <v>45820</v>
      </c>
      <c r="E12" s="597">
        <v>45820</v>
      </c>
    </row>
    <row r="13" spans="1:5" ht="23.4" customHeight="1">
      <c r="A13" s="410" t="s">
        <v>212</v>
      </c>
      <c r="B13" s="411" t="s">
        <v>271</v>
      </c>
      <c r="C13" s="412" t="s">
        <v>307</v>
      </c>
      <c r="D13" s="413">
        <v>45820</v>
      </c>
      <c r="E13" s="414">
        <v>45820</v>
      </c>
    </row>
    <row r="14" spans="1:5" ht="23.4" customHeight="1">
      <c r="A14" s="613" t="s">
        <v>212</v>
      </c>
      <c r="B14" s="614" t="s">
        <v>263</v>
      </c>
      <c r="C14" s="615" t="s">
        <v>308</v>
      </c>
      <c r="D14" s="616">
        <v>45819</v>
      </c>
      <c r="E14" s="617">
        <v>45820</v>
      </c>
    </row>
    <row r="15" spans="1:5" ht="23.4" customHeight="1">
      <c r="A15" s="640" t="s">
        <v>212</v>
      </c>
      <c r="B15" s="641" t="s">
        <v>272</v>
      </c>
      <c r="C15" s="642" t="s">
        <v>309</v>
      </c>
      <c r="D15" s="643">
        <v>45819</v>
      </c>
      <c r="E15" s="644">
        <v>45820</v>
      </c>
    </row>
    <row r="16" spans="1:5" ht="23.4" customHeight="1">
      <c r="A16" s="593" t="s">
        <v>267</v>
      </c>
      <c r="B16" s="594" t="s">
        <v>273</v>
      </c>
      <c r="C16" s="595" t="s">
        <v>310</v>
      </c>
      <c r="D16" s="596">
        <v>45819</v>
      </c>
      <c r="E16" s="597">
        <v>45820</v>
      </c>
    </row>
    <row r="17" spans="1:5" ht="23.4" customHeight="1">
      <c r="A17" s="583" t="s">
        <v>212</v>
      </c>
      <c r="B17" s="584" t="s">
        <v>274</v>
      </c>
      <c r="C17" s="585" t="s">
        <v>311</v>
      </c>
      <c r="D17" s="586">
        <v>45819</v>
      </c>
      <c r="E17" s="587">
        <v>45820</v>
      </c>
    </row>
    <row r="18" spans="1:5" ht="23.4" customHeight="1">
      <c r="A18" s="613" t="s">
        <v>212</v>
      </c>
      <c r="B18" s="614" t="s">
        <v>213</v>
      </c>
      <c r="C18" s="615" t="s">
        <v>312</v>
      </c>
      <c r="D18" s="616">
        <v>45819</v>
      </c>
      <c r="E18" s="617">
        <v>45820</v>
      </c>
    </row>
    <row r="19" spans="1:5" ht="23.4" customHeight="1">
      <c r="A19" s="635" t="s">
        <v>212</v>
      </c>
      <c r="B19" s="636" t="s">
        <v>275</v>
      </c>
      <c r="C19" s="637" t="s">
        <v>313</v>
      </c>
      <c r="D19" s="638">
        <v>45819</v>
      </c>
      <c r="E19" s="639">
        <v>45820</v>
      </c>
    </row>
    <row r="20" spans="1:5" ht="23.4" customHeight="1">
      <c r="A20" s="583" t="s">
        <v>212</v>
      </c>
      <c r="B20" s="584" t="s">
        <v>276</v>
      </c>
      <c r="C20" s="585" t="s">
        <v>314</v>
      </c>
      <c r="D20" s="586">
        <v>45819</v>
      </c>
      <c r="E20" s="587">
        <v>45820</v>
      </c>
    </row>
    <row r="21" spans="1:5" ht="23.4" customHeight="1">
      <c r="A21" s="613" t="s">
        <v>212</v>
      </c>
      <c r="B21" s="614" t="s">
        <v>277</v>
      </c>
      <c r="C21" s="615" t="s">
        <v>315</v>
      </c>
      <c r="D21" s="616">
        <v>45819</v>
      </c>
      <c r="E21" s="617">
        <v>45820</v>
      </c>
    </row>
    <row r="22" spans="1:5" ht="23.4" customHeight="1">
      <c r="A22" s="593" t="s">
        <v>212</v>
      </c>
      <c r="B22" s="594" t="s">
        <v>278</v>
      </c>
      <c r="C22" s="595" t="s">
        <v>324</v>
      </c>
      <c r="D22" s="596">
        <v>45819</v>
      </c>
      <c r="E22" s="597">
        <v>45820</v>
      </c>
    </row>
    <row r="23" spans="1:5" ht="23.4" customHeight="1">
      <c r="A23" s="583" t="s">
        <v>212</v>
      </c>
      <c r="B23" s="584" t="s">
        <v>279</v>
      </c>
      <c r="C23" s="585" t="s">
        <v>316</v>
      </c>
      <c r="D23" s="586">
        <v>45819</v>
      </c>
      <c r="E23" s="587">
        <v>45820</v>
      </c>
    </row>
    <row r="24" spans="1:5" ht="23.4" customHeight="1">
      <c r="A24" s="588" t="s">
        <v>212</v>
      </c>
      <c r="B24" s="589" t="s">
        <v>280</v>
      </c>
      <c r="C24" s="590" t="s">
        <v>317</v>
      </c>
      <c r="D24" s="591">
        <v>45819</v>
      </c>
      <c r="E24" s="592">
        <v>45819</v>
      </c>
    </row>
    <row r="25" spans="1:5" ht="23.4" customHeight="1">
      <c r="A25" s="613" t="s">
        <v>215</v>
      </c>
      <c r="B25" s="614" t="s">
        <v>281</v>
      </c>
      <c r="C25" s="615" t="s">
        <v>318</v>
      </c>
      <c r="D25" s="616">
        <v>45819</v>
      </c>
      <c r="E25" s="617">
        <v>45819</v>
      </c>
    </row>
    <row r="26" spans="1:5" ht="23.4" customHeight="1">
      <c r="A26" s="613" t="s">
        <v>212</v>
      </c>
      <c r="B26" s="614" t="s">
        <v>282</v>
      </c>
      <c r="C26" s="615" t="s">
        <v>319</v>
      </c>
      <c r="D26" s="616">
        <v>45819</v>
      </c>
      <c r="E26" s="617">
        <v>45819</v>
      </c>
    </row>
    <row r="27" spans="1:5" ht="23.4" customHeight="1">
      <c r="A27" s="583" t="s">
        <v>212</v>
      </c>
      <c r="B27" s="584" t="s">
        <v>283</v>
      </c>
      <c r="C27" s="585" t="s">
        <v>320</v>
      </c>
      <c r="D27" s="586">
        <v>45818</v>
      </c>
      <c r="E27" s="587">
        <v>45819</v>
      </c>
    </row>
    <row r="28" spans="1:5" ht="23.4" customHeight="1">
      <c r="A28" s="613" t="s">
        <v>212</v>
      </c>
      <c r="B28" s="614" t="s">
        <v>284</v>
      </c>
      <c r="C28" s="615" t="s">
        <v>321</v>
      </c>
      <c r="D28" s="616">
        <v>45818</v>
      </c>
      <c r="E28" s="617">
        <v>45819</v>
      </c>
    </row>
    <row r="29" spans="1:5" ht="23.4" customHeight="1">
      <c r="A29" s="583" t="s">
        <v>212</v>
      </c>
      <c r="B29" s="584" t="s">
        <v>285</v>
      </c>
      <c r="C29" s="585" t="s">
        <v>286</v>
      </c>
      <c r="D29" s="586">
        <v>45818</v>
      </c>
      <c r="E29" s="587">
        <v>45818</v>
      </c>
    </row>
    <row r="30" spans="1:5" ht="23.4" customHeight="1">
      <c r="A30" s="583" t="s">
        <v>212</v>
      </c>
      <c r="B30" s="584" t="s">
        <v>287</v>
      </c>
      <c r="C30" s="585" t="s">
        <v>288</v>
      </c>
      <c r="D30" s="586">
        <v>45817</v>
      </c>
      <c r="E30" s="587">
        <v>45818</v>
      </c>
    </row>
    <row r="31" spans="1:5" ht="23.4" customHeight="1">
      <c r="A31" s="593" t="s">
        <v>212</v>
      </c>
      <c r="B31" s="594" t="s">
        <v>289</v>
      </c>
      <c r="C31" s="595" t="s">
        <v>290</v>
      </c>
      <c r="D31" s="596">
        <v>45817</v>
      </c>
      <c r="E31" s="597">
        <v>45818</v>
      </c>
    </row>
    <row r="32" spans="1:5" ht="23.4" customHeight="1">
      <c r="A32" s="583" t="s">
        <v>212</v>
      </c>
      <c r="B32" s="584" t="s">
        <v>291</v>
      </c>
      <c r="C32" s="585" t="s">
        <v>292</v>
      </c>
      <c r="D32" s="586">
        <v>45817</v>
      </c>
      <c r="E32" s="587">
        <v>45818</v>
      </c>
    </row>
    <row r="33" spans="1:5" ht="23.4" customHeight="1">
      <c r="A33" s="613" t="s">
        <v>212</v>
      </c>
      <c r="B33" s="614" t="s">
        <v>218</v>
      </c>
      <c r="C33" s="615" t="s">
        <v>293</v>
      </c>
      <c r="D33" s="616">
        <v>45817</v>
      </c>
      <c r="E33" s="617">
        <v>45818</v>
      </c>
    </row>
    <row r="34" spans="1:5" ht="23.4" customHeight="1">
      <c r="A34" s="588" t="s">
        <v>212</v>
      </c>
      <c r="B34" s="589" t="s">
        <v>294</v>
      </c>
      <c r="C34" s="590" t="s">
        <v>295</v>
      </c>
      <c r="D34" s="591">
        <v>45814</v>
      </c>
      <c r="E34" s="592">
        <v>45817</v>
      </c>
    </row>
    <row r="35" spans="1:5" ht="23.4" customHeight="1">
      <c r="A35" s="640" t="s">
        <v>212</v>
      </c>
      <c r="B35" s="641" t="s">
        <v>296</v>
      </c>
      <c r="C35" s="642" t="s">
        <v>297</v>
      </c>
      <c r="D35" s="643">
        <v>45816</v>
      </c>
      <c r="E35" s="644">
        <v>45817</v>
      </c>
    </row>
    <row r="36" spans="1:5" ht="23.4" customHeight="1">
      <c r="A36" s="410"/>
      <c r="B36" s="411"/>
      <c r="C36" s="412"/>
      <c r="D36" s="413"/>
      <c r="E36" s="414"/>
    </row>
    <row r="37" spans="1:5" ht="27.6" customHeight="1">
      <c r="A37" s="194" t="s">
        <v>203</v>
      </c>
      <c r="B37" s="195">
        <v>34</v>
      </c>
      <c r="C37" s="198"/>
      <c r="D37" s="133"/>
      <c r="E37" s="133"/>
    </row>
    <row r="38" spans="1:5" ht="19.2" customHeight="1">
      <c r="B38" s="359" t="s">
        <v>199</v>
      </c>
      <c r="D38" s="134"/>
      <c r="E38" s="134"/>
    </row>
    <row r="39" spans="1:5" ht="30" customHeight="1">
      <c r="B39" s="392"/>
      <c r="D39" s="134"/>
      <c r="E39" s="134"/>
    </row>
    <row r="40" spans="1:5" ht="30" customHeight="1">
      <c r="B40" s="392"/>
      <c r="D40" s="134"/>
      <c r="E40" s="134"/>
    </row>
    <row r="41" spans="1:5" ht="16.95" customHeight="1">
      <c r="A41" s="116" t="s">
        <v>174</v>
      </c>
    </row>
    <row r="42" spans="1:5" ht="16.95" customHeight="1">
      <c r="A42" s="900" t="s">
        <v>175</v>
      </c>
      <c r="B42" s="900"/>
      <c r="C42" s="900"/>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1" customFormat="1"/>
    <row r="50" s="1" customFormat="1"/>
    <row r="51" s="1" customFormat="1"/>
  </sheetData>
  <autoFilter ref="A1:E38" xr:uid="{00000000-0001-0000-0800-000000000000}"/>
  <mergeCells count="1">
    <mergeCell ref="A42:C42"/>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E27" sqref="E27"/>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2" t="s">
        <v>325</v>
      </c>
      <c r="B1" s="262" t="s">
        <v>206</v>
      </c>
      <c r="C1" s="320" t="s">
        <v>207</v>
      </c>
    </row>
    <row r="2" spans="1:3" ht="46.95" customHeight="1">
      <c r="A2" s="175" t="s">
        <v>388</v>
      </c>
      <c r="B2" s="250"/>
      <c r="C2" s="901">
        <v>45821</v>
      </c>
    </row>
    <row r="3" spans="1:3" ht="293.39999999999998" customHeight="1">
      <c r="A3" s="622" t="s">
        <v>389</v>
      </c>
      <c r="B3" s="251"/>
      <c r="C3" s="902"/>
    </row>
    <row r="4" spans="1:3" ht="37.799999999999997" customHeight="1" thickBot="1">
      <c r="A4" s="398" t="s">
        <v>390</v>
      </c>
      <c r="B4" s="1"/>
      <c r="C4" s="321"/>
    </row>
    <row r="5" spans="1:3" ht="43.2" customHeight="1">
      <c r="A5" s="426" t="s">
        <v>391</v>
      </c>
      <c r="B5" s="1"/>
      <c r="C5" s="425"/>
    </row>
    <row r="6" spans="1:3" ht="303" customHeight="1">
      <c r="A6" s="429" t="s">
        <v>392</v>
      </c>
      <c r="B6" s="1"/>
      <c r="C6" s="380">
        <v>45822</v>
      </c>
    </row>
    <row r="7" spans="1:3" ht="34.950000000000003" customHeight="1" thickBot="1">
      <c r="A7" s="448" t="s">
        <v>393</v>
      </c>
      <c r="B7" s="1"/>
      <c r="C7" s="425"/>
    </row>
    <row r="8" spans="1:3" ht="44.4" customHeight="1">
      <c r="A8" s="427" t="s">
        <v>394</v>
      </c>
      <c r="B8" s="1"/>
      <c r="C8" s="436"/>
    </row>
    <row r="9" spans="1:3" ht="235.2" customHeight="1">
      <c r="A9" s="430" t="s">
        <v>395</v>
      </c>
      <c r="B9" s="1"/>
      <c r="C9" s="380">
        <v>45821</v>
      </c>
    </row>
    <row r="10" spans="1:3" ht="34.950000000000003" customHeight="1" thickBot="1">
      <c r="A10" s="428" t="s">
        <v>396</v>
      </c>
      <c r="B10" s="1"/>
      <c r="C10" s="437"/>
    </row>
    <row r="11" spans="1:3" ht="45.6" customHeight="1">
      <c r="A11" s="449" t="s">
        <v>397</v>
      </c>
      <c r="B11" s="250"/>
      <c r="C11" s="393"/>
    </row>
    <row r="12" spans="1:3" ht="310.2" customHeight="1">
      <c r="A12" s="407" t="s">
        <v>398</v>
      </c>
      <c r="B12" s="251"/>
      <c r="C12" s="397">
        <v>45821</v>
      </c>
    </row>
    <row r="13" spans="1:3" ht="39" customHeight="1" thickBot="1">
      <c r="A13" s="325" t="s">
        <v>399</v>
      </c>
      <c r="B13" s="326"/>
      <c r="C13" s="327"/>
    </row>
    <row r="14" spans="1:3" ht="49.2" customHeight="1">
      <c r="A14" s="175" t="s">
        <v>400</v>
      </c>
      <c r="B14" s="250"/>
      <c r="C14" s="901">
        <v>45820</v>
      </c>
    </row>
    <row r="15" spans="1:3" ht="326.39999999999998" customHeight="1" thickBot="1">
      <c r="A15" s="200" t="s">
        <v>401</v>
      </c>
      <c r="B15" s="251"/>
      <c r="C15" s="902"/>
    </row>
    <row r="16" spans="1:3" ht="39" customHeight="1" thickBot="1">
      <c r="A16" s="558" t="s">
        <v>403</v>
      </c>
      <c r="B16" s="1"/>
      <c r="C16" s="321"/>
    </row>
    <row r="17" spans="1:3" ht="43.95" customHeight="1">
      <c r="A17" s="261" t="s">
        <v>402</v>
      </c>
      <c r="B17" s="252"/>
      <c r="C17" s="904">
        <v>45819</v>
      </c>
    </row>
    <row r="18" spans="1:3" ht="328.2" customHeight="1">
      <c r="A18" s="450" t="s">
        <v>404</v>
      </c>
      <c r="B18" s="253"/>
      <c r="C18" s="901"/>
    </row>
    <row r="19" spans="1:3" ht="46.2" customHeight="1" thickBot="1">
      <c r="A19" s="256" t="s">
        <v>405</v>
      </c>
      <c r="B19" s="257"/>
      <c r="C19" s="322"/>
    </row>
    <row r="20" spans="1:3" s="142" customFormat="1" ht="46.2" customHeight="1">
      <c r="A20" s="349" t="s">
        <v>406</v>
      </c>
      <c r="B20" s="255"/>
      <c r="C20" s="901">
        <v>45819</v>
      </c>
    </row>
    <row r="21" spans="1:3" ht="203.4" customHeight="1" thickBot="1">
      <c r="A21" s="329" t="s">
        <v>407</v>
      </c>
      <c r="B21" s="248"/>
      <c r="C21" s="902"/>
    </row>
    <row r="22" spans="1:3" s="143" customFormat="1" ht="38.4" customHeight="1" thickBot="1">
      <c r="A22" s="342" t="s">
        <v>408</v>
      </c>
      <c r="B22" s="202"/>
      <c r="C22" s="321"/>
    </row>
    <row r="23" spans="1:3" ht="46.2" customHeight="1">
      <c r="A23" s="601" t="s">
        <v>409</v>
      </c>
      <c r="B23" s="250"/>
      <c r="C23" s="904">
        <v>45818</v>
      </c>
    </row>
    <row r="24" spans="1:3" ht="392.4" customHeight="1">
      <c r="A24" s="423" t="s">
        <v>410</v>
      </c>
      <c r="B24" s="251"/>
      <c r="C24" s="902"/>
    </row>
    <row r="25" spans="1:3" ht="46.2" customHeight="1" thickBot="1">
      <c r="A25" s="247" t="s">
        <v>411</v>
      </c>
      <c r="B25" s="1"/>
      <c r="C25" s="319"/>
    </row>
    <row r="26" spans="1:3" ht="46.2" customHeight="1">
      <c r="A26" s="438" t="s">
        <v>437</v>
      </c>
      <c r="B26" s="1"/>
      <c r="C26" s="323"/>
    </row>
    <row r="27" spans="1:3" ht="97.2" customHeight="1" thickBot="1">
      <c r="A27" s="424" t="s">
        <v>438</v>
      </c>
      <c r="B27" s="1"/>
      <c r="C27" s="901">
        <v>45821</v>
      </c>
    </row>
    <row r="28" spans="1:3" ht="46.2" customHeight="1" thickBot="1">
      <c r="A28" s="259" t="s">
        <v>439</v>
      </c>
      <c r="B28" s="260"/>
      <c r="C28" s="903"/>
    </row>
    <row r="29" spans="1:3" ht="46.2" hidden="1" customHeight="1">
      <c r="A29" s="184"/>
      <c r="B29" s="1"/>
      <c r="C29" s="323"/>
    </row>
    <row r="30" spans="1:3" ht="46.2" hidden="1" customHeight="1" thickBot="1">
      <c r="A30" s="332"/>
      <c r="B30" s="1"/>
      <c r="C30" s="901"/>
    </row>
    <row r="31" spans="1:3" ht="46.2" hidden="1" customHeight="1" thickBot="1">
      <c r="A31" s="259"/>
      <c r="B31" s="260"/>
      <c r="C31" s="903"/>
    </row>
    <row r="32" spans="1:3" ht="46.2" customHeight="1">
      <c r="A32" s="1" t="s">
        <v>176</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10" r:id="rId1" xr:uid="{9993DD17-DAD5-4318-865D-E92ABDCE7B12}"/>
    <hyperlink ref="A13" r:id="rId2" xr:uid="{DC4FFFBB-47EA-47BF-8B2C-6A0571CEA6C0}"/>
    <hyperlink ref="A16" r:id="rId3" xr:uid="{4B551326-EEE5-45AA-8F05-FFBD348E4E64}"/>
    <hyperlink ref="A19" r:id="rId4" xr:uid="{8DAF41C6-A431-455B-8DB8-F9BE22BB9610}"/>
    <hyperlink ref="A22" r:id="rId5" xr:uid="{621B1EB0-C608-4D21-9E3C-33D77B856E2E}"/>
    <hyperlink ref="A25" r:id="rId6" xr:uid="{28D1D02D-1932-4AE1-BA16-35BB839E50EB}"/>
    <hyperlink ref="A28" r:id="rId7" location=":~:text=%E5%8F%B0%E5%8D%97%E5%B8%82%E5%BE%8C%E5%A3%81%E5%8C%BA,%E3%81%A8%E5%91%BC%E3%81%B0%E3%82%8C%E3%82%8B%E5%93%81%E7%A8%AE%E3%81%AE%E7%99%BD%E7%B1%B3%E3%80%82" xr:uid="{016FCB54-B7C0-417C-BC69-C74DB281F99B}"/>
  </hyperlinks>
  <pageMargins left="0" right="0" top="0.19685039370078741" bottom="0.39370078740157483" header="0" footer="0.19685039370078741"/>
  <pageSetup paperSize="9" scale="25" orientation="portrait" r:id="rId8"/>
  <headerFooter alignWithMargins="0"/>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0"/>
  <sheetViews>
    <sheetView view="pageBreakPreview" zoomScale="89" zoomScaleNormal="100" zoomScaleSheetLayoutView="89" workbookViewId="0">
      <selection activeCell="A17" sqref="A17:XFD20"/>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20" t="s">
        <v>326</v>
      </c>
      <c r="B1" s="921"/>
      <c r="C1" s="921"/>
      <c r="D1" s="921"/>
      <c r="E1" s="921"/>
      <c r="F1" s="921"/>
      <c r="G1" s="921"/>
      <c r="H1" s="921"/>
      <c r="I1" s="921"/>
      <c r="J1" s="921"/>
      <c r="K1" s="921"/>
      <c r="L1" s="921"/>
      <c r="M1" s="921"/>
      <c r="N1" s="922"/>
    </row>
    <row r="2" spans="1:14" ht="46.95" customHeight="1">
      <c r="A2" s="906" t="s">
        <v>412</v>
      </c>
      <c r="B2" s="907"/>
      <c r="C2" s="907"/>
      <c r="D2" s="907"/>
      <c r="E2" s="907"/>
      <c r="F2" s="907"/>
      <c r="G2" s="907"/>
      <c r="H2" s="907"/>
      <c r="I2" s="907"/>
      <c r="J2" s="907"/>
      <c r="K2" s="907"/>
      <c r="L2" s="907"/>
      <c r="M2" s="907"/>
      <c r="N2" s="908"/>
    </row>
    <row r="3" spans="1:14" s="451" customFormat="1" ht="95.4" customHeight="1">
      <c r="A3" s="911" t="s">
        <v>413</v>
      </c>
      <c r="B3" s="912"/>
      <c r="C3" s="912"/>
      <c r="D3" s="912"/>
      <c r="E3" s="912"/>
      <c r="F3" s="912"/>
      <c r="G3" s="912"/>
      <c r="H3" s="912"/>
      <c r="I3" s="912"/>
      <c r="J3" s="912"/>
      <c r="K3" s="912"/>
      <c r="L3" s="912"/>
      <c r="M3" s="912"/>
      <c r="N3" s="913"/>
    </row>
    <row r="4" spans="1:14" s="451" customFormat="1" ht="36.6" customHeight="1" thickBot="1">
      <c r="A4" s="923" t="s">
        <v>414</v>
      </c>
      <c r="B4" s="924"/>
      <c r="C4" s="924"/>
      <c r="D4" s="924"/>
      <c r="E4" s="924"/>
      <c r="F4" s="924"/>
      <c r="G4" s="924"/>
      <c r="H4" s="924"/>
      <c r="I4" s="924"/>
      <c r="J4" s="924"/>
      <c r="K4" s="924"/>
      <c r="L4" s="924"/>
      <c r="M4" s="924"/>
      <c r="N4" s="924"/>
    </row>
    <row r="5" spans="1:14" s="451" customFormat="1" ht="54" customHeight="1">
      <c r="A5" s="906" t="s">
        <v>415</v>
      </c>
      <c r="B5" s="907"/>
      <c r="C5" s="907"/>
      <c r="D5" s="907"/>
      <c r="E5" s="907"/>
      <c r="F5" s="907"/>
      <c r="G5" s="907"/>
      <c r="H5" s="907"/>
      <c r="I5" s="907"/>
      <c r="J5" s="907"/>
      <c r="K5" s="907"/>
      <c r="L5" s="907"/>
      <c r="M5" s="907"/>
      <c r="N5" s="908"/>
    </row>
    <row r="6" spans="1:14" s="451" customFormat="1" ht="205.2" customHeight="1" thickBot="1">
      <c r="A6" s="905" t="s">
        <v>416</v>
      </c>
      <c r="B6" s="905"/>
      <c r="C6" s="905"/>
      <c r="D6" s="905"/>
      <c r="E6" s="905"/>
      <c r="F6" s="905"/>
      <c r="G6" s="905"/>
      <c r="H6" s="905"/>
      <c r="I6" s="905"/>
      <c r="J6" s="905"/>
      <c r="K6" s="905"/>
      <c r="L6" s="905"/>
      <c r="M6" s="905"/>
      <c r="N6" s="905"/>
    </row>
    <row r="7" spans="1:14" s="451" customFormat="1" ht="37.200000000000003" customHeight="1" thickBot="1">
      <c r="A7" s="909" t="s">
        <v>417</v>
      </c>
      <c r="B7" s="910"/>
      <c r="C7" s="910"/>
      <c r="D7" s="910"/>
      <c r="E7" s="910"/>
      <c r="F7" s="910"/>
      <c r="G7" s="910"/>
      <c r="H7" s="910"/>
      <c r="I7" s="910"/>
      <c r="J7" s="910"/>
      <c r="K7" s="910"/>
      <c r="L7" s="910"/>
      <c r="M7" s="910"/>
      <c r="N7" s="910"/>
    </row>
    <row r="8" spans="1:14" s="451" customFormat="1" ht="46.8" customHeight="1">
      <c r="A8" s="906" t="s">
        <v>418</v>
      </c>
      <c r="B8" s="907"/>
      <c r="C8" s="907"/>
      <c r="D8" s="907"/>
      <c r="E8" s="907"/>
      <c r="F8" s="907"/>
      <c r="G8" s="907"/>
      <c r="H8" s="907"/>
      <c r="I8" s="907"/>
      <c r="J8" s="907"/>
      <c r="K8" s="907"/>
      <c r="L8" s="907"/>
      <c r="M8" s="907"/>
      <c r="N8" s="908"/>
    </row>
    <row r="9" spans="1:14" s="451" customFormat="1" ht="183" customHeight="1">
      <c r="A9" s="911" t="s">
        <v>419</v>
      </c>
      <c r="B9" s="912"/>
      <c r="C9" s="912"/>
      <c r="D9" s="912"/>
      <c r="E9" s="912"/>
      <c r="F9" s="912"/>
      <c r="G9" s="912"/>
      <c r="H9" s="912"/>
      <c r="I9" s="912"/>
      <c r="J9" s="912"/>
      <c r="K9" s="912"/>
      <c r="L9" s="912"/>
      <c r="M9" s="912"/>
      <c r="N9" s="913"/>
    </row>
    <row r="10" spans="1:14" s="451" customFormat="1" ht="42" customHeight="1" thickBot="1">
      <c r="A10" s="914" t="s">
        <v>420</v>
      </c>
      <c r="B10" s="915"/>
      <c r="C10" s="915"/>
      <c r="D10" s="915"/>
      <c r="E10" s="915"/>
      <c r="F10" s="915"/>
      <c r="G10" s="915"/>
      <c r="H10" s="915"/>
      <c r="I10" s="915"/>
      <c r="J10" s="915"/>
      <c r="K10" s="915"/>
      <c r="L10" s="915"/>
      <c r="M10" s="915"/>
      <c r="N10" s="916"/>
    </row>
    <row r="11" spans="1:14" s="451" customFormat="1" ht="43.8" customHeight="1">
      <c r="A11" s="917" t="s">
        <v>421</v>
      </c>
      <c r="B11" s="918"/>
      <c r="C11" s="918"/>
      <c r="D11" s="918"/>
      <c r="E11" s="918"/>
      <c r="F11" s="918"/>
      <c r="G11" s="918"/>
      <c r="H11" s="918"/>
      <c r="I11" s="918"/>
      <c r="J11" s="918"/>
      <c r="K11" s="918"/>
      <c r="L11" s="918"/>
      <c r="M11" s="918"/>
      <c r="N11" s="919"/>
    </row>
    <row r="12" spans="1:14" s="451" customFormat="1" ht="234.6" customHeight="1">
      <c r="A12" s="911" t="s">
        <v>422</v>
      </c>
      <c r="B12" s="912"/>
      <c r="C12" s="912"/>
      <c r="D12" s="912"/>
      <c r="E12" s="912"/>
      <c r="F12" s="912"/>
      <c r="G12" s="912"/>
      <c r="H12" s="912"/>
      <c r="I12" s="912"/>
      <c r="J12" s="912"/>
      <c r="K12" s="912"/>
      <c r="L12" s="912"/>
      <c r="M12" s="912"/>
      <c r="N12" s="913"/>
    </row>
    <row r="13" spans="1:14" s="451" customFormat="1" ht="35.4" customHeight="1" thickBot="1">
      <c r="A13" s="914" t="s">
        <v>423</v>
      </c>
      <c r="B13" s="915"/>
      <c r="C13" s="915"/>
      <c r="D13" s="915"/>
      <c r="E13" s="915"/>
      <c r="F13" s="915"/>
      <c r="G13" s="915"/>
      <c r="H13" s="915"/>
      <c r="I13" s="915"/>
      <c r="J13" s="915"/>
      <c r="K13" s="915"/>
      <c r="L13" s="915"/>
      <c r="M13" s="915"/>
      <c r="N13" s="916"/>
    </row>
    <row r="14" spans="1:14" s="451" customFormat="1" ht="41.4" customHeight="1">
      <c r="A14" s="928" t="s">
        <v>424</v>
      </c>
      <c r="B14" s="918"/>
      <c r="C14" s="918"/>
      <c r="D14" s="918"/>
      <c r="E14" s="918"/>
      <c r="F14" s="918"/>
      <c r="G14" s="918"/>
      <c r="H14" s="918"/>
      <c r="I14" s="918"/>
      <c r="J14" s="918"/>
      <c r="K14" s="918"/>
      <c r="L14" s="918"/>
      <c r="M14" s="918"/>
      <c r="N14" s="919"/>
    </row>
    <row r="15" spans="1:14" s="451" customFormat="1" ht="274.2" customHeight="1">
      <c r="A15" s="911" t="s">
        <v>425</v>
      </c>
      <c r="B15" s="912"/>
      <c r="C15" s="912"/>
      <c r="D15" s="912"/>
      <c r="E15" s="912"/>
      <c r="F15" s="912"/>
      <c r="G15" s="912"/>
      <c r="H15" s="912"/>
      <c r="I15" s="912"/>
      <c r="J15" s="912"/>
      <c r="K15" s="912"/>
      <c r="L15" s="912"/>
      <c r="M15" s="912"/>
      <c r="N15" s="913"/>
    </row>
    <row r="16" spans="1:14" s="451" customFormat="1" ht="36" customHeight="1" thickBot="1">
      <c r="A16" s="925" t="s">
        <v>426</v>
      </c>
      <c r="B16" s="926"/>
      <c r="C16" s="926"/>
      <c r="D16" s="926"/>
      <c r="E16" s="926"/>
      <c r="F16" s="926"/>
      <c r="G16" s="926"/>
      <c r="H16" s="926"/>
      <c r="I16" s="926"/>
      <c r="J16" s="926"/>
      <c r="K16" s="926"/>
      <c r="L16" s="926"/>
      <c r="M16" s="926"/>
      <c r="N16" s="927"/>
    </row>
    <row r="17" spans="1:14" s="451" customFormat="1" ht="45" hidden="1" customHeight="1">
      <c r="A17" s="917"/>
      <c r="B17" s="918"/>
      <c r="C17" s="918"/>
      <c r="D17" s="918"/>
      <c r="E17" s="918"/>
      <c r="F17" s="918"/>
      <c r="G17" s="918"/>
      <c r="H17" s="918"/>
      <c r="I17" s="918"/>
      <c r="J17" s="918"/>
      <c r="K17" s="918"/>
      <c r="L17" s="918"/>
      <c r="M17" s="918"/>
      <c r="N17" s="919"/>
    </row>
    <row r="18" spans="1:14" ht="409.6" hidden="1" customHeight="1">
      <c r="A18" s="911"/>
      <c r="B18" s="912"/>
      <c r="C18" s="912"/>
      <c r="D18" s="912"/>
      <c r="E18" s="912"/>
      <c r="F18" s="912"/>
      <c r="G18" s="912"/>
      <c r="H18" s="912"/>
      <c r="I18" s="912"/>
      <c r="J18" s="912"/>
      <c r="K18" s="912"/>
      <c r="L18" s="912"/>
      <c r="M18" s="912"/>
      <c r="N18" s="913"/>
    </row>
    <row r="19" spans="1:14" ht="36" hidden="1" customHeight="1" thickBot="1">
      <c r="A19" s="925"/>
      <c r="B19" s="926"/>
      <c r="C19" s="926"/>
      <c r="D19" s="926"/>
      <c r="E19" s="926"/>
      <c r="F19" s="926"/>
      <c r="G19" s="926"/>
      <c r="H19" s="926"/>
      <c r="I19" s="926"/>
      <c r="J19" s="926"/>
      <c r="K19" s="926"/>
      <c r="L19" s="926"/>
      <c r="M19" s="926"/>
      <c r="N19" s="927"/>
    </row>
    <row r="20" spans="1:14" ht="36" hidden="1" customHeight="1"/>
  </sheetData>
  <mergeCells count="19">
    <mergeCell ref="A18:N18"/>
    <mergeCell ref="A19:N19"/>
    <mergeCell ref="A17:N17"/>
    <mergeCell ref="A14:N14"/>
    <mergeCell ref="A15:N15"/>
    <mergeCell ref="A16:N16"/>
    <mergeCell ref="A1:N1"/>
    <mergeCell ref="A2:N2"/>
    <mergeCell ref="A3:N3"/>
    <mergeCell ref="A5:N5"/>
    <mergeCell ref="A4:N4"/>
    <mergeCell ref="A6:N6"/>
    <mergeCell ref="A8:N8"/>
    <mergeCell ref="A7:N7"/>
    <mergeCell ref="A12:N12"/>
    <mergeCell ref="A13:N13"/>
    <mergeCell ref="A9:N9"/>
    <mergeCell ref="A10:N10"/>
    <mergeCell ref="A11:N11"/>
  </mergeCells>
  <phoneticPr fontId="15"/>
  <hyperlinks>
    <hyperlink ref="A4" r:id="rId1" xr:uid="{CEB50512-AB59-4CAC-9950-A2105795D685}"/>
    <hyperlink ref="A7" r:id="rId2" xr:uid="{EE5B2433-100C-4929-AA0C-6F3EDCBA82DF}"/>
    <hyperlink ref="A10" r:id="rId3" xr:uid="{B3D087BA-7EFB-4B8B-8769-C916F66C129E}"/>
    <hyperlink ref="A13" r:id="rId4" xr:uid="{80AA8EE3-A62E-4332-8FF1-D2B6DCB3C38B}"/>
    <hyperlink ref="A16" r:id="rId5" xr:uid="{8267141F-CDD6-432D-95EB-C0966D3C7115}"/>
  </hyperlinks>
  <pageMargins left="0.7" right="0.7" top="0.75" bottom="0.75" header="0.3" footer="0.3"/>
  <pageSetup paperSize="9" scale="37"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6"/>
  <sheetViews>
    <sheetView view="pageBreakPreview" topLeftCell="C26" zoomScale="63" zoomScaleNormal="100" zoomScaleSheetLayoutView="63" workbookViewId="0">
      <selection activeCell="AL72" sqref="AL72"/>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39"/>
  </cols>
  <sheetData>
    <row r="1" spans="3:52" ht="17.399999999999999" customHeight="1">
      <c r="S1"/>
      <c r="T1"/>
      <c r="U1"/>
      <c r="V1"/>
      <c r="W1"/>
      <c r="X1"/>
      <c r="Y1"/>
      <c r="Z1"/>
      <c r="AA1"/>
      <c r="AB1"/>
      <c r="AC1" s="447"/>
      <c r="AD1" s="447"/>
      <c r="AE1" s="447"/>
      <c r="AF1" s="447"/>
      <c r="AG1" s="447"/>
      <c r="AH1" s="447"/>
      <c r="AI1" s="447"/>
      <c r="AJ1"/>
      <c r="AK1"/>
      <c r="AL1"/>
      <c r="AM1"/>
      <c r="AN1"/>
      <c r="AO1"/>
      <c r="AP1"/>
      <c r="AQ1"/>
      <c r="AR1"/>
      <c r="AS1"/>
      <c r="AT1"/>
      <c r="AU1"/>
      <c r="AV1"/>
      <c r="AW1"/>
      <c r="AX1"/>
      <c r="AY1"/>
      <c r="AZ1"/>
    </row>
    <row r="2" spans="3:52" ht="17.399999999999999" customHeight="1">
      <c r="K2" s="678"/>
      <c r="L2" s="678"/>
      <c r="M2" s="678"/>
      <c r="N2" s="678"/>
      <c r="O2" s="678"/>
      <c r="P2" s="678"/>
      <c r="Q2" s="678"/>
      <c r="R2" s="678"/>
      <c r="S2" s="678"/>
      <c r="T2" s="678"/>
      <c r="U2" s="678"/>
      <c r="V2" s="678"/>
      <c r="W2" s="678"/>
      <c r="X2" s="678"/>
      <c r="Y2" s="678"/>
      <c r="Z2" s="678"/>
      <c r="AA2" s="678"/>
      <c r="AB2" s="678"/>
      <c r="AC2" s="447"/>
      <c r="AD2" s="447"/>
      <c r="AE2" s="447"/>
      <c r="AF2" s="447"/>
      <c r="AG2" s="447"/>
      <c r="AH2" s="447"/>
      <c r="AI2" s="447"/>
      <c r="AJ2"/>
      <c r="AK2"/>
      <c r="AL2"/>
      <c r="AM2"/>
      <c r="AN2"/>
      <c r="AO2"/>
      <c r="AP2"/>
      <c r="AQ2"/>
      <c r="AR2"/>
      <c r="AS2"/>
      <c r="AT2"/>
      <c r="AU2"/>
      <c r="AV2"/>
      <c r="AW2"/>
      <c r="AX2"/>
      <c r="AY2"/>
      <c r="AZ2"/>
    </row>
    <row r="3" spans="3:52" ht="30.6" customHeight="1">
      <c r="C3" s="654"/>
      <c r="D3" s="655"/>
      <c r="E3" s="654"/>
      <c r="F3" s="654"/>
      <c r="G3" s="654"/>
      <c r="K3" s="678"/>
      <c r="L3" s="678"/>
      <c r="M3" s="678"/>
      <c r="N3" s="678"/>
      <c r="O3" s="678"/>
      <c r="P3" s="678"/>
      <c r="Q3" s="678"/>
      <c r="R3" s="678"/>
      <c r="S3" s="678"/>
      <c r="T3" s="678"/>
      <c r="U3" s="678"/>
      <c r="V3" s="678"/>
      <c r="W3" s="678"/>
      <c r="X3" s="678"/>
      <c r="Y3" s="678"/>
      <c r="Z3" s="678"/>
      <c r="AA3" s="678"/>
      <c r="AB3" s="678"/>
      <c r="AC3" s="447"/>
      <c r="AD3" s="447"/>
      <c r="AE3" s="447"/>
      <c r="AF3" s="447"/>
      <c r="AG3" s="447"/>
      <c r="AH3" s="447"/>
      <c r="AI3" s="447"/>
      <c r="AJ3"/>
      <c r="AK3"/>
      <c r="AL3"/>
      <c r="AM3"/>
      <c r="AN3"/>
      <c r="AO3"/>
      <c r="AP3"/>
      <c r="AQ3"/>
      <c r="AR3"/>
      <c r="AS3"/>
      <c r="AT3"/>
      <c r="AU3"/>
      <c r="AV3"/>
      <c r="AW3"/>
      <c r="AX3"/>
      <c r="AY3"/>
      <c r="AZ3"/>
    </row>
    <row r="4" spans="3:52" ht="17.399999999999999" customHeight="1">
      <c r="K4" s="678"/>
      <c r="L4" s="678"/>
      <c r="M4" s="678"/>
      <c r="N4" s="678"/>
      <c r="O4" s="678"/>
      <c r="P4" s="678"/>
      <c r="Q4" s="678"/>
      <c r="R4" s="678"/>
      <c r="S4" s="678"/>
      <c r="T4" s="678"/>
      <c r="U4" s="678"/>
      <c r="V4" s="678"/>
      <c r="W4" s="678"/>
      <c r="X4" s="678"/>
      <c r="Y4" s="678"/>
      <c r="Z4" s="678"/>
      <c r="AA4" s="678"/>
      <c r="AB4" s="678"/>
      <c r="AC4" s="447"/>
      <c r="AD4" s="447"/>
      <c r="AE4" s="447"/>
      <c r="AF4" s="447"/>
      <c r="AG4" s="447"/>
      <c r="AH4" s="447"/>
      <c r="AI4" s="447"/>
      <c r="AJ4"/>
      <c r="AK4"/>
      <c r="AL4"/>
      <c r="AM4"/>
      <c r="AN4"/>
      <c r="AO4"/>
      <c r="AP4"/>
      <c r="AQ4"/>
      <c r="AR4"/>
      <c r="AS4"/>
      <c r="AT4"/>
      <c r="AU4"/>
      <c r="AV4"/>
      <c r="AW4"/>
      <c r="AX4"/>
      <c r="AY4"/>
      <c r="AZ4"/>
    </row>
    <row r="5" spans="3:52" ht="17.399999999999999" customHeight="1">
      <c r="D5" s="679"/>
      <c r="E5" s="679"/>
      <c r="F5" s="679"/>
      <c r="K5" s="678"/>
      <c r="L5" s="678"/>
      <c r="M5" s="678"/>
      <c r="N5" s="678"/>
      <c r="O5" s="678"/>
      <c r="P5" s="678"/>
      <c r="Q5" s="678"/>
      <c r="R5" s="678"/>
      <c r="S5" s="678"/>
      <c r="T5" s="678"/>
      <c r="U5" s="678"/>
      <c r="V5" s="678"/>
      <c r="W5" s="678"/>
      <c r="X5" s="678"/>
      <c r="Y5" s="678"/>
      <c r="Z5" s="678"/>
      <c r="AA5" s="678"/>
      <c r="AB5" s="678"/>
      <c r="AC5" s="447"/>
      <c r="AD5" s="447"/>
      <c r="AE5" s="447"/>
      <c r="AF5" s="447"/>
      <c r="AG5" s="447"/>
      <c r="AH5" s="447"/>
      <c r="AI5" s="447"/>
      <c r="AJ5"/>
      <c r="AK5"/>
      <c r="AL5"/>
      <c r="AM5"/>
      <c r="AN5"/>
      <c r="AO5"/>
      <c r="AP5"/>
      <c r="AQ5"/>
      <c r="AR5"/>
      <c r="AS5"/>
      <c r="AT5"/>
      <c r="AU5"/>
      <c r="AV5"/>
      <c r="AW5"/>
      <c r="AX5"/>
      <c r="AY5"/>
      <c r="AZ5"/>
    </row>
    <row r="6" spans="3:52" ht="17.399999999999999" customHeight="1">
      <c r="D6" s="679"/>
      <c r="E6" s="679"/>
      <c r="F6" s="679"/>
      <c r="G6" s="656"/>
      <c r="H6" s="656"/>
      <c r="L6" s="657"/>
      <c r="M6" s="657"/>
      <c r="N6" s="657"/>
      <c r="O6" s="657"/>
      <c r="P6" s="656"/>
      <c r="Q6" s="656"/>
      <c r="R6" s="656"/>
      <c r="S6"/>
      <c r="T6"/>
      <c r="U6"/>
      <c r="V6"/>
      <c r="W6"/>
      <c r="X6"/>
      <c r="Y6"/>
      <c r="Z6"/>
      <c r="AA6"/>
      <c r="AB6"/>
      <c r="AC6" s="447"/>
      <c r="AD6" s="447"/>
      <c r="AE6" s="447"/>
      <c r="AF6" s="447"/>
      <c r="AG6" s="447"/>
      <c r="AH6" s="447"/>
      <c r="AI6" s="447"/>
      <c r="AJ6"/>
      <c r="AK6"/>
      <c r="AL6"/>
      <c r="AM6"/>
      <c r="AN6"/>
      <c r="AO6"/>
      <c r="AP6"/>
      <c r="AQ6"/>
      <c r="AR6"/>
      <c r="AS6"/>
      <c r="AT6"/>
      <c r="AU6"/>
      <c r="AV6"/>
      <c r="AW6"/>
      <c r="AX6"/>
      <c r="AY6"/>
      <c r="AZ6"/>
    </row>
    <row r="7" spans="3:52" ht="17.399999999999999" customHeight="1">
      <c r="D7" s="656"/>
      <c r="E7" s="656"/>
      <c r="F7" s="656"/>
      <c r="G7" s="656"/>
      <c r="L7" s="656"/>
      <c r="M7" s="656"/>
      <c r="N7" s="656"/>
      <c r="O7" s="656"/>
      <c r="P7" s="656"/>
      <c r="Q7" s="656"/>
      <c r="R7" s="656"/>
      <c r="S7"/>
      <c r="T7"/>
      <c r="U7"/>
      <c r="V7"/>
      <c r="W7"/>
      <c r="X7"/>
      <c r="Y7"/>
      <c r="Z7"/>
      <c r="AA7"/>
      <c r="AB7"/>
      <c r="AC7" s="447"/>
      <c r="AD7" s="447"/>
      <c r="AE7" s="447"/>
      <c r="AF7" s="447"/>
      <c r="AG7" s="447"/>
      <c r="AH7" s="447"/>
      <c r="AI7" s="447"/>
      <c r="AJ7"/>
      <c r="AK7"/>
      <c r="AL7"/>
      <c r="AM7"/>
      <c r="AN7"/>
      <c r="AO7"/>
      <c r="AP7"/>
      <c r="AQ7"/>
      <c r="AR7"/>
      <c r="AS7"/>
      <c r="AT7"/>
      <c r="AU7"/>
      <c r="AV7"/>
      <c r="AW7"/>
      <c r="AX7"/>
      <c r="AY7"/>
      <c r="AZ7"/>
    </row>
    <row r="8" spans="3:52" ht="17.399999999999999" customHeight="1">
      <c r="C8" s="658"/>
      <c r="D8" s="675"/>
      <c r="E8" s="675"/>
      <c r="F8" s="675"/>
      <c r="G8" s="675"/>
      <c r="H8" s="659"/>
      <c r="L8" s="656"/>
      <c r="M8" s="656"/>
      <c r="N8" s="656"/>
      <c r="O8" s="656"/>
      <c r="P8" s="656"/>
      <c r="Q8" s="656"/>
      <c r="R8" s="656"/>
      <c r="S8"/>
      <c r="T8"/>
      <c r="U8"/>
      <c r="V8"/>
      <c r="W8"/>
      <c r="X8"/>
      <c r="Y8"/>
      <c r="Z8"/>
      <c r="AA8"/>
      <c r="AB8"/>
      <c r="AC8" s="447"/>
      <c r="AD8" s="447"/>
      <c r="AE8" s="447"/>
      <c r="AF8" s="447"/>
      <c r="AG8" s="447"/>
      <c r="AH8" s="447"/>
      <c r="AI8" s="447"/>
      <c r="AJ8"/>
      <c r="AK8"/>
      <c r="AL8"/>
      <c r="AM8"/>
      <c r="AN8"/>
      <c r="AO8"/>
      <c r="AP8"/>
      <c r="AQ8"/>
      <c r="AR8"/>
      <c r="AS8"/>
      <c r="AT8"/>
      <c r="AU8"/>
      <c r="AV8"/>
      <c r="AW8"/>
      <c r="AX8"/>
      <c r="AY8"/>
      <c r="AZ8"/>
    </row>
    <row r="9" spans="3:52" ht="17.399999999999999" customHeight="1">
      <c r="C9" s="658"/>
      <c r="D9" s="680"/>
      <c r="E9" s="680"/>
      <c r="F9" s="680"/>
      <c r="G9" s="680"/>
      <c r="H9" s="680"/>
      <c r="I9" s="680"/>
      <c r="L9" s="656"/>
      <c r="M9" s="656"/>
      <c r="N9" s="656"/>
      <c r="O9" s="656"/>
      <c r="P9" s="656"/>
      <c r="Q9" s="656"/>
      <c r="R9" s="656"/>
      <c r="S9"/>
      <c r="T9"/>
      <c r="U9"/>
      <c r="V9"/>
      <c r="W9"/>
      <c r="X9"/>
      <c r="Y9"/>
      <c r="Z9"/>
      <c r="AA9"/>
      <c r="AB9"/>
      <c r="AC9" s="447"/>
      <c r="AD9" s="447"/>
      <c r="AE9" s="447"/>
      <c r="AF9" s="447"/>
      <c r="AG9" s="447"/>
      <c r="AH9" s="447"/>
      <c r="AI9" s="447"/>
      <c r="AJ9"/>
      <c r="AK9"/>
      <c r="AL9"/>
      <c r="AM9"/>
      <c r="AN9"/>
      <c r="AO9"/>
      <c r="AP9"/>
      <c r="AQ9"/>
      <c r="AR9"/>
      <c r="AS9"/>
      <c r="AT9"/>
      <c r="AU9"/>
      <c r="AV9"/>
      <c r="AW9"/>
      <c r="AX9"/>
      <c r="AY9"/>
      <c r="AZ9"/>
    </row>
    <row r="10" spans="3:52" ht="17.399999999999999" customHeight="1">
      <c r="C10" s="675"/>
      <c r="D10" s="675"/>
      <c r="E10" s="675"/>
      <c r="F10" s="675"/>
      <c r="G10" s="675"/>
      <c r="H10" s="675"/>
      <c r="L10" s="656"/>
      <c r="M10" s="656"/>
      <c r="N10" s="656"/>
      <c r="O10" s="656"/>
      <c r="P10" s="656"/>
      <c r="Q10" s="656"/>
      <c r="R10" s="656"/>
      <c r="S10"/>
      <c r="T10"/>
      <c r="U10"/>
      <c r="V10"/>
      <c r="W10"/>
      <c r="X10"/>
      <c r="Y10"/>
      <c r="Z10"/>
      <c r="AA10"/>
      <c r="AB10"/>
      <c r="AC10" s="447"/>
      <c r="AD10" s="447"/>
      <c r="AE10" s="447"/>
      <c r="AF10" s="447"/>
      <c r="AG10" s="447"/>
      <c r="AH10" s="447"/>
      <c r="AI10" s="447"/>
      <c r="AJ10"/>
      <c r="AK10"/>
      <c r="AL10"/>
      <c r="AM10"/>
      <c r="AN10"/>
      <c r="AO10"/>
      <c r="AP10"/>
      <c r="AQ10"/>
      <c r="AR10"/>
      <c r="AS10"/>
      <c r="AT10"/>
      <c r="AU10"/>
      <c r="AV10"/>
      <c r="AW10"/>
      <c r="AX10"/>
      <c r="AY10"/>
      <c r="AZ10"/>
    </row>
    <row r="11" spans="3:52" ht="17.399999999999999" customHeight="1">
      <c r="C11" s="658"/>
      <c r="D11" s="675"/>
      <c r="E11" s="675"/>
      <c r="F11" s="675"/>
      <c r="G11" s="675"/>
      <c r="H11" s="659"/>
      <c r="L11" s="656"/>
      <c r="M11" s="656"/>
      <c r="N11" s="656"/>
      <c r="O11" s="656"/>
      <c r="P11" s="656"/>
      <c r="Q11" s="656"/>
      <c r="R11" s="656"/>
      <c r="S11"/>
      <c r="T11"/>
      <c r="U11"/>
      <c r="V11"/>
      <c r="W11"/>
      <c r="X11"/>
      <c r="Y11"/>
      <c r="Z11"/>
      <c r="AA11"/>
      <c r="AB11"/>
      <c r="AC11" s="447"/>
      <c r="AD11" s="447"/>
      <c r="AE11" s="447"/>
      <c r="AF11" s="447"/>
      <c r="AG11" s="447"/>
      <c r="AH11" s="447"/>
      <c r="AI11" s="447"/>
      <c r="AJ11"/>
      <c r="AK11"/>
      <c r="AL11"/>
      <c r="AM11"/>
      <c r="AN11"/>
      <c r="AO11"/>
      <c r="AP11"/>
      <c r="AQ11"/>
      <c r="AR11"/>
      <c r="AS11"/>
      <c r="AT11"/>
      <c r="AU11"/>
      <c r="AV11"/>
      <c r="AW11"/>
      <c r="AX11"/>
      <c r="AY11"/>
      <c r="AZ11"/>
    </row>
    <row r="12" spans="3:52" ht="17.399999999999999" customHeight="1">
      <c r="C12" s="658"/>
      <c r="D12" s="675"/>
      <c r="E12" s="675"/>
      <c r="F12" s="675"/>
      <c r="G12" s="675"/>
      <c r="H12" s="675"/>
      <c r="L12" s="656"/>
      <c r="M12" s="656"/>
      <c r="N12" s="656"/>
      <c r="O12" s="656"/>
      <c r="P12" s="656"/>
      <c r="Q12" s="656"/>
      <c r="R12" s="656"/>
      <c r="S12"/>
      <c r="T12"/>
      <c r="U12"/>
      <c r="V12"/>
      <c r="W12"/>
      <c r="X12"/>
      <c r="Y12"/>
      <c r="Z12"/>
      <c r="AA12"/>
      <c r="AB12"/>
      <c r="AC12" s="447"/>
      <c r="AD12" s="447"/>
      <c r="AE12" s="447"/>
      <c r="AF12" s="447"/>
      <c r="AG12" s="447"/>
      <c r="AH12" s="447"/>
      <c r="AI12" s="447"/>
      <c r="AJ12"/>
      <c r="AK12"/>
      <c r="AL12"/>
      <c r="AM12"/>
      <c r="AN12"/>
      <c r="AO12"/>
      <c r="AP12"/>
      <c r="AQ12"/>
      <c r="AR12"/>
      <c r="AS12"/>
      <c r="AT12"/>
      <c r="AU12"/>
      <c r="AV12"/>
      <c r="AW12"/>
      <c r="AX12"/>
      <c r="AY12"/>
      <c r="AZ12"/>
    </row>
    <row r="13" spans="3:52" ht="17.399999999999999" customHeight="1">
      <c r="D13" s="660"/>
      <c r="E13" s="660"/>
      <c r="F13" s="660"/>
      <c r="G13" s="660"/>
      <c r="H13" s="660"/>
      <c r="L13" s="656"/>
      <c r="M13" s="656"/>
      <c r="N13" s="656"/>
      <c r="O13" s="656"/>
      <c r="P13" s="656"/>
      <c r="Q13" s="656"/>
      <c r="R13" s="656"/>
      <c r="S13"/>
      <c r="T13"/>
      <c r="U13"/>
      <c r="V13"/>
      <c r="W13"/>
      <c r="X13"/>
      <c r="Y13"/>
      <c r="Z13"/>
      <c r="AA13"/>
      <c r="AB13"/>
      <c r="AC13" s="447"/>
      <c r="AD13" s="447"/>
      <c r="AE13" s="447"/>
      <c r="AF13" s="447"/>
      <c r="AG13" s="447"/>
      <c r="AH13" s="447"/>
      <c r="AI13" s="447"/>
      <c r="AJ13"/>
      <c r="AK13"/>
      <c r="AL13"/>
      <c r="AM13"/>
      <c r="AN13"/>
      <c r="AO13"/>
      <c r="AP13"/>
      <c r="AQ13"/>
      <c r="AR13"/>
      <c r="AS13"/>
      <c r="AT13"/>
      <c r="AU13"/>
      <c r="AV13"/>
      <c r="AW13"/>
      <c r="AX13"/>
      <c r="AY13"/>
      <c r="AZ13"/>
    </row>
    <row r="14" spans="3:52" ht="17.399999999999999" customHeight="1">
      <c r="L14" s="656"/>
      <c r="M14" s="656"/>
      <c r="N14" s="656"/>
      <c r="O14" s="656"/>
      <c r="P14" s="656"/>
      <c r="Q14" s="656"/>
      <c r="R14" s="656"/>
      <c r="S14"/>
      <c r="T14"/>
      <c r="U14"/>
      <c r="V14"/>
      <c r="W14"/>
      <c r="X14"/>
      <c r="Y14"/>
      <c r="Z14"/>
      <c r="AA14"/>
      <c r="AB14"/>
      <c r="AC14" s="447"/>
      <c r="AD14" s="447"/>
      <c r="AE14" s="447"/>
      <c r="AF14" s="447"/>
      <c r="AG14" s="447"/>
      <c r="AH14" s="447"/>
      <c r="AI14" s="447"/>
      <c r="AJ14"/>
      <c r="AK14"/>
      <c r="AL14"/>
      <c r="AM14"/>
      <c r="AN14"/>
      <c r="AO14"/>
      <c r="AP14"/>
      <c r="AQ14"/>
      <c r="AR14"/>
      <c r="AS14"/>
      <c r="AT14"/>
      <c r="AU14"/>
      <c r="AV14"/>
      <c r="AW14"/>
      <c r="AX14"/>
      <c r="AY14"/>
      <c r="AZ14"/>
    </row>
    <row r="15" spans="3:52" ht="17.399999999999999" customHeight="1">
      <c r="L15" s="676"/>
      <c r="M15" s="676"/>
      <c r="N15" s="676"/>
      <c r="O15" s="656"/>
      <c r="P15" s="656"/>
      <c r="Q15" s="656"/>
      <c r="R15" s="656"/>
      <c r="S15"/>
      <c r="T15"/>
      <c r="U15"/>
      <c r="V15"/>
      <c r="W15"/>
      <c r="X15"/>
      <c r="Y15"/>
      <c r="Z15"/>
      <c r="AA15"/>
      <c r="AB15"/>
      <c r="AC15" s="447"/>
      <c r="AD15" s="447"/>
      <c r="AE15" s="447"/>
      <c r="AF15" s="447"/>
      <c r="AG15" s="447"/>
      <c r="AH15" s="447"/>
      <c r="AI15" s="447"/>
      <c r="AJ15"/>
      <c r="AK15"/>
      <c r="AL15"/>
      <c r="AM15"/>
      <c r="AN15"/>
      <c r="AO15"/>
      <c r="AP15"/>
      <c r="AQ15"/>
      <c r="AR15"/>
      <c r="AS15"/>
      <c r="AT15"/>
      <c r="AU15"/>
      <c r="AV15"/>
      <c r="AW15"/>
      <c r="AX15"/>
      <c r="AY15"/>
      <c r="AZ15"/>
    </row>
    <row r="16" spans="3:52" ht="17.399999999999999" customHeight="1">
      <c r="F16" s="677"/>
      <c r="G16" s="677"/>
      <c r="H16" s="677"/>
      <c r="L16" s="656"/>
      <c r="M16" s="656"/>
      <c r="N16" s="656"/>
      <c r="O16" s="656"/>
      <c r="P16" s="656"/>
      <c r="Q16" s="656"/>
      <c r="R16" s="656"/>
      <c r="S16"/>
      <c r="T16"/>
      <c r="U16"/>
      <c r="V16"/>
      <c r="W16"/>
      <c r="X16"/>
      <c r="Y16"/>
      <c r="Z16"/>
      <c r="AA16"/>
      <c r="AB16"/>
      <c r="AC16" s="447"/>
      <c r="AD16" s="447"/>
      <c r="AE16" s="447"/>
      <c r="AF16" s="447"/>
      <c r="AG16" s="447"/>
      <c r="AH16" s="447"/>
      <c r="AI16" s="447"/>
      <c r="AJ16"/>
      <c r="AK16"/>
      <c r="AL16"/>
      <c r="AM16"/>
      <c r="AN16"/>
      <c r="AO16"/>
      <c r="AP16"/>
      <c r="AQ16"/>
      <c r="AR16"/>
      <c r="AS16"/>
      <c r="AT16"/>
      <c r="AU16"/>
      <c r="AV16"/>
      <c r="AW16"/>
      <c r="AX16"/>
      <c r="AY16"/>
      <c r="AZ16"/>
    </row>
    <row r="17" spans="6:52" ht="17.399999999999999" customHeight="1">
      <c r="F17" s="677"/>
      <c r="G17" s="677"/>
      <c r="H17" s="677"/>
      <c r="L17" s="656"/>
      <c r="M17" s="656"/>
      <c r="N17" s="656"/>
      <c r="O17" s="656"/>
      <c r="P17" s="656"/>
      <c r="Q17" s="656"/>
      <c r="R17" s="656"/>
      <c r="S17"/>
      <c r="T17"/>
      <c r="U17"/>
      <c r="V17"/>
      <c r="W17"/>
      <c r="X17"/>
      <c r="Y17"/>
      <c r="Z17"/>
      <c r="AA17"/>
      <c r="AB17"/>
      <c r="AC17" s="447"/>
      <c r="AD17" s="447"/>
      <c r="AE17" s="447"/>
      <c r="AF17" s="447"/>
      <c r="AG17" s="447"/>
      <c r="AH17" s="447"/>
      <c r="AI17" s="447"/>
      <c r="AJ17"/>
      <c r="AK17"/>
      <c r="AL17"/>
      <c r="AM17"/>
      <c r="AN17"/>
      <c r="AO17"/>
      <c r="AP17"/>
      <c r="AQ17"/>
      <c r="AR17"/>
      <c r="AS17"/>
      <c r="AT17"/>
      <c r="AU17"/>
      <c r="AV17"/>
      <c r="AW17"/>
      <c r="AX17"/>
      <c r="AY17"/>
      <c r="AZ17"/>
    </row>
    <row r="18" spans="6:52" ht="17.399999999999999" customHeight="1">
      <c r="F18" s="677"/>
      <c r="G18" s="677"/>
      <c r="H18" s="677"/>
      <c r="L18" s="656"/>
      <c r="M18" s="656"/>
      <c r="N18" s="656"/>
      <c r="O18" s="656"/>
      <c r="P18" s="656"/>
      <c r="Q18" s="656"/>
      <c r="R18" s="656"/>
      <c r="S18"/>
      <c r="T18"/>
      <c r="U18"/>
      <c r="V18"/>
      <c r="W18"/>
      <c r="X18"/>
      <c r="Y18"/>
      <c r="Z18"/>
      <c r="AA18"/>
      <c r="AB18"/>
      <c r="AC18" s="447"/>
      <c r="AD18" s="447"/>
      <c r="AE18" s="447"/>
      <c r="AF18" s="447"/>
      <c r="AG18" s="447"/>
      <c r="AH18" s="447"/>
      <c r="AI18" s="447"/>
      <c r="AJ18"/>
      <c r="AK18"/>
      <c r="AL18"/>
      <c r="AM18"/>
      <c r="AN18"/>
      <c r="AO18"/>
      <c r="AP18"/>
      <c r="AQ18"/>
      <c r="AR18"/>
      <c r="AS18"/>
      <c r="AT18"/>
      <c r="AU18"/>
      <c r="AV18"/>
      <c r="AW18"/>
      <c r="AX18"/>
      <c r="AY18"/>
      <c r="AZ18"/>
    </row>
    <row r="19" spans="6:52" ht="17.399999999999999" customHeight="1">
      <c r="Q19" s="656"/>
      <c r="R19" s="656"/>
      <c r="S19"/>
      <c r="T19"/>
      <c r="U19"/>
      <c r="V19"/>
      <c r="W19"/>
      <c r="X19"/>
      <c r="Y19"/>
      <c r="Z19"/>
      <c r="AA19"/>
      <c r="AB19"/>
      <c r="AC19" s="447"/>
      <c r="AD19" s="447"/>
      <c r="AE19" s="447"/>
      <c r="AF19" s="447"/>
      <c r="AG19" s="447"/>
      <c r="AH19" s="447"/>
      <c r="AI19" s="447"/>
      <c r="AJ19"/>
      <c r="AK19"/>
      <c r="AL19"/>
      <c r="AM19"/>
      <c r="AN19"/>
      <c r="AO19"/>
      <c r="AP19"/>
      <c r="AQ19"/>
      <c r="AR19"/>
      <c r="AS19"/>
      <c r="AT19"/>
      <c r="AU19"/>
      <c r="AV19"/>
      <c r="AW19"/>
      <c r="AX19"/>
      <c r="AY19"/>
      <c r="AZ19"/>
    </row>
    <row r="20" spans="6:52" ht="17.399999999999999" customHeight="1">
      <c r="L20" s="656"/>
      <c r="M20" s="656"/>
      <c r="N20" s="656"/>
      <c r="O20" s="656"/>
      <c r="P20" s="656"/>
      <c r="Q20" s="656"/>
      <c r="R20" s="656"/>
      <c r="S20"/>
      <c r="T20"/>
      <c r="U20"/>
      <c r="V20"/>
      <c r="W20"/>
      <c r="X20"/>
      <c r="Y20"/>
      <c r="Z20"/>
      <c r="AA20"/>
      <c r="AB20"/>
      <c r="AC20" s="447"/>
      <c r="AD20" s="447"/>
      <c r="AE20" s="447"/>
      <c r="AF20" s="447"/>
      <c r="AG20" s="447"/>
      <c r="AH20" s="447"/>
      <c r="AI20" s="447"/>
      <c r="AJ20"/>
      <c r="AK20"/>
      <c r="AL20"/>
      <c r="AM20"/>
      <c r="AN20"/>
      <c r="AO20"/>
      <c r="AP20"/>
      <c r="AQ20"/>
      <c r="AR20"/>
      <c r="AS20"/>
      <c r="AT20"/>
      <c r="AU20"/>
      <c r="AV20"/>
      <c r="AW20"/>
      <c r="AX20"/>
      <c r="AY20"/>
      <c r="AZ20"/>
    </row>
    <row r="21" spans="6:52" ht="13.2" customHeight="1">
      <c r="L21" s="676"/>
      <c r="M21" s="676"/>
      <c r="N21" s="676"/>
      <c r="O21" s="676"/>
      <c r="P21" s="676"/>
      <c r="Q21" s="676"/>
      <c r="R21" s="676"/>
      <c r="S21" s="676"/>
      <c r="T21"/>
      <c r="U21"/>
      <c r="V21"/>
      <c r="W21"/>
      <c r="X21"/>
      <c r="Y21"/>
      <c r="Z21"/>
      <c r="AA21"/>
      <c r="AB21"/>
      <c r="AC21" s="447"/>
      <c r="AD21" s="447"/>
      <c r="AE21" s="447"/>
      <c r="AF21" s="447"/>
      <c r="AG21" s="447"/>
      <c r="AH21" s="447"/>
      <c r="AI21" s="447"/>
      <c r="AJ21"/>
      <c r="AK21"/>
      <c r="AL21"/>
      <c r="AM21"/>
      <c r="AN21"/>
      <c r="AO21"/>
      <c r="AP21"/>
      <c r="AQ21"/>
      <c r="AR21"/>
      <c r="AS21"/>
      <c r="AT21"/>
      <c r="AU21"/>
      <c r="AV21"/>
      <c r="AW21"/>
      <c r="AX21"/>
      <c r="AY21"/>
      <c r="AZ21"/>
    </row>
    <row r="22" spans="6:52" ht="13.2" customHeight="1">
      <c r="L22" s="676"/>
      <c r="M22" s="676"/>
      <c r="N22" s="676"/>
      <c r="O22" s="676"/>
      <c r="P22" s="676"/>
      <c r="Q22" s="676"/>
      <c r="R22" s="676"/>
      <c r="S22" s="676"/>
      <c r="T22"/>
      <c r="U22"/>
      <c r="V22"/>
      <c r="W22"/>
      <c r="X22"/>
      <c r="Y22"/>
      <c r="Z22"/>
      <c r="AA22"/>
      <c r="AB22"/>
      <c r="AC22" s="447"/>
      <c r="AD22" s="447"/>
      <c r="AE22" s="447"/>
      <c r="AF22" s="447"/>
      <c r="AG22" s="447"/>
      <c r="AH22" s="447"/>
      <c r="AI22" s="447"/>
      <c r="AJ22"/>
      <c r="AK22"/>
      <c r="AL22"/>
      <c r="AM22"/>
      <c r="AN22"/>
      <c r="AO22"/>
      <c r="AP22"/>
      <c r="AQ22"/>
      <c r="AR22"/>
      <c r="AS22"/>
      <c r="AT22"/>
      <c r="AU22"/>
      <c r="AV22"/>
      <c r="AW22"/>
      <c r="AX22"/>
      <c r="AY22"/>
      <c r="AZ22"/>
    </row>
    <row r="23" spans="6:52">
      <c r="L23" s="676"/>
      <c r="M23" s="676"/>
      <c r="N23" s="676"/>
      <c r="O23" s="676"/>
      <c r="P23" s="676"/>
      <c r="Q23" s="676"/>
      <c r="R23" s="676"/>
      <c r="S23" s="676"/>
      <c r="T23"/>
      <c r="U23"/>
      <c r="V23"/>
      <c r="W23"/>
      <c r="X23"/>
      <c r="Y23"/>
      <c r="Z23"/>
      <c r="AA23"/>
      <c r="AB23"/>
      <c r="AC23" s="447"/>
      <c r="AD23" s="447"/>
      <c r="AE23" s="447"/>
      <c r="AF23" s="447"/>
      <c r="AG23" s="447"/>
      <c r="AH23" s="447"/>
      <c r="AI23" s="447"/>
      <c r="AJ23"/>
      <c r="AK23"/>
      <c r="AL23"/>
      <c r="AM23"/>
      <c r="AN23"/>
      <c r="AO23"/>
      <c r="AP23"/>
      <c r="AQ23"/>
      <c r="AR23"/>
      <c r="AS23"/>
      <c r="AT23"/>
      <c r="AU23"/>
      <c r="AV23"/>
      <c r="AW23"/>
      <c r="AX23"/>
      <c r="AY23"/>
      <c r="AZ23"/>
    </row>
    <row r="24" spans="6:52" ht="19.2">
      <c r="L24" s="656"/>
      <c r="M24" s="656"/>
      <c r="N24" s="656"/>
      <c r="O24" s="656"/>
      <c r="P24" s="656"/>
      <c r="Q24" s="656"/>
      <c r="R24" s="656"/>
      <c r="S24"/>
      <c r="T24"/>
      <c r="U24"/>
      <c r="V24"/>
      <c r="W24"/>
      <c r="X24"/>
      <c r="Y24"/>
      <c r="Z24"/>
      <c r="AA24"/>
      <c r="AB24"/>
      <c r="AC24" s="447"/>
      <c r="AD24" s="447"/>
      <c r="AE24" s="447"/>
      <c r="AF24" s="447"/>
      <c r="AG24" s="447"/>
      <c r="AH24" s="447"/>
      <c r="AI24" s="447"/>
      <c r="AJ24"/>
      <c r="AK24"/>
      <c r="AL24"/>
      <c r="AM24"/>
      <c r="AN24"/>
      <c r="AO24"/>
      <c r="AP24"/>
      <c r="AQ24"/>
      <c r="AR24"/>
      <c r="AS24"/>
      <c r="AT24"/>
      <c r="AU24"/>
      <c r="AV24"/>
      <c r="AW24"/>
      <c r="AX24"/>
      <c r="AY24"/>
      <c r="AZ24"/>
    </row>
    <row r="25" spans="6:52" ht="19.2">
      <c r="L25" s="656"/>
      <c r="M25" s="656"/>
      <c r="N25" s="656"/>
      <c r="O25" s="656"/>
      <c r="P25" s="656"/>
      <c r="Q25" s="656"/>
      <c r="R25" s="656"/>
      <c r="S25"/>
      <c r="T25"/>
      <c r="U25"/>
      <c r="V25"/>
      <c r="W25"/>
      <c r="X25"/>
      <c r="Y25"/>
      <c r="Z25"/>
      <c r="AA25"/>
      <c r="AB25"/>
      <c r="AC25" s="447"/>
      <c r="AD25" s="447"/>
      <c r="AE25" s="447"/>
      <c r="AF25" s="447"/>
      <c r="AG25" s="447"/>
      <c r="AH25" s="447"/>
      <c r="AI25" s="447"/>
      <c r="AJ25"/>
      <c r="AK25"/>
      <c r="AL25"/>
      <c r="AM25"/>
      <c r="AN25"/>
      <c r="AO25"/>
      <c r="AP25"/>
      <c r="AQ25"/>
      <c r="AR25"/>
      <c r="AS25"/>
      <c r="AT25"/>
      <c r="AU25"/>
      <c r="AV25"/>
      <c r="AW25"/>
      <c r="AX25"/>
      <c r="AY25"/>
      <c r="AZ25"/>
    </row>
    <row r="26" spans="6:52" ht="19.2">
      <c r="L26" s="656"/>
      <c r="M26" s="656"/>
      <c r="N26" s="656"/>
      <c r="O26" s="656"/>
      <c r="P26" s="656"/>
      <c r="Q26" s="656"/>
      <c r="R26" s="656"/>
      <c r="S26"/>
      <c r="T26"/>
      <c r="U26"/>
      <c r="V26"/>
      <c r="W26"/>
      <c r="X26"/>
      <c r="Y26"/>
      <c r="Z26"/>
      <c r="AA26"/>
      <c r="AB26"/>
      <c r="AC26" s="447"/>
      <c r="AD26" s="447"/>
      <c r="AE26" s="447"/>
      <c r="AF26" s="447"/>
      <c r="AG26" s="447"/>
      <c r="AH26" s="447"/>
      <c r="AI26" s="447"/>
      <c r="AJ26"/>
      <c r="AK26"/>
      <c r="AL26"/>
      <c r="AM26"/>
      <c r="AN26"/>
      <c r="AO26"/>
      <c r="AP26"/>
      <c r="AQ26"/>
      <c r="AR26"/>
      <c r="AS26"/>
      <c r="AT26"/>
      <c r="AU26"/>
      <c r="AV26"/>
      <c r="AW26"/>
      <c r="AX26"/>
      <c r="AY26"/>
      <c r="AZ26"/>
    </row>
    <row r="27" spans="6:52">
      <c r="S27"/>
      <c r="T27"/>
      <c r="U27"/>
      <c r="V27"/>
      <c r="W27"/>
      <c r="X27"/>
      <c r="Y27"/>
      <c r="Z27"/>
      <c r="AA27"/>
      <c r="AB27"/>
      <c r="AC27" s="447"/>
      <c r="AD27" s="447"/>
      <c r="AE27" s="447"/>
      <c r="AF27" s="447"/>
      <c r="AG27" s="447"/>
      <c r="AH27" s="447"/>
      <c r="AI27" s="447"/>
      <c r="AJ27"/>
      <c r="AK27"/>
      <c r="AL27"/>
      <c r="AM27"/>
      <c r="AN27"/>
      <c r="AO27"/>
      <c r="AP27"/>
      <c r="AQ27"/>
      <c r="AR27"/>
      <c r="AS27"/>
      <c r="AT27"/>
      <c r="AU27"/>
      <c r="AV27"/>
      <c r="AW27"/>
      <c r="AX27"/>
      <c r="AY27"/>
      <c r="AZ27"/>
    </row>
    <row r="28" spans="6:52">
      <c r="S28"/>
      <c r="T28"/>
      <c r="U28"/>
      <c r="V28"/>
      <c r="W28"/>
      <c r="X28"/>
      <c r="Y28"/>
      <c r="Z28"/>
      <c r="AA28"/>
      <c r="AB28"/>
      <c r="AC28" s="447"/>
      <c r="AD28" s="447"/>
      <c r="AE28" s="447"/>
      <c r="AF28" s="447"/>
      <c r="AG28" s="447"/>
      <c r="AH28" s="447"/>
      <c r="AI28" s="447"/>
      <c r="AJ28"/>
      <c r="AK28"/>
      <c r="AL28"/>
      <c r="AM28"/>
      <c r="AN28"/>
      <c r="AO28"/>
      <c r="AP28"/>
      <c r="AQ28"/>
      <c r="AR28"/>
      <c r="AS28"/>
      <c r="AT28"/>
      <c r="AU28"/>
      <c r="AV28"/>
      <c r="AW28"/>
      <c r="AX28"/>
      <c r="AY28"/>
      <c r="AZ28"/>
    </row>
    <row r="29" spans="6:52">
      <c r="S29"/>
      <c r="T29"/>
      <c r="U29"/>
      <c r="V29"/>
      <c r="W29"/>
      <c r="X29"/>
      <c r="Y29"/>
      <c r="Z29"/>
      <c r="AA29"/>
      <c r="AB29"/>
      <c r="AC29" s="447"/>
      <c r="AD29" s="447"/>
      <c r="AE29" s="447"/>
      <c r="AF29" s="447"/>
      <c r="AG29" s="447"/>
      <c r="AH29" s="447"/>
      <c r="AI29" s="447"/>
    </row>
    <row r="30" spans="6:52">
      <c r="S30"/>
      <c r="T30"/>
      <c r="U30"/>
      <c r="V30"/>
      <c r="W30"/>
      <c r="X30"/>
      <c r="Y30"/>
      <c r="Z30"/>
      <c r="AA30"/>
      <c r="AB30"/>
      <c r="AC30" s="447"/>
      <c r="AD30" s="447"/>
      <c r="AE30" s="447"/>
      <c r="AF30" s="447"/>
      <c r="AG30" s="447"/>
      <c r="AH30" s="447"/>
      <c r="AI30" s="447"/>
    </row>
    <row r="31" spans="6:52">
      <c r="S31"/>
      <c r="T31"/>
      <c r="U31"/>
      <c r="V31"/>
      <c r="W31"/>
      <c r="X31"/>
      <c r="Y31"/>
      <c r="Z31"/>
      <c r="AA31"/>
      <c r="AB31"/>
      <c r="AC31" s="447"/>
      <c r="AD31" s="447"/>
      <c r="AE31" s="447"/>
      <c r="AF31" s="447"/>
      <c r="AG31" s="447"/>
      <c r="AH31" s="447"/>
      <c r="AI31" s="447"/>
    </row>
    <row r="32" spans="6:52">
      <c r="S32"/>
      <c r="T32"/>
      <c r="U32"/>
      <c r="V32"/>
      <c r="W32"/>
      <c r="X32"/>
      <c r="Y32"/>
      <c r="Z32"/>
      <c r="AA32"/>
      <c r="AB32"/>
      <c r="AC32" s="447"/>
      <c r="AD32" s="447"/>
      <c r="AE32" s="447"/>
      <c r="AF32" s="447"/>
      <c r="AG32" s="447"/>
      <c r="AH32" s="447"/>
      <c r="AI32" s="447"/>
    </row>
    <row r="33" spans="1:35">
      <c r="S33"/>
      <c r="T33"/>
      <c r="U33"/>
      <c r="V33"/>
      <c r="W33"/>
      <c r="X33"/>
      <c r="Y33"/>
      <c r="Z33"/>
      <c r="AA33"/>
      <c r="AB33"/>
      <c r="AC33" s="447"/>
      <c r="AD33" s="447"/>
      <c r="AE33" s="447"/>
      <c r="AF33" s="447"/>
      <c r="AG33" s="447"/>
      <c r="AH33" s="447"/>
      <c r="AI33" s="447"/>
    </row>
    <row r="34" spans="1:35">
      <c r="S34"/>
      <c r="T34"/>
      <c r="U34"/>
      <c r="V34"/>
      <c r="W34"/>
      <c r="X34"/>
      <c r="Y34"/>
      <c r="Z34"/>
      <c r="AA34"/>
      <c r="AB34"/>
      <c r="AC34" s="447"/>
      <c r="AD34" s="447"/>
      <c r="AE34" s="447"/>
      <c r="AF34" s="447"/>
      <c r="AG34" s="447"/>
      <c r="AH34" s="447"/>
      <c r="AI34" s="447"/>
    </row>
    <row r="35" spans="1:35">
      <c r="S35"/>
      <c r="T35"/>
      <c r="U35"/>
      <c r="V35"/>
      <c r="W35"/>
      <c r="X35"/>
      <c r="Y35"/>
      <c r="Z35"/>
      <c r="AA35"/>
      <c r="AB35"/>
      <c r="AC35" s="447"/>
      <c r="AD35" s="447"/>
      <c r="AE35" s="447"/>
      <c r="AF35" s="447"/>
      <c r="AG35" s="447"/>
      <c r="AH35" s="447"/>
      <c r="AI35" s="447"/>
    </row>
    <row r="36" spans="1:35">
      <c r="S36"/>
      <c r="T36"/>
      <c r="U36"/>
      <c r="V36"/>
      <c r="W36"/>
      <c r="X36"/>
      <c r="Y36"/>
      <c r="Z36"/>
      <c r="AA36"/>
      <c r="AB36"/>
      <c r="AC36" s="447"/>
      <c r="AD36" s="447"/>
      <c r="AE36" s="447"/>
      <c r="AF36" s="447"/>
      <c r="AG36" s="447"/>
      <c r="AH36" s="447"/>
      <c r="AI36" s="447"/>
    </row>
    <row r="37" spans="1:35">
      <c r="S37"/>
      <c r="T37"/>
      <c r="U37"/>
      <c r="V37"/>
      <c r="W37"/>
      <c r="X37"/>
      <c r="Y37"/>
      <c r="Z37"/>
      <c r="AA37"/>
      <c r="AB37"/>
      <c r="AC37" s="447"/>
      <c r="AD37" s="447"/>
      <c r="AE37" s="447"/>
      <c r="AF37" s="447"/>
      <c r="AG37" s="447"/>
      <c r="AH37" s="447"/>
      <c r="AI37" s="447"/>
    </row>
    <row r="38" spans="1:35">
      <c r="S38"/>
      <c r="T38"/>
      <c r="U38"/>
      <c r="V38"/>
      <c r="W38"/>
      <c r="X38"/>
      <c r="Y38"/>
      <c r="Z38"/>
      <c r="AA38"/>
      <c r="AB38"/>
      <c r="AC38" s="447"/>
      <c r="AD38" s="447"/>
      <c r="AE38" s="447"/>
      <c r="AF38" s="447"/>
      <c r="AG38" s="447"/>
      <c r="AH38" s="447"/>
      <c r="AI38" s="447"/>
    </row>
    <row r="39" spans="1:35">
      <c r="S39"/>
      <c r="T39"/>
      <c r="U39"/>
      <c r="V39"/>
      <c r="W39"/>
      <c r="X39"/>
      <c r="Y39"/>
      <c r="Z39"/>
      <c r="AA39"/>
      <c r="AB39"/>
      <c r="AC39" s="447"/>
      <c r="AD39" s="447"/>
      <c r="AE39" s="447"/>
      <c r="AF39" s="447"/>
      <c r="AG39" s="447"/>
      <c r="AH39" s="447"/>
      <c r="AI39" s="447"/>
    </row>
    <row r="40" spans="1:35">
      <c r="S40"/>
      <c r="T40"/>
      <c r="U40"/>
      <c r="V40"/>
      <c r="W40"/>
      <c r="X40"/>
      <c r="Y40"/>
      <c r="Z40"/>
      <c r="AA40"/>
      <c r="AB40"/>
      <c r="AC40" s="447"/>
      <c r="AD40" s="447"/>
      <c r="AE40" s="447"/>
      <c r="AF40" s="447"/>
      <c r="AG40" s="447"/>
      <c r="AH40" s="447"/>
      <c r="AI40" s="447"/>
    </row>
    <row r="41" spans="1:35">
      <c r="S41"/>
      <c r="T41"/>
      <c r="U41"/>
      <c r="V41"/>
      <c r="W41"/>
      <c r="X41"/>
      <c r="Y41"/>
      <c r="Z41"/>
      <c r="AA41"/>
      <c r="AB41"/>
      <c r="AC41" s="447"/>
      <c r="AD41" s="447"/>
      <c r="AE41" s="447"/>
      <c r="AF41" s="447"/>
      <c r="AG41" s="447"/>
      <c r="AH41" s="447"/>
      <c r="AI41" s="447"/>
    </row>
    <row r="42" spans="1:35">
      <c r="A42" s="621"/>
      <c r="B42" s="621"/>
      <c r="C42" s="621"/>
      <c r="D42" s="621"/>
      <c r="E42" s="621"/>
      <c r="F42" s="621"/>
      <c r="G42" s="621"/>
      <c r="H42" s="621"/>
      <c r="I42" s="621"/>
      <c r="J42" s="621"/>
      <c r="K42" s="621"/>
      <c r="L42" s="621"/>
      <c r="M42" s="621"/>
      <c r="N42" s="621"/>
      <c r="O42" s="621"/>
      <c r="P42" s="621"/>
      <c r="Q42" s="621"/>
      <c r="R42" s="621"/>
      <c r="S42" s="621"/>
      <c r="T42" s="621"/>
      <c r="U42" s="621"/>
      <c r="V42" s="621"/>
      <c r="W42" s="621"/>
      <c r="X42" s="621"/>
      <c r="Y42" s="621"/>
      <c r="Z42" s="621"/>
      <c r="AA42" s="621"/>
      <c r="AB42" s="621"/>
      <c r="AC42" s="447"/>
      <c r="AD42" s="447"/>
      <c r="AE42" s="447"/>
      <c r="AF42" s="447"/>
      <c r="AG42" s="447"/>
      <c r="AH42" s="447"/>
      <c r="AI42" s="447"/>
    </row>
    <row r="43" spans="1:35">
      <c r="A43" s="621"/>
      <c r="B43" s="621"/>
      <c r="C43" s="621"/>
      <c r="D43" s="621"/>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447"/>
      <c r="AD43" s="447"/>
      <c r="AE43" s="447"/>
      <c r="AF43" s="447"/>
      <c r="AG43" s="447"/>
      <c r="AH43" s="447"/>
      <c r="AI43" s="447"/>
    </row>
    <row r="44" spans="1:35">
      <c r="A44" s="621"/>
      <c r="B44" s="621"/>
      <c r="C44" s="621"/>
      <c r="D44" s="621"/>
      <c r="E44" s="621"/>
      <c r="F44" s="621"/>
      <c r="G44" s="621"/>
      <c r="H44" s="621"/>
      <c r="I44" s="621"/>
      <c r="J44" s="621"/>
      <c r="K44" s="621"/>
      <c r="L44" s="621"/>
      <c r="M44" s="621"/>
      <c r="N44" s="621"/>
      <c r="O44" s="621"/>
      <c r="P44" s="621"/>
      <c r="Q44" s="621"/>
      <c r="R44" s="621"/>
      <c r="S44" s="621"/>
      <c r="T44" s="621"/>
      <c r="U44" s="621"/>
      <c r="V44" s="621"/>
      <c r="W44" s="621"/>
      <c r="X44" s="621"/>
      <c r="Y44" s="621"/>
      <c r="Z44" s="621"/>
      <c r="AA44" s="621"/>
      <c r="AB44" s="621"/>
      <c r="AC44" s="447"/>
      <c r="AD44" s="447"/>
      <c r="AE44" s="447"/>
      <c r="AF44" s="447"/>
      <c r="AG44" s="447"/>
      <c r="AH44" s="447"/>
      <c r="AI44" s="447"/>
    </row>
    <row r="45" spans="1:35">
      <c r="A45" s="621"/>
      <c r="B45" s="621"/>
      <c r="C45" s="621"/>
      <c r="D45" s="621"/>
      <c r="E45" s="621"/>
      <c r="F45" s="621"/>
      <c r="G45" s="621"/>
      <c r="H45" s="621"/>
      <c r="I45" s="621"/>
      <c r="J45" s="621"/>
      <c r="K45" s="621"/>
      <c r="L45" s="621"/>
      <c r="M45" s="621"/>
      <c r="N45" s="621"/>
      <c r="O45" s="621"/>
      <c r="P45" s="621"/>
      <c r="Q45" s="621"/>
      <c r="R45" s="621"/>
      <c r="S45" s="621"/>
      <c r="T45" s="621"/>
      <c r="U45" s="621"/>
      <c r="V45" s="621"/>
      <c r="W45" s="621"/>
      <c r="X45" s="621"/>
      <c r="Y45" s="621"/>
      <c r="Z45" s="621"/>
      <c r="AA45" s="621"/>
      <c r="AB45" s="621"/>
      <c r="AC45" s="447"/>
      <c r="AD45" s="447"/>
      <c r="AE45" s="447"/>
      <c r="AF45" s="447"/>
      <c r="AG45" s="447"/>
      <c r="AH45" s="447"/>
      <c r="AI45" s="447"/>
    </row>
    <row r="46" spans="1:35">
      <c r="A46" s="621"/>
      <c r="B46" s="621"/>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447"/>
      <c r="AD46" s="447"/>
      <c r="AE46" s="447"/>
      <c r="AF46" s="447"/>
      <c r="AG46" s="447"/>
      <c r="AH46" s="447"/>
      <c r="AI46" s="447"/>
    </row>
    <row r="47" spans="1:35">
      <c r="A47" s="621"/>
      <c r="B47" s="621"/>
      <c r="C47" s="621"/>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447"/>
      <c r="AD47" s="447"/>
      <c r="AE47" s="447"/>
      <c r="AF47" s="447"/>
      <c r="AG47" s="447"/>
      <c r="AH47" s="447"/>
      <c r="AI47" s="447"/>
    </row>
    <row r="48" spans="1:35">
      <c r="A48" s="621"/>
      <c r="B48" s="621"/>
      <c r="C48" s="621"/>
      <c r="D48" s="621"/>
      <c r="E48" s="621"/>
      <c r="F48" s="621"/>
      <c r="G48" s="621"/>
      <c r="H48" s="621"/>
      <c r="I48" s="621"/>
      <c r="J48" s="621"/>
      <c r="K48" s="621"/>
      <c r="L48" s="621"/>
      <c r="M48" s="621"/>
      <c r="N48" s="621"/>
      <c r="O48" s="621"/>
      <c r="P48" s="621"/>
      <c r="Q48" s="621"/>
      <c r="R48" s="621"/>
      <c r="S48" s="621"/>
      <c r="T48" s="621"/>
      <c r="U48" s="621"/>
      <c r="V48" s="621"/>
      <c r="W48" s="621"/>
      <c r="X48" s="621"/>
      <c r="Y48" s="621"/>
      <c r="Z48" s="621"/>
      <c r="AA48" s="621"/>
      <c r="AB48" s="621"/>
      <c r="AC48" s="447"/>
      <c r="AD48" s="447"/>
      <c r="AE48" s="447"/>
      <c r="AF48" s="447"/>
      <c r="AG48" s="447"/>
      <c r="AH48" s="447"/>
      <c r="AI48" s="447"/>
    </row>
    <row r="49" spans="1:35">
      <c r="A49" s="621"/>
      <c r="B49" s="621"/>
      <c r="C49" s="621"/>
      <c r="D49" s="621"/>
      <c r="E49" s="621"/>
      <c r="F49" s="621"/>
      <c r="G49" s="621"/>
      <c r="H49" s="621"/>
      <c r="I49" s="621"/>
      <c r="J49" s="621"/>
      <c r="K49" s="621"/>
      <c r="L49" s="621"/>
      <c r="M49" s="621"/>
      <c r="N49" s="621"/>
      <c r="O49" s="621"/>
      <c r="P49" s="621"/>
      <c r="Q49" s="621"/>
      <c r="R49" s="621"/>
      <c r="S49" s="621"/>
      <c r="T49" s="621"/>
      <c r="U49" s="621"/>
      <c r="V49" s="621"/>
      <c r="W49" s="621"/>
      <c r="X49" s="621"/>
      <c r="Y49" s="621"/>
      <c r="Z49" s="621"/>
      <c r="AA49" s="621"/>
      <c r="AB49" s="621"/>
      <c r="AC49" s="447"/>
      <c r="AD49" s="447"/>
      <c r="AE49" s="447"/>
      <c r="AF49" s="447"/>
      <c r="AG49" s="447"/>
      <c r="AH49" s="447"/>
      <c r="AI49" s="447"/>
    </row>
    <row r="50" spans="1:35">
      <c r="A50" s="621"/>
      <c r="B50" s="621"/>
      <c r="C50" s="62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447"/>
      <c r="AD50" s="447"/>
      <c r="AE50" s="447"/>
      <c r="AF50" s="447"/>
      <c r="AG50" s="447"/>
      <c r="AH50" s="447"/>
      <c r="AI50" s="447"/>
    </row>
    <row r="51" spans="1:35">
      <c r="A51" s="621"/>
      <c r="B51" s="621"/>
      <c r="C51" s="621"/>
      <c r="D51" s="621"/>
      <c r="E51" s="621"/>
      <c r="F51" s="621"/>
      <c r="G51" s="621"/>
      <c r="H51" s="621"/>
      <c r="I51" s="621"/>
      <c r="J51" s="621"/>
      <c r="K51" s="621"/>
      <c r="L51" s="621"/>
      <c r="M51" s="621"/>
      <c r="N51" s="621"/>
      <c r="O51" s="621"/>
      <c r="P51" s="621"/>
      <c r="Q51" s="621"/>
      <c r="R51" s="621"/>
      <c r="S51" s="621"/>
      <c r="T51" s="621"/>
      <c r="U51" s="621"/>
      <c r="V51" s="621"/>
      <c r="W51" s="621"/>
      <c r="X51" s="621"/>
      <c r="Y51" s="621"/>
      <c r="Z51" s="621"/>
      <c r="AA51" s="621"/>
      <c r="AB51" s="621"/>
      <c r="AC51" s="447"/>
      <c r="AD51" s="447"/>
      <c r="AE51" s="447"/>
      <c r="AF51" s="447"/>
      <c r="AG51" s="447"/>
      <c r="AH51" s="447"/>
      <c r="AI51" s="447"/>
    </row>
    <row r="52" spans="1:35">
      <c r="A52" s="621"/>
      <c r="B52" s="621"/>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c r="AC52" s="447"/>
      <c r="AD52" s="447"/>
      <c r="AE52" s="447"/>
      <c r="AF52" s="447"/>
      <c r="AG52" s="447"/>
      <c r="AH52" s="447"/>
      <c r="AI52" s="447"/>
    </row>
    <row r="53" spans="1:35">
      <c r="A53" s="447"/>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row>
    <row r="54" spans="1:35">
      <c r="A54" s="447"/>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row>
    <row r="55" spans="1:35">
      <c r="A55" s="447"/>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row>
    <row r="56" spans="1:35">
      <c r="A56" s="447"/>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row>
  </sheetData>
  <sheetProtection formatCells="0" formatColumns="0" formatRows="0" insertColumns="0" insertRows="0" insertHyperlinks="0" deleteColumns="0" deleteRows="0" sort="0" autoFilter="0" pivotTables="0"/>
  <mergeCells count="10">
    <mergeCell ref="D12:H12"/>
    <mergeCell ref="L15:N15"/>
    <mergeCell ref="F16:H18"/>
    <mergeCell ref="L21:S23"/>
    <mergeCell ref="K2:AB5"/>
    <mergeCell ref="D5:F6"/>
    <mergeCell ref="D8:G8"/>
    <mergeCell ref="D9:I9"/>
    <mergeCell ref="C10:H10"/>
    <mergeCell ref="D11:G11"/>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zoomScaleNormal="100" zoomScaleSheetLayoutView="100" workbookViewId="0">
      <selection activeCell="P8" sqref="P8"/>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683" t="s">
        <v>201</v>
      </c>
      <c r="J2" s="683"/>
      <c r="K2" s="683"/>
      <c r="L2" s="683"/>
      <c r="M2" s="683"/>
      <c r="N2" s="71"/>
      <c r="O2" s="23" t="s">
        <v>208</v>
      </c>
      <c r="P2" s="54"/>
    </row>
    <row r="3" spans="1:16" ht="17.399999999999999">
      <c r="A3" s="698" t="e" vm="1">
        <v>#VALUE!</v>
      </c>
      <c r="B3" s="698"/>
      <c r="C3" s="699"/>
      <c r="D3" s="87"/>
      <c r="E3" s="87"/>
      <c r="F3" s="681" t="e" vm="1">
        <v>#VALUE!</v>
      </c>
      <c r="G3" s="682"/>
      <c r="H3" s="46"/>
      <c r="I3" s="154"/>
      <c r="J3" s="155"/>
      <c r="K3" s="156"/>
      <c r="L3" s="148"/>
      <c r="M3" s="157"/>
    </row>
    <row r="4" spans="1:16" ht="17.399999999999999">
      <c r="A4" s="698"/>
      <c r="B4" s="698"/>
      <c r="C4" s="699"/>
      <c r="D4" s="87"/>
      <c r="E4" s="87"/>
      <c r="F4" s="681"/>
      <c r="G4" s="682"/>
      <c r="H4" s="158"/>
      <c r="I4" s="158"/>
      <c r="J4" s="147"/>
      <c r="K4" s="156"/>
      <c r="L4" s="148"/>
      <c r="M4" s="157"/>
      <c r="N4" s="113"/>
    </row>
    <row r="5" spans="1:16">
      <c r="A5" s="698"/>
      <c r="B5" s="698"/>
      <c r="C5" s="699"/>
      <c r="D5" s="87"/>
      <c r="E5" s="27"/>
      <c r="F5" s="681"/>
      <c r="G5" s="682"/>
      <c r="H5"/>
      <c r="I5" s="159"/>
      <c r="J5" s="147"/>
      <c r="K5" s="156"/>
      <c r="L5" s="156"/>
      <c r="M5" s="157"/>
      <c r="N5" s="22" t="s">
        <v>209</v>
      </c>
    </row>
    <row r="6" spans="1:16">
      <c r="A6" s="698"/>
      <c r="B6" s="698"/>
      <c r="C6" s="699"/>
      <c r="D6" s="87"/>
      <c r="E6" s="88"/>
      <c r="F6" s="681"/>
      <c r="G6" s="682"/>
      <c r="H6"/>
      <c r="I6" s="160"/>
      <c r="J6" s="147"/>
      <c r="K6" s="156"/>
      <c r="L6" s="156"/>
      <c r="M6" s="157"/>
      <c r="P6" s="22">
        <v>1</v>
      </c>
    </row>
    <row r="7" spans="1:16">
      <c r="A7" s="698"/>
      <c r="B7" s="698"/>
      <c r="C7" s="699"/>
      <c r="D7" s="87"/>
      <c r="E7" s="88"/>
      <c r="F7" s="681"/>
      <c r="G7" s="682"/>
      <c r="H7" s="161"/>
      <c r="I7" s="159"/>
      <c r="J7" s="147"/>
      <c r="K7" s="156"/>
      <c r="L7" s="156"/>
      <c r="M7" s="157"/>
    </row>
    <row r="8" spans="1:16">
      <c r="A8" s="698"/>
      <c r="B8" s="698"/>
      <c r="C8" s="699"/>
      <c r="D8" s="87"/>
      <c r="E8" s="88"/>
      <c r="F8" s="681"/>
      <c r="G8" s="682"/>
      <c r="H8" s="152"/>
      <c r="I8" s="162"/>
      <c r="J8" s="162"/>
      <c r="K8" s="162"/>
      <c r="L8" s="156"/>
      <c r="M8" s="163"/>
      <c r="N8" s="29" t="s">
        <v>42</v>
      </c>
    </row>
    <row r="9" spans="1:16">
      <c r="A9" s="698"/>
      <c r="B9" s="698"/>
      <c r="C9" s="699"/>
      <c r="D9" s="87"/>
      <c r="E9" s="88"/>
      <c r="F9" s="681"/>
      <c r="G9" s="682"/>
      <c r="H9" s="162"/>
      <c r="I9" s="162"/>
      <c r="J9" s="162"/>
      <c r="K9" s="162"/>
      <c r="L9" s="156"/>
      <c r="M9" s="163"/>
      <c r="N9" s="29"/>
    </row>
    <row r="10" spans="1:16">
      <c r="A10" s="698"/>
      <c r="B10" s="698"/>
      <c r="C10" s="699"/>
      <c r="D10" s="87"/>
      <c r="E10" s="88"/>
      <c r="F10" s="681"/>
      <c r="G10" s="682"/>
      <c r="H10" s="162"/>
      <c r="I10" s="162"/>
      <c r="J10" s="162"/>
      <c r="K10" s="162"/>
      <c r="L10" s="156"/>
      <c r="M10" s="163"/>
      <c r="N10" s="29" t="s">
        <v>43</v>
      </c>
    </row>
    <row r="11" spans="1:16">
      <c r="A11" s="698"/>
      <c r="B11" s="698"/>
      <c r="C11" s="699"/>
      <c r="D11" s="87"/>
      <c r="E11" s="88"/>
      <c r="F11" s="681"/>
      <c r="G11" s="682"/>
      <c r="H11" s="162"/>
      <c r="I11" s="162"/>
      <c r="J11" s="162"/>
      <c r="K11" s="162"/>
      <c r="L11" s="156"/>
      <c r="M11" s="163"/>
    </row>
    <row r="12" spans="1:16">
      <c r="A12" s="698"/>
      <c r="B12" s="698"/>
      <c r="C12" s="699"/>
      <c r="D12" s="87"/>
      <c r="E12" s="88"/>
      <c r="F12" s="681"/>
      <c r="G12" s="682"/>
      <c r="H12" s="162"/>
      <c r="I12" s="162"/>
      <c r="J12" s="162"/>
      <c r="K12" s="162"/>
      <c r="L12" s="156"/>
      <c r="M12" s="163"/>
      <c r="O12" s="122"/>
    </row>
    <row r="13" spans="1:16">
      <c r="A13" s="698"/>
      <c r="B13" s="698"/>
      <c r="C13" s="699"/>
      <c r="D13" s="87"/>
      <c r="E13" s="88"/>
      <c r="F13" s="681"/>
      <c r="G13" s="682"/>
      <c r="H13" s="162"/>
      <c r="I13" s="162"/>
      <c r="J13" s="162"/>
      <c r="K13" s="162"/>
      <c r="L13" s="156"/>
      <c r="M13" s="163"/>
      <c r="N13" s="135" t="s">
        <v>44</v>
      </c>
    </row>
    <row r="14" spans="1:16">
      <c r="A14" s="698"/>
      <c r="B14" s="698"/>
      <c r="C14" s="699"/>
      <c r="D14" s="87"/>
      <c r="E14" s="88"/>
      <c r="F14" s="681"/>
      <c r="G14" s="682"/>
      <c r="H14" s="162"/>
      <c r="I14" s="162"/>
      <c r="J14" s="162"/>
      <c r="K14" s="162"/>
      <c r="L14" s="156"/>
      <c r="M14" s="163"/>
    </row>
    <row r="15" spans="1:16">
      <c r="A15" s="698"/>
      <c r="B15" s="698"/>
      <c r="C15" s="699"/>
      <c r="D15" s="87"/>
      <c r="E15" s="87" t="s">
        <v>17</v>
      </c>
      <c r="F15" s="681"/>
      <c r="G15" s="682"/>
      <c r="H15" s="161"/>
      <c r="I15" s="159"/>
      <c r="J15" s="152"/>
      <c r="K15" s="156"/>
      <c r="L15" s="156"/>
      <c r="M15" s="163"/>
      <c r="N15" s="114" t="s">
        <v>45</v>
      </c>
    </row>
    <row r="16" spans="1:16">
      <c r="A16" s="698"/>
      <c r="B16" s="698"/>
      <c r="C16" s="699"/>
      <c r="D16" s="87"/>
      <c r="E16" s="87"/>
      <c r="F16" s="681"/>
      <c r="G16" s="682"/>
      <c r="H16" s="147"/>
      <c r="I16" s="159"/>
      <c r="J16" s="147"/>
      <c r="K16" s="156"/>
      <c r="L16" s="156"/>
      <c r="M16" s="163"/>
      <c r="N16" s="89" t="s">
        <v>46</v>
      </c>
    </row>
    <row r="17" spans="1:19" ht="20.25" customHeight="1" thickBot="1">
      <c r="A17" s="684" t="s">
        <v>238</v>
      </c>
      <c r="B17" s="685"/>
      <c r="C17" s="685"/>
      <c r="D17" s="90"/>
      <c r="E17" s="91"/>
      <c r="F17" s="686" t="s">
        <v>237</v>
      </c>
      <c r="G17" s="687"/>
      <c r="H17" s="161"/>
      <c r="I17" s="159"/>
      <c r="J17" s="152"/>
      <c r="K17" s="156"/>
      <c r="L17" s="153"/>
      <c r="M17" s="157"/>
    </row>
    <row r="18" spans="1:19" ht="39" customHeight="1" thickTop="1">
      <c r="A18" s="688" t="s">
        <v>47</v>
      </c>
      <c r="B18" s="689"/>
      <c r="C18" s="690"/>
      <c r="D18" s="92" t="s">
        <v>48</v>
      </c>
      <c r="E18" s="360" t="s">
        <v>205</v>
      </c>
      <c r="F18" s="691" t="s">
        <v>49</v>
      </c>
      <c r="G18" s="692"/>
      <c r="H18" s="147"/>
      <c r="I18" s="159"/>
      <c r="J18" s="147"/>
      <c r="K18" s="156"/>
      <c r="L18" s="156"/>
      <c r="M18" s="157"/>
      <c r="Q18" s="22" t="s">
        <v>3</v>
      </c>
      <c r="S18" s="22" t="s">
        <v>17</v>
      </c>
    </row>
    <row r="19" spans="1:19" ht="30" customHeight="1">
      <c r="A19" s="693" t="s">
        <v>178</v>
      </c>
      <c r="B19" s="693"/>
      <c r="C19" s="693"/>
      <c r="D19" s="693"/>
      <c r="E19" s="693"/>
      <c r="F19" s="693"/>
      <c r="G19" s="693"/>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694">
        <v>45823</v>
      </c>
      <c r="C21" s="695"/>
      <c r="D21" s="208" t="s">
        <v>53</v>
      </c>
      <c r="E21" s="696" t="s">
        <v>54</v>
      </c>
      <c r="F21" s="697"/>
      <c r="G21" s="26" t="s">
        <v>55</v>
      </c>
      <c r="H21" s="709" t="s">
        <v>234</v>
      </c>
      <c r="I21" s="710"/>
      <c r="J21" s="710"/>
      <c r="K21" s="710"/>
      <c r="L21" s="710"/>
      <c r="M21" s="167" t="s">
        <v>183</v>
      </c>
      <c r="N21" s="169">
        <v>9</v>
      </c>
    </row>
    <row r="22" spans="1:19" ht="36" customHeight="1" thickTop="1" thickBot="1">
      <c r="A22" s="209" t="s">
        <v>56</v>
      </c>
      <c r="B22" s="711" t="s">
        <v>57</v>
      </c>
      <c r="C22" s="712"/>
      <c r="D22" s="713"/>
      <c r="E22" s="210" t="s">
        <v>235</v>
      </c>
      <c r="F22" s="210" t="s">
        <v>236</v>
      </c>
      <c r="G22" s="211"/>
      <c r="H22" s="714" t="s">
        <v>58</v>
      </c>
      <c r="I22" s="715"/>
      <c r="J22" s="715"/>
      <c r="K22" s="715"/>
      <c r="L22" s="716"/>
      <c r="M22" s="168" t="s">
        <v>59</v>
      </c>
      <c r="N22" s="170" t="s">
        <v>60</v>
      </c>
      <c r="R22" s="22" t="s">
        <v>3</v>
      </c>
    </row>
    <row r="23" spans="1:19" ht="71.400000000000006" customHeight="1" thickBot="1">
      <c r="A23" s="176" t="s">
        <v>61</v>
      </c>
      <c r="B23" s="700" t="str">
        <f>IF(G23&gt;5,"☆☆☆☆",IF(AND(G23&gt;=2.39,G23&lt;5),"☆☆☆",IF(AND(G23&gt;=1.39,G23&lt;2.4),"☆☆",IF(AND(G23&gt;0,G23&lt;1.4),"☆",IF(AND(G23&gt;=-1.39,G23&lt;0),"★",IF(AND(G23&gt;=-2.39,G23&lt;-1.4),"★★",IF(AND(G23&gt;=-3.39,G23&lt;-2.4),"★★★")))))))</f>
        <v>★</v>
      </c>
      <c r="C23" s="701"/>
      <c r="D23" s="702"/>
      <c r="E23" s="433">
        <v>4.84</v>
      </c>
      <c r="F23" s="433">
        <v>4.7300000000000004</v>
      </c>
      <c r="G23" s="125">
        <f t="shared" ref="G23:G69" si="0">F23-E23</f>
        <v>-0.10999999999999943</v>
      </c>
      <c r="H23" s="717" t="s">
        <v>239</v>
      </c>
      <c r="I23" s="718"/>
      <c r="J23" s="718"/>
      <c r="K23" s="718"/>
      <c r="L23" s="719"/>
      <c r="M23" s="624" t="s">
        <v>229</v>
      </c>
      <c r="N23" s="625">
        <v>45821</v>
      </c>
      <c r="O23" s="118" t="s">
        <v>62</v>
      </c>
    </row>
    <row r="24" spans="1:19" ht="61.2" customHeight="1" thickBot="1">
      <c r="A24" s="96" t="s">
        <v>63</v>
      </c>
      <c r="B24" s="700" t="str">
        <f>IF(G24&gt;5,"☆☆☆☆",IF(AND(G24&gt;=2.39,G24&lt;5),"☆☆☆",IF(AND(G24&gt;=1.39,G24&lt;2.4),"☆☆",IF(AND(G24&gt;0,G24&lt;1.4),"☆",IF(AND(G24&gt;=-1.39,G24&lt;0),"★",IF(AND(G24&gt;=-2.39,G24&lt;-1.4),"★★",IF(AND(G24&gt;=-3.39,G24&lt;-2.4),"★★★")))))))</f>
        <v>☆</v>
      </c>
      <c r="C24" s="701"/>
      <c r="D24" s="702"/>
      <c r="E24" s="433">
        <v>3.38</v>
      </c>
      <c r="F24" s="433">
        <v>3.5</v>
      </c>
      <c r="G24" s="125">
        <f t="shared" si="0"/>
        <v>0.12000000000000011</v>
      </c>
      <c r="H24" s="720" t="s">
        <v>227</v>
      </c>
      <c r="I24" s="721"/>
      <c r="J24" s="721"/>
      <c r="K24" s="721"/>
      <c r="L24" s="722"/>
      <c r="M24" s="564" t="s">
        <v>228</v>
      </c>
      <c r="N24" s="565">
        <v>45812</v>
      </c>
      <c r="O24" s="118" t="s">
        <v>63</v>
      </c>
      <c r="Q24" s="22" t="s">
        <v>3</v>
      </c>
    </row>
    <row r="25" spans="1:19" ht="65.400000000000006" customHeight="1" thickBot="1">
      <c r="A25" s="214" t="s">
        <v>64</v>
      </c>
      <c r="B25" s="700" t="str">
        <f t="shared" ref="B25:B70" si="1">IF(G25&gt;5,"☆☆☆☆",IF(AND(G25&gt;=2.39,G25&lt;5),"☆☆☆",IF(AND(G25&gt;=1.39,G25&lt;2.4),"☆☆",IF(AND(G25&gt;0,G25&lt;1.4),"☆",IF(AND(G25&gt;=-1.39,G25&lt;0),"★",IF(AND(G25&gt;=-2.39,G25&lt;-1.4),"★★",IF(AND(G25&gt;=-3.39,G25&lt;-2.4),"★★★")))))))</f>
        <v>★</v>
      </c>
      <c r="C25" s="701"/>
      <c r="D25" s="702"/>
      <c r="E25" s="434">
        <v>7.07</v>
      </c>
      <c r="F25" s="434">
        <v>6.96</v>
      </c>
      <c r="G25" s="125">
        <f t="shared" si="0"/>
        <v>-0.11000000000000032</v>
      </c>
      <c r="H25" s="706" t="s">
        <v>230</v>
      </c>
      <c r="I25" s="707"/>
      <c r="J25" s="707"/>
      <c r="K25" s="707"/>
      <c r="L25" s="708"/>
      <c r="M25" s="623" t="s">
        <v>231</v>
      </c>
      <c r="N25" s="565">
        <v>45810</v>
      </c>
      <c r="O25" s="118" t="s">
        <v>64</v>
      </c>
    </row>
    <row r="26" spans="1:19" ht="61.2" customHeight="1" thickBot="1">
      <c r="A26" s="214" t="s">
        <v>65</v>
      </c>
      <c r="B26" s="700" t="str">
        <f t="shared" si="1"/>
        <v>☆</v>
      </c>
      <c r="C26" s="701"/>
      <c r="D26" s="702"/>
      <c r="E26" s="433">
        <v>4.53</v>
      </c>
      <c r="F26" s="433">
        <v>4.5999999999999996</v>
      </c>
      <c r="G26" s="125">
        <f t="shared" si="0"/>
        <v>6.9999999999999396E-2</v>
      </c>
      <c r="H26" s="723"/>
      <c r="I26" s="724"/>
      <c r="J26" s="724"/>
      <c r="K26" s="724"/>
      <c r="L26" s="725"/>
      <c r="M26" s="212"/>
      <c r="N26" s="213"/>
      <c r="O26" s="118" t="s">
        <v>65</v>
      </c>
    </row>
    <row r="27" spans="1:19" ht="61.2" customHeight="1" thickBot="1">
      <c r="A27" s="214" t="s">
        <v>66</v>
      </c>
      <c r="B27" s="700" t="str">
        <f t="shared" si="1"/>
        <v>☆</v>
      </c>
      <c r="C27" s="701"/>
      <c r="D27" s="702"/>
      <c r="E27" s="562">
        <v>2.62</v>
      </c>
      <c r="F27" s="433">
        <v>3.77</v>
      </c>
      <c r="G27" s="125">
        <f t="shared" si="0"/>
        <v>1.1499999999999999</v>
      </c>
      <c r="H27" s="726"/>
      <c r="I27" s="724"/>
      <c r="J27" s="724"/>
      <c r="K27" s="724"/>
      <c r="L27" s="725"/>
      <c r="M27" s="212"/>
      <c r="N27" s="215"/>
      <c r="O27" s="118" t="s">
        <v>66</v>
      </c>
    </row>
    <row r="28" spans="1:19" ht="61.2" customHeight="1" thickBot="1">
      <c r="A28" s="214" t="s">
        <v>67</v>
      </c>
      <c r="B28" s="700" t="str">
        <f t="shared" si="1"/>
        <v>☆</v>
      </c>
      <c r="C28" s="701"/>
      <c r="D28" s="702"/>
      <c r="E28" s="433">
        <v>4.38</v>
      </c>
      <c r="F28" s="433">
        <v>5.15</v>
      </c>
      <c r="G28" s="125">
        <f t="shared" si="0"/>
        <v>0.77000000000000046</v>
      </c>
      <c r="H28" s="703"/>
      <c r="I28" s="704"/>
      <c r="J28" s="704"/>
      <c r="K28" s="704"/>
      <c r="L28" s="705"/>
      <c r="M28" s="212"/>
      <c r="N28" s="213"/>
      <c r="O28" s="118" t="s">
        <v>67</v>
      </c>
    </row>
    <row r="29" spans="1:19" ht="61.2" customHeight="1" thickBot="1">
      <c r="A29" s="214" t="s">
        <v>68</v>
      </c>
      <c r="B29" s="700" t="str">
        <f t="shared" si="1"/>
        <v>★</v>
      </c>
      <c r="C29" s="701"/>
      <c r="D29" s="702"/>
      <c r="E29" s="433">
        <v>5.75</v>
      </c>
      <c r="F29" s="433">
        <v>5.14</v>
      </c>
      <c r="G29" s="125">
        <f t="shared" si="0"/>
        <v>-0.61000000000000032</v>
      </c>
      <c r="H29" s="703"/>
      <c r="I29" s="704"/>
      <c r="J29" s="704"/>
      <c r="K29" s="704"/>
      <c r="L29" s="705"/>
      <c r="M29" s="212"/>
      <c r="N29" s="213"/>
      <c r="O29" s="118" t="s">
        <v>68</v>
      </c>
    </row>
    <row r="30" spans="1:19" ht="61.2" customHeight="1" thickBot="1">
      <c r="A30" s="214" t="s">
        <v>69</v>
      </c>
      <c r="B30" s="700" t="str">
        <f t="shared" si="1"/>
        <v>☆</v>
      </c>
      <c r="C30" s="701"/>
      <c r="D30" s="702"/>
      <c r="E30" s="433">
        <v>5.53</v>
      </c>
      <c r="F30" s="433">
        <v>5.55</v>
      </c>
      <c r="G30" s="125">
        <f t="shared" si="0"/>
        <v>1.9999999999999574E-2</v>
      </c>
      <c r="H30" s="703"/>
      <c r="I30" s="704"/>
      <c r="J30" s="704"/>
      <c r="K30" s="704"/>
      <c r="L30" s="705"/>
      <c r="M30" s="408"/>
      <c r="N30" s="213"/>
      <c r="O30" s="118" t="s">
        <v>69</v>
      </c>
    </row>
    <row r="31" spans="1:19" ht="61.2" customHeight="1" thickBot="1">
      <c r="A31" s="214" t="s">
        <v>70</v>
      </c>
      <c r="B31" s="700" t="str">
        <f t="shared" si="1"/>
        <v>★★</v>
      </c>
      <c r="C31" s="701"/>
      <c r="D31" s="702"/>
      <c r="E31" s="433">
        <v>4.3</v>
      </c>
      <c r="F31" s="562">
        <v>2.89</v>
      </c>
      <c r="G31" s="125">
        <f t="shared" si="0"/>
        <v>-1.4099999999999997</v>
      </c>
      <c r="H31" s="730"/>
      <c r="I31" s="731"/>
      <c r="J31" s="731"/>
      <c r="K31" s="731"/>
      <c r="L31" s="732"/>
      <c r="M31" s="212"/>
      <c r="N31" s="565"/>
      <c r="O31" s="118" t="s">
        <v>70</v>
      </c>
    </row>
    <row r="32" spans="1:19" ht="61.2" customHeight="1" thickBot="1">
      <c r="A32" s="216" t="s">
        <v>71</v>
      </c>
      <c r="B32" s="700" t="str">
        <f t="shared" si="1"/>
        <v>★</v>
      </c>
      <c r="C32" s="701"/>
      <c r="D32" s="702"/>
      <c r="E32" s="434">
        <v>8.64</v>
      </c>
      <c r="F32" s="434">
        <v>8.16</v>
      </c>
      <c r="G32" s="125">
        <f t="shared" si="0"/>
        <v>-0.48000000000000043</v>
      </c>
      <c r="H32" s="723"/>
      <c r="I32" s="724"/>
      <c r="J32" s="724"/>
      <c r="K32" s="724"/>
      <c r="L32" s="725"/>
      <c r="M32" s="212"/>
      <c r="N32" s="409"/>
      <c r="O32" s="118" t="s">
        <v>71</v>
      </c>
    </row>
    <row r="33" spans="1:16" ht="61.2" customHeight="1" thickBot="1">
      <c r="A33" s="217" t="s">
        <v>72</v>
      </c>
      <c r="B33" s="700" t="str">
        <f t="shared" si="1"/>
        <v>★</v>
      </c>
      <c r="C33" s="701"/>
      <c r="D33" s="702"/>
      <c r="E33" s="434">
        <v>7.49</v>
      </c>
      <c r="F33" s="434">
        <v>7.11</v>
      </c>
      <c r="G33" s="125">
        <f t="shared" si="0"/>
        <v>-0.37999999999999989</v>
      </c>
      <c r="H33" s="723"/>
      <c r="I33" s="724"/>
      <c r="J33" s="724"/>
      <c r="K33" s="724"/>
      <c r="L33" s="725"/>
      <c r="M33" s="212"/>
      <c r="N33" s="213"/>
      <c r="O33" s="118" t="s">
        <v>72</v>
      </c>
    </row>
    <row r="34" spans="1:16" ht="61.2" customHeight="1" thickBot="1">
      <c r="A34" s="96" t="s">
        <v>73</v>
      </c>
      <c r="B34" s="700" t="str">
        <f t="shared" si="1"/>
        <v>☆</v>
      </c>
      <c r="C34" s="701"/>
      <c r="D34" s="702"/>
      <c r="E34" s="433">
        <v>4.72</v>
      </c>
      <c r="F34" s="433">
        <v>4.95</v>
      </c>
      <c r="G34" s="125">
        <f t="shared" si="0"/>
        <v>0.23000000000000043</v>
      </c>
      <c r="H34" s="727"/>
      <c r="I34" s="728"/>
      <c r="J34" s="728"/>
      <c r="K34" s="728"/>
      <c r="L34" s="729"/>
      <c r="M34" s="441"/>
      <c r="N34" s="442"/>
      <c r="O34" s="118" t="s">
        <v>73</v>
      </c>
    </row>
    <row r="35" spans="1:16" ht="61.2" customHeight="1" thickBot="1">
      <c r="A35" s="218" t="s">
        <v>74</v>
      </c>
      <c r="B35" s="700" t="str">
        <f t="shared" si="1"/>
        <v>☆</v>
      </c>
      <c r="C35" s="701"/>
      <c r="D35" s="702"/>
      <c r="E35" s="434">
        <v>6.55</v>
      </c>
      <c r="F35" s="434">
        <v>6.78</v>
      </c>
      <c r="G35" s="125">
        <f t="shared" si="0"/>
        <v>0.23000000000000043</v>
      </c>
      <c r="H35" s="733"/>
      <c r="I35" s="734"/>
      <c r="J35" s="734"/>
      <c r="K35" s="734"/>
      <c r="L35" s="735"/>
      <c r="M35" s="566"/>
      <c r="N35" s="567"/>
      <c r="O35" s="118" t="s">
        <v>74</v>
      </c>
    </row>
    <row r="36" spans="1:16" ht="61.2" customHeight="1" thickBot="1">
      <c r="A36" s="219" t="s">
        <v>75</v>
      </c>
      <c r="B36" s="700" t="str">
        <f t="shared" si="1"/>
        <v>★</v>
      </c>
      <c r="C36" s="701"/>
      <c r="D36" s="702"/>
      <c r="E36" s="434">
        <v>6.21</v>
      </c>
      <c r="F36" s="433">
        <v>5.44</v>
      </c>
      <c r="G36" s="125">
        <f t="shared" si="0"/>
        <v>-0.76999999999999957</v>
      </c>
      <c r="H36" s="706"/>
      <c r="I36" s="707"/>
      <c r="J36" s="707"/>
      <c r="K36" s="707"/>
      <c r="L36" s="708"/>
      <c r="M36" s="566"/>
      <c r="N36" s="602"/>
      <c r="O36" s="118" t="s">
        <v>75</v>
      </c>
    </row>
    <row r="37" spans="1:16" ht="70.2" customHeight="1" thickBot="1">
      <c r="A37" s="214" t="s">
        <v>76</v>
      </c>
      <c r="B37" s="700" t="str">
        <f t="shared" si="1"/>
        <v>☆</v>
      </c>
      <c r="C37" s="701"/>
      <c r="D37" s="702"/>
      <c r="E37" s="433">
        <v>3.63</v>
      </c>
      <c r="F37" s="433">
        <v>3.67</v>
      </c>
      <c r="G37" s="125">
        <f t="shared" si="0"/>
        <v>4.0000000000000036E-2</v>
      </c>
      <c r="H37" s="703"/>
      <c r="I37" s="704"/>
      <c r="J37" s="704"/>
      <c r="K37" s="704"/>
      <c r="L37" s="705"/>
      <c r="M37" s="212"/>
      <c r="N37" s="213"/>
      <c r="O37" s="118" t="s">
        <v>76</v>
      </c>
    </row>
    <row r="38" spans="1:16" ht="61.2" customHeight="1" thickBot="1">
      <c r="A38" s="214" t="s">
        <v>77</v>
      </c>
      <c r="B38" s="700" t="str">
        <f t="shared" si="1"/>
        <v>★</v>
      </c>
      <c r="C38" s="701"/>
      <c r="D38" s="702"/>
      <c r="E38" s="433">
        <v>5.9</v>
      </c>
      <c r="F38" s="433">
        <v>5.83</v>
      </c>
      <c r="G38" s="125">
        <f t="shared" si="0"/>
        <v>-7.0000000000000284E-2</v>
      </c>
      <c r="H38" s="703"/>
      <c r="I38" s="704"/>
      <c r="J38" s="704"/>
      <c r="K38" s="704"/>
      <c r="L38" s="705"/>
      <c r="M38" s="212"/>
      <c r="N38" s="213"/>
      <c r="O38" s="118" t="s">
        <v>77</v>
      </c>
    </row>
    <row r="39" spans="1:16" ht="61.2" customHeight="1" thickBot="1">
      <c r="A39" s="214" t="s">
        <v>78</v>
      </c>
      <c r="B39" s="700" t="str">
        <f t="shared" si="1"/>
        <v>☆</v>
      </c>
      <c r="C39" s="701"/>
      <c r="D39" s="702"/>
      <c r="E39" s="434">
        <v>9.48</v>
      </c>
      <c r="F39" s="434">
        <v>9.68</v>
      </c>
      <c r="G39" s="125">
        <f t="shared" si="0"/>
        <v>0.19999999999999929</v>
      </c>
      <c r="H39" s="703"/>
      <c r="I39" s="704"/>
      <c r="J39" s="704"/>
      <c r="K39" s="704"/>
      <c r="L39" s="705"/>
      <c r="M39" s="440"/>
      <c r="N39" s="215"/>
      <c r="O39" s="118" t="s">
        <v>78</v>
      </c>
    </row>
    <row r="40" spans="1:16" ht="61.2" customHeight="1" thickBot="1">
      <c r="A40" s="214" t="s">
        <v>79</v>
      </c>
      <c r="B40" s="700" t="str">
        <f t="shared" si="1"/>
        <v>☆☆☆</v>
      </c>
      <c r="C40" s="701"/>
      <c r="D40" s="702"/>
      <c r="E40" s="433">
        <v>5.48</v>
      </c>
      <c r="F40" s="434">
        <v>8.6</v>
      </c>
      <c r="G40" s="125">
        <f t="shared" si="0"/>
        <v>3.1199999999999992</v>
      </c>
      <c r="H40" s="723"/>
      <c r="I40" s="724"/>
      <c r="J40" s="724"/>
      <c r="K40" s="724"/>
      <c r="L40" s="725"/>
      <c r="M40" s="212"/>
      <c r="N40" s="213"/>
      <c r="O40" s="118" t="s">
        <v>79</v>
      </c>
    </row>
    <row r="41" spans="1:16" ht="75" customHeight="1" thickBot="1">
      <c r="A41" s="214" t="s">
        <v>80</v>
      </c>
      <c r="B41" s="700" t="str">
        <f t="shared" si="1"/>
        <v>★★</v>
      </c>
      <c r="C41" s="701"/>
      <c r="D41" s="702"/>
      <c r="E41" s="433">
        <v>4.4800000000000004</v>
      </c>
      <c r="F41" s="562">
        <v>2.62</v>
      </c>
      <c r="G41" s="125">
        <f t="shared" si="0"/>
        <v>-1.8600000000000003</v>
      </c>
      <c r="H41" s="738"/>
      <c r="I41" s="739"/>
      <c r="J41" s="739"/>
      <c r="K41" s="739"/>
      <c r="L41" s="740"/>
      <c r="M41" s="212"/>
      <c r="N41" s="213"/>
      <c r="O41" s="118" t="s">
        <v>80</v>
      </c>
    </row>
    <row r="42" spans="1:16" ht="61.2" customHeight="1" thickBot="1">
      <c r="A42" s="214" t="s">
        <v>81</v>
      </c>
      <c r="B42" s="700" t="str">
        <f t="shared" si="1"/>
        <v>☆☆</v>
      </c>
      <c r="C42" s="701"/>
      <c r="D42" s="702"/>
      <c r="E42" s="434">
        <v>6.47</v>
      </c>
      <c r="F42" s="434">
        <v>7.9</v>
      </c>
      <c r="G42" s="125">
        <f t="shared" si="0"/>
        <v>1.4300000000000006</v>
      </c>
      <c r="H42" s="723"/>
      <c r="I42" s="724"/>
      <c r="J42" s="724"/>
      <c r="K42" s="724"/>
      <c r="L42" s="725"/>
      <c r="M42" s="440"/>
      <c r="N42" s="213"/>
      <c r="O42" s="118" t="s">
        <v>81</v>
      </c>
      <c r="P42" s="22" t="s">
        <v>41</v>
      </c>
    </row>
    <row r="43" spans="1:16" ht="69" customHeight="1" thickBot="1">
      <c r="A43" s="214" t="s">
        <v>82</v>
      </c>
      <c r="B43" s="700" t="str">
        <f t="shared" si="1"/>
        <v>★</v>
      </c>
      <c r="C43" s="701"/>
      <c r="D43" s="702"/>
      <c r="E43" s="434">
        <v>11.52</v>
      </c>
      <c r="F43" s="434">
        <v>11.3</v>
      </c>
      <c r="G43" s="125">
        <f t="shared" si="0"/>
        <v>-0.21999999999999886</v>
      </c>
      <c r="H43" s="706"/>
      <c r="I43" s="707"/>
      <c r="J43" s="707"/>
      <c r="K43" s="707"/>
      <c r="L43" s="708"/>
      <c r="M43" s="564"/>
      <c r="N43" s="565"/>
      <c r="O43" s="118" t="s">
        <v>82</v>
      </c>
    </row>
    <row r="44" spans="1:16" ht="61.2" customHeight="1" thickBot="1">
      <c r="A44" s="220" t="s">
        <v>180</v>
      </c>
      <c r="B44" s="700" t="str">
        <f t="shared" si="1"/>
        <v>★</v>
      </c>
      <c r="C44" s="701"/>
      <c r="D44" s="702"/>
      <c r="E44" s="433">
        <v>5.12</v>
      </c>
      <c r="F44" s="433">
        <v>4.8899999999999997</v>
      </c>
      <c r="G44" s="125">
        <f t="shared" si="0"/>
        <v>-0.23000000000000043</v>
      </c>
      <c r="H44" s="736"/>
      <c r="I44" s="737"/>
      <c r="J44" s="737"/>
      <c r="K44" s="737"/>
      <c r="L44" s="737"/>
      <c r="M44" s="418"/>
      <c r="N44" s="565"/>
      <c r="O44" s="22" t="s">
        <v>180</v>
      </c>
    </row>
    <row r="45" spans="1:16" ht="61.2" customHeight="1" thickBot="1">
      <c r="A45" s="214" t="s">
        <v>83</v>
      </c>
      <c r="B45" s="700" t="str">
        <f t="shared" si="1"/>
        <v>☆</v>
      </c>
      <c r="C45" s="701"/>
      <c r="D45" s="702"/>
      <c r="E45" s="434">
        <v>6.04</v>
      </c>
      <c r="F45" s="434">
        <v>6.29</v>
      </c>
      <c r="G45" s="125">
        <f t="shared" si="0"/>
        <v>0.25</v>
      </c>
      <c r="H45" s="703"/>
      <c r="I45" s="704"/>
      <c r="J45" s="704"/>
      <c r="K45" s="704"/>
      <c r="L45" s="705"/>
      <c r="M45" s="212"/>
      <c r="N45" s="409"/>
      <c r="O45" s="118" t="s">
        <v>83</v>
      </c>
    </row>
    <row r="46" spans="1:16" ht="61.2" customHeight="1" thickBot="1">
      <c r="A46" s="214" t="s">
        <v>84</v>
      </c>
      <c r="B46" s="700" t="str">
        <f t="shared" si="1"/>
        <v>☆</v>
      </c>
      <c r="C46" s="701"/>
      <c r="D46" s="702"/>
      <c r="E46" s="433">
        <v>4.68</v>
      </c>
      <c r="F46" s="433">
        <v>4.84</v>
      </c>
      <c r="G46" s="125">
        <f t="shared" si="0"/>
        <v>0.16000000000000014</v>
      </c>
      <c r="H46" s="744" t="s">
        <v>240</v>
      </c>
      <c r="I46" s="745"/>
      <c r="J46" s="745"/>
      <c r="K46" s="745"/>
      <c r="L46" s="746"/>
      <c r="M46" s="626" t="s">
        <v>241</v>
      </c>
      <c r="N46" s="627">
        <v>45820</v>
      </c>
      <c r="O46" s="118" t="s">
        <v>84</v>
      </c>
    </row>
    <row r="47" spans="1:16" ht="61.2" customHeight="1" thickBot="1">
      <c r="A47" s="214" t="s">
        <v>85</v>
      </c>
      <c r="B47" s="700" t="str">
        <f t="shared" si="1"/>
        <v>☆</v>
      </c>
      <c r="C47" s="701"/>
      <c r="D47" s="702"/>
      <c r="E47" s="434">
        <v>6</v>
      </c>
      <c r="F47" s="434">
        <v>6.03</v>
      </c>
      <c r="G47" s="125">
        <f t="shared" si="0"/>
        <v>3.0000000000000249E-2</v>
      </c>
      <c r="H47" s="723"/>
      <c r="I47" s="724"/>
      <c r="J47" s="724"/>
      <c r="K47" s="724"/>
      <c r="L47" s="725"/>
      <c r="M47" s="212"/>
      <c r="N47" s="213"/>
      <c r="O47" s="118" t="s">
        <v>85</v>
      </c>
    </row>
    <row r="48" spans="1:16" ht="61.2" customHeight="1" thickBot="1">
      <c r="A48" s="214" t="s">
        <v>86</v>
      </c>
      <c r="B48" s="700" t="str">
        <f t="shared" si="1"/>
        <v>★★</v>
      </c>
      <c r="C48" s="701"/>
      <c r="D48" s="702"/>
      <c r="E48" s="434">
        <v>9.08</v>
      </c>
      <c r="F48" s="434">
        <v>7.38</v>
      </c>
      <c r="G48" s="125">
        <f t="shared" si="0"/>
        <v>-1.7000000000000002</v>
      </c>
      <c r="H48" s="741"/>
      <c r="I48" s="742"/>
      <c r="J48" s="742"/>
      <c r="K48" s="742"/>
      <c r="L48" s="743"/>
      <c r="M48" s="564"/>
      <c r="N48" s="565"/>
      <c r="O48" s="118" t="s">
        <v>86</v>
      </c>
    </row>
    <row r="49" spans="1:15" ht="61.2" customHeight="1" thickBot="1">
      <c r="A49" s="214" t="s">
        <v>87</v>
      </c>
      <c r="B49" s="700" t="str">
        <f t="shared" si="1"/>
        <v>★</v>
      </c>
      <c r="C49" s="701"/>
      <c r="D49" s="702"/>
      <c r="E49" s="434">
        <v>7.41</v>
      </c>
      <c r="F49" s="434">
        <v>6.79</v>
      </c>
      <c r="G49" s="125">
        <f t="shared" si="0"/>
        <v>-0.62000000000000011</v>
      </c>
      <c r="H49" s="706"/>
      <c r="I49" s="707"/>
      <c r="J49" s="707"/>
      <c r="K49" s="707"/>
      <c r="L49" s="708"/>
      <c r="M49" s="564"/>
      <c r="N49" s="565"/>
      <c r="O49" s="118" t="s">
        <v>87</v>
      </c>
    </row>
    <row r="50" spans="1:15" ht="75.599999999999994" customHeight="1" thickBot="1">
      <c r="A50" s="214" t="s">
        <v>88</v>
      </c>
      <c r="B50" s="700" t="str">
        <f t="shared" si="1"/>
        <v>☆</v>
      </c>
      <c r="C50" s="701"/>
      <c r="D50" s="702"/>
      <c r="E50" s="434">
        <v>8.0500000000000007</v>
      </c>
      <c r="F50" s="434">
        <v>8.52</v>
      </c>
      <c r="G50" s="125">
        <f t="shared" si="0"/>
        <v>0.46999999999999886</v>
      </c>
      <c r="H50" s="741"/>
      <c r="I50" s="742"/>
      <c r="J50" s="742"/>
      <c r="K50" s="742"/>
      <c r="L50" s="743"/>
      <c r="M50" s="564"/>
      <c r="N50" s="568"/>
      <c r="O50" s="118" t="s">
        <v>88</v>
      </c>
    </row>
    <row r="51" spans="1:15" ht="61.2" customHeight="1" thickBot="1">
      <c r="A51" s="214" t="s">
        <v>89</v>
      </c>
      <c r="B51" s="700" t="str">
        <f t="shared" si="1"/>
        <v>☆</v>
      </c>
      <c r="C51" s="701"/>
      <c r="D51" s="702"/>
      <c r="E51" s="434">
        <v>7.79</v>
      </c>
      <c r="F51" s="434">
        <v>8.3800000000000008</v>
      </c>
      <c r="G51" s="125">
        <f t="shared" si="0"/>
        <v>0.59000000000000075</v>
      </c>
      <c r="H51" s="723"/>
      <c r="I51" s="724"/>
      <c r="J51" s="724"/>
      <c r="K51" s="724"/>
      <c r="L51" s="725"/>
      <c r="M51" s="212"/>
      <c r="N51" s="213"/>
      <c r="O51" s="118" t="s">
        <v>89</v>
      </c>
    </row>
    <row r="52" spans="1:15" ht="61.2" customHeight="1" thickBot="1">
      <c r="A52" s="214" t="s">
        <v>90</v>
      </c>
      <c r="B52" s="700" t="str">
        <f t="shared" si="1"/>
        <v>★</v>
      </c>
      <c r="C52" s="701"/>
      <c r="D52" s="702"/>
      <c r="E52" s="433">
        <v>5.07</v>
      </c>
      <c r="F52" s="433">
        <v>4.67</v>
      </c>
      <c r="G52" s="125">
        <f t="shared" si="0"/>
        <v>-0.40000000000000036</v>
      </c>
      <c r="H52" s="703"/>
      <c r="I52" s="704"/>
      <c r="J52" s="704"/>
      <c r="K52" s="704"/>
      <c r="L52" s="705"/>
      <c r="M52" s="212"/>
      <c r="N52" s="213"/>
      <c r="O52" s="118" t="s">
        <v>90</v>
      </c>
    </row>
    <row r="53" spans="1:15" ht="61.2" customHeight="1" thickBot="1">
      <c r="A53" s="214" t="s">
        <v>91</v>
      </c>
      <c r="B53" s="700" t="str">
        <f t="shared" si="1"/>
        <v>☆</v>
      </c>
      <c r="C53" s="701"/>
      <c r="D53" s="702"/>
      <c r="E53" s="434">
        <v>6.53</v>
      </c>
      <c r="F53" s="434">
        <v>7</v>
      </c>
      <c r="G53" s="125">
        <f t="shared" si="0"/>
        <v>0.46999999999999975</v>
      </c>
      <c r="H53" s="723"/>
      <c r="I53" s="724"/>
      <c r="J53" s="724"/>
      <c r="K53" s="724"/>
      <c r="L53" s="725"/>
      <c r="M53" s="432"/>
      <c r="N53" s="213"/>
      <c r="O53" s="118" t="s">
        <v>91</v>
      </c>
    </row>
    <row r="54" spans="1:15" ht="61.2" customHeight="1" thickBot="1">
      <c r="A54" s="214" t="s">
        <v>92</v>
      </c>
      <c r="B54" s="700" t="str">
        <f t="shared" si="1"/>
        <v>☆☆☆</v>
      </c>
      <c r="C54" s="701"/>
      <c r="D54" s="702"/>
      <c r="E54" s="434">
        <v>10.27</v>
      </c>
      <c r="F54" s="435">
        <v>13.73</v>
      </c>
      <c r="G54" s="125">
        <f t="shared" si="0"/>
        <v>3.4600000000000009</v>
      </c>
      <c r="H54" s="723"/>
      <c r="I54" s="724"/>
      <c r="J54" s="724"/>
      <c r="K54" s="724"/>
      <c r="L54" s="725"/>
      <c r="M54" s="212"/>
      <c r="N54" s="213"/>
      <c r="O54" s="118" t="s">
        <v>92</v>
      </c>
    </row>
    <row r="55" spans="1:15" ht="61.2" customHeight="1" thickBot="1">
      <c r="A55" s="214" t="s">
        <v>93</v>
      </c>
      <c r="B55" s="700" t="str">
        <f t="shared" si="1"/>
        <v>☆</v>
      </c>
      <c r="C55" s="701"/>
      <c r="D55" s="702"/>
      <c r="E55" s="434">
        <v>8.93</v>
      </c>
      <c r="F55" s="434">
        <v>9.43</v>
      </c>
      <c r="G55" s="125">
        <f t="shared" si="0"/>
        <v>0.5</v>
      </c>
      <c r="H55" s="706" t="s">
        <v>232</v>
      </c>
      <c r="I55" s="707"/>
      <c r="J55" s="707"/>
      <c r="K55" s="707"/>
      <c r="L55" s="708"/>
      <c r="M55" s="564" t="s">
        <v>233</v>
      </c>
      <c r="N55" s="565">
        <v>45815</v>
      </c>
      <c r="O55" s="118" t="s">
        <v>93</v>
      </c>
    </row>
    <row r="56" spans="1:15" ht="61.2" customHeight="1" thickBot="1">
      <c r="A56" s="214" t="s">
        <v>94</v>
      </c>
      <c r="B56" s="700" t="str">
        <f t="shared" si="1"/>
        <v>★</v>
      </c>
      <c r="C56" s="701"/>
      <c r="D56" s="702"/>
      <c r="E56" s="434">
        <v>6.77</v>
      </c>
      <c r="F56" s="434">
        <v>6.33</v>
      </c>
      <c r="G56" s="125">
        <f t="shared" si="0"/>
        <v>-0.4399999999999995</v>
      </c>
      <c r="H56" s="726"/>
      <c r="I56" s="724"/>
      <c r="J56" s="724"/>
      <c r="K56" s="724"/>
      <c r="L56" s="725"/>
      <c r="M56" s="212"/>
      <c r="N56" s="213"/>
      <c r="O56" s="118" t="s">
        <v>94</v>
      </c>
    </row>
    <row r="57" spans="1:15" ht="61.2" customHeight="1" thickBot="1">
      <c r="A57" s="214" t="s">
        <v>95</v>
      </c>
      <c r="B57" s="700" t="str">
        <f t="shared" si="1"/>
        <v>☆</v>
      </c>
      <c r="C57" s="701"/>
      <c r="D57" s="702"/>
      <c r="E57" s="433">
        <v>5.18</v>
      </c>
      <c r="F57" s="434">
        <v>6.28</v>
      </c>
      <c r="G57" s="125">
        <f t="shared" si="0"/>
        <v>1.1000000000000005</v>
      </c>
      <c r="H57" s="726"/>
      <c r="I57" s="724"/>
      <c r="J57" s="724"/>
      <c r="K57" s="724"/>
      <c r="L57" s="725"/>
      <c r="M57" s="212"/>
      <c r="N57" s="213"/>
      <c r="O57" s="118" t="s">
        <v>95</v>
      </c>
    </row>
    <row r="58" spans="1:15" ht="61.2" customHeight="1" thickBot="1">
      <c r="A58" s="214" t="s">
        <v>96</v>
      </c>
      <c r="B58" s="700" t="str">
        <f t="shared" si="1"/>
        <v>★</v>
      </c>
      <c r="C58" s="701"/>
      <c r="D58" s="702"/>
      <c r="E58" s="434">
        <v>6.14</v>
      </c>
      <c r="F58" s="433">
        <v>5.52</v>
      </c>
      <c r="G58" s="125">
        <f t="shared" si="0"/>
        <v>-0.62000000000000011</v>
      </c>
      <c r="H58" s="723"/>
      <c r="I58" s="724"/>
      <c r="J58" s="724"/>
      <c r="K58" s="724"/>
      <c r="L58" s="725"/>
      <c r="M58" s="212"/>
      <c r="N58" s="213"/>
      <c r="O58" s="118" t="s">
        <v>96</v>
      </c>
    </row>
    <row r="59" spans="1:15" ht="61.2" customHeight="1" thickBot="1">
      <c r="A59" s="214" t="s">
        <v>97</v>
      </c>
      <c r="B59" s="700" t="str">
        <f t="shared" si="1"/>
        <v>★</v>
      </c>
      <c r="C59" s="701"/>
      <c r="D59" s="702"/>
      <c r="E59" s="434">
        <v>8.65</v>
      </c>
      <c r="F59" s="434">
        <v>7.46</v>
      </c>
      <c r="G59" s="125">
        <f t="shared" si="0"/>
        <v>-1.1900000000000004</v>
      </c>
      <c r="H59" s="723"/>
      <c r="I59" s="724"/>
      <c r="J59" s="724"/>
      <c r="K59" s="724"/>
      <c r="L59" s="725"/>
      <c r="M59" s="212"/>
      <c r="N59" s="213"/>
      <c r="O59" s="118" t="s">
        <v>97</v>
      </c>
    </row>
    <row r="60" spans="1:15" ht="61.2" customHeight="1" thickBot="1">
      <c r="A60" s="214" t="s">
        <v>98</v>
      </c>
      <c r="B60" s="700" t="str">
        <f t="shared" si="1"/>
        <v>★★★</v>
      </c>
      <c r="C60" s="701"/>
      <c r="D60" s="702"/>
      <c r="E60" s="435">
        <v>14.29</v>
      </c>
      <c r="F60" s="434">
        <v>11</v>
      </c>
      <c r="G60" s="125">
        <f t="shared" si="0"/>
        <v>-3.2899999999999991</v>
      </c>
      <c r="H60" s="726"/>
      <c r="I60" s="724"/>
      <c r="J60" s="724"/>
      <c r="K60" s="724"/>
      <c r="L60" s="725"/>
      <c r="M60" s="212"/>
      <c r="N60" s="213"/>
      <c r="O60" s="118" t="s">
        <v>98</v>
      </c>
    </row>
    <row r="61" spans="1:15" ht="61.2" customHeight="1" thickBot="1">
      <c r="A61" s="214" t="s">
        <v>99</v>
      </c>
      <c r="B61" s="700" t="str">
        <f t="shared" si="1"/>
        <v>★</v>
      </c>
      <c r="C61" s="701"/>
      <c r="D61" s="702"/>
      <c r="E61" s="433">
        <v>3.85</v>
      </c>
      <c r="F61" s="433">
        <v>3.7</v>
      </c>
      <c r="G61" s="125">
        <f t="shared" si="0"/>
        <v>-0.14999999999999991</v>
      </c>
      <c r="H61" s="795"/>
      <c r="I61" s="796"/>
      <c r="J61" s="796"/>
      <c r="K61" s="796"/>
      <c r="L61" s="797"/>
      <c r="M61" s="560"/>
      <c r="N61" s="561"/>
      <c r="O61" s="118" t="s">
        <v>99</v>
      </c>
    </row>
    <row r="62" spans="1:15" ht="69" customHeight="1" thickBot="1">
      <c r="A62" s="214" t="s">
        <v>100</v>
      </c>
      <c r="B62" s="700" t="str">
        <f t="shared" si="1"/>
        <v>☆</v>
      </c>
      <c r="C62" s="701"/>
      <c r="D62" s="702"/>
      <c r="E62" s="434">
        <v>8.84</v>
      </c>
      <c r="F62" s="434">
        <v>9.34</v>
      </c>
      <c r="G62" s="125">
        <f t="shared" si="0"/>
        <v>0.5</v>
      </c>
      <c r="H62" s="798" t="s">
        <v>242</v>
      </c>
      <c r="I62" s="799"/>
      <c r="J62" s="799"/>
      <c r="K62" s="799"/>
      <c r="L62" s="800"/>
      <c r="M62" s="628" t="s">
        <v>243</v>
      </c>
      <c r="N62" s="629">
        <v>45818</v>
      </c>
      <c r="O62" s="118" t="s">
        <v>100</v>
      </c>
    </row>
    <row r="63" spans="1:15" ht="61.2" customHeight="1" thickBot="1">
      <c r="A63" s="214" t="s">
        <v>101</v>
      </c>
      <c r="B63" s="700" t="str">
        <f t="shared" si="1"/>
        <v>★</v>
      </c>
      <c r="C63" s="701"/>
      <c r="D63" s="702"/>
      <c r="E63" s="434">
        <v>6.33</v>
      </c>
      <c r="F63" s="433">
        <v>5</v>
      </c>
      <c r="G63" s="125">
        <f t="shared" si="0"/>
        <v>-1.33</v>
      </c>
      <c r="H63" s="730"/>
      <c r="I63" s="731"/>
      <c r="J63" s="731"/>
      <c r="K63" s="731"/>
      <c r="L63" s="732"/>
      <c r="M63" s="569"/>
      <c r="N63" s="565"/>
      <c r="O63" s="118" t="s">
        <v>101</v>
      </c>
    </row>
    <row r="64" spans="1:15" ht="61.2" customHeight="1" thickBot="1">
      <c r="A64" s="214" t="s">
        <v>102</v>
      </c>
      <c r="B64" s="700" t="str">
        <f t="shared" si="1"/>
        <v>☆</v>
      </c>
      <c r="C64" s="701"/>
      <c r="D64" s="702"/>
      <c r="E64" s="433">
        <v>5.0599999999999996</v>
      </c>
      <c r="F64" s="433">
        <v>5.65</v>
      </c>
      <c r="G64" s="125">
        <f t="shared" si="0"/>
        <v>0.59000000000000075</v>
      </c>
      <c r="H64" s="792"/>
      <c r="I64" s="793"/>
      <c r="J64" s="793"/>
      <c r="K64" s="793"/>
      <c r="L64" s="794"/>
      <c r="M64" s="564"/>
      <c r="N64" s="565"/>
      <c r="O64" s="118" t="s">
        <v>102</v>
      </c>
    </row>
    <row r="65" spans="1:18" ht="61.2" customHeight="1" thickBot="1">
      <c r="A65" s="214" t="s">
        <v>103</v>
      </c>
      <c r="B65" s="700" t="str">
        <f t="shared" si="1"/>
        <v>☆</v>
      </c>
      <c r="C65" s="701"/>
      <c r="D65" s="702"/>
      <c r="E65" s="433">
        <v>4.9000000000000004</v>
      </c>
      <c r="F65" s="433">
        <v>5.73</v>
      </c>
      <c r="G65" s="125">
        <f t="shared" si="0"/>
        <v>0.83000000000000007</v>
      </c>
      <c r="H65" s="741"/>
      <c r="I65" s="742"/>
      <c r="J65" s="742"/>
      <c r="K65" s="742"/>
      <c r="L65" s="743"/>
      <c r="M65" s="559"/>
      <c r="N65" s="565"/>
      <c r="O65" s="118" t="s">
        <v>103</v>
      </c>
    </row>
    <row r="66" spans="1:18" ht="61.2" customHeight="1" thickBot="1">
      <c r="A66" s="214" t="s">
        <v>104</v>
      </c>
      <c r="B66" s="700" t="str">
        <f t="shared" si="1"/>
        <v>★</v>
      </c>
      <c r="C66" s="701"/>
      <c r="D66" s="702"/>
      <c r="E66" s="434">
        <v>11.08</v>
      </c>
      <c r="F66" s="434">
        <v>10.83</v>
      </c>
      <c r="G66" s="125">
        <f t="shared" si="0"/>
        <v>-0.25</v>
      </c>
      <c r="H66" s="726"/>
      <c r="I66" s="724"/>
      <c r="J66" s="724"/>
      <c r="K66" s="724"/>
      <c r="L66" s="725"/>
      <c r="M66" s="212"/>
      <c r="N66" s="213"/>
      <c r="O66" s="118" t="s">
        <v>104</v>
      </c>
    </row>
    <row r="67" spans="1:18" ht="61.2" customHeight="1" thickBot="1">
      <c r="A67" s="214" t="s">
        <v>105</v>
      </c>
      <c r="B67" s="700" t="str">
        <f t="shared" si="1"/>
        <v>★★</v>
      </c>
      <c r="C67" s="701"/>
      <c r="D67" s="702"/>
      <c r="E67" s="434">
        <v>9.73</v>
      </c>
      <c r="F67" s="434">
        <v>7.8</v>
      </c>
      <c r="G67" s="125">
        <f t="shared" si="0"/>
        <v>-1.9300000000000006</v>
      </c>
      <c r="H67" s="726"/>
      <c r="I67" s="724"/>
      <c r="J67" s="724"/>
      <c r="K67" s="724"/>
      <c r="L67" s="725"/>
      <c r="M67" s="212"/>
      <c r="N67" s="213"/>
      <c r="O67" s="118" t="s">
        <v>105</v>
      </c>
    </row>
    <row r="68" spans="1:18" ht="61.2" customHeight="1" thickBot="1">
      <c r="A68" s="219" t="s">
        <v>106</v>
      </c>
      <c r="B68" s="700" t="str">
        <f t="shared" si="1"/>
        <v>☆</v>
      </c>
      <c r="C68" s="701"/>
      <c r="D68" s="702"/>
      <c r="E68" s="434">
        <v>7</v>
      </c>
      <c r="F68" s="434">
        <v>7.77</v>
      </c>
      <c r="G68" s="125">
        <f t="shared" si="0"/>
        <v>0.76999999999999957</v>
      </c>
      <c r="H68" s="723"/>
      <c r="I68" s="724"/>
      <c r="J68" s="724"/>
      <c r="K68" s="724"/>
      <c r="L68" s="725"/>
      <c r="M68" s="212"/>
      <c r="N68" s="213"/>
      <c r="O68" s="118" t="s">
        <v>106</v>
      </c>
    </row>
    <row r="69" spans="1:18" ht="61.2" customHeight="1" thickBot="1">
      <c r="A69" s="216" t="s">
        <v>107</v>
      </c>
      <c r="B69" s="700" t="str">
        <f t="shared" si="1"/>
        <v>★★</v>
      </c>
      <c r="C69" s="701"/>
      <c r="D69" s="702"/>
      <c r="E69" s="453">
        <v>4.4000000000000004</v>
      </c>
      <c r="F69" s="563">
        <v>2.96</v>
      </c>
      <c r="G69" s="125">
        <f t="shared" si="0"/>
        <v>-1.4400000000000004</v>
      </c>
      <c r="H69" s="789"/>
      <c r="I69" s="790"/>
      <c r="J69" s="790"/>
      <c r="K69" s="790"/>
      <c r="L69" s="791"/>
      <c r="M69" s="212"/>
      <c r="N69" s="213"/>
      <c r="O69" s="118" t="s">
        <v>107</v>
      </c>
    </row>
    <row r="70" spans="1:18" ht="61.2" customHeight="1" thickBot="1">
      <c r="A70" s="399" t="s">
        <v>108</v>
      </c>
      <c r="B70" s="700" t="str">
        <f t="shared" si="1"/>
        <v>★</v>
      </c>
      <c r="C70" s="701"/>
      <c r="D70" s="702"/>
      <c r="E70" s="434">
        <v>6.52</v>
      </c>
      <c r="F70" s="434">
        <v>6.47</v>
      </c>
      <c r="G70" s="400">
        <f t="shared" ref="G70" si="2">F70-E70</f>
        <v>-4.9999999999999822E-2</v>
      </c>
      <c r="H70" s="777"/>
      <c r="I70" s="778"/>
      <c r="J70" s="778"/>
      <c r="K70" s="778"/>
      <c r="L70" s="779"/>
      <c r="M70" s="221"/>
      <c r="N70" s="401"/>
      <c r="O70" s="118"/>
    </row>
    <row r="71" spans="1:18" ht="42.75" customHeight="1" thickBot="1">
      <c r="A71" s="97"/>
      <c r="B71" s="97"/>
      <c r="C71" s="97"/>
      <c r="D71" s="97"/>
      <c r="E71" s="780"/>
      <c r="F71" s="780"/>
      <c r="G71" s="780"/>
      <c r="H71" s="780"/>
      <c r="I71" s="780"/>
      <c r="J71" s="780"/>
      <c r="K71" s="780"/>
      <c r="L71" s="780"/>
      <c r="M71" s="23">
        <f>COUNTIF(E24:E70,"&gt;=10")</f>
        <v>4</v>
      </c>
      <c r="N71" s="23">
        <f>COUNTIF(F24:F70,"&gt;=10")</f>
        <v>4</v>
      </c>
      <c r="O71" s="23" t="s">
        <v>3</v>
      </c>
    </row>
    <row r="72" spans="1:18" ht="36.75" customHeight="1" thickBot="1">
      <c r="A72" s="222" t="s">
        <v>17</v>
      </c>
      <c r="B72" s="223"/>
      <c r="C72" s="333"/>
      <c r="D72" s="333"/>
      <c r="E72" s="781" t="s">
        <v>109</v>
      </c>
      <c r="F72" s="781"/>
      <c r="G72" s="781"/>
      <c r="H72" s="782" t="s">
        <v>204</v>
      </c>
      <c r="I72" s="783"/>
      <c r="J72" s="333"/>
      <c r="K72" s="224"/>
      <c r="L72" s="224"/>
      <c r="M72" s="225"/>
      <c r="N72" s="226"/>
    </row>
    <row r="73" spans="1:18" ht="36.75" customHeight="1" thickBot="1">
      <c r="A73" s="31"/>
      <c r="B73" s="582"/>
      <c r="C73" s="786" t="s">
        <v>110</v>
      </c>
      <c r="D73" s="787"/>
      <c r="E73" s="787"/>
      <c r="F73" s="788"/>
      <c r="G73" s="227">
        <f>+F70</f>
        <v>6.47</v>
      </c>
      <c r="H73" s="228" t="s">
        <v>111</v>
      </c>
      <c r="I73" s="784">
        <f>+G70</f>
        <v>-4.9999999999999822E-2</v>
      </c>
      <c r="J73" s="785"/>
      <c r="K73" s="99"/>
      <c r="L73" s="99"/>
      <c r="M73" s="100"/>
      <c r="N73" s="32"/>
    </row>
    <row r="74" spans="1:18" ht="36.75" customHeight="1" thickBot="1">
      <c r="A74" s="31"/>
      <c r="B74" s="98"/>
      <c r="C74" s="747" t="s">
        <v>112</v>
      </c>
      <c r="D74" s="748"/>
      <c r="E74" s="748"/>
      <c r="F74" s="749"/>
      <c r="G74" s="229">
        <f>+F35</f>
        <v>6.78</v>
      </c>
      <c r="H74" s="230" t="s">
        <v>113</v>
      </c>
      <c r="I74" s="750">
        <f>+G35</f>
        <v>0.23000000000000043</v>
      </c>
      <c r="J74" s="751"/>
      <c r="K74" s="99"/>
      <c r="L74" s="99"/>
      <c r="M74" s="100"/>
      <c r="N74" s="32"/>
      <c r="R74" s="231" t="s">
        <v>17</v>
      </c>
    </row>
    <row r="75" spans="1:18" ht="36.75" customHeight="1" thickBot="1">
      <c r="A75" s="31"/>
      <c r="B75" s="98"/>
      <c r="C75" s="752" t="s">
        <v>114</v>
      </c>
      <c r="D75" s="753"/>
      <c r="E75" s="753"/>
      <c r="F75" s="232" t="str">
        <f>VLOOKUP(G75,F:P,10,0)</f>
        <v>島根県</v>
      </c>
      <c r="G75" s="233">
        <f>MAX(F23:F69)</f>
        <v>13.73</v>
      </c>
      <c r="H75" s="754" t="s">
        <v>115</v>
      </c>
      <c r="I75" s="755"/>
      <c r="J75" s="755"/>
      <c r="K75" s="234">
        <f>+N71</f>
        <v>4</v>
      </c>
      <c r="L75" s="235" t="s">
        <v>116</v>
      </c>
      <c r="M75" s="396">
        <f>N71-M71</f>
        <v>0</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56">
        <v>3</v>
      </c>
      <c r="B79" s="759" t="s">
        <v>224</v>
      </c>
      <c r="C79" s="760"/>
      <c r="D79" s="760"/>
      <c r="E79" s="760"/>
      <c r="F79" s="761"/>
      <c r="G79" s="768" t="s">
        <v>244</v>
      </c>
      <c r="H79" s="769"/>
      <c r="I79" s="769"/>
      <c r="J79" s="769"/>
      <c r="K79" s="769"/>
      <c r="L79" s="769"/>
      <c r="M79" s="769"/>
      <c r="N79" s="770"/>
    </row>
    <row r="80" spans="1:18" ht="24.75" customHeight="1">
      <c r="A80" s="757"/>
      <c r="B80" s="762"/>
      <c r="C80" s="763"/>
      <c r="D80" s="763"/>
      <c r="E80" s="763"/>
      <c r="F80" s="764"/>
      <c r="G80" s="771"/>
      <c r="H80" s="772"/>
      <c r="I80" s="772"/>
      <c r="J80" s="772"/>
      <c r="K80" s="772"/>
      <c r="L80" s="772"/>
      <c r="M80" s="772"/>
      <c r="N80" s="773"/>
      <c r="O80" s="106" t="s">
        <v>3</v>
      </c>
      <c r="P80" s="106"/>
    </row>
    <row r="81" spans="1:16" ht="24.75" customHeight="1">
      <c r="A81" s="757"/>
      <c r="B81" s="762"/>
      <c r="C81" s="763"/>
      <c r="D81" s="763"/>
      <c r="E81" s="763"/>
      <c r="F81" s="764"/>
      <c r="G81" s="771"/>
      <c r="H81" s="772"/>
      <c r="I81" s="772"/>
      <c r="J81" s="772"/>
      <c r="K81" s="772"/>
      <c r="L81" s="772"/>
      <c r="M81" s="772"/>
      <c r="N81" s="773"/>
      <c r="O81" s="106" t="s">
        <v>17</v>
      </c>
      <c r="P81" s="106" t="s">
        <v>117</v>
      </c>
    </row>
    <row r="82" spans="1:16" ht="24.75" customHeight="1">
      <c r="A82" s="757"/>
      <c r="B82" s="762"/>
      <c r="C82" s="763"/>
      <c r="D82" s="763"/>
      <c r="E82" s="763"/>
      <c r="F82" s="764"/>
      <c r="G82" s="771"/>
      <c r="H82" s="772"/>
      <c r="I82" s="772"/>
      <c r="J82" s="772"/>
      <c r="K82" s="772"/>
      <c r="L82" s="772"/>
      <c r="M82" s="772"/>
      <c r="N82" s="773"/>
      <c r="O82" s="107"/>
      <c r="P82" s="106"/>
    </row>
    <row r="83" spans="1:16" ht="46.2" customHeight="1" thickBot="1">
      <c r="A83" s="758"/>
      <c r="B83" s="765"/>
      <c r="C83" s="766"/>
      <c r="D83" s="766"/>
      <c r="E83" s="766"/>
      <c r="F83" s="767"/>
      <c r="G83" s="774"/>
      <c r="H83" s="775"/>
      <c r="I83" s="775"/>
      <c r="J83" s="775"/>
      <c r="K83" s="775"/>
      <c r="L83" s="775"/>
      <c r="M83" s="775"/>
      <c r="N83" s="776"/>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4CCB-6077-4EC0-ACC1-D4F9D4921E0C}">
  <sheetPr>
    <pageSetUpPr fitToPage="1"/>
  </sheetPr>
  <dimension ref="A1:Q28"/>
  <sheetViews>
    <sheetView view="pageBreakPreview" zoomScaleNormal="75" zoomScaleSheetLayoutView="100" workbookViewId="0">
      <selection activeCell="S13" sqref="S13"/>
    </sheetView>
  </sheetViews>
  <sheetFormatPr defaultColWidth="9" defaultRowHeight="13.2"/>
  <cols>
    <col min="1" max="1" width="4.88671875" style="420" customWidth="1"/>
    <col min="2" max="11" width="9" style="420"/>
    <col min="12" max="12" width="32" style="420" customWidth="1"/>
    <col min="13" max="13" width="4.21875" style="420" customWidth="1"/>
    <col min="14" max="14" width="3.44140625" style="420" customWidth="1"/>
    <col min="15" max="16384" width="9" style="420"/>
  </cols>
  <sheetData>
    <row r="1" spans="1:17" ht="23.4">
      <c r="A1" s="803" t="s">
        <v>200</v>
      </c>
      <c r="B1" s="803"/>
      <c r="C1" s="803"/>
      <c r="D1" s="803"/>
      <c r="E1" s="803"/>
      <c r="F1" s="803"/>
      <c r="G1" s="803"/>
      <c r="H1" s="803"/>
      <c r="I1" s="803"/>
      <c r="J1" s="804"/>
      <c r="K1" s="804"/>
      <c r="L1" s="804"/>
      <c r="M1" s="804"/>
    </row>
    <row r="2" spans="1:17" ht="17.399999999999999">
      <c r="A2" s="805" t="s">
        <v>427</v>
      </c>
      <c r="B2" s="805"/>
      <c r="C2" s="805"/>
      <c r="D2" s="805"/>
      <c r="E2" s="805"/>
      <c r="F2" s="805"/>
      <c r="G2" s="805"/>
      <c r="H2" s="805"/>
      <c r="I2" s="805"/>
      <c r="J2" s="806"/>
      <c r="K2" s="806"/>
      <c r="L2" s="806"/>
      <c r="M2" s="806"/>
      <c r="N2" s="598"/>
      <c r="P2" s="620"/>
    </row>
    <row r="3" spans="1:17" ht="33.75" customHeight="1">
      <c r="A3" s="807" t="s">
        <v>428</v>
      </c>
      <c r="B3" s="807"/>
      <c r="C3" s="807"/>
      <c r="D3" s="807"/>
      <c r="E3" s="807"/>
      <c r="F3" s="807"/>
      <c r="G3" s="807"/>
      <c r="H3" s="807"/>
      <c r="I3" s="807"/>
      <c r="J3" s="808"/>
      <c r="K3" s="808"/>
      <c r="L3" s="808"/>
      <c r="M3" s="808"/>
      <c r="N3" s="809"/>
      <c r="O3" s="421"/>
      <c r="P3" s="1"/>
    </row>
    <row r="4" spans="1:17" ht="2.25" customHeight="1">
      <c r="A4" s="810"/>
      <c r="B4" s="810"/>
      <c r="C4" s="810"/>
      <c r="D4" s="810"/>
      <c r="E4" s="810"/>
      <c r="F4" s="810"/>
      <c r="G4" s="810"/>
      <c r="H4" s="810"/>
      <c r="I4" s="810"/>
      <c r="J4" s="804"/>
      <c r="K4" s="804"/>
      <c r="L4" s="804"/>
      <c r="M4" s="804"/>
      <c r="N4" s="809"/>
      <c r="P4" s="1"/>
    </row>
    <row r="5" spans="1:17" ht="17.399999999999999">
      <c r="A5" s="645"/>
      <c r="B5" s="646"/>
      <c r="C5" s="646"/>
      <c r="D5" s="646"/>
      <c r="E5" s="646"/>
      <c r="F5" s="646"/>
      <c r="G5" s="646"/>
      <c r="H5" s="646"/>
      <c r="I5" s="646"/>
      <c r="J5" s="646"/>
      <c r="K5" s="646"/>
      <c r="L5" s="646"/>
      <c r="M5" s="646"/>
      <c r="N5" s="809"/>
      <c r="P5" s="1"/>
      <c r="Q5" s="421"/>
    </row>
    <row r="6" spans="1:17" ht="17.399999999999999">
      <c r="A6" s="647"/>
      <c r="B6" s="811"/>
      <c r="C6" s="812"/>
      <c r="D6" s="812"/>
      <c r="E6" s="812"/>
      <c r="F6" s="647"/>
      <c r="G6" s="647"/>
      <c r="H6" s="814" t="s">
        <v>430</v>
      </c>
      <c r="I6" s="815"/>
      <c r="J6" s="815"/>
      <c r="K6" s="815"/>
      <c r="L6" s="815"/>
      <c r="M6" s="647"/>
      <c r="N6" s="809"/>
      <c r="O6" s="421"/>
      <c r="P6" s="1"/>
      <c r="Q6" s="1"/>
    </row>
    <row r="7" spans="1:17" ht="16.2">
      <c r="A7" s="647"/>
      <c r="B7" s="812"/>
      <c r="C7" s="812"/>
      <c r="D7" s="812"/>
      <c r="E7" s="812"/>
      <c r="F7" s="647"/>
      <c r="G7" s="647"/>
      <c r="H7" s="815"/>
      <c r="I7" s="815"/>
      <c r="J7" s="815"/>
      <c r="K7" s="815"/>
      <c r="L7" s="815"/>
      <c r="M7" s="647"/>
      <c r="N7" s="809"/>
      <c r="O7" s="420" t="s">
        <v>17</v>
      </c>
      <c r="P7" s="1"/>
      <c r="Q7" s="1"/>
    </row>
    <row r="8" spans="1:17" ht="17.399999999999999">
      <c r="A8" s="647"/>
      <c r="B8" s="812"/>
      <c r="C8" s="812"/>
      <c r="D8" s="812"/>
      <c r="E8" s="812"/>
      <c r="F8" s="647"/>
      <c r="G8" s="647"/>
      <c r="H8" s="815"/>
      <c r="I8" s="815"/>
      <c r="J8" s="815"/>
      <c r="K8" s="815"/>
      <c r="L8" s="815"/>
      <c r="M8" s="647"/>
      <c r="O8" s="421"/>
      <c r="P8" s="1"/>
      <c r="Q8" s="1"/>
    </row>
    <row r="9" spans="1:17" ht="16.2">
      <c r="A9" s="647"/>
      <c r="B9" s="812"/>
      <c r="C9" s="812"/>
      <c r="D9" s="812"/>
      <c r="E9" s="812"/>
      <c r="F9" s="647"/>
      <c r="G9" s="647"/>
      <c r="H9" s="815"/>
      <c r="I9" s="815"/>
      <c r="J9" s="815"/>
      <c r="K9" s="815"/>
      <c r="L9" s="815"/>
      <c r="M9" s="647"/>
      <c r="P9" s="1"/>
      <c r="Q9" s="1"/>
    </row>
    <row r="10" spans="1:17" ht="16.2">
      <c r="A10" s="647"/>
      <c r="B10" s="812"/>
      <c r="C10" s="812"/>
      <c r="D10" s="812"/>
      <c r="E10" s="812"/>
      <c r="F10" s="647"/>
      <c r="G10" s="647"/>
      <c r="H10" s="815"/>
      <c r="I10" s="815"/>
      <c r="J10" s="815"/>
      <c r="K10" s="815"/>
      <c r="L10" s="815"/>
      <c r="M10" s="647"/>
      <c r="P10" s="1"/>
      <c r="Q10" s="1"/>
    </row>
    <row r="11" spans="1:17" ht="16.2">
      <c r="A11" s="647"/>
      <c r="B11" s="812"/>
      <c r="C11" s="812"/>
      <c r="D11" s="812"/>
      <c r="E11" s="812"/>
      <c r="F11" s="648"/>
      <c r="G11" s="648"/>
      <c r="H11" s="815"/>
      <c r="I11" s="815"/>
      <c r="J11" s="815"/>
      <c r="K11" s="815"/>
      <c r="L11" s="815"/>
      <c r="M11" s="647"/>
      <c r="P11" s="1"/>
      <c r="Q11" s="1"/>
    </row>
    <row r="12" spans="1:17" ht="22.2" customHeight="1">
      <c r="A12" s="647"/>
      <c r="B12" s="812"/>
      <c r="C12" s="812"/>
      <c r="D12" s="812"/>
      <c r="E12" s="812"/>
      <c r="F12" s="649"/>
      <c r="G12" s="649"/>
      <c r="H12" s="815"/>
      <c r="I12" s="815"/>
      <c r="J12" s="815"/>
      <c r="K12" s="815"/>
      <c r="L12" s="815"/>
      <c r="M12" s="647"/>
      <c r="P12" s="1"/>
      <c r="Q12" s="1"/>
    </row>
    <row r="13" spans="1:17" ht="22.2" customHeight="1">
      <c r="A13" s="647"/>
      <c r="B13" s="813"/>
      <c r="C13" s="813"/>
      <c r="D13" s="813"/>
      <c r="E13" s="813"/>
      <c r="F13" s="649"/>
      <c r="G13" s="649"/>
      <c r="H13" s="815"/>
      <c r="I13" s="815"/>
      <c r="J13" s="815"/>
      <c r="K13" s="815"/>
      <c r="L13" s="815"/>
      <c r="M13" s="647"/>
      <c r="P13" s="650" t="s">
        <v>17</v>
      </c>
      <c r="Q13" s="1"/>
    </row>
    <row r="14" spans="1:17" ht="22.2" customHeight="1">
      <c r="A14" s="647"/>
      <c r="B14" s="813"/>
      <c r="C14" s="813"/>
      <c r="D14" s="813"/>
      <c r="E14" s="813"/>
      <c r="F14" s="648"/>
      <c r="G14" s="648"/>
      <c r="H14" s="815"/>
      <c r="I14" s="815"/>
      <c r="J14" s="815"/>
      <c r="K14" s="815"/>
      <c r="L14" s="815"/>
      <c r="M14" s="647"/>
      <c r="P14" s="421"/>
      <c r="Q14" s="1"/>
    </row>
    <row r="15" spans="1:17" ht="7.5" customHeight="1">
      <c r="A15" s="647"/>
      <c r="B15" s="647"/>
      <c r="C15" s="647"/>
      <c r="D15" s="647"/>
      <c r="E15" s="647"/>
      <c r="F15" s="647"/>
      <c r="G15" s="647"/>
      <c r="H15" s="647" t="s">
        <v>17</v>
      </c>
      <c r="I15" s="647"/>
      <c r="J15" s="647"/>
      <c r="K15" s="647"/>
      <c r="L15" s="647"/>
      <c r="M15" s="647"/>
      <c r="P15" s="650" t="s">
        <v>17</v>
      </c>
      <c r="Q15" s="1"/>
    </row>
    <row r="16" spans="1:17" ht="7.5" customHeight="1" thickBot="1">
      <c r="A16" s="651"/>
      <c r="B16" s="652"/>
      <c r="C16" s="653"/>
      <c r="D16" s="653"/>
      <c r="E16" s="653"/>
      <c r="F16" s="653"/>
      <c r="G16" s="653"/>
      <c r="H16" s="653"/>
      <c r="I16" s="653"/>
      <c r="J16" s="653"/>
      <c r="K16" s="653"/>
      <c r="L16" s="653"/>
      <c r="M16" s="653"/>
      <c r="P16" s="1"/>
      <c r="Q16" s="1"/>
    </row>
    <row r="17" spans="1:17" ht="13.8" thickTop="1">
      <c r="A17" s="653"/>
      <c r="B17" s="816" t="s">
        <v>429</v>
      </c>
      <c r="C17" s="817"/>
      <c r="D17" s="817"/>
      <c r="E17" s="817"/>
      <c r="F17" s="817"/>
      <c r="G17" s="817"/>
      <c r="H17" s="817"/>
      <c r="I17" s="817"/>
      <c r="J17" s="817"/>
      <c r="K17" s="817"/>
      <c r="L17" s="818"/>
      <c r="M17" s="653"/>
      <c r="P17" s="1"/>
      <c r="Q17" s="1"/>
    </row>
    <row r="18" spans="1:17">
      <c r="A18" s="653"/>
      <c r="B18" s="819"/>
      <c r="C18" s="820"/>
      <c r="D18" s="820"/>
      <c r="E18" s="820"/>
      <c r="F18" s="820"/>
      <c r="G18" s="820"/>
      <c r="H18" s="820"/>
      <c r="I18" s="820"/>
      <c r="J18" s="820"/>
      <c r="K18" s="820"/>
      <c r="L18" s="821"/>
      <c r="M18" s="653"/>
      <c r="P18" s="1"/>
      <c r="Q18" s="1"/>
    </row>
    <row r="19" spans="1:17">
      <c r="A19" s="653"/>
      <c r="B19" s="819"/>
      <c r="C19" s="820"/>
      <c r="D19" s="820"/>
      <c r="E19" s="820"/>
      <c r="F19" s="820"/>
      <c r="G19" s="820"/>
      <c r="H19" s="820"/>
      <c r="I19" s="820"/>
      <c r="J19" s="820"/>
      <c r="K19" s="820"/>
      <c r="L19" s="821"/>
      <c r="M19" s="653"/>
      <c r="P19" s="1"/>
      <c r="Q19" s="1"/>
    </row>
    <row r="20" spans="1:17">
      <c r="A20" s="653"/>
      <c r="B20" s="819"/>
      <c r="C20" s="820"/>
      <c r="D20" s="820"/>
      <c r="E20" s="820"/>
      <c r="F20" s="820"/>
      <c r="G20" s="820"/>
      <c r="H20" s="820"/>
      <c r="I20" s="820"/>
      <c r="J20" s="820"/>
      <c r="K20" s="820"/>
      <c r="L20" s="821"/>
      <c r="M20" s="653"/>
      <c r="P20" s="1"/>
      <c r="Q20" s="1"/>
    </row>
    <row r="21" spans="1:17">
      <c r="A21" s="653"/>
      <c r="B21" s="819"/>
      <c r="C21" s="820"/>
      <c r="D21" s="820"/>
      <c r="E21" s="820"/>
      <c r="F21" s="820"/>
      <c r="G21" s="820"/>
      <c r="H21" s="820"/>
      <c r="I21" s="820"/>
      <c r="J21" s="820"/>
      <c r="K21" s="820"/>
      <c r="L21" s="821"/>
      <c r="M21" s="653"/>
    </row>
    <row r="22" spans="1:17">
      <c r="A22" s="653"/>
      <c r="B22" s="819"/>
      <c r="C22" s="820"/>
      <c r="D22" s="820"/>
      <c r="E22" s="820"/>
      <c r="F22" s="820"/>
      <c r="G22" s="820"/>
      <c r="H22" s="820"/>
      <c r="I22" s="820"/>
      <c r="J22" s="820"/>
      <c r="K22" s="820"/>
      <c r="L22" s="821"/>
      <c r="M22" s="653"/>
    </row>
    <row r="23" spans="1:17">
      <c r="A23" s="653"/>
      <c r="B23" s="819"/>
      <c r="C23" s="820"/>
      <c r="D23" s="820"/>
      <c r="E23" s="820"/>
      <c r="F23" s="820"/>
      <c r="G23" s="820"/>
      <c r="H23" s="820"/>
      <c r="I23" s="820"/>
      <c r="J23" s="820"/>
      <c r="K23" s="820"/>
      <c r="L23" s="821"/>
      <c r="M23" s="653"/>
    </row>
    <row r="24" spans="1:17">
      <c r="A24" s="653"/>
      <c r="B24" s="819"/>
      <c r="C24" s="820"/>
      <c r="D24" s="820"/>
      <c r="E24" s="820"/>
      <c r="F24" s="820"/>
      <c r="G24" s="820"/>
      <c r="H24" s="820"/>
      <c r="I24" s="820"/>
      <c r="J24" s="820"/>
      <c r="K24" s="820"/>
      <c r="L24" s="821"/>
      <c r="M24" s="653"/>
    </row>
    <row r="25" spans="1:17" ht="13.8" thickBot="1">
      <c r="A25" s="653"/>
      <c r="B25" s="822"/>
      <c r="C25" s="823"/>
      <c r="D25" s="823"/>
      <c r="E25" s="823"/>
      <c r="F25" s="823"/>
      <c r="G25" s="823"/>
      <c r="H25" s="823"/>
      <c r="I25" s="823"/>
      <c r="J25" s="823"/>
      <c r="K25" s="823"/>
      <c r="L25" s="824"/>
      <c r="M25" s="653"/>
    </row>
    <row r="26" spans="1:17" ht="13.8" thickTop="1">
      <c r="A26" s="653"/>
      <c r="B26" s="653"/>
      <c r="C26" s="653"/>
      <c r="D26" s="653"/>
      <c r="E26" s="653"/>
      <c r="F26" s="653"/>
      <c r="G26" s="653"/>
      <c r="H26" s="653"/>
      <c r="I26" s="653"/>
      <c r="J26" s="653"/>
      <c r="K26" s="653"/>
      <c r="L26" s="653"/>
      <c r="M26" s="653"/>
    </row>
    <row r="27" spans="1:17" ht="27.75" customHeight="1">
      <c r="A27" s="653"/>
      <c r="B27" s="801" t="s">
        <v>431</v>
      </c>
      <c r="C27" s="802"/>
      <c r="D27" s="802"/>
      <c r="E27" s="802"/>
      <c r="F27" s="802"/>
      <c r="G27" s="802"/>
      <c r="H27" s="802"/>
      <c r="I27" s="802"/>
      <c r="J27" s="802"/>
      <c r="K27" s="802"/>
      <c r="L27" s="802"/>
      <c r="M27" s="653"/>
    </row>
    <row r="28" spans="1:17" ht="24" customHeight="1">
      <c r="A28" s="653"/>
      <c r="B28" s="653"/>
      <c r="C28" s="653"/>
      <c r="D28" s="653"/>
      <c r="E28" s="653"/>
      <c r="F28" s="653"/>
      <c r="G28" s="653"/>
      <c r="H28" s="653"/>
      <c r="I28" s="653"/>
      <c r="J28" s="653"/>
      <c r="K28" s="653"/>
      <c r="L28" s="653"/>
      <c r="M28" s="653"/>
    </row>
  </sheetData>
  <mergeCells count="9">
    <mergeCell ref="B27:L27"/>
    <mergeCell ref="A1:M1"/>
    <mergeCell ref="A2:M2"/>
    <mergeCell ref="A3:M3"/>
    <mergeCell ref="N3:N7"/>
    <mergeCell ref="A4:M4"/>
    <mergeCell ref="B6:E14"/>
    <mergeCell ref="H6:L14"/>
    <mergeCell ref="B17:L25"/>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topLeftCell="A28" zoomScale="80" zoomScaleNormal="100" zoomScaleSheetLayoutView="80" workbookViewId="0">
      <selection activeCell="D57" sqref="D57"/>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63" t="s">
        <v>257</v>
      </c>
      <c r="B1" s="364" t="s">
        <v>118</v>
      </c>
      <c r="C1" s="365" t="s">
        <v>119</v>
      </c>
      <c r="D1" s="366" t="s">
        <v>120</v>
      </c>
    </row>
    <row r="2" spans="1:11" s="15" customFormat="1" ht="42.6" customHeight="1">
      <c r="A2" s="606" t="s">
        <v>327</v>
      </c>
      <c r="B2" s="354"/>
      <c r="C2" s="355"/>
      <c r="D2" s="361"/>
      <c r="E2" s="1"/>
      <c r="F2" s="1"/>
      <c r="G2" s="1"/>
      <c r="H2" s="1"/>
      <c r="I2" s="1"/>
      <c r="J2" s="1"/>
      <c r="K2" s="1"/>
    </row>
    <row r="3" spans="1:11" s="15" customFormat="1" ht="144" customHeight="1">
      <c r="A3" s="377" t="s">
        <v>330</v>
      </c>
      <c r="B3" s="343" t="s">
        <v>328</v>
      </c>
      <c r="C3" s="374" t="s">
        <v>332</v>
      </c>
      <c r="D3" s="362">
        <v>45821</v>
      </c>
      <c r="E3" s="1"/>
      <c r="F3" s="1"/>
      <c r="G3" s="1"/>
      <c r="H3" s="1"/>
      <c r="I3" s="1"/>
      <c r="J3" s="1"/>
      <c r="K3" s="1"/>
    </row>
    <row r="4" spans="1:11" s="15" customFormat="1" ht="36.6" customHeight="1" thickBot="1">
      <c r="A4" s="384" t="s">
        <v>331</v>
      </c>
      <c r="B4" s="358"/>
      <c r="C4" s="174"/>
      <c r="D4" s="378"/>
    </row>
    <row r="5" spans="1:11" s="15" customFormat="1" ht="31.2" hidden="1" customHeight="1">
      <c r="A5" s="363" t="s">
        <v>216</v>
      </c>
      <c r="B5" s="364" t="s">
        <v>221</v>
      </c>
      <c r="C5" s="365" t="s">
        <v>222</v>
      </c>
      <c r="D5" s="366" t="s">
        <v>223</v>
      </c>
    </row>
    <row r="6" spans="1:11" s="15" customFormat="1" ht="43.95" customHeight="1">
      <c r="A6" s="606" t="s">
        <v>333</v>
      </c>
      <c r="B6" s="311"/>
      <c r="C6" s="269"/>
      <c r="D6" s="361"/>
    </row>
    <row r="7" spans="1:11" s="15" customFormat="1" ht="216.6" customHeight="1">
      <c r="A7" s="377" t="s">
        <v>334</v>
      </c>
      <c r="B7" s="343" t="s">
        <v>336</v>
      </c>
      <c r="C7" s="374" t="s">
        <v>329</v>
      </c>
      <c r="D7" s="362">
        <v>45820</v>
      </c>
    </row>
    <row r="8" spans="1:11" s="15" customFormat="1" ht="39" customHeight="1" thickBot="1">
      <c r="A8" s="367" t="s">
        <v>335</v>
      </c>
      <c r="B8" s="368"/>
      <c r="C8" s="369"/>
      <c r="D8" s="362"/>
    </row>
    <row r="9" spans="1:11" s="15" customFormat="1" ht="45.6" customHeight="1">
      <c r="A9" s="606" t="s">
        <v>341</v>
      </c>
      <c r="B9" s="311"/>
      <c r="C9" s="269"/>
      <c r="D9" s="361"/>
    </row>
    <row r="10" spans="1:11" s="15" customFormat="1" ht="214.8" customHeight="1">
      <c r="A10" s="377" t="s">
        <v>342</v>
      </c>
      <c r="B10" s="343" t="s">
        <v>344</v>
      </c>
      <c r="C10" s="374"/>
      <c r="D10" s="362"/>
    </row>
    <row r="11" spans="1:11" s="15" customFormat="1" ht="39.6" customHeight="1" thickBot="1">
      <c r="A11" s="367" t="s">
        <v>343</v>
      </c>
      <c r="B11" s="368"/>
      <c r="C11" s="369"/>
      <c r="D11" s="362"/>
    </row>
    <row r="12" spans="1:11" s="15" customFormat="1" ht="46.2" customHeight="1">
      <c r="A12" s="385" t="s">
        <v>345</v>
      </c>
      <c r="B12" s="180"/>
      <c r="C12" s="315"/>
      <c r="D12" s="361"/>
    </row>
    <row r="13" spans="1:11" s="15" customFormat="1" ht="343.2" customHeight="1">
      <c r="A13" s="370" t="s">
        <v>346</v>
      </c>
      <c r="B13" s="270" t="s">
        <v>348</v>
      </c>
      <c r="C13" s="314" t="s">
        <v>349</v>
      </c>
      <c r="D13" s="362">
        <v>45820</v>
      </c>
    </row>
    <row r="14" spans="1:11" s="15" customFormat="1" ht="40.950000000000003" customHeight="1" thickBot="1">
      <c r="A14" s="367" t="s">
        <v>347</v>
      </c>
      <c r="B14" s="368"/>
      <c r="C14" s="369"/>
      <c r="D14" s="376"/>
    </row>
    <row r="15" spans="1:11" s="15" customFormat="1" ht="46.2" customHeight="1">
      <c r="A15" s="386" t="s">
        <v>354</v>
      </c>
      <c r="B15" s="330"/>
      <c r="C15" s="331"/>
      <c r="D15" s="361"/>
    </row>
    <row r="16" spans="1:11" s="68" customFormat="1" ht="145.80000000000001" customHeight="1">
      <c r="A16" s="599" t="s">
        <v>355</v>
      </c>
      <c r="B16" s="352" t="s">
        <v>348</v>
      </c>
      <c r="C16" s="373" t="s">
        <v>357</v>
      </c>
      <c r="D16" s="362">
        <v>45819</v>
      </c>
      <c r="E16" s="353"/>
      <c r="F16" s="353"/>
      <c r="G16" s="353"/>
      <c r="H16" s="353"/>
      <c r="I16" s="353"/>
      <c r="J16" s="353"/>
      <c r="K16" s="353"/>
    </row>
    <row r="17" spans="1:19" s="15" customFormat="1" ht="37.200000000000003" customHeight="1" thickBot="1">
      <c r="A17" s="382" t="s">
        <v>356</v>
      </c>
      <c r="B17" s="371"/>
      <c r="C17" s="372"/>
      <c r="D17" s="362"/>
      <c r="E17" s="1"/>
      <c r="F17" s="1"/>
      <c r="G17" s="1"/>
      <c r="H17" s="1"/>
      <c r="I17" s="1"/>
      <c r="J17" s="1"/>
      <c r="K17" s="1"/>
    </row>
    <row r="18" spans="1:19" s="15" customFormat="1" ht="42" customHeight="1">
      <c r="A18" s="386" t="s">
        <v>358</v>
      </c>
      <c r="B18" s="331"/>
      <c r="C18" s="331"/>
      <c r="D18" s="361"/>
      <c r="E18" s="1"/>
      <c r="F18" s="1"/>
      <c r="G18" s="1"/>
      <c r="H18" s="1"/>
      <c r="I18" s="1"/>
      <c r="J18" s="1"/>
      <c r="K18" s="1"/>
    </row>
    <row r="19" spans="1:19" s="15" customFormat="1" ht="409.6" customHeight="1">
      <c r="A19" s="415" t="s">
        <v>359</v>
      </c>
      <c r="B19" s="452" t="s">
        <v>336</v>
      </c>
      <c r="C19" s="374" t="s">
        <v>329</v>
      </c>
      <c r="D19" s="362">
        <v>45819</v>
      </c>
      <c r="E19" s="1"/>
      <c r="F19" s="1"/>
      <c r="G19" s="1"/>
      <c r="H19" s="1"/>
      <c r="I19" s="1"/>
      <c r="J19" s="1"/>
      <c r="K19" s="1"/>
    </row>
    <row r="20" spans="1:19" s="15" customFormat="1" ht="42" customHeight="1" thickBot="1">
      <c r="A20" s="382" t="s">
        <v>360</v>
      </c>
      <c r="B20" s="371"/>
      <c r="C20" s="372"/>
      <c r="D20" s="362"/>
      <c r="E20" s="1"/>
      <c r="F20" s="1"/>
      <c r="G20" s="1"/>
      <c r="H20" s="1"/>
      <c r="I20" s="1"/>
      <c r="J20" s="1"/>
      <c r="K20" s="1"/>
    </row>
    <row r="21" spans="1:19" s="15" customFormat="1" ht="42.6" customHeight="1">
      <c r="A21" s="387" t="s">
        <v>361</v>
      </c>
      <c r="B21" s="354"/>
      <c r="C21" s="355"/>
      <c r="D21" s="361"/>
      <c r="E21" s="1"/>
      <c r="F21" s="1"/>
      <c r="G21" s="1"/>
      <c r="H21" s="1"/>
      <c r="I21" s="1"/>
      <c r="J21" s="1"/>
      <c r="K21" s="1"/>
    </row>
    <row r="22" spans="1:19" s="15" customFormat="1" ht="124.8" customHeight="1">
      <c r="A22" s="377" t="s">
        <v>363</v>
      </c>
      <c r="B22" s="343" t="s">
        <v>348</v>
      </c>
      <c r="C22" s="374" t="s">
        <v>362</v>
      </c>
      <c r="D22" s="362">
        <v>45819</v>
      </c>
      <c r="E22" s="1"/>
      <c r="F22" s="1"/>
      <c r="G22" s="1"/>
      <c r="H22" s="1"/>
      <c r="I22" s="1"/>
      <c r="J22" s="1"/>
      <c r="K22" s="1"/>
    </row>
    <row r="23" spans="1:19" s="15" customFormat="1" ht="36.6" customHeight="1" thickBot="1">
      <c r="A23" s="384" t="s">
        <v>364</v>
      </c>
      <c r="B23" s="358"/>
      <c r="C23" s="174"/>
      <c r="D23" s="378"/>
    </row>
    <row r="24" spans="1:19" s="15" customFormat="1" ht="45.6" customHeight="1">
      <c r="A24" s="385" t="s">
        <v>365</v>
      </c>
      <c r="B24" s="179"/>
      <c r="C24" s="173"/>
      <c r="D24" s="361"/>
    </row>
    <row r="25" spans="1:19" s="15" customFormat="1" ht="188.4" customHeight="1">
      <c r="A25" s="402" t="s">
        <v>367</v>
      </c>
      <c r="B25" s="343" t="s">
        <v>368</v>
      </c>
      <c r="C25" s="258" t="s">
        <v>366</v>
      </c>
      <c r="D25" s="383">
        <v>45819</v>
      </c>
    </row>
    <row r="26" spans="1:19" s="15" customFormat="1" ht="38.4" customHeight="1" thickBot="1">
      <c r="A26" s="384" t="s">
        <v>369</v>
      </c>
      <c r="B26" s="358"/>
      <c r="C26" s="174"/>
      <c r="D26" s="378"/>
    </row>
    <row r="27" spans="1:19" s="15" customFormat="1" ht="49.2" customHeight="1">
      <c r="A27" s="385" t="s">
        <v>370</v>
      </c>
      <c r="B27" s="180"/>
      <c r="C27" s="172"/>
      <c r="D27" s="361"/>
    </row>
    <row r="28" spans="1:19" s="15" customFormat="1" ht="126.6" customHeight="1">
      <c r="A28" s="388" t="s">
        <v>371</v>
      </c>
      <c r="B28" s="201" t="s">
        <v>373</v>
      </c>
      <c r="C28" s="258" t="s">
        <v>372</v>
      </c>
      <c r="D28" s="380">
        <v>45817</v>
      </c>
    </row>
    <row r="29" spans="1:19" s="15" customFormat="1" ht="39.6" customHeight="1" thickBot="1">
      <c r="A29" s="444" t="s">
        <v>374</v>
      </c>
      <c r="B29" s="403"/>
      <c r="C29" s="404"/>
      <c r="D29" s="405"/>
    </row>
    <row r="30" spans="1:19" s="15" customFormat="1" ht="40.950000000000003" customHeight="1">
      <c r="A30" s="389" t="s">
        <v>432</v>
      </c>
      <c r="B30" s="177"/>
      <c r="C30" s="836" t="s">
        <v>436</v>
      </c>
      <c r="D30" s="834">
        <v>45822</v>
      </c>
      <c r="S30" s="182"/>
    </row>
    <row r="31" spans="1:19" s="15" customFormat="1" ht="167.4" customHeight="1">
      <c r="A31" s="390" t="s">
        <v>433</v>
      </c>
      <c r="B31" s="324" t="s">
        <v>435</v>
      </c>
      <c r="C31" s="836"/>
      <c r="D31" s="834"/>
      <c r="S31" s="182"/>
    </row>
    <row r="32" spans="1:19" s="15" customFormat="1" ht="34.950000000000003" customHeight="1" thickBot="1">
      <c r="A32" s="203" t="s">
        <v>434</v>
      </c>
      <c r="B32" s="72"/>
      <c r="C32" s="837"/>
      <c r="D32" s="835"/>
      <c r="E32" s="15" t="s">
        <v>210</v>
      </c>
      <c r="H32" s="356"/>
      <c r="I32" s="356"/>
      <c r="J32" s="356"/>
      <c r="K32" s="356"/>
      <c r="L32" s="356"/>
      <c r="M32" s="356"/>
      <c r="N32" s="357"/>
    </row>
    <row r="33" spans="1:4" s="15" customFormat="1" ht="40.950000000000003" hidden="1" customHeight="1" thickTop="1">
      <c r="A33" s="445"/>
      <c r="B33" s="825"/>
      <c r="C33" s="840"/>
      <c r="D33" s="129"/>
    </row>
    <row r="34" spans="1:4" s="15" customFormat="1" ht="100.95" hidden="1" customHeight="1">
      <c r="A34" s="204"/>
      <c r="B34" s="826"/>
      <c r="C34" s="841"/>
      <c r="D34" s="183"/>
    </row>
    <row r="35" spans="1:4" s="15" customFormat="1" ht="42.6" hidden="1" customHeight="1" thickBot="1">
      <c r="A35" s="205"/>
      <c r="B35" s="827"/>
      <c r="C35" s="842"/>
      <c r="D35" s="128"/>
    </row>
    <row r="36" spans="1:4" s="15" customFormat="1" ht="40.950000000000003" hidden="1" customHeight="1" thickTop="1">
      <c r="A36" s="600"/>
      <c r="B36" s="828"/>
      <c r="C36" s="832"/>
      <c r="D36" s="830"/>
    </row>
    <row r="37" spans="1:4" s="68" customFormat="1" ht="99.6" hidden="1" customHeight="1">
      <c r="A37" s="310"/>
      <c r="B37" s="829"/>
      <c r="C37" s="833"/>
      <c r="D37" s="831"/>
    </row>
    <row r="38" spans="1:4" s="15" customFormat="1" ht="31.2" hidden="1" customHeight="1" thickBot="1">
      <c r="A38" s="267"/>
      <c r="B38" s="264"/>
      <c r="C38" s="265"/>
      <c r="D38" s="266"/>
    </row>
    <row r="39" spans="1:4" s="15" customFormat="1" ht="43.95" hidden="1" customHeight="1" thickTop="1">
      <c r="A39" s="600"/>
      <c r="B39" s="828"/>
      <c r="C39" s="832"/>
      <c r="D39" s="830"/>
    </row>
    <row r="40" spans="1:4" s="15" customFormat="1" ht="167.4" hidden="1" customHeight="1">
      <c r="A40" s="263"/>
      <c r="B40" s="829"/>
      <c r="C40" s="833"/>
      <c r="D40" s="831"/>
    </row>
    <row r="41" spans="1:4" s="15" customFormat="1" ht="37.950000000000003" hidden="1" customHeight="1" thickBot="1">
      <c r="A41" s="267"/>
      <c r="B41" s="264"/>
      <c r="C41" s="265"/>
      <c r="D41" s="266"/>
    </row>
    <row r="42" spans="1:4" s="15" customFormat="1" ht="52.95" hidden="1" customHeight="1" thickTop="1">
      <c r="A42" s="236"/>
      <c r="B42" s="127"/>
      <c r="C42" s="836"/>
      <c r="D42" s="129"/>
    </row>
    <row r="43" spans="1:4" s="15" customFormat="1" ht="124.2" hidden="1" customHeight="1">
      <c r="A43" s="446"/>
      <c r="B43" s="177"/>
      <c r="C43" s="836"/>
      <c r="D43" s="183"/>
    </row>
    <row r="44" spans="1:4" s="15" customFormat="1" ht="36.6" hidden="1" customHeight="1" thickBot="1">
      <c r="A44" s="203"/>
      <c r="B44" s="126"/>
      <c r="C44" s="837"/>
      <c r="D44" s="128"/>
    </row>
    <row r="45" spans="1:4" ht="47.4" hidden="1" customHeight="1" thickTop="1">
      <c r="A45" s="237"/>
      <c r="B45" s="127"/>
      <c r="C45" s="838"/>
      <c r="D45" s="129"/>
    </row>
    <row r="46" spans="1:4" ht="78.599999999999994" hidden="1" customHeight="1">
      <c r="A46" s="200"/>
      <c r="B46" s="196"/>
      <c r="C46" s="839"/>
      <c r="D46" s="183"/>
    </row>
    <row r="47" spans="1:4" ht="37.200000000000003" hidden="1" customHeight="1" thickBot="1">
      <c r="A47" s="207"/>
      <c r="B47" s="191"/>
      <c r="C47" s="190"/>
      <c r="D47" s="128"/>
    </row>
    <row r="48" spans="1:4" ht="42" hidden="1" customHeight="1" thickTop="1">
      <c r="A48" s="237"/>
      <c r="B48" s="127"/>
      <c r="C48" s="838"/>
      <c r="D48" s="129"/>
    </row>
    <row r="49" spans="1:4" ht="227.4" hidden="1" customHeight="1">
      <c r="A49" s="206"/>
      <c r="B49" s="196"/>
      <c r="C49" s="839"/>
      <c r="D49" s="183"/>
    </row>
    <row r="50" spans="1:4" ht="36.6" hidden="1" customHeight="1" thickBot="1">
      <c r="A50" s="207"/>
      <c r="B50" s="191"/>
      <c r="C50" s="190"/>
      <c r="D50" s="128"/>
    </row>
    <row r="51" spans="1:4" ht="45" hidden="1" customHeight="1" thickTop="1">
      <c r="A51" s="237"/>
      <c r="B51" s="127"/>
      <c r="C51" s="838"/>
      <c r="D51" s="129"/>
    </row>
    <row r="52" spans="1:4" ht="230.4" hidden="1" customHeight="1" thickBot="1">
      <c r="A52" s="206"/>
      <c r="B52" s="196"/>
      <c r="C52" s="839"/>
      <c r="D52" s="183"/>
    </row>
    <row r="53" spans="1:4" ht="36" hidden="1" customHeight="1" thickTop="1">
      <c r="A53" s="254"/>
      <c r="B53" s="127"/>
      <c r="C53" s="838"/>
      <c r="D53" s="129"/>
    </row>
    <row r="54" spans="1:4" ht="161.4" hidden="1" customHeight="1">
      <c r="A54" s="249"/>
      <c r="B54" s="188"/>
      <c r="C54" s="839"/>
      <c r="D54" s="183"/>
    </row>
    <row r="55" spans="1:4" ht="31.2" hidden="1" customHeight="1" thickBot="1">
      <c r="A55" s="207"/>
      <c r="B55" s="191"/>
      <c r="C55" s="190"/>
      <c r="D55" s="128"/>
    </row>
    <row r="56" spans="1:4" ht="31.2" customHeight="1">
      <c r="A56" s="316"/>
    </row>
    <row r="57" spans="1:4" ht="31.2" customHeight="1">
      <c r="A57" s="317" t="s">
        <v>197</v>
      </c>
    </row>
    <row r="58" spans="1:4" ht="31.2" customHeight="1">
      <c r="A58" s="318" t="s">
        <v>198</v>
      </c>
    </row>
  </sheetData>
  <protectedRanges>
    <protectedRange sqref="A25:D25" name="範囲1"/>
  </protectedRanges>
  <mergeCells count="15">
    <mergeCell ref="D30:D32"/>
    <mergeCell ref="C30:C32"/>
    <mergeCell ref="C53:C54"/>
    <mergeCell ref="C33:C35"/>
    <mergeCell ref="C42:C44"/>
    <mergeCell ref="C51:C52"/>
    <mergeCell ref="C45:C46"/>
    <mergeCell ref="C48:C49"/>
    <mergeCell ref="C36:C37"/>
    <mergeCell ref="B33:B35"/>
    <mergeCell ref="B36:B37"/>
    <mergeCell ref="D36:D37"/>
    <mergeCell ref="D39:D40"/>
    <mergeCell ref="C39:C40"/>
    <mergeCell ref="B39:B40"/>
  </mergeCells>
  <phoneticPr fontId="15"/>
  <hyperlinks>
    <hyperlink ref="A58" r:id="rId1" xr:uid="{86A4B1F7-D48D-4D2F-A37F-38B8392EB19D}"/>
    <hyperlink ref="A4" r:id="rId2" xr:uid="{D7C260AB-2C83-440F-B834-1C827740EC25}"/>
    <hyperlink ref="A8" r:id="rId3" xr:uid="{674CBA4A-964D-48EE-B660-9722939FEBBC}"/>
    <hyperlink ref="A11" r:id="rId4" xr:uid="{3E72A547-982F-480B-9752-267371A32DD1}"/>
    <hyperlink ref="A14" r:id="rId5" xr:uid="{CDA31C1F-1DDD-4E4A-A8FF-E648D4AD6062}"/>
    <hyperlink ref="A17" r:id="rId6" xr:uid="{D1CC3824-59AC-43E6-B43E-2952154F90D9}"/>
    <hyperlink ref="A20" r:id="rId7" xr:uid="{FBA684C1-B759-4DF3-AE71-135185659037}"/>
    <hyperlink ref="A23" r:id="rId8" xr:uid="{62E3DF03-EAF0-4B91-A279-5278C1423E94}"/>
    <hyperlink ref="A26" r:id="rId9" xr:uid="{8E0EB746-3ADD-4946-A93D-A2E2E105A59A}"/>
    <hyperlink ref="A29" r:id="rId10" xr:uid="{3FFE1389-FD71-4064-B935-79080886F7CE}"/>
    <hyperlink ref="A32" r:id="rId11" xr:uid="{6C47728C-9797-4E52-B056-7408E990B86E}"/>
  </hyperlinks>
  <pageMargins left="0" right="0" top="0.19685039370078741" bottom="0.39370078740157483" header="0" footer="0.19685039370078741"/>
  <pageSetup paperSize="8" scale="21" orientation="portrait" horizontalDpi="300" verticalDpi="300" r:id="rId12"/>
  <headerFooter alignWithMargins="0"/>
  <rowBreaks count="1" manualBreakCount="1">
    <brk id="48" max="3" man="1"/>
  </rowBreaks>
  <tableParts count="1">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58"/>
  <sheetViews>
    <sheetView defaultGridColor="0" view="pageBreakPreview" colorId="56" zoomScale="80" zoomScaleNormal="66" zoomScaleSheetLayoutView="80" workbookViewId="0">
      <selection activeCell="A39" sqref="A39"/>
    </sheetView>
  </sheetViews>
  <sheetFormatPr defaultColWidth="9" defaultRowHeight="40.200000000000003" customHeight="1"/>
  <cols>
    <col min="1" max="1" width="201.44140625" style="124" customWidth="1"/>
    <col min="2" max="2" width="18" style="56" customWidth="1"/>
    <col min="3" max="3" width="20.109375" style="57" customWidth="1"/>
    <col min="4" max="4" width="10" style="14" bestFit="1" customWidth="1"/>
    <col min="5" max="16384" width="9" style="14"/>
  </cols>
  <sheetData>
    <row r="1" spans="1:23" ht="40.200000000000003" customHeight="1" thickBot="1">
      <c r="A1" s="245" t="s">
        <v>258</v>
      </c>
      <c r="B1" s="246" t="s">
        <v>134</v>
      </c>
      <c r="C1" s="581" t="s">
        <v>120</v>
      </c>
    </row>
    <row r="2" spans="1:23" ht="43.2" customHeight="1" thickTop="1">
      <c r="A2" s="301" t="s">
        <v>337</v>
      </c>
      <c r="B2" s="127"/>
      <c r="C2" s="172"/>
    </row>
    <row r="3" spans="1:23" ht="323.39999999999998" customHeight="1">
      <c r="A3" s="308" t="s">
        <v>338</v>
      </c>
      <c r="B3" s="196" t="s">
        <v>340</v>
      </c>
      <c r="C3" s="406">
        <v>45820</v>
      </c>
    </row>
    <row r="4" spans="1:23" ht="34.200000000000003" customHeight="1" thickBot="1">
      <c r="A4" s="207" t="s">
        <v>339</v>
      </c>
      <c r="B4" s="340"/>
      <c r="C4" s="341"/>
      <c r="W4" s="14">
        <v>0</v>
      </c>
    </row>
    <row r="5" spans="1:23" ht="40.950000000000003" customHeight="1" thickTop="1" thickBot="1">
      <c r="A5" s="199" t="s">
        <v>350</v>
      </c>
      <c r="B5" s="180"/>
      <c r="C5" s="172"/>
    </row>
    <row r="6" spans="1:23" ht="187.8" customHeight="1">
      <c r="A6" s="308" t="s">
        <v>351</v>
      </c>
      <c r="B6" s="343" t="s">
        <v>353</v>
      </c>
      <c r="C6" s="172">
        <v>45820</v>
      </c>
    </row>
    <row r="7" spans="1:23" ht="32.4" customHeight="1" thickBot="1">
      <c r="A7" s="197" t="s">
        <v>352</v>
      </c>
      <c r="B7" s="179"/>
      <c r="C7" s="173"/>
    </row>
    <row r="8" spans="1:23" ht="39" customHeight="1">
      <c r="A8" s="199" t="s">
        <v>375</v>
      </c>
      <c r="B8" s="180"/>
      <c r="C8" s="172"/>
    </row>
    <row r="9" spans="1:23" ht="197.4" customHeight="1">
      <c r="A9" s="308" t="s">
        <v>443</v>
      </c>
      <c r="B9" s="178" t="s">
        <v>444</v>
      </c>
      <c r="C9" s="173">
        <v>45817</v>
      </c>
    </row>
    <row r="10" spans="1:23" ht="32.4" customHeight="1" thickBot="1">
      <c r="A10" s="187" t="s">
        <v>442</v>
      </c>
      <c r="B10" s="179"/>
      <c r="C10" s="173"/>
    </row>
    <row r="11" spans="1:23" ht="40.950000000000003" customHeight="1" thickBot="1">
      <c r="A11" s="199" t="s">
        <v>376</v>
      </c>
      <c r="B11" s="180"/>
      <c r="C11" s="172"/>
    </row>
    <row r="12" spans="1:23" ht="348.6" customHeight="1">
      <c r="A12" s="618" t="s">
        <v>446</v>
      </c>
      <c r="B12" s="343" t="s">
        <v>447</v>
      </c>
      <c r="C12" s="172">
        <v>45814</v>
      </c>
    </row>
    <row r="13" spans="1:23" ht="32.4" customHeight="1" thickBot="1">
      <c r="A13" s="197" t="s">
        <v>445</v>
      </c>
      <c r="B13" s="179"/>
      <c r="C13" s="173"/>
    </row>
    <row r="14" spans="1:23" ht="40.200000000000003" customHeight="1">
      <c r="A14" s="199" t="s">
        <v>377</v>
      </c>
      <c r="B14" s="180"/>
      <c r="C14" s="172"/>
    </row>
    <row r="15" spans="1:23" ht="256.2" customHeight="1">
      <c r="A15" s="308" t="s">
        <v>449</v>
      </c>
      <c r="B15" s="178" t="s">
        <v>444</v>
      </c>
      <c r="C15" s="173">
        <v>45817</v>
      </c>
    </row>
    <row r="16" spans="1:23" ht="37.200000000000003" customHeight="1" thickBot="1">
      <c r="A16" s="197" t="s">
        <v>448</v>
      </c>
      <c r="B16" s="179"/>
      <c r="C16" s="173"/>
    </row>
    <row r="17" spans="1:4" ht="40.200000000000003" customHeight="1">
      <c r="A17" s="347" t="s">
        <v>378</v>
      </c>
      <c r="B17" s="313"/>
      <c r="C17" s="303"/>
    </row>
    <row r="18" spans="1:4" ht="151.80000000000001" customHeight="1">
      <c r="A18" s="309" t="s">
        <v>451</v>
      </c>
      <c r="B18" s="312" t="s">
        <v>452</v>
      </c>
      <c r="C18" s="304">
        <v>45817</v>
      </c>
    </row>
    <row r="19" spans="1:4" ht="36" customHeight="1" thickBot="1">
      <c r="A19" s="307" t="s">
        <v>450</v>
      </c>
      <c r="B19" s="305"/>
      <c r="C19" s="306"/>
    </row>
    <row r="20" spans="1:4" ht="40.200000000000003" customHeight="1">
      <c r="A20" s="348" t="s">
        <v>379</v>
      </c>
      <c r="B20" s="334"/>
      <c r="C20" s="337"/>
    </row>
    <row r="21" spans="1:4" ht="148.19999999999999" customHeight="1">
      <c r="A21" s="395" t="s">
        <v>454</v>
      </c>
      <c r="B21" s="394" t="s">
        <v>340</v>
      </c>
      <c r="C21" s="338">
        <v>45817</v>
      </c>
    </row>
    <row r="22" spans="1:4" ht="36.6" customHeight="1" thickBot="1">
      <c r="A22" s="576" t="s">
        <v>453</v>
      </c>
      <c r="B22" s="336"/>
      <c r="C22" s="339"/>
    </row>
    <row r="23" spans="1:4" ht="48.6" customHeight="1">
      <c r="A23" s="348" t="s">
        <v>380</v>
      </c>
      <c r="B23" s="334"/>
      <c r="C23" s="337"/>
    </row>
    <row r="24" spans="1:4" ht="151.19999999999999" customHeight="1">
      <c r="A24" s="200" t="s">
        <v>456</v>
      </c>
      <c r="B24" s="394" t="s">
        <v>457</v>
      </c>
      <c r="C24" s="338">
        <v>45817</v>
      </c>
    </row>
    <row r="25" spans="1:4" ht="31.95" customHeight="1" thickBot="1">
      <c r="A25" s="576" t="s">
        <v>455</v>
      </c>
      <c r="B25" s="336"/>
      <c r="C25" s="339"/>
    </row>
    <row r="26" spans="1:4" ht="40.200000000000003" customHeight="1">
      <c r="A26" s="348" t="s">
        <v>381</v>
      </c>
      <c r="B26" s="334"/>
      <c r="C26" s="337"/>
    </row>
    <row r="27" spans="1:4" ht="146.4" customHeight="1">
      <c r="A27" s="395" t="s">
        <v>459</v>
      </c>
      <c r="B27" s="422" t="s">
        <v>444</v>
      </c>
      <c r="C27" s="338">
        <v>45818</v>
      </c>
    </row>
    <row r="28" spans="1:4" ht="40.200000000000003" customHeight="1" thickBot="1">
      <c r="A28" s="576" t="s">
        <v>458</v>
      </c>
      <c r="B28" s="336"/>
      <c r="C28" s="339"/>
    </row>
    <row r="29" spans="1:4" ht="40.200000000000003" customHeight="1">
      <c r="A29" s="379" t="s">
        <v>382</v>
      </c>
      <c r="B29" s="334"/>
      <c r="C29" s="337"/>
    </row>
    <row r="30" spans="1:4" ht="133.19999999999999">
      <c r="A30" s="375" t="s">
        <v>461</v>
      </c>
      <c r="B30" s="335" t="s">
        <v>462</v>
      </c>
      <c r="C30" s="338">
        <v>45818</v>
      </c>
      <c r="D30" s="619" t="s">
        <v>179</v>
      </c>
    </row>
    <row r="31" spans="1:4" ht="36.6" customHeight="1" thickBot="1">
      <c r="A31" s="577" t="s">
        <v>460</v>
      </c>
      <c r="B31" s="336"/>
      <c r="C31" s="339"/>
    </row>
    <row r="32" spans="1:4" ht="40.200000000000003" customHeight="1">
      <c r="A32" s="431" t="s">
        <v>383</v>
      </c>
      <c r="B32" s="334"/>
      <c r="C32" s="337"/>
    </row>
    <row r="33" spans="1:3" ht="188.4" customHeight="1">
      <c r="A33" s="580" t="s">
        <v>464</v>
      </c>
      <c r="B33" s="335" t="s">
        <v>465</v>
      </c>
      <c r="C33" s="338">
        <v>45817</v>
      </c>
    </row>
    <row r="34" spans="1:3" ht="37.950000000000003" customHeight="1" thickBot="1">
      <c r="A34" s="574" t="s">
        <v>463</v>
      </c>
      <c r="B34" s="336"/>
      <c r="C34" s="443"/>
    </row>
    <row r="35" spans="1:3" ht="40.200000000000003" customHeight="1">
      <c r="A35" s="431" t="s">
        <v>468</v>
      </c>
      <c r="B35" s="334"/>
      <c r="C35" s="416"/>
    </row>
    <row r="36" spans="1:3" ht="171.6" customHeight="1">
      <c r="A36" s="580" t="s">
        <v>467</v>
      </c>
      <c r="B36" s="335" t="s">
        <v>353</v>
      </c>
      <c r="C36" s="416">
        <v>45820</v>
      </c>
    </row>
    <row r="37" spans="1:3" ht="40.200000000000003" customHeight="1" thickBot="1">
      <c r="A37" s="607" t="s">
        <v>466</v>
      </c>
      <c r="B37" s="336"/>
      <c r="C37" s="416"/>
    </row>
    <row r="38" spans="1:3" ht="40.200000000000003" customHeight="1">
      <c r="A38" s="431" t="s">
        <v>384</v>
      </c>
      <c r="B38" s="334"/>
      <c r="C38" s="337"/>
    </row>
    <row r="39" spans="1:3" ht="99.6" customHeight="1">
      <c r="A39" s="580" t="s">
        <v>470</v>
      </c>
      <c r="B39" s="335" t="s">
        <v>471</v>
      </c>
      <c r="C39" s="338">
        <v>45820</v>
      </c>
    </row>
    <row r="40" spans="1:3" ht="40.200000000000003" customHeight="1" thickBot="1">
      <c r="A40" s="574" t="s">
        <v>469</v>
      </c>
      <c r="B40" s="336"/>
      <c r="C40" s="339"/>
    </row>
    <row r="41" spans="1:3" ht="40.200000000000003" customHeight="1">
      <c r="A41" s="417" t="s">
        <v>385</v>
      </c>
      <c r="B41" s="334"/>
      <c r="C41" s="416"/>
    </row>
    <row r="42" spans="1:3" ht="232.8" customHeight="1">
      <c r="A42" s="200" t="s">
        <v>441</v>
      </c>
      <c r="B42" s="335" t="s">
        <v>353</v>
      </c>
      <c r="C42" s="416">
        <v>45820</v>
      </c>
    </row>
    <row r="43" spans="1:3" ht="40.200000000000003" customHeight="1" thickBot="1">
      <c r="A43" s="328" t="s">
        <v>440</v>
      </c>
      <c r="B43" s="336"/>
      <c r="C43" s="416"/>
    </row>
    <row r="44" spans="1:3" ht="40.200000000000003" hidden="1" customHeight="1">
      <c r="A44" s="578"/>
      <c r="B44" s="334"/>
      <c r="C44" s="337"/>
    </row>
    <row r="45" spans="1:3" ht="69.599999999999994" hidden="1" customHeight="1">
      <c r="A45" s="375"/>
      <c r="B45" s="335"/>
      <c r="C45" s="338"/>
    </row>
    <row r="46" spans="1:3" ht="40.200000000000003" hidden="1" customHeight="1" thickBot="1">
      <c r="A46" s="575"/>
      <c r="B46" s="336"/>
      <c r="C46" s="339"/>
    </row>
    <row r="47" spans="1:3" ht="40.200000000000003" hidden="1" customHeight="1">
      <c r="A47" s="579"/>
      <c r="B47" s="334"/>
      <c r="C47" s="337"/>
    </row>
    <row r="48" spans="1:3" ht="279" hidden="1" customHeight="1">
      <c r="A48" s="375"/>
      <c r="B48" s="335"/>
      <c r="C48" s="338"/>
    </row>
    <row r="49" spans="1:3" ht="40.200000000000003" hidden="1" customHeight="1" thickBot="1">
      <c r="A49" s="575"/>
      <c r="B49" s="336"/>
      <c r="C49" s="339"/>
    </row>
    <row r="50" spans="1:3" ht="40.200000000000003" hidden="1" customHeight="1">
      <c r="A50" s="579"/>
      <c r="B50" s="334"/>
      <c r="C50" s="337"/>
    </row>
    <row r="51" spans="1:3" ht="256.95" hidden="1" customHeight="1">
      <c r="A51" s="375"/>
      <c r="B51" s="335"/>
      <c r="C51" s="338"/>
    </row>
    <row r="52" spans="1:3" ht="40.200000000000003" hidden="1" customHeight="1" thickBot="1">
      <c r="A52" s="575"/>
      <c r="B52" s="336"/>
      <c r="C52" s="339"/>
    </row>
    <row r="53" spans="1:3" ht="40.200000000000003" hidden="1" customHeight="1">
      <c r="A53" s="579"/>
      <c r="B53" s="334"/>
      <c r="C53" s="337"/>
    </row>
    <row r="54" spans="1:3" ht="279" hidden="1" customHeight="1">
      <c r="A54" s="375"/>
      <c r="B54" s="335"/>
      <c r="C54" s="338"/>
    </row>
    <row r="55" spans="1:3" ht="40.200000000000003" hidden="1" customHeight="1" thickBot="1">
      <c r="A55" s="575"/>
      <c r="B55" s="336"/>
      <c r="C55" s="339"/>
    </row>
    <row r="56" spans="1:3" ht="40.200000000000003" hidden="1" customHeight="1">
      <c r="A56" s="579"/>
      <c r="B56" s="334"/>
      <c r="C56" s="337"/>
    </row>
    <row r="57" spans="1:3" ht="259.95" hidden="1" customHeight="1">
      <c r="A57" s="375"/>
      <c r="B57" s="335"/>
      <c r="C57" s="338"/>
    </row>
    <row r="58" spans="1:3" ht="40.200000000000003" hidden="1" customHeight="1" thickBot="1">
      <c r="A58" s="574"/>
      <c r="B58" s="336"/>
      <c r="C58" s="339"/>
    </row>
  </sheetData>
  <phoneticPr fontId="81"/>
  <hyperlinks>
    <hyperlink ref="A4" r:id="rId1" xr:uid="{DF760C88-3C8A-4813-9B87-01F7FE4B58DD}"/>
    <hyperlink ref="A7" r:id="rId2" xr:uid="{754B43EE-754E-462F-8670-5EA2E43FE81B}"/>
    <hyperlink ref="A43" r:id="rId3" xr:uid="{C52ECF7B-F635-46C0-BD02-2E10CC09CBD3}"/>
    <hyperlink ref="A10" r:id="rId4" xr:uid="{C525169A-8AC6-4D0A-AEEF-C5B338EE8D88}"/>
    <hyperlink ref="A13" r:id="rId5" xr:uid="{4174F714-738C-4EA5-8D2A-15A915FDD9C7}"/>
    <hyperlink ref="A16" r:id="rId6" xr:uid="{EB5A9599-DA86-4678-B859-7FF856FFC262}"/>
    <hyperlink ref="A19" r:id="rId7" xr:uid="{F71927EA-F8B9-4DF2-80AD-0A5554A517F6}"/>
    <hyperlink ref="A22" r:id="rId8" xr:uid="{FDAD68B4-4C85-462C-8798-9B16600AEF87}"/>
    <hyperlink ref="A25" r:id="rId9" xr:uid="{7038CF60-23F5-447D-8963-6D0BDFF7D8AC}"/>
    <hyperlink ref="A28" r:id="rId10" xr:uid="{15562B4B-F7E1-4E84-BF9E-95EC92F91B67}"/>
    <hyperlink ref="A31" r:id="rId11" xr:uid="{31C7D4C5-A400-4BC9-9F1C-F04D041D2A4A}"/>
    <hyperlink ref="A34" r:id="rId12" xr:uid="{0DC04A38-80DC-4BF4-8DCE-79357B037C45}"/>
    <hyperlink ref="A37" r:id="rId13" xr:uid="{289962F1-78CE-4E0B-8BBD-2C3F6AD20BA0}"/>
    <hyperlink ref="A40" r:id="rId14" xr:uid="{FFE839ED-E78E-4F3C-9021-35F5365121E5}"/>
  </hyperlinks>
  <pageMargins left="0.74803149606299213" right="0.74803149606299213" top="0.98425196850393704" bottom="0.98425196850393704" header="0.51181102362204722" footer="0.51181102362204722"/>
  <pageSetup paperSize="9" scale="14" fitToHeight="3" orientation="portrait" r:id="rId15"/>
  <headerFooter alignWithMargins="0"/>
  <rowBreaks count="1" manualBreakCount="1">
    <brk id="3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20" sqref="D20"/>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81" t="s">
        <v>245</v>
      </c>
      <c r="C2" s="391"/>
      <c r="D2" s="843" t="str">
        <f>+D24</f>
        <v>対前週
インフルエンザ 　　     　      -21%    減少
新型コロナウイルス          　　　0% 　増減なし</v>
      </c>
    </row>
    <row r="3" spans="1:7" ht="16.5" customHeight="1" thickBot="1">
      <c r="B3" s="238" t="s">
        <v>122</v>
      </c>
      <c r="C3" s="239" t="s">
        <v>123</v>
      </c>
      <c r="D3" s="843"/>
    </row>
    <row r="4" spans="1:7" ht="17.25" customHeight="1" thickBot="1">
      <c r="B4" s="240" t="s">
        <v>124</v>
      </c>
      <c r="C4" s="302" t="s">
        <v>246</v>
      </c>
      <c r="D4" s="40"/>
    </row>
    <row r="5" spans="1:7" ht="17.25" customHeight="1">
      <c r="B5" s="849" t="s">
        <v>125</v>
      </c>
      <c r="C5" s="852" t="s">
        <v>126</v>
      </c>
      <c r="D5" s="853"/>
    </row>
    <row r="6" spans="1:7" ht="19.2" customHeight="1">
      <c r="B6" s="850"/>
      <c r="C6" s="854" t="s">
        <v>127</v>
      </c>
      <c r="D6" s="855"/>
      <c r="G6" s="68"/>
    </row>
    <row r="7" spans="1:7" ht="19.95" customHeight="1">
      <c r="B7" s="850"/>
      <c r="C7" s="84" t="s">
        <v>128</v>
      </c>
      <c r="D7" s="85"/>
      <c r="G7" s="68"/>
    </row>
    <row r="8" spans="1:7" ht="25.2" customHeight="1" thickBot="1">
      <c r="B8" s="851"/>
      <c r="C8" s="70" t="s">
        <v>129</v>
      </c>
      <c r="D8" s="69"/>
      <c r="G8" s="68"/>
    </row>
    <row r="9" spans="1:7" ht="37.950000000000003" customHeight="1" thickBot="1">
      <c r="B9" s="862" t="s">
        <v>219</v>
      </c>
      <c r="C9" s="864"/>
      <c r="D9" s="865"/>
      <c r="G9" s="68"/>
    </row>
    <row r="10" spans="1:7" ht="36" customHeight="1" thickBot="1">
      <c r="B10" s="863"/>
      <c r="C10" s="856" t="s">
        <v>247</v>
      </c>
      <c r="D10" s="857"/>
    </row>
    <row r="11" spans="1:7" ht="63.6" customHeight="1" thickBot="1">
      <c r="B11" s="866" t="s">
        <v>130</v>
      </c>
      <c r="C11" s="858" t="s">
        <v>248</v>
      </c>
      <c r="D11" s="859"/>
    </row>
    <row r="12" spans="1:7" ht="54" customHeight="1" thickBot="1">
      <c r="B12" s="867"/>
      <c r="C12" s="241" t="s">
        <v>249</v>
      </c>
      <c r="D12" s="242" t="s">
        <v>250</v>
      </c>
      <c r="F12" s="1" t="s">
        <v>17</v>
      </c>
    </row>
    <row r="13" spans="1:7" ht="37.950000000000003" hidden="1" customHeight="1" thickBot="1">
      <c r="B13" s="603" t="s">
        <v>220</v>
      </c>
      <c r="C13" s="860"/>
      <c r="D13" s="861"/>
    </row>
    <row r="14" spans="1:7" ht="106.2" customHeight="1" thickBot="1">
      <c r="B14" s="604" t="s">
        <v>131</v>
      </c>
      <c r="C14" s="243" t="s">
        <v>251</v>
      </c>
      <c r="D14" s="244" t="s">
        <v>252</v>
      </c>
      <c r="F14" t="s">
        <v>3</v>
      </c>
    </row>
    <row r="15" spans="1:7" ht="85.2" customHeight="1" thickBot="1">
      <c r="A15" t="s">
        <v>41</v>
      </c>
      <c r="B15" s="605" t="s">
        <v>211</v>
      </c>
      <c r="C15" s="847" t="s">
        <v>253</v>
      </c>
      <c r="D15" s="848"/>
    </row>
    <row r="16" spans="1:7" ht="17.25" customHeight="1"/>
    <row r="17" spans="2:5" ht="17.25" customHeight="1">
      <c r="B17" s="844" t="s">
        <v>132</v>
      </c>
      <c r="C17" s="130"/>
      <c r="D17" s="1" t="s">
        <v>41</v>
      </c>
    </row>
    <row r="18" spans="2:5">
      <c r="B18" s="844"/>
      <c r="C18"/>
    </row>
    <row r="19" spans="2:5">
      <c r="B19" s="844"/>
      <c r="E19" s="1" t="s">
        <v>17</v>
      </c>
    </row>
    <row r="20" spans="2:5">
      <c r="B20" s="844"/>
    </row>
    <row r="21" spans="2:5">
      <c r="B21" s="844"/>
    </row>
    <row r="22" spans="2:5" ht="16.2">
      <c r="B22" s="844"/>
      <c r="D22" s="181" t="s">
        <v>133</v>
      </c>
    </row>
    <row r="23" spans="2:5">
      <c r="B23" s="844"/>
    </row>
    <row r="24" spans="2:5">
      <c r="B24" s="844"/>
      <c r="D24" s="845" t="s">
        <v>255</v>
      </c>
    </row>
    <row r="25" spans="2:5">
      <c r="B25" s="844"/>
      <c r="D25" s="846"/>
    </row>
    <row r="26" spans="2:5">
      <c r="B26" s="844"/>
      <c r="D26" s="846"/>
    </row>
    <row r="27" spans="2:5">
      <c r="B27" s="844"/>
      <c r="D27" s="846"/>
    </row>
    <row r="28" spans="2:5">
      <c r="B28" s="844"/>
      <c r="D28" s="846"/>
    </row>
    <row r="29" spans="2:5">
      <c r="B29" s="844"/>
    </row>
    <row r="30" spans="2:5">
      <c r="B30" s="844"/>
      <c r="D30" s="1" t="s">
        <v>41</v>
      </c>
    </row>
    <row r="31" spans="2:5">
      <c r="B31" s="844"/>
      <c r="D31" s="1" t="s">
        <v>41</v>
      </c>
    </row>
    <row r="32" spans="2:5">
      <c r="B32" s="844"/>
    </row>
    <row r="33" spans="2:2">
      <c r="B33" s="844"/>
    </row>
    <row r="34" spans="2:2">
      <c r="B34" s="844"/>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zoomScale="90" zoomScaleNormal="90" zoomScaleSheetLayoutView="100" workbookViewId="0">
      <selection activeCell="AE23" sqref="AE2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76" t="s">
        <v>182</v>
      </c>
      <c r="B1" s="877"/>
      <c r="C1" s="877"/>
      <c r="D1" s="877"/>
      <c r="E1" s="877"/>
      <c r="F1" s="877"/>
      <c r="G1" s="877"/>
      <c r="H1" s="877"/>
      <c r="I1" s="877"/>
      <c r="J1" s="877"/>
      <c r="K1" s="877"/>
      <c r="L1" s="877"/>
      <c r="M1" s="877"/>
      <c r="N1" s="878"/>
      <c r="P1" s="876" t="s">
        <v>135</v>
      </c>
      <c r="Q1" s="877"/>
      <c r="R1" s="877"/>
      <c r="S1" s="877"/>
      <c r="T1" s="877"/>
      <c r="U1" s="877"/>
      <c r="V1" s="877"/>
      <c r="W1" s="877"/>
      <c r="X1" s="877"/>
      <c r="Y1" s="877"/>
      <c r="Z1" s="877"/>
      <c r="AA1" s="877"/>
      <c r="AB1" s="877"/>
      <c r="AC1" s="878"/>
    </row>
    <row r="2" spans="1:31" ht="18" customHeight="1" thickBot="1">
      <c r="A2" s="879" t="s">
        <v>3</v>
      </c>
      <c r="B2" s="880"/>
      <c r="C2" s="880"/>
      <c r="D2" s="880"/>
      <c r="E2" s="880"/>
      <c r="F2" s="880"/>
      <c r="G2" s="880"/>
      <c r="H2" s="880"/>
      <c r="I2" s="880"/>
      <c r="J2" s="880"/>
      <c r="K2" s="880"/>
      <c r="L2" s="880"/>
      <c r="M2" s="880"/>
      <c r="N2" s="881"/>
      <c r="P2" s="882" t="s">
        <v>136</v>
      </c>
      <c r="Q2" s="880"/>
      <c r="R2" s="880"/>
      <c r="S2" s="880"/>
      <c r="T2" s="880"/>
      <c r="U2" s="880"/>
      <c r="V2" s="880"/>
      <c r="W2" s="880"/>
      <c r="X2" s="880"/>
      <c r="Y2" s="880"/>
      <c r="Z2" s="880"/>
      <c r="AA2" s="880"/>
      <c r="AB2" s="880"/>
      <c r="AC2" s="883"/>
    </row>
    <row r="3" spans="1:31" ht="13.8" thickBot="1">
      <c r="A3" s="454" t="s">
        <v>3</v>
      </c>
      <c r="B3" s="455" t="s">
        <v>137</v>
      </c>
      <c r="C3" s="455" t="s">
        <v>138</v>
      </c>
      <c r="D3" s="455" t="s">
        <v>139</v>
      </c>
      <c r="E3" s="455" t="s">
        <v>140</v>
      </c>
      <c r="F3" s="455" t="s">
        <v>141</v>
      </c>
      <c r="G3" s="457" t="s">
        <v>142</v>
      </c>
      <c r="H3" s="457" t="s">
        <v>143</v>
      </c>
      <c r="I3" s="457" t="s">
        <v>144</v>
      </c>
      <c r="J3" s="457" t="s">
        <v>145</v>
      </c>
      <c r="K3" s="457" t="s">
        <v>146</v>
      </c>
      <c r="L3" s="457" t="s">
        <v>147</v>
      </c>
      <c r="M3" s="457" t="s">
        <v>148</v>
      </c>
      <c r="N3" s="458" t="s">
        <v>149</v>
      </c>
      <c r="P3" s="457"/>
      <c r="Q3" s="455" t="s">
        <v>137</v>
      </c>
      <c r="R3" s="455" t="s">
        <v>138</v>
      </c>
      <c r="S3" s="455" t="s">
        <v>139</v>
      </c>
      <c r="T3" s="455" t="s">
        <v>140</v>
      </c>
      <c r="U3" s="455" t="s">
        <v>141</v>
      </c>
      <c r="V3" s="456" t="s">
        <v>142</v>
      </c>
      <c r="W3" s="457" t="s">
        <v>143</v>
      </c>
      <c r="X3" s="457" t="s">
        <v>144</v>
      </c>
      <c r="Y3" s="457" t="s">
        <v>145</v>
      </c>
      <c r="Z3" s="457" t="s">
        <v>146</v>
      </c>
      <c r="AA3" s="457" t="s">
        <v>147</v>
      </c>
      <c r="AB3" s="457" t="s">
        <v>148</v>
      </c>
      <c r="AC3" s="459" t="s">
        <v>150</v>
      </c>
    </row>
    <row r="4" spans="1:31" ht="13.8" thickBot="1">
      <c r="A4" s="460" t="s">
        <v>3</v>
      </c>
      <c r="B4" s="461">
        <f>SUM(B7:B13)</f>
        <v>687</v>
      </c>
      <c r="C4" s="461">
        <f t="shared" ref="C4:M4" si="0">SUM(C7:C13)</f>
        <v>529</v>
      </c>
      <c r="D4" s="461">
        <f t="shared" si="0"/>
        <v>578</v>
      </c>
      <c r="E4" s="461">
        <f t="shared" si="0"/>
        <v>731</v>
      </c>
      <c r="F4" s="461">
        <f t="shared" ref="F4" si="1">SUM(F7:F13)</f>
        <v>1443</v>
      </c>
      <c r="G4" s="461">
        <f t="shared" ref="G4" si="2">SUM(G7:G13)</f>
        <v>2391</v>
      </c>
      <c r="H4" s="461">
        <f t="shared" si="0"/>
        <v>3338</v>
      </c>
      <c r="I4" s="461">
        <f t="shared" si="0"/>
        <v>3798</v>
      </c>
      <c r="J4" s="461">
        <f t="shared" si="0"/>
        <v>2933</v>
      </c>
      <c r="K4" s="461">
        <f t="shared" si="0"/>
        <v>2324</v>
      </c>
      <c r="L4" s="461">
        <f t="shared" si="0"/>
        <v>1302</v>
      </c>
      <c r="M4" s="461">
        <f t="shared" si="0"/>
        <v>943</v>
      </c>
      <c r="N4" s="461">
        <f>SUM(B4:M4)</f>
        <v>20997</v>
      </c>
      <c r="O4" s="4"/>
      <c r="P4" s="462" t="str">
        <f>+A4</f>
        <v xml:space="preserve"> </v>
      </c>
      <c r="Q4" s="461">
        <f>SUM(Q7:Q13)</f>
        <v>31</v>
      </c>
      <c r="R4" s="461">
        <f t="shared" ref="R4:AB4" si="3">SUM(R7:R13)</f>
        <v>24</v>
      </c>
      <c r="S4" s="461">
        <f t="shared" si="3"/>
        <v>51</v>
      </c>
      <c r="T4" s="461">
        <f t="shared" si="3"/>
        <v>21</v>
      </c>
      <c r="U4" s="461">
        <f t="shared" ref="U4" si="4">SUM(U7:U13)</f>
        <v>33</v>
      </c>
      <c r="V4" s="461">
        <f t="shared" ref="V4" si="5">SUM(V7:V13)</f>
        <v>22</v>
      </c>
      <c r="W4" s="461">
        <f t="shared" si="3"/>
        <v>22</v>
      </c>
      <c r="X4" s="461">
        <f t="shared" si="3"/>
        <v>39</v>
      </c>
      <c r="Y4" s="461">
        <f t="shared" si="3"/>
        <v>22</v>
      </c>
      <c r="Z4" s="461">
        <f t="shared" si="3"/>
        <v>49</v>
      </c>
      <c r="AA4" s="461">
        <f t="shared" si="3"/>
        <v>31</v>
      </c>
      <c r="AB4" s="461">
        <f t="shared" si="3"/>
        <v>50</v>
      </c>
      <c r="AC4" s="461">
        <f>SUM(Q4:AB4)</f>
        <v>395</v>
      </c>
    </row>
    <row r="5" spans="1:31" ht="19.95" customHeight="1" thickBot="1">
      <c r="A5" s="463" t="s">
        <v>3</v>
      </c>
      <c r="B5" s="463" t="s">
        <v>3</v>
      </c>
      <c r="C5" s="463" t="s">
        <v>3</v>
      </c>
      <c r="D5" s="463" t="s">
        <v>3</v>
      </c>
      <c r="E5" s="463" t="s">
        <v>3</v>
      </c>
      <c r="F5" s="463" t="s">
        <v>3</v>
      </c>
      <c r="G5" s="464" t="s">
        <v>151</v>
      </c>
      <c r="H5" s="463" t="s">
        <v>3</v>
      </c>
      <c r="I5" s="463" t="s">
        <v>3</v>
      </c>
      <c r="J5" s="463" t="s" ph="1">
        <v>17</v>
      </c>
      <c r="K5" s="463" t="s" ph="1">
        <v>17</v>
      </c>
      <c r="L5" s="463" ph="1"/>
      <c r="M5" s="463" t="s" ph="1">
        <v>17</v>
      </c>
      <c r="N5" s="465"/>
      <c r="O5" s="45"/>
      <c r="P5" s="351"/>
      <c r="Q5" s="351"/>
      <c r="R5" s="351"/>
      <c r="S5" s="351"/>
      <c r="T5" s="351"/>
      <c r="U5" s="351"/>
      <c r="V5" s="464" t="s">
        <v>151</v>
      </c>
      <c r="W5" s="351"/>
      <c r="X5" s="351"/>
      <c r="Y5" s="351"/>
      <c r="Z5" s="351"/>
      <c r="AA5" s="351"/>
      <c r="AB5" s="351"/>
      <c r="AC5" s="465"/>
      <c r="AE5" s="1" t="s">
        <v>179</v>
      </c>
    </row>
    <row r="6" spans="1:31" ht="19.95" customHeight="1" thickBot="1">
      <c r="A6" s="463"/>
      <c r="B6" s="463"/>
      <c r="C6" s="463"/>
      <c r="D6" s="463"/>
      <c r="E6" s="463"/>
      <c r="F6" s="463"/>
      <c r="G6" s="464">
        <v>48</v>
      </c>
      <c r="H6" s="350"/>
      <c r="I6" s="350"/>
      <c r="J6" s="350"/>
      <c r="K6" s="350"/>
      <c r="L6" s="350"/>
      <c r="M6" s="350"/>
      <c r="N6" s="136"/>
      <c r="O6" s="45"/>
      <c r="P6" s="350"/>
      <c r="Q6" s="350"/>
      <c r="R6" s="350"/>
      <c r="S6" s="350"/>
      <c r="T6" s="350"/>
      <c r="U6" s="350"/>
      <c r="V6" s="464">
        <v>0</v>
      </c>
      <c r="W6" s="350"/>
      <c r="X6" s="350"/>
      <c r="Y6" s="350"/>
      <c r="Z6" s="350"/>
      <c r="AA6" s="350"/>
      <c r="AB6" s="350"/>
      <c r="AC6" s="136"/>
    </row>
    <row r="7" spans="1:31" ht="19.95" customHeight="1" thickBot="1">
      <c r="A7" s="466" t="s">
        <v>202</v>
      </c>
      <c r="B7" s="571">
        <v>142</v>
      </c>
      <c r="C7" s="563">
        <v>93</v>
      </c>
      <c r="D7" s="563">
        <v>85</v>
      </c>
      <c r="E7" s="572">
        <v>103</v>
      </c>
      <c r="F7" s="572">
        <v>202</v>
      </c>
      <c r="G7" s="573">
        <v>48</v>
      </c>
      <c r="H7" s="350"/>
      <c r="I7" s="350"/>
      <c r="J7" s="350"/>
      <c r="K7" s="350"/>
      <c r="L7" s="350"/>
      <c r="M7" s="350"/>
      <c r="N7" s="468">
        <f t="shared" ref="N7:N21" si="6">SUM(B7:M7)</f>
        <v>673</v>
      </c>
      <c r="O7" s="45"/>
      <c r="P7" s="466" t="s">
        <v>202</v>
      </c>
      <c r="Q7" s="467">
        <v>2</v>
      </c>
      <c r="R7" s="467">
        <v>4</v>
      </c>
      <c r="S7" s="467">
        <v>6</v>
      </c>
      <c r="T7" s="467">
        <v>4</v>
      </c>
      <c r="U7" s="467">
        <v>8</v>
      </c>
      <c r="V7" s="464">
        <v>0</v>
      </c>
      <c r="W7" s="350"/>
      <c r="X7" s="350"/>
      <c r="Y7" s="350"/>
      <c r="Z7" s="350"/>
      <c r="AA7" s="350"/>
      <c r="AB7" s="350"/>
      <c r="AC7" s="469">
        <f>SUM(Q7:AB7)</f>
        <v>24</v>
      </c>
    </row>
    <row r="8" spans="1:31" ht="19.95" customHeight="1" thickBot="1">
      <c r="A8" s="466" t="s">
        <v>181</v>
      </c>
      <c r="B8" s="268">
        <v>103</v>
      </c>
      <c r="C8" s="419">
        <v>102</v>
      </c>
      <c r="D8" s="419">
        <v>114</v>
      </c>
      <c r="E8" s="185">
        <v>122</v>
      </c>
      <c r="F8" s="470">
        <v>257</v>
      </c>
      <c r="G8" s="471">
        <v>308</v>
      </c>
      <c r="H8" s="471">
        <v>519</v>
      </c>
      <c r="I8" s="472">
        <v>708</v>
      </c>
      <c r="J8" s="473">
        <v>541</v>
      </c>
      <c r="K8" s="474">
        <v>533</v>
      </c>
      <c r="L8" s="473">
        <v>277</v>
      </c>
      <c r="M8" s="473">
        <v>158</v>
      </c>
      <c r="N8" s="468">
        <f t="shared" si="6"/>
        <v>3742</v>
      </c>
      <c r="O8" s="45"/>
      <c r="P8" s="475" t="s">
        <v>152</v>
      </c>
      <c r="Q8" s="467">
        <v>4</v>
      </c>
      <c r="R8" s="475">
        <v>4</v>
      </c>
      <c r="S8" s="475">
        <v>4</v>
      </c>
      <c r="T8" s="476">
        <v>8</v>
      </c>
      <c r="U8" s="475">
        <v>1</v>
      </c>
      <c r="V8" s="475">
        <v>2</v>
      </c>
      <c r="W8" s="475">
        <v>6</v>
      </c>
      <c r="X8" s="477">
        <v>21</v>
      </c>
      <c r="Y8" s="478">
        <v>12</v>
      </c>
      <c r="Z8" s="475">
        <v>8</v>
      </c>
      <c r="AA8" s="475">
        <v>0</v>
      </c>
      <c r="AB8" s="475">
        <v>4</v>
      </c>
      <c r="AC8" s="469">
        <f>SUM(Q8:AB8)</f>
        <v>74</v>
      </c>
    </row>
    <row r="9" spans="1:31" ht="18" customHeight="1" thickBot="1">
      <c r="A9" s="466" t="s">
        <v>153</v>
      </c>
      <c r="B9" s="479">
        <v>84</v>
      </c>
      <c r="C9" s="480">
        <v>62</v>
      </c>
      <c r="D9" s="480">
        <v>99</v>
      </c>
      <c r="E9" s="480">
        <v>112</v>
      </c>
      <c r="F9" s="481">
        <v>224</v>
      </c>
      <c r="G9" s="481">
        <v>526</v>
      </c>
      <c r="H9" s="481">
        <v>521</v>
      </c>
      <c r="I9" s="482">
        <v>768</v>
      </c>
      <c r="J9" s="483">
        <v>454</v>
      </c>
      <c r="K9" s="483">
        <v>390</v>
      </c>
      <c r="L9" s="483">
        <v>416</v>
      </c>
      <c r="M9" s="484">
        <v>154</v>
      </c>
      <c r="N9" s="485">
        <f t="shared" si="6"/>
        <v>3810</v>
      </c>
      <c r="O9" s="4"/>
      <c r="P9" s="486" t="s">
        <v>153</v>
      </c>
      <c r="Q9" s="487">
        <v>1</v>
      </c>
      <c r="R9" s="488">
        <v>1</v>
      </c>
      <c r="S9" s="488">
        <v>4</v>
      </c>
      <c r="T9" s="488">
        <v>2</v>
      </c>
      <c r="U9" s="488">
        <v>2</v>
      </c>
      <c r="V9" s="480">
        <v>7</v>
      </c>
      <c r="W9" s="480">
        <v>7</v>
      </c>
      <c r="X9" s="480">
        <v>3</v>
      </c>
      <c r="Y9" s="480">
        <v>1</v>
      </c>
      <c r="Z9" s="489">
        <v>7</v>
      </c>
      <c r="AA9" s="489">
        <v>7</v>
      </c>
      <c r="AB9" s="490">
        <v>5</v>
      </c>
      <c r="AC9" s="491">
        <f>SUM(Q9:AB9)</f>
        <v>47</v>
      </c>
    </row>
    <row r="10" spans="1:31" ht="18" customHeight="1" thickBot="1">
      <c r="A10" s="492"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93" t="s">
        <v>154</v>
      </c>
      <c r="Q10" s="494">
        <v>0</v>
      </c>
      <c r="R10" s="495">
        <v>5</v>
      </c>
      <c r="S10" s="495">
        <v>4</v>
      </c>
      <c r="T10" s="495">
        <v>1</v>
      </c>
      <c r="U10" s="495">
        <v>1</v>
      </c>
      <c r="V10" s="495">
        <v>1</v>
      </c>
      <c r="W10" s="495">
        <v>1</v>
      </c>
      <c r="X10" s="495">
        <v>1</v>
      </c>
      <c r="Y10" s="494">
        <v>0</v>
      </c>
      <c r="Z10" s="494">
        <v>0</v>
      </c>
      <c r="AA10" s="494">
        <v>0</v>
      </c>
      <c r="AB10" s="494">
        <v>2</v>
      </c>
      <c r="AC10" s="496">
        <f t="shared" ref="AC10:AC21" si="7">SUM(Q10:AB10)</f>
        <v>16</v>
      </c>
    </row>
    <row r="11" spans="1:31" ht="18" customHeight="1" thickBot="1">
      <c r="A11" s="492" t="s">
        <v>155</v>
      </c>
      <c r="B11" s="344">
        <v>81</v>
      </c>
      <c r="C11" s="344">
        <v>48</v>
      </c>
      <c r="D11" s="345">
        <v>71</v>
      </c>
      <c r="E11" s="344">
        <v>128</v>
      </c>
      <c r="F11" s="344">
        <v>171</v>
      </c>
      <c r="G11" s="344">
        <v>350</v>
      </c>
      <c r="H11" s="344">
        <v>569</v>
      </c>
      <c r="I11" s="344">
        <v>553</v>
      </c>
      <c r="J11" s="344">
        <v>458</v>
      </c>
      <c r="K11" s="344">
        <v>306</v>
      </c>
      <c r="L11" s="570">
        <v>221</v>
      </c>
      <c r="M11" s="345">
        <v>229</v>
      </c>
      <c r="N11" s="497">
        <f t="shared" si="6"/>
        <v>3185</v>
      </c>
      <c r="O11" s="115"/>
      <c r="P11" s="493" t="s">
        <v>155</v>
      </c>
      <c r="Q11" s="498">
        <v>1</v>
      </c>
      <c r="R11" s="498">
        <v>2</v>
      </c>
      <c r="S11" s="498">
        <v>1</v>
      </c>
      <c r="T11" s="498">
        <v>0</v>
      </c>
      <c r="U11" s="498">
        <v>0</v>
      </c>
      <c r="V11" s="498">
        <v>0</v>
      </c>
      <c r="W11" s="498">
        <v>1</v>
      </c>
      <c r="X11" s="498">
        <v>1</v>
      </c>
      <c r="Y11" s="498">
        <v>0</v>
      </c>
      <c r="Z11" s="498">
        <v>1</v>
      </c>
      <c r="AA11" s="498">
        <v>0</v>
      </c>
      <c r="AB11" s="498">
        <v>0</v>
      </c>
      <c r="AC11" s="499">
        <f t="shared" si="7"/>
        <v>7</v>
      </c>
    </row>
    <row r="12" spans="1:31" ht="18" customHeight="1" thickBot="1">
      <c r="A12" s="500" t="s">
        <v>156</v>
      </c>
      <c r="B12" s="501">
        <v>112</v>
      </c>
      <c r="C12" s="501">
        <v>85</v>
      </c>
      <c r="D12" s="501">
        <v>60</v>
      </c>
      <c r="E12" s="501">
        <v>97</v>
      </c>
      <c r="F12" s="501">
        <v>95</v>
      </c>
      <c r="G12" s="501">
        <v>305</v>
      </c>
      <c r="H12" s="501">
        <v>544</v>
      </c>
      <c r="I12" s="501">
        <v>449</v>
      </c>
      <c r="J12" s="501">
        <v>475</v>
      </c>
      <c r="K12" s="501">
        <v>505</v>
      </c>
      <c r="L12" s="501">
        <v>219</v>
      </c>
      <c r="M12" s="502">
        <v>98</v>
      </c>
      <c r="N12" s="346">
        <f t="shared" si="6"/>
        <v>3044</v>
      </c>
      <c r="O12" s="47"/>
      <c r="P12" s="492" t="s">
        <v>156</v>
      </c>
      <c r="Q12" s="503">
        <v>16</v>
      </c>
      <c r="R12" s="503">
        <v>1</v>
      </c>
      <c r="S12" s="503">
        <v>19</v>
      </c>
      <c r="T12" s="503">
        <v>3</v>
      </c>
      <c r="U12" s="503">
        <v>13</v>
      </c>
      <c r="V12" s="503">
        <v>1</v>
      </c>
      <c r="W12" s="503">
        <v>2</v>
      </c>
      <c r="X12" s="503">
        <v>2</v>
      </c>
      <c r="Y12" s="503">
        <v>0</v>
      </c>
      <c r="Z12" s="504">
        <v>24</v>
      </c>
      <c r="AA12" s="503">
        <v>4</v>
      </c>
      <c r="AB12" s="503">
        <v>2</v>
      </c>
      <c r="AC12" s="505">
        <f t="shared" si="7"/>
        <v>87</v>
      </c>
    </row>
    <row r="13" spans="1:31" ht="18" hidden="1" customHeight="1" thickBot="1">
      <c r="A13" s="506" t="s">
        <v>157</v>
      </c>
      <c r="B13" s="507">
        <v>84</v>
      </c>
      <c r="C13" s="507">
        <v>100</v>
      </c>
      <c r="D13" s="508">
        <v>77</v>
      </c>
      <c r="E13" s="508">
        <v>80</v>
      </c>
      <c r="F13" s="509">
        <v>236</v>
      </c>
      <c r="G13" s="509">
        <v>438</v>
      </c>
      <c r="H13" s="510">
        <v>631</v>
      </c>
      <c r="I13" s="511">
        <v>752</v>
      </c>
      <c r="J13" s="509">
        <v>427</v>
      </c>
      <c r="K13" s="512">
        <v>253</v>
      </c>
      <c r="L13" s="512"/>
      <c r="M13" s="513">
        <v>136</v>
      </c>
      <c r="N13" s="514">
        <f t="shared" si="6"/>
        <v>3214</v>
      </c>
      <c r="O13" s="47"/>
      <c r="P13" s="515" t="s">
        <v>158</v>
      </c>
      <c r="Q13" s="516">
        <v>7</v>
      </c>
      <c r="R13" s="516">
        <v>7</v>
      </c>
      <c r="S13" s="517">
        <v>13</v>
      </c>
      <c r="T13" s="517">
        <v>3</v>
      </c>
      <c r="U13" s="517">
        <v>8</v>
      </c>
      <c r="V13" s="517">
        <v>11</v>
      </c>
      <c r="W13" s="516">
        <v>5</v>
      </c>
      <c r="X13" s="517">
        <v>11</v>
      </c>
      <c r="Y13" s="517">
        <v>9</v>
      </c>
      <c r="Z13" s="517">
        <v>9</v>
      </c>
      <c r="AA13" s="518">
        <v>20</v>
      </c>
      <c r="AB13" s="518">
        <v>37</v>
      </c>
      <c r="AC13" s="505">
        <f t="shared" si="7"/>
        <v>140</v>
      </c>
    </row>
    <row r="14" spans="1:31" ht="18" hidden="1" customHeight="1">
      <c r="A14" s="506" t="s">
        <v>159</v>
      </c>
      <c r="B14" s="517">
        <v>41</v>
      </c>
      <c r="C14" s="517">
        <v>44</v>
      </c>
      <c r="D14" s="517">
        <v>67</v>
      </c>
      <c r="E14" s="517">
        <v>103</v>
      </c>
      <c r="F14" s="503">
        <v>311</v>
      </c>
      <c r="G14" s="517">
        <v>415</v>
      </c>
      <c r="H14" s="517">
        <v>539</v>
      </c>
      <c r="I14" s="504">
        <v>1165</v>
      </c>
      <c r="J14" s="517">
        <v>297</v>
      </c>
      <c r="K14" s="516">
        <v>205</v>
      </c>
      <c r="L14" s="516"/>
      <c r="M14" s="519">
        <v>92</v>
      </c>
      <c r="N14" s="505">
        <f t="shared" si="6"/>
        <v>3279</v>
      </c>
      <c r="O14" s="47"/>
      <c r="P14" s="520" t="s">
        <v>159</v>
      </c>
      <c r="Q14" s="517">
        <v>9</v>
      </c>
      <c r="R14" s="517">
        <v>22</v>
      </c>
      <c r="S14" s="516">
        <v>18</v>
      </c>
      <c r="T14" s="517">
        <v>9</v>
      </c>
      <c r="U14" s="521">
        <v>21</v>
      </c>
      <c r="V14" s="517">
        <v>14</v>
      </c>
      <c r="W14" s="517">
        <v>6</v>
      </c>
      <c r="X14" s="517">
        <v>13</v>
      </c>
      <c r="Y14" s="517">
        <v>7</v>
      </c>
      <c r="Z14" s="522">
        <v>81</v>
      </c>
      <c r="AA14" s="521">
        <v>31</v>
      </c>
      <c r="AB14" s="522">
        <v>37</v>
      </c>
      <c r="AC14" s="505">
        <f t="shared" si="7"/>
        <v>268</v>
      </c>
    </row>
    <row r="15" spans="1:31" ht="18" hidden="1" customHeight="1">
      <c r="A15" s="506" t="s">
        <v>160</v>
      </c>
      <c r="B15" s="517">
        <v>57</v>
      </c>
      <c r="C15" s="516">
        <v>35</v>
      </c>
      <c r="D15" s="517">
        <v>95</v>
      </c>
      <c r="E15" s="516">
        <v>112</v>
      </c>
      <c r="F15" s="517">
        <v>131</v>
      </c>
      <c r="G15" s="523">
        <v>340</v>
      </c>
      <c r="H15" s="523">
        <v>483</v>
      </c>
      <c r="I15" s="524">
        <v>1339</v>
      </c>
      <c r="J15" s="523">
        <v>349</v>
      </c>
      <c r="K15" s="523">
        <v>236</v>
      </c>
      <c r="L15" s="523"/>
      <c r="M15" s="525">
        <v>68</v>
      </c>
      <c r="N15" s="514">
        <f t="shared" si="6"/>
        <v>3245</v>
      </c>
      <c r="O15" s="47"/>
      <c r="P15" s="520" t="s">
        <v>160</v>
      </c>
      <c r="Q15" s="517">
        <v>19</v>
      </c>
      <c r="R15" s="517">
        <v>12</v>
      </c>
      <c r="S15" s="517">
        <v>8</v>
      </c>
      <c r="T15" s="516">
        <v>12</v>
      </c>
      <c r="U15" s="517">
        <v>7</v>
      </c>
      <c r="V15" s="517">
        <v>15</v>
      </c>
      <c r="W15" s="523">
        <v>16</v>
      </c>
      <c r="X15" s="525">
        <v>12</v>
      </c>
      <c r="Y15" s="516">
        <v>16</v>
      </c>
      <c r="Z15" s="517">
        <v>6</v>
      </c>
      <c r="AA15" s="516">
        <v>12</v>
      </c>
      <c r="AB15" s="516">
        <v>6</v>
      </c>
      <c r="AC15" s="505">
        <f t="shared" si="7"/>
        <v>141</v>
      </c>
    </row>
    <row r="16" spans="1:31" ht="18" hidden="1" customHeight="1">
      <c r="A16" s="506" t="s">
        <v>161</v>
      </c>
      <c r="B16" s="526">
        <v>68</v>
      </c>
      <c r="C16" s="517">
        <v>42</v>
      </c>
      <c r="D16" s="517">
        <v>44</v>
      </c>
      <c r="E16" s="516">
        <v>75</v>
      </c>
      <c r="F16" s="516">
        <v>135</v>
      </c>
      <c r="G16" s="516">
        <v>448</v>
      </c>
      <c r="H16" s="517">
        <v>507</v>
      </c>
      <c r="I16" s="517">
        <v>808</v>
      </c>
      <c r="J16" s="516">
        <v>313</v>
      </c>
      <c r="K16" s="516">
        <v>246</v>
      </c>
      <c r="L16" s="516"/>
      <c r="M16" s="516">
        <v>143</v>
      </c>
      <c r="N16" s="527">
        <f t="shared" si="6"/>
        <v>2829</v>
      </c>
      <c r="O16" s="47"/>
      <c r="P16" s="520" t="s">
        <v>161</v>
      </c>
      <c r="Q16" s="528">
        <v>9</v>
      </c>
      <c r="R16" s="517">
        <v>16</v>
      </c>
      <c r="S16" s="517">
        <v>12</v>
      </c>
      <c r="T16" s="516">
        <v>6</v>
      </c>
      <c r="U16" s="529">
        <v>7</v>
      </c>
      <c r="V16" s="529">
        <v>14</v>
      </c>
      <c r="W16" s="517">
        <v>9</v>
      </c>
      <c r="X16" s="517">
        <v>14</v>
      </c>
      <c r="Y16" s="517">
        <v>9</v>
      </c>
      <c r="Z16" s="517">
        <v>9</v>
      </c>
      <c r="AA16" s="529">
        <v>8</v>
      </c>
      <c r="AB16" s="529">
        <v>7</v>
      </c>
      <c r="AC16" s="530">
        <f t="shared" si="7"/>
        <v>120</v>
      </c>
    </row>
    <row r="17" spans="1:30" ht="18" hidden="1" customHeight="1">
      <c r="A17" s="531" t="s">
        <v>162</v>
      </c>
      <c r="B17" s="532">
        <v>71</v>
      </c>
      <c r="C17" s="532">
        <v>97</v>
      </c>
      <c r="D17" s="532">
        <v>61</v>
      </c>
      <c r="E17" s="533">
        <v>105</v>
      </c>
      <c r="F17" s="533">
        <v>198</v>
      </c>
      <c r="G17" s="533">
        <v>442</v>
      </c>
      <c r="H17" s="534">
        <v>790</v>
      </c>
      <c r="I17" s="535">
        <v>674</v>
      </c>
      <c r="J17" s="533">
        <v>275</v>
      </c>
      <c r="K17" s="533">
        <v>133</v>
      </c>
      <c r="L17" s="533"/>
      <c r="M17" s="533">
        <v>108</v>
      </c>
      <c r="N17" s="527">
        <f t="shared" si="6"/>
        <v>2954</v>
      </c>
      <c r="O17" s="4"/>
      <c r="P17" s="536" t="s">
        <v>162</v>
      </c>
      <c r="Q17" s="532">
        <v>7</v>
      </c>
      <c r="R17" s="532">
        <v>13</v>
      </c>
      <c r="S17" s="532">
        <v>12</v>
      </c>
      <c r="T17" s="533">
        <v>11</v>
      </c>
      <c r="U17" s="533">
        <v>12</v>
      </c>
      <c r="V17" s="533">
        <v>15</v>
      </c>
      <c r="W17" s="533">
        <v>20</v>
      </c>
      <c r="X17" s="533">
        <v>15</v>
      </c>
      <c r="Y17" s="533">
        <v>15</v>
      </c>
      <c r="Z17" s="533">
        <v>20</v>
      </c>
      <c r="AA17" s="533">
        <v>9</v>
      </c>
      <c r="AB17" s="533">
        <v>7</v>
      </c>
      <c r="AC17" s="537">
        <f t="shared" si="7"/>
        <v>156</v>
      </c>
    </row>
    <row r="18" spans="1:30" ht="13.8" hidden="1" thickBot="1">
      <c r="A18" s="538" t="s">
        <v>163</v>
      </c>
      <c r="B18" s="528">
        <v>38</v>
      </c>
      <c r="C18" s="533">
        <v>19</v>
      </c>
      <c r="D18" s="533">
        <v>38</v>
      </c>
      <c r="E18" s="533">
        <v>203</v>
      </c>
      <c r="F18" s="533">
        <v>146</v>
      </c>
      <c r="G18" s="533">
        <v>439</v>
      </c>
      <c r="H18" s="534">
        <v>964</v>
      </c>
      <c r="I18" s="534">
        <v>1154</v>
      </c>
      <c r="J18" s="533">
        <v>388</v>
      </c>
      <c r="K18" s="533">
        <v>176</v>
      </c>
      <c r="L18" s="533"/>
      <c r="M18" s="533">
        <v>143</v>
      </c>
      <c r="N18" s="539">
        <f t="shared" si="6"/>
        <v>3708</v>
      </c>
      <c r="O18" s="4"/>
      <c r="P18" s="540" t="s">
        <v>163</v>
      </c>
      <c r="Q18" s="533">
        <v>7</v>
      </c>
      <c r="R18" s="533">
        <v>7</v>
      </c>
      <c r="S18" s="533">
        <v>8</v>
      </c>
      <c r="T18" s="533">
        <v>12</v>
      </c>
      <c r="U18" s="533">
        <v>9</v>
      </c>
      <c r="V18" s="533">
        <v>6</v>
      </c>
      <c r="W18" s="533">
        <v>11</v>
      </c>
      <c r="X18" s="533">
        <v>8</v>
      </c>
      <c r="Y18" s="533">
        <v>16</v>
      </c>
      <c r="Z18" s="533">
        <v>40</v>
      </c>
      <c r="AA18" s="533">
        <v>17</v>
      </c>
      <c r="AB18" s="533">
        <v>16</v>
      </c>
      <c r="AC18" s="533">
        <f t="shared" si="7"/>
        <v>157</v>
      </c>
    </row>
    <row r="19" spans="1:30" ht="13.8" hidden="1" thickBot="1">
      <c r="A19" s="541" t="s">
        <v>164</v>
      </c>
      <c r="B19" s="535">
        <v>49</v>
      </c>
      <c r="C19" s="535">
        <v>63</v>
      </c>
      <c r="D19" s="535">
        <v>50</v>
      </c>
      <c r="E19" s="535">
        <v>71</v>
      </c>
      <c r="F19" s="535">
        <v>144</v>
      </c>
      <c r="G19" s="535">
        <v>374</v>
      </c>
      <c r="H19" s="542">
        <v>729</v>
      </c>
      <c r="I19" s="542">
        <v>1097</v>
      </c>
      <c r="J19" s="535">
        <v>397</v>
      </c>
      <c r="K19" s="535">
        <v>192</v>
      </c>
      <c r="L19" s="535"/>
      <c r="M19" s="535">
        <v>217</v>
      </c>
      <c r="N19" s="539">
        <f t="shared" si="6"/>
        <v>3383</v>
      </c>
      <c r="O19" s="4"/>
      <c r="P19" s="543" t="s">
        <v>164</v>
      </c>
      <c r="Q19" s="535">
        <v>10</v>
      </c>
      <c r="R19" s="535">
        <v>6</v>
      </c>
      <c r="S19" s="535">
        <v>14</v>
      </c>
      <c r="T19" s="535">
        <v>10</v>
      </c>
      <c r="U19" s="535">
        <v>10</v>
      </c>
      <c r="V19" s="535">
        <v>19</v>
      </c>
      <c r="W19" s="535">
        <v>11</v>
      </c>
      <c r="X19" s="535">
        <v>20</v>
      </c>
      <c r="Y19" s="535">
        <v>15</v>
      </c>
      <c r="Z19" s="535">
        <v>8</v>
      </c>
      <c r="AA19" s="535">
        <v>11</v>
      </c>
      <c r="AB19" s="535">
        <v>8</v>
      </c>
      <c r="AC19" s="533">
        <f t="shared" si="7"/>
        <v>142</v>
      </c>
    </row>
    <row r="20" spans="1:30" ht="13.8" hidden="1" thickBot="1">
      <c r="A20" s="538" t="s">
        <v>165</v>
      </c>
      <c r="B20" s="535">
        <v>53</v>
      </c>
      <c r="C20" s="535">
        <v>39</v>
      </c>
      <c r="D20" s="535">
        <v>74</v>
      </c>
      <c r="E20" s="535">
        <v>64</v>
      </c>
      <c r="F20" s="535">
        <v>208</v>
      </c>
      <c r="G20" s="535">
        <v>491</v>
      </c>
      <c r="H20" s="535">
        <v>454</v>
      </c>
      <c r="I20" s="542">
        <v>1068</v>
      </c>
      <c r="J20" s="535">
        <v>407</v>
      </c>
      <c r="K20" s="535">
        <v>228</v>
      </c>
      <c r="L20" s="535"/>
      <c r="M20" s="535">
        <v>81</v>
      </c>
      <c r="N20" s="544">
        <f t="shared" si="6"/>
        <v>3167</v>
      </c>
      <c r="O20" s="4"/>
      <c r="P20" s="540" t="s">
        <v>165</v>
      </c>
      <c r="Q20" s="535">
        <v>12</v>
      </c>
      <c r="R20" s="535">
        <v>13</v>
      </c>
      <c r="S20" s="535">
        <v>46</v>
      </c>
      <c r="T20" s="535">
        <v>9</v>
      </c>
      <c r="U20" s="535">
        <v>20</v>
      </c>
      <c r="V20" s="535">
        <v>4</v>
      </c>
      <c r="W20" s="535">
        <v>8</v>
      </c>
      <c r="X20" s="535">
        <v>30</v>
      </c>
      <c r="Y20" s="535">
        <v>22</v>
      </c>
      <c r="Z20" s="535">
        <v>20</v>
      </c>
      <c r="AA20" s="535">
        <v>16</v>
      </c>
      <c r="AB20" s="535">
        <v>12</v>
      </c>
      <c r="AC20" s="545">
        <f t="shared" si="7"/>
        <v>212</v>
      </c>
    </row>
    <row r="21" spans="1:30" ht="13.8" hidden="1" thickBot="1">
      <c r="A21" s="538" t="s">
        <v>166</v>
      </c>
      <c r="B21" s="546">
        <v>67</v>
      </c>
      <c r="C21" s="546">
        <v>62</v>
      </c>
      <c r="D21" s="546">
        <v>57</v>
      </c>
      <c r="E21" s="546">
        <v>77</v>
      </c>
      <c r="F21" s="546">
        <v>473</v>
      </c>
      <c r="G21" s="546">
        <v>468</v>
      </c>
      <c r="H21" s="547">
        <v>659</v>
      </c>
      <c r="I21" s="546">
        <v>851</v>
      </c>
      <c r="J21" s="546">
        <v>270</v>
      </c>
      <c r="K21" s="546">
        <v>208</v>
      </c>
      <c r="L21" s="546"/>
      <c r="M21" s="546">
        <v>174</v>
      </c>
      <c r="N21" s="548">
        <f t="shared" si="6"/>
        <v>3366</v>
      </c>
      <c r="O21" s="4" t="s">
        <v>3</v>
      </c>
      <c r="P21" s="543" t="s">
        <v>166</v>
      </c>
      <c r="Q21" s="535">
        <v>6</v>
      </c>
      <c r="R21" s="535">
        <v>25</v>
      </c>
      <c r="S21" s="535">
        <v>29</v>
      </c>
      <c r="T21" s="535">
        <v>4</v>
      </c>
      <c r="U21" s="535">
        <v>17</v>
      </c>
      <c r="V21" s="535">
        <v>19</v>
      </c>
      <c r="W21" s="535">
        <v>14</v>
      </c>
      <c r="X21" s="535">
        <v>37</v>
      </c>
      <c r="Y21" s="549">
        <v>76</v>
      </c>
      <c r="Z21" s="535">
        <v>34</v>
      </c>
      <c r="AA21" s="535">
        <v>17</v>
      </c>
      <c r="AB21" s="535">
        <v>18</v>
      </c>
      <c r="AC21" s="545">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84" t="s">
        <v>386</v>
      </c>
      <c r="B23" s="885"/>
      <c r="C23" s="885"/>
      <c r="D23" s="885"/>
      <c r="E23" s="885"/>
      <c r="F23" s="885"/>
      <c r="G23" s="885"/>
      <c r="H23" s="885"/>
      <c r="I23" s="885"/>
      <c r="J23" s="885"/>
      <c r="K23" s="885"/>
      <c r="L23" s="885"/>
      <c r="M23" s="885"/>
      <c r="N23" s="886"/>
      <c r="O23" s="4"/>
      <c r="P23" s="884" t="str">
        <f>+A23</f>
        <v>2025年 第23週（6/2～6/8）</v>
      </c>
      <c r="Q23" s="885"/>
      <c r="R23" s="885"/>
      <c r="S23" s="885"/>
      <c r="T23" s="885"/>
      <c r="U23" s="885"/>
      <c r="V23" s="885"/>
      <c r="W23" s="885"/>
      <c r="X23" s="885"/>
      <c r="Y23" s="885"/>
      <c r="Z23" s="885"/>
      <c r="AA23" s="885"/>
      <c r="AB23" s="885"/>
      <c r="AC23" s="886"/>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68" t="s">
        <v>167</v>
      </c>
      <c r="B25" s="869"/>
      <c r="C25" s="870"/>
      <c r="D25" s="871" t="s">
        <v>387</v>
      </c>
      <c r="E25" s="872"/>
      <c r="F25" s="4" t="s">
        <v>41</v>
      </c>
      <c r="G25" s="4" t="s">
        <v>17</v>
      </c>
      <c r="H25" s="4"/>
      <c r="I25" s="4"/>
      <c r="J25" s="4"/>
      <c r="K25" s="4"/>
      <c r="L25" s="4"/>
      <c r="M25" s="4"/>
      <c r="N25" s="10"/>
      <c r="O25" s="47" t="s">
        <v>17</v>
      </c>
      <c r="P25" s="67"/>
      <c r="Q25" s="550" t="s">
        <v>168</v>
      </c>
      <c r="R25" s="873" t="s">
        <v>217</v>
      </c>
      <c r="S25" s="874"/>
      <c r="T25" s="875"/>
      <c r="U25" s="4"/>
      <c r="V25" s="4"/>
      <c r="W25" s="4"/>
      <c r="X25" s="4"/>
      <c r="Y25" s="4"/>
      <c r="Z25" s="4"/>
      <c r="AA25" s="4"/>
      <c r="AB25" s="4"/>
      <c r="AC25" s="12"/>
    </row>
    <row r="26" spans="1:30" ht="15" customHeight="1">
      <c r="A26" s="9" t="s">
        <v>179</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51"/>
      <c r="B33" s="552"/>
      <c r="C33" s="552"/>
      <c r="D33" s="552"/>
      <c r="E33" s="552"/>
      <c r="F33" s="552"/>
      <c r="G33" s="552"/>
      <c r="H33" s="552"/>
      <c r="I33" s="552"/>
      <c r="J33" s="552"/>
      <c r="K33" s="552"/>
      <c r="L33" s="552"/>
      <c r="M33" s="552"/>
      <c r="N33" s="553"/>
      <c r="O33" s="4"/>
      <c r="P33" s="554"/>
      <c r="Q33" s="555"/>
      <c r="R33" s="555"/>
      <c r="S33" s="555"/>
      <c r="T33" s="555"/>
      <c r="U33" s="555"/>
      <c r="V33" s="555"/>
      <c r="W33" s="555"/>
      <c r="X33" s="555"/>
      <c r="Y33" s="555"/>
      <c r="Z33" s="555"/>
      <c r="AA33" s="555"/>
      <c r="AB33" s="555"/>
      <c r="AC33" s="556"/>
    </row>
    <row r="34" spans="1:29">
      <c r="A34" s="557"/>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1" workbookViewId="0">
      <selection activeCell="U9" sqref="U9"/>
    </sheetView>
  </sheetViews>
  <sheetFormatPr defaultRowHeight="13.2"/>
  <cols>
    <col min="4" max="9" width="7.21875" customWidth="1"/>
    <col min="14" max="14" width="9.44140625" bestFit="1" customWidth="1"/>
  </cols>
  <sheetData>
    <row r="2" spans="1:26">
      <c r="A2" s="271"/>
      <c r="D2" t="s">
        <v>184</v>
      </c>
      <c r="E2" s="272" t="s">
        <v>185</v>
      </c>
      <c r="F2" t="s">
        <v>186</v>
      </c>
      <c r="G2" t="s">
        <v>187</v>
      </c>
      <c r="H2" t="s">
        <v>188</v>
      </c>
      <c r="I2" t="s">
        <v>189</v>
      </c>
      <c r="J2" t="s">
        <v>190</v>
      </c>
    </row>
    <row r="4" spans="1:26">
      <c r="D4" s="273">
        <v>10</v>
      </c>
      <c r="E4" s="273">
        <v>9</v>
      </c>
      <c r="F4" s="274">
        <v>6</v>
      </c>
      <c r="G4" s="275">
        <v>3</v>
      </c>
      <c r="H4" s="274">
        <v>2</v>
      </c>
      <c r="I4" s="274">
        <v>3</v>
      </c>
      <c r="J4" s="274">
        <v>1</v>
      </c>
      <c r="L4" s="276"/>
      <c r="M4">
        <f>SUM(D4:L4)</f>
        <v>34</v>
      </c>
    </row>
    <row r="5" spans="1:26">
      <c r="D5" s="277">
        <f>+D4/$M$4</f>
        <v>0.29411764705882354</v>
      </c>
      <c r="E5" s="277">
        <f t="shared" ref="E5:J5" si="0">+E4/$M$4</f>
        <v>0.26470588235294118</v>
      </c>
      <c r="F5" s="278">
        <f t="shared" si="0"/>
        <v>0.17647058823529413</v>
      </c>
      <c r="G5" s="279">
        <f t="shared" si="0"/>
        <v>8.8235294117647065E-2</v>
      </c>
      <c r="H5" s="278">
        <f t="shared" si="0"/>
        <v>5.8823529411764705E-2</v>
      </c>
      <c r="I5" s="278">
        <f t="shared" si="0"/>
        <v>8.8235294117647065E-2</v>
      </c>
      <c r="J5" s="278">
        <f t="shared" si="0"/>
        <v>2.9411764705882353E-2</v>
      </c>
    </row>
    <row r="8" spans="1:26" ht="13.8" thickBot="1"/>
    <row r="9" spans="1:26" ht="13.8" thickBot="1">
      <c r="J9" t="s">
        <v>41</v>
      </c>
      <c r="M9" t="s">
        <v>179</v>
      </c>
      <c r="N9" s="892" t="s">
        <v>226</v>
      </c>
      <c r="O9" s="893"/>
      <c r="P9" s="130"/>
      <c r="Q9" s="130"/>
      <c r="R9" s="130"/>
      <c r="S9" s="130"/>
    </row>
    <row r="10" spans="1:26" ht="13.8" thickBot="1">
      <c r="N10" s="894" t="s">
        <v>191</v>
      </c>
      <c r="O10" s="895"/>
      <c r="P10" s="896"/>
      <c r="Q10" s="897" t="s">
        <v>192</v>
      </c>
      <c r="R10" s="898"/>
      <c r="S10" s="899"/>
    </row>
    <row r="11" spans="1:26" ht="13.8" thickBot="1">
      <c r="N11" s="280" t="s">
        <v>193</v>
      </c>
      <c r="O11" s="281" t="s">
        <v>193</v>
      </c>
      <c r="P11" s="282" t="s">
        <v>193</v>
      </c>
      <c r="Q11" s="280" t="s">
        <v>193</v>
      </c>
      <c r="R11" s="281" t="s">
        <v>193</v>
      </c>
      <c r="S11" s="283" t="s">
        <v>193</v>
      </c>
    </row>
    <row r="12" spans="1:26" ht="13.8" thickTop="1">
      <c r="N12" s="284" t="s">
        <v>194</v>
      </c>
      <c r="O12" s="285" t="s">
        <v>195</v>
      </c>
      <c r="P12" s="286" t="s">
        <v>196</v>
      </c>
      <c r="Q12" s="284" t="s">
        <v>194</v>
      </c>
      <c r="R12" s="285" t="s">
        <v>195</v>
      </c>
      <c r="S12" s="287" t="s">
        <v>196</v>
      </c>
    </row>
    <row r="13" spans="1:26" ht="13.8" thickBot="1">
      <c r="N13" s="288">
        <f>+U13</f>
        <v>2035</v>
      </c>
      <c r="O13" s="289">
        <f t="shared" ref="O13:S13" si="1">+V13</f>
        <v>1113</v>
      </c>
      <c r="P13" s="290">
        <f t="shared" si="1"/>
        <v>922</v>
      </c>
      <c r="Q13" s="291">
        <f t="shared" si="1"/>
        <v>3229</v>
      </c>
      <c r="R13" s="289">
        <f t="shared" si="1"/>
        <v>1463</v>
      </c>
      <c r="S13" s="292">
        <f t="shared" si="1"/>
        <v>1766</v>
      </c>
      <c r="U13">
        <v>2035</v>
      </c>
      <c r="V13">
        <v>1113</v>
      </c>
      <c r="W13">
        <v>922</v>
      </c>
      <c r="X13">
        <v>3229</v>
      </c>
      <c r="Y13">
        <v>1463</v>
      </c>
      <c r="Z13">
        <v>1766</v>
      </c>
    </row>
    <row r="15" spans="1:26" ht="13.8" thickBot="1"/>
    <row r="16" spans="1:26" ht="13.8" thickBot="1">
      <c r="N16" s="892" t="s">
        <v>254</v>
      </c>
      <c r="O16" s="893"/>
      <c r="P16" s="130"/>
      <c r="Q16" s="130"/>
      <c r="R16" s="130"/>
      <c r="S16" s="130"/>
    </row>
    <row r="17" spans="14:26" ht="13.8" thickBot="1">
      <c r="N17" s="894" t="s">
        <v>191</v>
      </c>
      <c r="O17" s="895"/>
      <c r="P17" s="896"/>
      <c r="Q17" s="897" t="s">
        <v>192</v>
      </c>
      <c r="R17" s="898"/>
      <c r="S17" s="899"/>
    </row>
    <row r="18" spans="14:26" ht="13.8" thickBot="1">
      <c r="N18" s="280" t="s">
        <v>193</v>
      </c>
      <c r="O18" s="281" t="s">
        <v>193</v>
      </c>
      <c r="P18" s="282" t="s">
        <v>193</v>
      </c>
      <c r="Q18" s="280" t="s">
        <v>193</v>
      </c>
      <c r="R18" s="281" t="s">
        <v>193</v>
      </c>
      <c r="S18" s="283" t="s">
        <v>193</v>
      </c>
    </row>
    <row r="19" spans="14:26" ht="13.8" thickTop="1">
      <c r="N19" s="284" t="s">
        <v>194</v>
      </c>
      <c r="O19" s="285" t="s">
        <v>195</v>
      </c>
      <c r="P19" s="286" t="s">
        <v>196</v>
      </c>
      <c r="Q19" s="284" t="s">
        <v>194</v>
      </c>
      <c r="R19" s="285" t="s">
        <v>195</v>
      </c>
      <c r="S19" s="287" t="s">
        <v>196</v>
      </c>
    </row>
    <row r="20" spans="14:26" ht="13.8" thickBot="1">
      <c r="N20" s="289">
        <f t="shared" ref="N20:S20" si="2">+U20</f>
        <v>1677</v>
      </c>
      <c r="O20" s="289">
        <f t="shared" si="2"/>
        <v>906</v>
      </c>
      <c r="P20" s="290">
        <f t="shared" si="2"/>
        <v>771</v>
      </c>
      <c r="Q20" s="291">
        <f t="shared" si="2"/>
        <v>3227</v>
      </c>
      <c r="R20" s="289">
        <f t="shared" si="2"/>
        <v>1526</v>
      </c>
      <c r="S20" s="292">
        <f t="shared" si="2"/>
        <v>1701</v>
      </c>
      <c r="U20">
        <v>1677</v>
      </c>
      <c r="V20">
        <v>906</v>
      </c>
      <c r="W20">
        <v>771</v>
      </c>
      <c r="X20">
        <v>3227</v>
      </c>
      <c r="Y20">
        <v>1526</v>
      </c>
      <c r="Z20">
        <v>1701</v>
      </c>
    </row>
    <row r="22" spans="14:26" ht="13.8" thickBot="1"/>
    <row r="23" spans="14:26" ht="13.8" thickBot="1">
      <c r="N23" s="887" t="s">
        <v>191</v>
      </c>
      <c r="O23" s="888"/>
      <c r="P23" s="888"/>
      <c r="Q23" s="889" t="s">
        <v>192</v>
      </c>
      <c r="R23" s="890"/>
      <c r="S23" s="891"/>
    </row>
    <row r="24" spans="14:26">
      <c r="N24" s="293" t="s">
        <v>194</v>
      </c>
      <c r="O24" s="294" t="s">
        <v>195</v>
      </c>
      <c r="P24" s="295" t="s">
        <v>196</v>
      </c>
      <c r="Q24" s="293" t="s">
        <v>194</v>
      </c>
      <c r="R24" s="294" t="s">
        <v>195</v>
      </c>
      <c r="S24" s="296" t="s">
        <v>196</v>
      </c>
    </row>
    <row r="25" spans="14:26" ht="13.8" thickBot="1">
      <c r="N25" s="297">
        <f>(N20-N13)/N20</f>
        <v>-0.21347644603458557</v>
      </c>
      <c r="O25" s="298">
        <f t="shared" ref="O25:S25" si="3">(O20-O13)/O20</f>
        <v>-0.22847682119205298</v>
      </c>
      <c r="P25" s="299">
        <f t="shared" si="3"/>
        <v>-0.19584954604409857</v>
      </c>
      <c r="Q25" s="297">
        <f>(Q20-Q13)/Q20</f>
        <v>-6.1977068484660679E-4</v>
      </c>
      <c r="R25" s="298">
        <f t="shared" si="3"/>
        <v>4.1284403669724773E-2</v>
      </c>
      <c r="S25" s="300">
        <f t="shared" si="3"/>
        <v>-3.8212815990593771E-2</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23　ノロウイルス関連情報 </vt:lpstr>
      <vt:lpstr>23  衛生訓話</vt:lpstr>
      <vt:lpstr>23　食中毒記事等 </vt:lpstr>
      <vt:lpstr>23 海外情報</vt:lpstr>
      <vt:lpstr>22　国内感染症情報</vt:lpstr>
      <vt:lpstr>23　感染症統計</vt:lpstr>
      <vt:lpstr>Sheet1</vt:lpstr>
      <vt:lpstr>23　食品回収</vt:lpstr>
      <vt:lpstr>23　食品表示</vt:lpstr>
      <vt:lpstr>23　残留農薬など</vt:lpstr>
      <vt:lpstr>'22　国内感染症情報'!Print_Area</vt:lpstr>
      <vt:lpstr>'23  衛生訓話'!Print_Area</vt:lpstr>
      <vt:lpstr>'23　ノロウイルス関連情報 '!Print_Area</vt:lpstr>
      <vt:lpstr>'23 海外情報'!Print_Area</vt:lpstr>
      <vt:lpstr>'23　感染症統計'!Print_Area</vt:lpstr>
      <vt:lpstr>'23　残留農薬など'!Print_Area</vt:lpstr>
      <vt:lpstr>'23　食中毒記事等 '!Print_Area</vt:lpstr>
      <vt:lpstr>'23　食品回収'!Print_Area</vt:lpstr>
      <vt:lpstr>'23　食品表示'!Print_Area</vt:lpstr>
      <vt:lpstr>'スポンサー公告 '!Print_Area</vt:lpstr>
      <vt:lpstr>'23　食中毒記事等 '!Print_Titles</vt:lpstr>
      <vt:lpstr>'23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2025-06-15T02:38:40Z</dcterms:modified>
  <cp:category/>
  <cp:contentStatus/>
</cp:coreProperties>
</file>