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hidePivotFieldList="1"/>
  <xr:revisionPtr revIDLastSave="0" documentId="13_ncr:1_{43069FFF-A07A-42B1-9C98-B9C3C7F2CA9B}"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sheetId="230" r:id="rId2"/>
    <sheet name="22　ノロウイルス関連情報 " sheetId="101" r:id="rId3"/>
    <sheet name="21衛生訓話" sheetId="249" r:id="rId4"/>
    <sheet name="22　食中毒記事等 " sheetId="29" r:id="rId5"/>
    <sheet name="22　 海外情報" sheetId="123" r:id="rId6"/>
    <sheet name="21　国内感染症情報" sheetId="124" r:id="rId7"/>
    <sheet name="22　感染症統計" sheetId="240" r:id="rId8"/>
    <sheet name="Sheet1" sheetId="209" state="hidden" r:id="rId9"/>
    <sheet name="22　食品回収" sheetId="60" r:id="rId10"/>
    <sheet name="22　食品表示" sheetId="156" r:id="rId11"/>
    <sheet name="22　残留農薬など" sheetId="34" r:id="rId12"/>
  </sheets>
  <definedNames>
    <definedName name="_xlnm._FilterDatabase" localSheetId="2" hidden="1">'22　ノロウイルス関連情報 '!$A$22:$G$75</definedName>
    <definedName name="_xlnm._FilterDatabase" localSheetId="4" hidden="1">'22　食中毒記事等 '!$A$5:$D$5</definedName>
    <definedName name="_xlnm._FilterDatabase" localSheetId="9" hidden="1">'22　食品回収'!$A$1:$E$39</definedName>
    <definedName name="_xlnm._FilterDatabase" localSheetId="10" hidden="1">'22　食品表示'!$A$1:$C$1</definedName>
    <definedName name="_xlnm.Print_Area" localSheetId="6">'21　国内感染症情報'!$A$1:$D$34</definedName>
    <definedName name="_xlnm.Print_Area" localSheetId="3">'21衛生訓話'!$A$1:$M$26</definedName>
    <definedName name="_xlnm.Print_Area" localSheetId="5">'22　 海外情報'!$A$1:$C$60</definedName>
    <definedName name="_xlnm.Print_Area" localSheetId="2">'22　ノロウイルス関連情報 '!$A$19:$N$84</definedName>
    <definedName name="_xlnm.Print_Area" localSheetId="7">'22　感染症統計'!$A$1:$AC$39</definedName>
    <definedName name="_xlnm.Print_Area" localSheetId="11">'22　残留農薬など'!$A$1:$N$19</definedName>
    <definedName name="_xlnm.Print_Area" localSheetId="4">'22　食中毒記事等 '!$A$1:$D$58</definedName>
    <definedName name="_xlnm.Print_Area" localSheetId="9">'22　食品回収'!$A$1:$E$43</definedName>
    <definedName name="_xlnm.Print_Area" localSheetId="10">'22　食品表示'!$A$1:$C$34</definedName>
    <definedName name="_xlnm.Print_Area" localSheetId="1">スポンサー公告!$A$1:$U$52</definedName>
    <definedName name="_xlnm.Print_Titles" localSheetId="4">'22　食中毒記事等 '!$5:$5</definedName>
    <definedName name="_xlnm.Print_Titles" localSheetId="10">'22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B15" i="78"/>
  <c r="B34" i="101" l="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25" i="101"/>
  <c r="B26" i="101"/>
  <c r="B27" i="101"/>
  <c r="B28" i="101"/>
  <c r="B29" i="101"/>
  <c r="B30" i="101"/>
  <c r="B31" i="101"/>
  <c r="B10" i="78"/>
  <c r="B13" i="78"/>
  <c r="B14" i="78"/>
  <c r="B16" i="78"/>
  <c r="L4" i="240"/>
  <c r="G52" i="101" l="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V4" i="240"/>
  <c r="U4" i="240"/>
  <c r="T4" i="240"/>
  <c r="S4" i="240"/>
  <c r="R4" i="240"/>
  <c r="Q4" i="240"/>
  <c r="P4" i="240"/>
  <c r="M4" i="240"/>
  <c r="K4" i="240"/>
  <c r="J4" i="240"/>
  <c r="I4" i="240"/>
  <c r="H4" i="240"/>
  <c r="G4" i="240"/>
  <c r="F4" i="240"/>
  <c r="E4" i="240"/>
  <c r="D4" i="240"/>
  <c r="C4" i="240"/>
  <c r="B4" i="240"/>
  <c r="N4" i="240" l="1"/>
  <c r="AC4" i="240"/>
  <c r="M4" i="209" l="1"/>
  <c r="S13" i="209" l="1"/>
  <c r="R13" i="209"/>
  <c r="Q13" i="209"/>
  <c r="P13" i="209"/>
  <c r="O13" i="209"/>
  <c r="N13" i="209"/>
  <c r="S20" i="209"/>
  <c r="R20" i="209"/>
  <c r="Q20" i="209"/>
  <c r="P20" i="209"/>
  <c r="O20" i="209"/>
  <c r="N20" i="209"/>
  <c r="G25" i="101"/>
  <c r="G26" i="101"/>
  <c r="G70" i="101" l="1"/>
  <c r="B70" i="101" s="1"/>
  <c r="Q25" i="209" l="1"/>
  <c r="N25" i="209"/>
  <c r="R25" i="209"/>
  <c r="O25" i="209"/>
  <c r="D5" i="209"/>
  <c r="G5" i="209"/>
  <c r="P25" i="209"/>
  <c r="S25" i="209"/>
  <c r="E5" i="209"/>
  <c r="F5" i="209"/>
  <c r="H5" i="209"/>
  <c r="I5" i="209"/>
  <c r="J5" i="209"/>
  <c r="D2" i="124" l="1"/>
  <c r="B12" i="78"/>
  <c r="G24" i="101" l="1"/>
  <c r="B24" i="101" s="1"/>
  <c r="G27" i="101"/>
  <c r="G28" i="101"/>
  <c r="G29" i="101"/>
  <c r="G30" i="101"/>
  <c r="G31" i="101"/>
  <c r="G32" i="101"/>
  <c r="G33" i="101"/>
  <c r="B33" i="101" s="1"/>
  <c r="G34" i="101"/>
  <c r="G35" i="101"/>
  <c r="G36" i="101"/>
  <c r="G37" i="101"/>
  <c r="G38" i="101"/>
  <c r="G39" i="101"/>
  <c r="G40" i="101"/>
  <c r="G41" i="101"/>
  <c r="G42" i="101"/>
  <c r="G43" i="101"/>
  <c r="G44" i="101"/>
  <c r="G45" i="101"/>
  <c r="G46" i="101"/>
  <c r="G47" i="101"/>
  <c r="G48" i="101"/>
  <c r="G49" i="101"/>
  <c r="G50" i="101"/>
  <c r="G51" i="101"/>
  <c r="G53" i="101"/>
  <c r="G54" i="101"/>
  <c r="G55" i="101"/>
  <c r="G56" i="101"/>
  <c r="G57" i="101"/>
  <c r="G58" i="101"/>
  <c r="G59" i="101"/>
  <c r="G60" i="101"/>
  <c r="G61" i="101"/>
  <c r="G62" i="101"/>
  <c r="G63" i="101"/>
  <c r="G64" i="101"/>
  <c r="G65" i="101"/>
  <c r="G66" i="101"/>
  <c r="G67" i="101"/>
  <c r="G68" i="101"/>
  <c r="G69" i="10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<sst xmlns="http://schemas.openxmlformats.org/spreadsheetml/2006/main" count="691" uniqueCount="488">
  <si>
    <t>皆様  週刊情報2024-10(9)を配信いたします</t>
    <phoneticPr fontId="5"/>
  </si>
  <si>
    <t>l</t>
    <phoneticPr fontId="30"/>
  </si>
  <si>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</si>
  <si>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</si>
  <si>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</si>
  <si>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</si>
  <si>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</si>
  <si>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</si>
  <si>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0"/>
  </si>
  <si>
    <t>2.　ノロウイルス</t>
    <phoneticPr fontId="30"/>
  </si>
  <si>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</si>
  <si>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</si>
  <si>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</si>
  <si>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</si>
  <si>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</si>
  <si>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0"/>
  </si>
  <si>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</si>
  <si>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</si>
  <si>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</si>
  <si>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</si>
  <si>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</si>
  <si>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</si>
  <si>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</si>
  <si>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0"/>
  </si>
  <si>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</si>
  <si>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</si>
  <si>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</si>
  <si>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0"/>
  </si>
  <si>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</si>
  <si>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</si>
  <si>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</si>
  <si>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0"/>
  </si>
  <si>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</si>
  <si>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0"/>
  </si>
  <si>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</si>
  <si>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</si>
  <si>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0"/>
  </si>
  <si>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</si>
  <si>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0"/>
  </si>
  <si>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</si>
  <si>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</si>
  <si>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2"/>
  </si>
  <si>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</si>
  <si>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</si>
  <si>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</si>
  <si>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</si>
  <si>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</si>
  <si>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</si>
  <si>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</si>
  <si>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</si>
  <si>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</si>
  <si>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</si>
  <si>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</si>
  <si>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</si>
  <si>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</si>
  <si>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</si>
  <si>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</si>
  <si>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</si>
  <si>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</si>
  <si>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</si>
  <si>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</si>
  <si>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</si>
  <si>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</si>
  <si>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</si>
  <si>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</si>
  <si>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</si>
  <si>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</si>
  <si>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</si>
  <si>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</si>
  <si>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</si>
  <si>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</si>
  <si>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</si>
  <si>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</si>
  <si>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</si>
  <si>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</si>
  <si>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</si>
  <si>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</si>
  <si>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</si>
  <si>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</si>
  <si>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</si>
  <si>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</si>
  <si>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</si>
  <si>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</si>
  <si>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</si>
  <si>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</si>
  <si>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</si>
  <si>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</si>
  <si>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</si>
  <si>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</si>
  <si>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</si>
  <si>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</si>
  <si>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</si>
  <si>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</si>
  <si>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</si>
  <si>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</si>
  <si>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</si>
  <si>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</si>
  <si>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</si>
  <si>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</si>
  <si>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</si>
  <si>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</si>
  <si>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</si>
  <si>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</si>
  <si>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</si>
  <si>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</si>
  <si>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</si>
  <si>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</si>
  <si>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</si>
  <si>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</si>
  <si>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</si>
  <si>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</si>
  <si>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</si>
  <si>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</si>
  <si>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</si>
  <si>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</si>
  <si>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</si>
  <si>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</si>
  <si>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</si>
  <si>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</si>
  <si>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</si>
  <si>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</si>
  <si>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</si>
  <si>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</si>
  <si>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</si>
  <si>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</si>
  <si>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</si>
  <si>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2"/>
  </si>
  <si>
    <t>https://www.mhlw.go.jp/stf/covid-19/kokunainohasseijoukyou.html#h2_1</t>
    <phoneticPr fontId="82"/>
  </si>
  <si>
    <t>厚生労働省：データからわかる－新型コロナウイルス感染症情報－</t>
    <phoneticPr fontId="82"/>
  </si>
  <si>
    <t>https：//covid19.mhlw.go.jp/</t>
    <phoneticPr fontId="82"/>
  </si>
  <si>
    <t>腸管出血性大腸菌感染症</t>
    <phoneticPr fontId="5"/>
  </si>
  <si>
    <t>4類感染症</t>
    <phoneticPr fontId="82"/>
  </si>
  <si>
    <t>インフルエンザ
と
新型コロナ</t>
    <rPh sb="10" eb="12">
      <t>シンガタ</t>
    </rPh>
    <phoneticPr fontId="82"/>
  </si>
  <si>
    <t>注意</t>
    <rPh sb="0" eb="2">
      <t>チュウイ</t>
    </rPh>
    <phoneticPr fontId="82"/>
  </si>
  <si>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</si>
  <si>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</si>
  <si>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</si>
  <si>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2"/>
  </si>
  <si>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</si>
  <si>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</si>
  <si>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</si>
  <si>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</si>
  <si>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</si>
  <si>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</si>
  <si>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</si>
  <si>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</si>
  <si>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</si>
  <si>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</si>
  <si>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</si>
  <si>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</si>
  <si>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</si>
  <si>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2"/>
  </si>
  <si>
    <t>2024年</t>
    <rPh sb="4" eb="5">
      <t>ネン</t>
    </rPh>
    <phoneticPr fontId="82"/>
  </si>
  <si>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</si>
  <si>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</si>
  <si>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</si>
  <si>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</si>
  <si>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</si>
  <si>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</si>
  <si>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</si>
  <si>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</si>
  <si>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</si>
  <si>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</si>
  <si>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</si>
  <si>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</si>
  <si>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</si>
  <si>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</si>
  <si>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</si>
  <si>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</si>
  <si>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2"/>
  </si>
  <si>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</si>
  <si>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</si>
  <si>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</si>
  <si>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</si>
  <si>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</si>
  <si>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</si>
  <si>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</si>
  <si>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</si>
  <si>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</si>
  <si>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2"/>
  </si>
  <si>
    <t>静岡県</t>
    <phoneticPr fontId="82"/>
  </si>
  <si>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</si>
  <si>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</si>
  <si>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2"/>
  </si>
  <si>
    <t>賞味</t>
    <rPh sb="0" eb="2">
      <t>ショウミ</t>
    </rPh>
    <phoneticPr fontId="82"/>
  </si>
  <si>
    <t>アレルゲン</t>
    <phoneticPr fontId="82"/>
  </si>
  <si>
    <t>残留</t>
    <rPh sb="0" eb="2">
      <t>ザンリュウ</t>
    </rPh>
    <phoneticPr fontId="82"/>
  </si>
  <si>
    <t>異物</t>
    <rPh sb="0" eb="2">
      <t>イブツ</t>
    </rPh>
    <phoneticPr fontId="82"/>
  </si>
  <si>
    <t>細菌</t>
    <rPh sb="0" eb="2">
      <t>サイキン</t>
    </rPh>
    <phoneticPr fontId="82"/>
  </si>
  <si>
    <t>表示</t>
    <rPh sb="0" eb="2">
      <t>ヒョウジ</t>
    </rPh>
    <phoneticPr fontId="82"/>
  </si>
  <si>
    <t>その他</t>
    <rPh sb="2" eb="3">
      <t>タ</t>
    </rPh>
    <phoneticPr fontId="82"/>
  </si>
  <si>
    <t>インフルエンザ新型</t>
    <rPh sb="7" eb="9">
      <t>シンガタ</t>
    </rPh>
    <phoneticPr fontId="82"/>
  </si>
  <si>
    <t>コロナウイルス感染症</t>
    <rPh sb="7" eb="10">
      <t>カンセンショウ</t>
    </rPh>
    <phoneticPr fontId="82"/>
  </si>
  <si>
    <t>報告数</t>
    <rPh sb="0" eb="3">
      <t>ホウコクスウ</t>
    </rPh>
    <phoneticPr fontId="82"/>
  </si>
  <si>
    <t>総数</t>
    <rPh sb="0" eb="2">
      <t>ソウスウ</t>
    </rPh>
    <phoneticPr fontId="82"/>
  </si>
  <si>
    <t>男性</t>
    <rPh sb="0" eb="2">
      <t>ダンセイ</t>
    </rPh>
    <phoneticPr fontId="82"/>
  </si>
  <si>
    <t>女性</t>
    <rPh sb="0" eb="2">
      <t>ジョセイ</t>
    </rPh>
    <phoneticPr fontId="82"/>
  </si>
  <si>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</si>
  <si>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</si>
  <si>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</si>
  <si>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</si>
  <si>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</si>
  <si>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</si>
  <si>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</si>
  <si>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管理レベル「3」　</t>
    <phoneticPr fontId="5"/>
  </si>
  <si>
    <t>全国的に猛威</t>
    <rPh sb="0" eb="3">
      <t>ゼンコクテキ</t>
    </rPh>
    <rPh sb="4" eb="6">
      <t>モウイ</t>
    </rPh>
    <phoneticPr fontId="82"/>
  </si>
  <si>
    <t>食品表示 (2/17-2/24)</t>
  </si>
  <si>
    <t>日付</t>
    <rPh sb="0" eb="2">
      <t>ヒヅケ</t>
    </rPh>
    <phoneticPr fontId="82"/>
  </si>
  <si>
    <t>.</t>
    <phoneticPr fontId="82"/>
  </si>
  <si>
    <t>-</t>
    <phoneticPr fontId="82"/>
  </si>
  <si>
    <t>　</t>
    <phoneticPr fontId="15"/>
  </si>
  <si>
    <t xml:space="preserve"> 5類感染症</t>
    <phoneticPr fontId="5"/>
  </si>
  <si>
    <t>↓　職場の先輩は以下のことを理解して　わかり易く　指導しましょう　↓</t>
    <phoneticPr fontId="5"/>
  </si>
  <si>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2"/>
  </si>
  <si>
    <t>回収＆返金</t>
  </si>
  <si>
    <t>イオンリテール</t>
  </si>
  <si>
    <t>回収＆交換</t>
  </si>
  <si>
    <t>回収＆返金/交換</t>
  </si>
  <si>
    <t>やや多い</t>
    <rPh sb="2" eb="3">
      <t>オオ</t>
    </rPh>
    <phoneticPr fontId="82"/>
  </si>
  <si>
    <t>2025/21週</t>
    <phoneticPr fontId="82"/>
  </si>
  <si>
    <t xml:space="preserve"> GⅡ21週　0例</t>
    <rPh sb="8" eb="9">
      <t>レイ</t>
    </rPh>
    <phoneticPr fontId="5"/>
  </si>
  <si>
    <t>列1</t>
  </si>
  <si>
    <t>やや少ない</t>
    <rPh sb="2" eb="3">
      <t>スク</t>
    </rPh>
    <phoneticPr fontId="82"/>
  </si>
  <si>
    <t>ベルク</t>
  </si>
  <si>
    <t>ツルヤ</t>
  </si>
  <si>
    <t>神戸物産</t>
  </si>
  <si>
    <t xml:space="preserve">
3類感染症
細菌性赤痢</t>
    <phoneticPr fontId="5"/>
  </si>
  <si>
    <t xml:space="preserve">腸チフス
</t>
    <rPh sb="0" eb="1">
      <t>チョウ</t>
    </rPh>
    <phoneticPr fontId="82"/>
  </si>
  <si>
    <t>2025年第20週</t>
    <rPh sb="4" eb="5">
      <t>ネン</t>
    </rPh>
    <rPh sb="5" eb="6">
      <t>ダイ</t>
    </rPh>
    <rPh sb="8" eb="9">
      <t>シュウ</t>
    </rPh>
    <phoneticPr fontId="82"/>
  </si>
  <si>
    <t>列2</t>
  </si>
  <si>
    <t>列3</t>
  </si>
  <si>
    <t>列4</t>
  </si>
  <si>
    <t>菅平高原にある『ホテル城山館』で食事をした4グループ・計36人が、おう吐、発熱、下痢などを発症。うち21人が、医療機関を受診した。発症者の中には、部活動の遠征中だった中学生も含まれている。保健所が検査したところ、旅館の調理従事者と発症者19人からノロウイルスを検出。旅館が提供した食事が原因の「ノロウイルス集団食中毒」と断定した。</t>
    <phoneticPr fontId="82"/>
  </si>
  <si>
    <t>goo ニュース</t>
    <phoneticPr fontId="82"/>
  </si>
  <si>
    <t>JFS-B/Bplus認証までの道</t>
    <rPh sb="11" eb="13">
      <t>ニンショウ</t>
    </rPh>
    <rPh sb="16" eb="17">
      <t>ミチ</t>
    </rPh>
    <phoneticPr fontId="82"/>
  </si>
  <si>
    <t>認証の動機</t>
    <rPh sb="0" eb="2">
      <t>ニンショウ</t>
    </rPh>
    <rPh sb="3" eb="5">
      <t>ドウキ</t>
    </rPh>
    <phoneticPr fontId="82"/>
  </si>
  <si>
    <t>1.客観的安全性の確認</t>
    <rPh sb="2" eb="5">
      <t>キャッカンテキ</t>
    </rPh>
    <rPh sb="5" eb="8">
      <t>アンゼンセイ</t>
    </rPh>
    <rPh sb="9" eb="11">
      <t>カクニン</t>
    </rPh>
    <phoneticPr fontId="82"/>
  </si>
  <si>
    <t>2.従事者への健全企業としての証</t>
    <rPh sb="2" eb="5">
      <t>ジュウジシャ</t>
    </rPh>
    <rPh sb="7" eb="9">
      <t>ケンゼン</t>
    </rPh>
    <rPh sb="9" eb="11">
      <t>キギョウ</t>
    </rPh>
    <rPh sb="15" eb="16">
      <t>アカシ</t>
    </rPh>
    <phoneticPr fontId="82"/>
  </si>
  <si>
    <t>3.製造製品のブランディング</t>
    <rPh sb="2" eb="4">
      <t>セイゾウ</t>
    </rPh>
    <rPh sb="4" eb="6">
      <t>セイヒン</t>
    </rPh>
    <phoneticPr fontId="82"/>
  </si>
  <si>
    <t>4.企業内の情報の活性化</t>
    <rPh sb="2" eb="5">
      <t>キギョウナイ</t>
    </rPh>
    <rPh sb="6" eb="8">
      <t>ジョウホウ</t>
    </rPh>
    <rPh sb="9" eb="12">
      <t>カッセイカ</t>
    </rPh>
    <phoneticPr fontId="82"/>
  </si>
  <si>
    <t>5.企業成長のステップアップ</t>
    <rPh sb="2" eb="4">
      <t>キギョウ</t>
    </rPh>
    <rPh sb="4" eb="6">
      <t>セイチョウ</t>
    </rPh>
    <phoneticPr fontId="82"/>
  </si>
  <si>
    <t>はじめに手を付けること</t>
    <rPh sb="4" eb="5">
      <t>テ</t>
    </rPh>
    <rPh sb="6" eb="7">
      <t>ツ</t>
    </rPh>
    <phoneticPr fontId="82"/>
  </si>
  <si>
    <t>食品安全責任者の任命</t>
    <rPh sb="0" eb="4">
      <t>ショクヒンアンゼン</t>
    </rPh>
    <rPh sb="4" eb="7">
      <t>セキニンシャ</t>
    </rPh>
    <rPh sb="8" eb="10">
      <t>ニンメイ</t>
    </rPh>
    <phoneticPr fontId="82"/>
  </si>
  <si>
    <t>まじめで、根気強く明るい人</t>
    <rPh sb="5" eb="8">
      <t>コンキヅヨ</t>
    </rPh>
    <rPh sb="9" eb="10">
      <t>アカ</t>
    </rPh>
    <rPh sb="12" eb="13">
      <t>ヒト</t>
    </rPh>
    <phoneticPr fontId="82"/>
  </si>
  <si>
    <t>現状の把握</t>
    <rPh sb="0" eb="2">
      <t>ゲンジョウ</t>
    </rPh>
    <rPh sb="3" eb="5">
      <t>ハアク</t>
    </rPh>
    <phoneticPr fontId="82"/>
  </si>
  <si>
    <t>ギャップ診断　コンサルタントに現時点を判定してもらう</t>
    <rPh sb="4" eb="6">
      <t>シンダン</t>
    </rPh>
    <rPh sb="15" eb="18">
      <t>ゲンジテン</t>
    </rPh>
    <rPh sb="19" eb="21">
      <t>ハンテイ</t>
    </rPh>
    <phoneticPr fontId="82"/>
  </si>
  <si>
    <t>評価</t>
    <rPh sb="0" eb="2">
      <t>ヒョウカ</t>
    </rPh>
    <phoneticPr fontId="82"/>
  </si>
  <si>
    <t>出来ていること</t>
    <rPh sb="0" eb="2">
      <t>デキ</t>
    </rPh>
    <phoneticPr fontId="82"/>
  </si>
  <si>
    <t>不十分な出</t>
    <rPh sb="0" eb="3">
      <t>フジュウブン</t>
    </rPh>
    <rPh sb="4" eb="5">
      <t>デ</t>
    </rPh>
    <phoneticPr fontId="82"/>
  </si>
  <si>
    <t>これから作り上げること</t>
    <rPh sb="4" eb="5">
      <t>ツク</t>
    </rPh>
    <rPh sb="6" eb="7">
      <t>ア</t>
    </rPh>
    <phoneticPr fontId="82"/>
  </si>
  <si>
    <t>認定課題とスケジューリング</t>
    <rPh sb="0" eb="4">
      <t>ニンテイカダイ</t>
    </rPh>
    <phoneticPr fontId="82"/>
  </si>
  <si>
    <t>認証までの予算化　社内承認</t>
    <rPh sb="0" eb="2">
      <t>ニンショウ</t>
    </rPh>
    <rPh sb="5" eb="8">
      <t>ヨサンカ</t>
    </rPh>
    <rPh sb="9" eb="13">
      <t>シャナイショウニン</t>
    </rPh>
    <phoneticPr fontId="82"/>
  </si>
  <si>
    <t>Food・Safetyに連絡</t>
    <rPh sb="12" eb="14">
      <t>レンラク</t>
    </rPh>
    <phoneticPr fontId="82"/>
  </si>
  <si>
    <t>JFS-B/Bplus認証までの道</t>
    <rPh sb="11" eb="13">
      <t>ニンショウ</t>
    </rPh>
    <rPh sb="16" eb="17">
      <t>ミチ</t>
    </rPh>
    <phoneticPr fontId="30"/>
  </si>
  <si>
    <t>市内医療機関の職員食堂の給食業務を受託している営業者より「給食を喫食した複数名が、２月19日から、嘔吐、下痢等の症状を呈しているとの連絡を委託元から受けた。」との通報を受け直ちに調査を開始しました。　調査の結果、発症状況及び喫食状況などの疫学的調査並びに微生物学的検査により、次の事項が判明したことから、本件を当該職員食堂の食事を原因とする食中毒と断定しました。</t>
    <phoneticPr fontId="82"/>
  </si>
  <si>
    <t>いわき市</t>
    <rPh sb="3" eb="4">
      <t>シ</t>
    </rPh>
    <phoneticPr fontId="82"/>
  </si>
  <si>
    <t>今週のニュース（Noroｖｉｒｕｓ） (6/2-6/8)</t>
    <rPh sb="0" eb="2">
      <t>コンシュウ</t>
    </rPh>
    <phoneticPr fontId="5"/>
  </si>
  <si>
    <t>2025/22週</t>
    <phoneticPr fontId="82"/>
  </si>
  <si>
    <t>-</t>
    <phoneticPr fontId="82"/>
  </si>
  <si>
    <t>11月ー
施設の所在市町村で流行・食中毒が複数件報告される
定点観測値が5.00～10.00</t>
    <phoneticPr fontId="82"/>
  </si>
  <si>
    <t>食中毒情報 (6/2-6/8)</t>
    <rPh sb="0" eb="3">
      <t>ショクチュウドク</t>
    </rPh>
    <rPh sb="3" eb="5">
      <t>ジョウホウ</t>
    </rPh>
    <phoneticPr fontId="5"/>
  </si>
  <si>
    <t>海外情報  (6/2-6/8)</t>
    <rPh sb="0" eb="4">
      <t>カイガイジョウホウ</t>
    </rPh>
    <phoneticPr fontId="5"/>
  </si>
  <si>
    <t>食品表示
 (6/2-6/8)</t>
    <rPh sb="0" eb="2">
      <t>ショクヒン</t>
    </rPh>
    <rPh sb="2" eb="4">
      <t>ヒョウジ</t>
    </rPh>
    <phoneticPr fontId="5"/>
  </si>
  <si>
    <t>食品表示 (6/2-6/8)</t>
    <phoneticPr fontId="5"/>
  </si>
  <si>
    <r>
      <t>残留農薬</t>
    </r>
    <r>
      <rPr>
        <sz val="20"/>
        <color theme="0"/>
        <rFont val="ＭＳ Ｐゴシック"/>
        <family val="3"/>
        <charset val="128"/>
      </rPr>
      <t xml:space="preserve">  (6/2-6/8)</t>
    </r>
    <phoneticPr fontId="5"/>
  </si>
  <si>
    <t>2025年 第22週（5/26～6/1）</t>
    <phoneticPr fontId="5"/>
  </si>
  <si>
    <t>いなげや</t>
  </si>
  <si>
    <t>栗山製菓</t>
  </si>
  <si>
    <t>美里農産物加工組...</t>
  </si>
  <si>
    <t>ぎゅーとら</t>
  </si>
  <si>
    <t>カナエ紙工</t>
  </si>
  <si>
    <t>ハローズ</t>
  </si>
  <si>
    <t>山形屋ストア</t>
  </si>
  <si>
    <t>高橋ソース</t>
  </si>
  <si>
    <t>サミット</t>
  </si>
  <si>
    <t>リウボウストア</t>
  </si>
  <si>
    <t>京急ストア</t>
  </si>
  <si>
    <t>紀ノ國屋</t>
  </si>
  <si>
    <t>台湾風カステラケーキ 一部消費期限誤記</t>
  </si>
  <si>
    <t>イズミ</t>
  </si>
  <si>
    <t>徳山店 中華くらげ 一部(乳成分)表示欠落</t>
  </si>
  <si>
    <t>ウオロク</t>
  </si>
  <si>
    <t>まぐろカマ スペアリブ風 一部(鶏肉)表示欠落</t>
  </si>
  <si>
    <t>松代店 生姜香る鶏天ぷら 一部(卵,えび,豚肉)表示欠落</t>
  </si>
  <si>
    <t>デリシア</t>
  </si>
  <si>
    <t>穂高店 肉を味わう自慢の唐揚 一部(乳,卵)表示欠落</t>
  </si>
  <si>
    <t>ソイルワーキング...</t>
  </si>
  <si>
    <t>荼けんぴ他 計5品目 一部異物混入(金属線)の恐れコメントあり</t>
  </si>
  <si>
    <t>富喜製麺所</t>
  </si>
  <si>
    <t>熊本ラーメン1食スープ付き 一部カビ発生の恐れ</t>
  </si>
  <si>
    <t>平和堂</t>
  </si>
  <si>
    <t>アル・プラザ城陽 白菜 一部異物混入の恐れ</t>
  </si>
  <si>
    <t>コモディイイダ</t>
  </si>
  <si>
    <t>鶴ヶ島店 海鮮丼 一部(えび)表示欠落</t>
  </si>
  <si>
    <t>イトーヨーカ堂</t>
  </si>
  <si>
    <t>川崎店 いか唐揚げ 一部(卵,いか)表示欠落</t>
  </si>
  <si>
    <t>阿部蒲鉾店</t>
  </si>
  <si>
    <t>松島寺町店 阿部の笹かまぼこ(N-5P) 一部賞味期限誤記</t>
  </si>
  <si>
    <t>大黒屋</t>
  </si>
  <si>
    <t>三茶カリーせんべい 一部一括表示欠落</t>
  </si>
  <si>
    <t>服部水産</t>
  </si>
  <si>
    <t>牛窓ちりめん ごま風味のり 一部カビ発生の恐れ</t>
  </si>
  <si>
    <t>ジョイアス・フー...</t>
  </si>
  <si>
    <t>ファミマうどん商品 一部異物混入(樹脂繊維)の恐れコメントあり</t>
  </si>
  <si>
    <t>東海牛乳</t>
  </si>
  <si>
    <t>東海牛乳 17品目 一部風味異常(苦味)コメントあり</t>
  </si>
  <si>
    <t>業務スーパー 千切りピーマン 一部残留農薬基準超過</t>
  </si>
  <si>
    <t>マックスバリュ東...</t>
  </si>
  <si>
    <t>豊田四郷店 鶏チャーシュー切り落とし 一部(りんご)表示欠落</t>
  </si>
  <si>
    <t>綿半ホームエイド...</t>
  </si>
  <si>
    <t>おススメ加工魚珍味6アイテム 一部保存温度逸脱</t>
  </si>
  <si>
    <t>ダイシンエッグ</t>
  </si>
  <si>
    <t>鶏卵 Lサイズ１０個入パック 一部賞味期限誤記</t>
  </si>
  <si>
    <t>川内店 アジフライ 一部消費期限誤記</t>
  </si>
  <si>
    <t>島﨑酒造</t>
  </si>
  <si>
    <t>とろとろ うめ酒ジュレ 一部カビ発生の恐れ</t>
  </si>
  <si>
    <t>福田農場</t>
  </si>
  <si>
    <t>福田農場 甘夏ドレッシング 一部異物混入(金属片)の恐れ</t>
  </si>
  <si>
    <t>25/06/0</t>
  </si>
  <si>
    <t>アンドーナツ(5ケ入) 一部賞味期限誤記</t>
  </si>
  <si>
    <t>たけのこの水煮他 一部異臭</t>
  </si>
  <si>
    <t>19店舗 太白ちりめん(少量) 一部ふぐ稚魚混入の恐れ</t>
  </si>
  <si>
    <t>堀口珈琲 コーヒーバッグ アソートセット 一部外箱の賞味期限誤記</t>
  </si>
  <si>
    <t>栗林公園店 海老と野菜のかき揚げ 一部(えび)表示欠落</t>
  </si>
  <si>
    <t>隼人店 CGC釜揚げしらす 一部賞味期限誤記</t>
  </si>
  <si>
    <t>高の原店 ももレギュラー生ハム切落し 一部保管温度誤り</t>
  </si>
  <si>
    <t>八百屋の乾燥野菜 一部包装不良で開やすい恐れ</t>
  </si>
  <si>
    <t>Vegan&amp;Organicお好みソース 一部容器変形(膨張)コメントあり</t>
  </si>
  <si>
    <t>湘南店 4種のきのこのサラダ 一部(えび)表示欠落</t>
  </si>
  <si>
    <t>リウボウオリジナル梅干しそ漬 一部発酵進み異臭,変色</t>
  </si>
  <si>
    <t>元町店 ホタテ入りクリームコロッケ 一部(卵)表示欠落</t>
  </si>
  <si>
    <t>ハンバーグ＆エビフライ弁当 一部(えび,乳成分)表示欠落</t>
    <phoneticPr fontId="27"/>
  </si>
  <si>
    <t>と</t>
    <phoneticPr fontId="82"/>
  </si>
  <si>
    <t>　上位2種目(賞味期限・アレルギー表記ミス)で全体の　(54%)</t>
    <rPh sb="1" eb="3">
      <t>ジョウイ</t>
    </rPh>
    <rPh sb="4" eb="6">
      <t>シュモク</t>
    </rPh>
    <rPh sb="7" eb="11">
      <t>ショウミキゲン</t>
    </rPh>
    <rPh sb="17" eb="19">
      <t>ヒョウキ</t>
    </rPh>
    <rPh sb="23" eb="25">
      <t>ゼンタイ</t>
    </rPh>
    <phoneticPr fontId="5"/>
  </si>
  <si>
    <t>2025年第21週（5月19日〜5月25日）</t>
    <phoneticPr fontId="82"/>
  </si>
  <si>
    <t>結核例　208例</t>
    <rPh sb="7" eb="8">
      <t>レイ</t>
    </rPh>
    <phoneticPr fontId="5"/>
  </si>
  <si>
    <t>細菌性赤痢1例‌
菌種：S. sonnei（D群）＿感染地域：国内（都道府県不明）</t>
    <phoneticPr fontId="82"/>
  </si>
  <si>
    <t xml:space="preserve">腸管出血性大腸菌感染症46例（有症者22例、うちHUS‌なし）
‌感染地域：‌ ‌国内32例、韓国2例、イタリア1例、ネパール1例、国内・国外不明10例
‌国内の感染地域：‌‌北海道4例、東京都4例、千葉県2例、大阪府2例、福岡県2例、宮城県1例、山形県1例、福島県1例、埼玉県1例、岐阜県1例、兵庫県1例、広島県1例、香川県1例、熊本県1例、宮崎県1例、
沖縄県1例、国内（都道府県不明）7例
</t>
    <phoneticPr fontId="82"/>
  </si>
  <si>
    <t xml:space="preserve">年齢群：‌‌2歳（ 1 例 ）、 4歳（ 1 例 ）、 6歳（ 1 例 ）、 9歳（ 1 例 ）、 10代（4例）、
　20代（15例）、30 代（ 5 例 ）、 40 代（ 8 例 ）、 50代（6例）、60代（4例）
</t>
    <phoneticPr fontId="82"/>
  </si>
  <si>
    <t>血清群・毒素型：‌‌O157‌VT1・VT2（7例）、O26‌VT1（5例）、O103‌VT1（4例）、O8‌VT2（3例）、O115‌ VT1（2例）、
O157‌VT2（2例）、O91‌VT1‌（2例）、O91‌VT1・VT2（2例）、O157‌VT1‌（1例）、O26‌VT1・VT2（1例）、O28‌VT2‌（1例）、
その他・不明（16例）　累積報告数：587例（有症者237例、うちHUS‌3例．死亡1例）</t>
    <phoneticPr fontId="82"/>
  </si>
  <si>
    <t>レジオネラ症40例（肺炎型38例、ポンティアック熱型2例）‌
　感染地域：東京都3例、神奈川県3例、茨城県2例、富山県2例、岐阜県2例、愛知県2例、兵庫県2例、北海道1例、埼玉県1例、　　
　大阪府1例、奈良県1例、和歌山県1例、岡山県1例、広島県1例、香川県1例、愛媛県1例、福岡県1例、熊本県1例、
　鹿児島県1例、国内（都道府県不明）4例、国内・国外不明8例
‌
 ‌
年齢群：40代（4例）、50代（7例）、60代（13例）、70代（9例）、80代
（5例）、90代以上（2例）
累積報告数：687例</t>
    <phoneticPr fontId="82"/>
  </si>
  <si>
    <t>E型肝炎8例‌
  感染地域（感染源）：‌北海道1例（不明）、東京都1例（不明）、神奈川県1例（不明）、
　長野県1例（不明）、鹿児島県1例（地鶏の刺身）、国内・国外不明3例（不明3例）</t>
    <phoneticPr fontId="82"/>
  </si>
  <si>
    <t>アメーバ赤痢12例（腸管アメーバ症11例、腸管外アメーバ症1例）
‌　感染地域：‌北海道1例、愛知県1例、愛媛県1例、熊本県1例、国内（都道府県不明）4例、中国1例、フィリピン1例、国内・国外不明2例
‌　感染経路：‌性的 接 触 4 例（ 異 性 間 3 例 、 同性 間 1 例 ）、 経口感染1例、その他・不明7例
ウイルス性肝炎3例‌ B型肝炎ウイルス1例＿感染経路：性的 接 触（ 同 性 間 ）‌
 　　　　　　　　　　　　C型肝炎ウイルス1例＿感染経路：その他・不明
‌　　　　　　　　　　　　 EBウイルス1例＿感染経路：その他・不明</t>
    <phoneticPr fontId="82"/>
  </si>
  <si>
    <t>2025年第21週</t>
    <rPh sb="4" eb="5">
      <t>ネン</t>
    </rPh>
    <rPh sb="5" eb="6">
      <t>ダイ</t>
    </rPh>
    <rPh sb="8" eb="9">
      <t>シュウ</t>
    </rPh>
    <phoneticPr fontId="82"/>
  </si>
  <si>
    <r>
      <t xml:space="preserve">対前週
</t>
    </r>
    <r>
      <rPr>
        <b/>
        <sz val="14"/>
        <color rgb="FF002060"/>
        <rFont val="ＭＳ Ｐゴシック"/>
        <family val="3"/>
        <charset val="128"/>
      </rPr>
      <t>インフルエンザ 　　     　      -43%    減少</t>
    </r>
    <r>
      <rPr>
        <b/>
        <sz val="11"/>
        <color rgb="FF002060"/>
        <rFont val="ＭＳ Ｐゴシック"/>
        <family val="3"/>
        <charset val="128"/>
      </rPr>
      <t xml:space="preserve">
</t>
    </r>
    <r>
      <rPr>
        <b/>
        <sz val="14"/>
        <color rgb="FF002060"/>
        <rFont val="ＭＳ Ｐゴシック"/>
        <family val="3"/>
        <charset val="128"/>
      </rPr>
      <t>新型コロナウイルス          　-12% 　 減少</t>
    </r>
    <rPh sb="0" eb="3">
      <t>タイゼンシュウゾウカゾウカゲンショウ</t>
    </rPh>
    <rPh sb="34" eb="36">
      <t>ゲンショウ</t>
    </rPh>
    <rPh sb="64" eb="66">
      <t>ゲンショウ</t>
    </rPh>
    <phoneticPr fontId="82"/>
  </si>
  <si>
    <t xml:space="preserve">八戸市の飲食店を利用した20代から80代の男女12人が、ノロウイルスによる食中毒を発症しました。八戸市保健所によりますと、5月23日と27日に八戸市六日町の「味処 七味家」を利用した12人が下痢や嘔吐などの症状を訴えました。調査の結果、発症者と調理従事者などからノロウイルスが検出されたため、この店による食中毒と断定しました。
</t>
    <phoneticPr fontId="82"/>
  </si>
  <si>
    <t>ハノイ工科大学の学生の多くが軍の食事後に食中毒の疑い</t>
    <phoneticPr fontId="82"/>
  </si>
  <si>
    <t xml:space="preserve">　（ダン・チ） - ハノイ工科大学で、軍関係者が学校内で食事をした後に、多くの学生が毒物を摂取した疑いがある。この事件は5月29日に発生したとされている。
生徒によると、学校で軍の食事を食べた後、何人かの生徒が腹痛や下痢を訴えたという。特に2人の生徒は何度も嘔吐と下痢を繰り返し、健康診断のために学校の医療施設に搬送された。医療施設に行くことになった2人の生徒のうちの1人は、学校での軍隊式昼食後、腹痛があり、下痢とともに1時間以上嘔吐したと記者に話した。
私は嘔吐、下痢、めまいが続いた状態で、2人の友人に診察を受けるために医療施設に連れて行かれました。学校の生徒によると、下痢や腹痛の症状を訴えているのは数人ではなく、数百人に上る可能性があるという。「今日（6月4日）でも、まだ腹痛を訴える生徒がいます」と別の生徒は語った。ハノイ工科大学の学生課長であるファム・ティ・タン・フエン准教授は、ダン・トリ記者の取材に対し、学生たちが腹痛、嘔吐、下痢を続けているという情報を受けてすぐに、大学は理事会や施設部、学生課、国防安全保障学部、バクコア医療センター、給食ユニットの品質管理部門など、関連部門の多くのリーダーたちと会議を開いたと語った。
　フエンさんによると、5月29日には、授業中に腹痛を訴え、トイレに行くために校外に出た生徒54人のうち、嘔吐した2人が診察と投薬のために医療機関を受診したという。5月30日、学校が直接相談したところ、腹痛を訴える生徒は176人でした。「学校医療センターの担当者によると、2人の生徒が腹痛と軽い嘔吐を訴えて運ばれてきました。これは食中毒ではなく、消化器系の疾患の兆候です。」センターは彼らに薬を処方しました。腹痛と下痢は、暑さによる天候の変化が原因かもしれません。もし食中毒だったら、すぐに学校に戻れなかったでしょうが、検査の結果、通常の学習に戻りました」とフイエンさんは言いました。フエンさんによると、このコースには約700人の1年生が2週間、学校で軍事を学ぶそうです。彼らは一緒に食事をし、外部からの食べ物の持ち込みは禁止されています。事件後、学校は匿名のオンライン調査を実施し、さまざまな理由で腹痛を訴えた生徒はわずか10人ほどだった。
　工科大学の広報担当者はダン・トリ記者にさらに詳しく話を聞いたところ、同校は長年にわたり、国防・安全保障の集中的な訓練と宿泊施設を組織してきたと述べた。国防部は定期的に厨房を巡回しており、異常な現象が見られた場合は直ちに検査を要請するとのことだった。「ハノイ工科大学は、学生課、施設課、青年連合に対し、国防安全保障センターと連携し、学生の生活環境と食事環境の視察・体験を指示しました。評価の結果、厨房の手順はすべて規則に準拠していることがわかりました」と報道関係者は述べた。
</t>
    <phoneticPr fontId="82"/>
  </si>
  <si>
    <t>ベトナム</t>
    <phoneticPr fontId="82"/>
  </si>
  <si>
    <t>青森朝日放送</t>
    <rPh sb="0" eb="2">
      <t>アオモリ</t>
    </rPh>
    <rPh sb="2" eb="4">
      <t>アサヒ</t>
    </rPh>
    <rPh sb="4" eb="6">
      <t>ホウソウ</t>
    </rPh>
    <phoneticPr fontId="82"/>
  </si>
  <si>
    <t>市立函館保健所は3日、函館市内の保育所で園児15人が嘔吐（おうと）や下痢などの症状を訴え、感染性胃腸炎が集団発生したと発表した。</t>
    <phoneticPr fontId="82"/>
  </si>
  <si>
    <t>北海道新聞</t>
    <rPh sb="0" eb="3">
      <t>ホッカイドウ</t>
    </rPh>
    <rPh sb="3" eb="5">
      <t>シンブン</t>
    </rPh>
    <phoneticPr fontId="82"/>
  </si>
  <si>
    <t>　山口県は2日、周南市の居酒屋で食中毒が発生したとして、同店に5日までの営業停止を命じた。県によると、5月21日に店内で調理した焼き鳥などを同店で食べた8人のうち6人が下痢や発熱などの症状を訴えた。4人からカンピロバクター・ジェジュニが検出された。全員が快方に向かっているという。</t>
    <phoneticPr fontId="15"/>
  </si>
  <si>
    <t>山口県周南市の居酒屋で食中毒　焼き鳥などを食べた客</t>
    <phoneticPr fontId="15"/>
  </si>
  <si>
    <t>中国新聞社</t>
    <phoneticPr fontId="15"/>
  </si>
  <si>
    <t>https://nordot.app/1302202892499599669?c=768367547562557440</t>
    <phoneticPr fontId="15"/>
  </si>
  <si>
    <t>盛岡市は6月2日、市内の教育保育施設（利用者・職員100人以上）で感染性胃腸炎の集団発生があったと発表しました。施設では5月19日から28日にかけて、利用者12人と職員1人の計13人に嘔吐や下痢などの症状がありました。症状のあった人の医療機関の受診や検査がなかったことから、ウイルスは特定されていません</t>
    <phoneticPr fontId="82"/>
  </si>
  <si>
    <t>IBC岩手放送</t>
    <rPh sb="3" eb="5">
      <t>イワテ</t>
    </rPh>
    <rPh sb="5" eb="7">
      <t>ホウソウ</t>
    </rPh>
    <phoneticPr fontId="82"/>
  </si>
  <si>
    <t xml:space="preserve"> GⅡ　20週   10例</t>
    <rPh sb="6" eb="7">
      <t>シュウ</t>
    </rPh>
    <phoneticPr fontId="5"/>
  </si>
  <si>
    <t xml:space="preserve">神戸「METRORAMEN」でカンピロバクター感染か 半生チャーシュー提供の人気ラーメン店が ... </t>
    <phoneticPr fontId="15"/>
  </si>
  <si>
    <t>山口県</t>
    <rPh sb="0" eb="3">
      <t>ヤマグチケン</t>
    </rPh>
    <phoneticPr fontId="15"/>
  </si>
  <si>
    <t>兵庫県</t>
    <rPh sb="0" eb="3">
      <t>ヒョウゴケン</t>
    </rPh>
    <phoneticPr fontId="15"/>
  </si>
  <si>
    <t>　神戸・三宮の人気ラーメン店「METRORAMEN（メトロラーメン）」で食事をした複数の客が、カンピロバクターによる食中毒を訴えている。SNSでは、中心部が半生状態の鶏チャーシューが原因とみられる症状報告が相次ぎ、滝沢ガレソ氏の投稿を契機に拡散。店舗の衛生管理体制を疑問視する声が広がっている。
名店に広がる「火の粉」　半生チャーシューに体調不良者続出
問題が表面化したのは6月5日、X（旧Twitter）ユーザー「ホー夕ン（@NCP0289）」氏が投稿した体調不良の報告が発端だった。同氏は、「人生初のカンピロバクターで体調が終わり散らかして現地行けるか怪しくなってきた」と投稿。店舗で提供された鶏チャーシューの中心が「明らかに生っぽかった」と回顧している。この投稿を皮切りに、同じ週末に来店したとみられる他の利用者からも「日曜に食べて火曜に発熱」「水曜から下痢が止まらない」などの報告が相次いだ。一部の投稿者は、感染症の後遺症として知られるギラン・バレー症候群を懸念する声も上げている。
感染源として疑われているのが、同店の看板メニューに添えられた半生状態の鶏チャーシューだ。店舗の案内では「中心部まで火が通りきっていない状態で提供」「しばらく置くと色が変わります」と明記されており、低温調理による“レア提供”が意図的に行われていたと見られる。</t>
    <phoneticPr fontId="15"/>
  </si>
  <si>
    <t>coki</t>
    <phoneticPr fontId="15"/>
  </si>
  <si>
    <t>https://coki.jp/article/column/53682/</t>
    <phoneticPr fontId="15"/>
  </si>
  <si>
    <t>八女 西日本短大附属高の学生食堂で生徒５０人以上が食中毒</t>
    <phoneticPr fontId="15"/>
  </si>
  <si>
    <t xml:space="preserve">  八女市の西日本短期大学附属高校の学生食堂で先月下旬に出された食事を食べた生徒５０人以上が相次いで腹痛や下痢などの症状を訴えました。保健所は食事が原因の食中毒と断定し、食堂を６日から２日間の営業停止処分としました。県によりますと、今月１日、広川町の医療機関から「食中毒のような症状が見られる高校生を複数診察した」と保健所に連絡がありました。保健所が調べたところ、八女市の西日本短期大学附属高校の寮生向けの学生食堂で、先月２５日から３１日の間に食事をした５１人の生徒が腹痛や下痢、発熱の症状を訴えたということです。全員が快方に向かっているということですが、一部の生徒からはサルモネラ菌が検出されたということです。
保健所は食堂の食事が原因の食中毒と断定し、食堂を６日から２日間の営業停止処分としました。サルモネラ菌による食中毒は、卵や肉などが原因となることが多く、県は十分に加熱して食べるよう注意を呼びかけています。</t>
    <phoneticPr fontId="15"/>
  </si>
  <si>
    <t>福岡県</t>
    <rPh sb="0" eb="3">
      <t>フクオカケン</t>
    </rPh>
    <phoneticPr fontId="15"/>
  </si>
  <si>
    <t>NHK</t>
    <phoneticPr fontId="15"/>
  </si>
  <si>
    <t>https://www3.nhk.or.jp/fukuoka-news/20250606/5010028448.html</t>
    <phoneticPr fontId="15"/>
  </si>
  <si>
    <t xml:space="preserve">に福岡市南区内の社員食堂で提供された
食事を喫食した38名が下痢、嘔吐、発熱等の食中毒様症状を呈し、24名が医療機関を受診した。 
調査の結果、福岡市保健所は、以下の施設が提供した食事を原因とするノロウイルス食中毒
と断定し、６月５日（木）午後４時から１日間の営業停止処分とした。なお、当該施設は５月
29日（木）から自主休業中である。 </t>
    <phoneticPr fontId="82"/>
  </si>
  <si>
    <t>福岡市公表</t>
    <rPh sb="0" eb="3">
      <t>フクオカシ</t>
    </rPh>
    <rPh sb="3" eb="5">
      <t>コウヒョウ</t>
    </rPh>
    <phoneticPr fontId="82"/>
  </si>
  <si>
    <t xml:space="preserve">７人に下痢や発熱などの症状 原因不明も…食中毒と断定 大崎市の居酒屋に３日間の営業停止 </t>
    <phoneticPr fontId="15"/>
  </si>
  <si>
    <t>宮城県</t>
    <rPh sb="0" eb="3">
      <t>ミヤギケン</t>
    </rPh>
    <phoneticPr fontId="15"/>
  </si>
  <si>
    <t>　宮城県は５日、大崎市の飲食店で食事をした７人に下痢などの症状が出たと公表しました。この飲食店の食事を原因とする食中毒と断定し、調査しています。
県によりますと、５月３１日に大崎市の飲食店「地酒 居酒屋 蔵」で食事をした男性が、３日後の６月２日、下痢や発熱などの症状を訴えました。これを受け、大崎保健所が調査したところ、同じグループで食事をしていた１２人のうち男性７人に、同様の症状が出ていたことが分かりました。患者に共通する食事は、この店で提供された刺身などであったことから、保健所は食中毒が起きたと断定。同じグループの人や従業員の便を回収し、検査をしています。男性のグループが食べたメニューは刺身（まぐろ、かつお、いか、たこ、ヒラメ）、グリーンサラダ、カニパン（カニとホワイトソースをバゲットに載せたもの）、海老しんじょう揚げ、若鶏みそ焼き、カレーうどん、牛レバーのあぶりで、症状を訴えた人は全員、すでに快方に向かっているということです。県は、この飲食店を６月５日から７日までの３日間にわたって、営業停止の処分としています。</t>
    <phoneticPr fontId="15"/>
  </si>
  <si>
    <t>仙台放送</t>
    <rPh sb="0" eb="4">
      <t>センダイホウソウ</t>
    </rPh>
    <phoneticPr fontId="15"/>
  </si>
  <si>
    <t>https://topics.smt.docomo.ne.jp/article/oxtv/region/oxtv-26460</t>
    <phoneticPr fontId="15"/>
  </si>
  <si>
    <t xml:space="preserve">山陽新聞 </t>
    <phoneticPr fontId="15"/>
  </si>
  <si>
    <t>ちりめんにフグ混入疑い、三重 スーパー自主回収：山陽新聞デジタル</t>
    <phoneticPr fontId="15"/>
  </si>
  <si>
    <t>　三重県は５日、津市のスーパー「ぎゅーとらラブリー一志店」で販売された、ちりめんじゃこ１パックにフグとみられる稚魚が混入していたと発表した。食中毒防止のため未処理のフグの販売は禁止されており、「ぎゅーとら」（同県伊勢市）は運営する同店を含む県内１９店舗で５月３１日～６月４日に販売した計２６５パックを自主回収する。これまでに健康被害の報告はない。　県によると、混入していたのは体長約８ミリのフグとみられる稚魚。４日午前１０時ごろ、購入客から同社に連絡があり発覚した。同県松阪市の同社工場で加工し、手作業でパック詰めする過程で異物の目視確認を２人一組で実施したが、見落として出荷されたという。</t>
    <phoneticPr fontId="15"/>
  </si>
  <si>
    <t>三重県</t>
    <rPh sb="0" eb="3">
      <t>ミエケン</t>
    </rPh>
    <phoneticPr fontId="15"/>
  </si>
  <si>
    <t>https://www.sanyonews.jp/article/1736237</t>
    <phoneticPr fontId="15"/>
  </si>
  <si>
    <t xml:space="preserve">万博「静けさの森」でもレジオネラ属菌検出 - au Webポータル </t>
    <phoneticPr fontId="15"/>
  </si>
  <si>
    <t>大阪府</t>
    <rPh sb="0" eb="3">
      <t>オオサカフ</t>
    </rPh>
    <phoneticPr fontId="15"/>
  </si>
  <si>
    <t>　　大阪府の吉村洋文知事は5日、大阪・関西万博会場内にある「静けさの森」の親水池で、指針値を超えるレジオネラ属菌が検出されたと記者団に明らかにした。</t>
    <phoneticPr fontId="15"/>
  </si>
  <si>
    <t>https://nordot.app/1303241776452452734?c=768367547562557440</t>
    <phoneticPr fontId="15"/>
  </si>
  <si>
    <t>共同通信</t>
    <rPh sb="0" eb="2">
      <t>キョウドウ</t>
    </rPh>
    <rPh sb="2" eb="4">
      <t>ツウシン</t>
    </rPh>
    <phoneticPr fontId="15"/>
  </si>
  <si>
    <t>ビュッフェで7人が食中毒、原因食品の産地調査を要請</t>
    <phoneticPr fontId="82"/>
  </si>
  <si>
    <t>　6月5日、 保健省食品安全局からの情報によると、同局はフーイエン省トゥイホア市のレストランでビュッフェを食べた後に食中毒の疑いがあり、7人が腹痛、嘔吐、下痢の症状で入院したという情報を受け取った。食品安全局は、フーイエン省保健局に対し、治療を受けている患者がいる病院に対し、食中毒患者の健康と生命に影響を与えないよう、積極的に治療に資源を集中するよう緊急に指示するよう要請する正式文書第1181/ATTP-NDTT号を発行した。
関係部門は調査を組織し、食品の出所を追跡して、中毒の原因となった原材料と食品の供給源を明確に特定する；食品サンプルと標本を採取して検査し、原因を究明する；食中毒の原因となった疑いのある食品加工施設の操業を一時停止する；食品安全規則に違反した場合、調査して厳格に対処する；結果を公表して速やかに地域社会に警告する。保健省はまた、関係部署に対し、食品安全条件の確保、食品原材料の原産地と供給元の厳格な管理、食品の予備加工、加工、輸送、三段階の食品検査、食品サンプルの保管といった全過程における衛生確保のため、食品サービス施設への広報と指導を強化するよう要請した。また、食品を選択する際の人々への広報、そして混雑したイベントを提供する食品加工サービス施設への広報も強化した。食品安全局も規則に従って結果を省に報告することを義務付けています。
この中毒疑い事件について、ドンホアタウン医療センターは6月3日に食中毒と診断された患者7人を受け入れた。入院した7人のうち6人は同じ家族だった。6月2日午後、10人ほどのグループがトゥイホアのレストランで、1人14万ドンのカタツムリとシーフードのビュッフェを食べた。グループのうち2人は何も食べず、特に異常な症状も見られなかった。同日午後7時、7人が嘔吐、下痢、腹痛の症状を呈した。薬を服用したが効果がなく、翌日入院した。</t>
    <phoneticPr fontId="82"/>
  </si>
  <si>
    <t>https://www.vietnam.vn/ja/yeu-cau-dieu-tra-nguon-goc-thuc-pham-khien-7-nguoi-ngo-doc-sau-an-buffet</t>
    <phoneticPr fontId="82"/>
  </si>
  <si>
    <t>https://www.vietnam.vn/ja/nhieu-sinh-vien-bach-khoa-ha-noi-nghi-ngo-doc-thuc-pham-sau-bua-com-quan-su</t>
    <phoneticPr fontId="82"/>
  </si>
  <si>
    <t>害獣駆除業者に聞いた「ねずみが多発する飲食店の見分け方」。ねずみが触れた食材で食中毒のような症状になった事例も</t>
    <phoneticPr fontId="15"/>
  </si>
  <si>
    <r>
      <rPr>
        <b/>
        <sz val="13"/>
        <rFont val="游ゴシック"/>
        <family val="3"/>
        <charset val="128"/>
      </rPr>
      <t>　衝撃を与えたすき家のねずみ味噌汁混入騒動。驚異の繁殖力で増殖し続けるねずみは、一度見かけたら根絶するのは至難の業だという。なじみ深い飲食店での被害実態とは――。ねずみが多発する飲食店の見分け方とは？会社員のAさん（40代）が渋谷センター街のとある居酒屋で食事をしていたときのこと。
「頭上でドドッと足音が聞こえたのとほぼ同時に、上からネズミが高速落下。テーブルの上の汁物の椀に入ったんです。あまりの不意打ちに椅子から落ちてしまいました」
そのトラウマから、以来Aさんはセンター街で食事することができなくなったという。だが、ねずみが爆増する都会において、このような事珍しいことではない。
ねずみの怖さは、何といっても病気などの感染被害だ。都内を中心に害獣駆除を行う「害獣BUZZ」の金谷氏は次のように語る。「ねずみは一匹に数万匹のダニやノミが付着しており、生まれたときから死ぬまで一生汚い生き物なんです。ねずみが触れたりかじったりした食材を口にし、食中毒のような症状になった事例もあります。蕁麻疹ができたクライアントさんもいました」
　親指程度の穴でも余裕で通り抜ける
飲食店の場合、目の前に現れずとも、ねずみが触れた食材を知らずに口にしてしまう危険性も出てくる。消費者心理としては、やはりねずみの発生が少ない店を選びたいが、見分ける術はあるのか？金谷氏は「条件に当てはまれば必ずねずみが出るというわけではない」と前置きしながらも、次のようなチェックポイントを挙げた。「目安となるのは建物の築年数。ねずみは親指程度の穴でも通り抜けできるため、建物の隙間が少ないほうがいいのですが、古い建物は一昔前の建築基準法で建てられている上、老朽化の影響で穴が開きやすくなっています。また、店内が古びていると掃除をしてもキレイには見えないのでサボりがちになってしまうという心理も働くようです。結果的に不衛生な環境をつくってしまい、さらにねずみを呼び込んでしまうという悪循環が生じることもあります」
建物の構造のほか、ねずみの通り道である配管が多く通っている“地下”の店や、油っこい料理を提供する店など、ねずみが好む食材を多く使う場所も対策が必要だという。
また、ねずみ専門駆除業者「東京マウス」の職人で、SNSで駆除の様子を発信する駆除美氏は、次のように傾向を語る。「飲食店の中でも特にねずみが好むのが調理場。そのため、調理場そのものが広いとねずみが発生するリスクは高まります。また、調理機器の下や床に食べ物のクズが散乱していないか、蓋のないゴミ箱を使用していないかもチェックポイントです」ねずみを発生させないためには、日々の歯磨きと同様、店舗の清掃を徹底し予防することが大切なのだ。</t>
    </r>
    <r>
      <rPr>
        <b/>
        <sz val="14"/>
        <rFont val="游ゴシック"/>
        <family val="3"/>
        <charset val="128"/>
      </rPr>
      <t xml:space="preserve">
</t>
    </r>
    <r>
      <rPr>
        <b/>
        <sz val="13"/>
        <rFont val="游ゴシック"/>
        <family val="3"/>
        <charset val="128"/>
      </rPr>
      <t>　ねずみの出現リスクが高まる条件とは？
•建物が古い　　•店が地下にある　•窓から隙間風が吹いている　•厨房のゴミ箱に蓋がない　•調理場の床に食べ物のクズが散乱　•厨房が広い　•油っこい料理を提供</t>
    </r>
    <phoneticPr fontId="15"/>
  </si>
  <si>
    <t>-</t>
    <phoneticPr fontId="15"/>
  </si>
  <si>
    <t>日刊SPA</t>
    <rPh sb="0" eb="2">
      <t>ニッカン</t>
    </rPh>
    <phoneticPr fontId="15"/>
  </si>
  <si>
    <t>https://news.ameba.jp/entry/20250604-46554457/</t>
    <phoneticPr fontId="15"/>
  </si>
  <si>
    <t>屋島周辺海域における貝毒検査の結果について</t>
    <phoneticPr fontId="15"/>
  </si>
  <si>
    <t xml:space="preserve">   二枚貝の出荷の自主規制の要請
　令和7年6月3日に実施した貝毒検査において、屋島周辺海域の養殖マガキに、国の定める規制値（4MU（マウスユニット）/g）を超える麻痺性貝毒（6.2MU/g）が検出されたことから、当該海域で操業可能な関係漁業協同組合に対し二枚貝の出荷の自主規制を要請しました。
県民の皆様へ  魚類等は安心して食用にできます  　屋島周辺海域の潮干狩りなどで採れた二枚貝は食べないようにしてください。
　主に二枚貝が、人に有害な毒素を体内に蓄積させ貝毒をもつようになることがあります。国内では、麻痺性貝毒と下痢性貝毒が知られています。これら貝毒の成分は熱に強く、加熱しても毒性は弱くなりません。麻痺性貝毒の症状としては、食後約30分で舌、唇などがしびれ、重症の場合は体が思うように動かなくなります。下痢性貝毒の場合は食後約30分から4時間以内に下痢等の症状が現れます。これらの症状が現れた場合は、速やかに医師の処置を受けてください。該当する地域において安全性が確認されるまでの間、潮干狩りなどで採取された二枚貝は、食べないようにしてください。
　詳しくは、『食の安全・安心ホームページ』でご確認ください。</t>
    <phoneticPr fontId="15"/>
  </si>
  <si>
    <t>https://www.pref.kagawa.lg.jp/suisan/sogo/oshirase/2025kaidoku.html</t>
    <phoneticPr fontId="15"/>
  </si>
  <si>
    <t>香川県</t>
    <rPh sb="0" eb="3">
      <t>カガワケン</t>
    </rPh>
    <phoneticPr fontId="15"/>
  </si>
  <si>
    <t>香川県公表</t>
    <rPh sb="0" eb="5">
      <t>カガワケンコウヒョウ</t>
    </rPh>
    <phoneticPr fontId="15"/>
  </si>
  <si>
    <t>東海牛乳、230万本を自主回収　「風味異常」の問い合わせ相次ぐ</t>
    <phoneticPr fontId="15"/>
  </si>
  <si>
    <t>　乳飲料メーカー「東海牛乳」（岐阜県神戸町）は5月30日、牛乳の風味に異常があったとして約230万本を自主回収すると発表した。原因は調査中で、健康被害の情報は確認されていないという。　同社によると、回収するのは同月16～27日に製造した牛乳で、賞味期限が30日から6月10日のもの。「味わいらくのう牛乳」や「酪農牛乳」といった商品名の1リットルパックに入った牛乳計230万本。パックの側面に「製造者　東海牛乳株式会社」と記載されている（本巣工場は対象外）。東海・北陸・関西の2府10県で販売されたという。購入した人から21日以降、「いつもと味が違う」「苦みを感じる」「レンジで温めるとヨーグルト状になった」といった問い合わせが、30日までに約80件寄せられた。同社は製造ラインの見直しや検査をしたが原因は不明で、さらなる調査を外部の検査機関に依頼しているという。
　出荷前の検査では異常はなかったというが、保健所の指導に基づき自主回収を決めた。同社の井尾行宏社長は取材に対し、「ご迷惑をおかけし、大変申し訳ない。保健所と相談のうえ、製造過程に問題はないと判断し、製造を再開した」と話した。</t>
    <phoneticPr fontId="15"/>
  </si>
  <si>
    <t>https://news.yahoo.co.jp/articles/0198dda082e6c201a77de44975a363ca38ddb2c6</t>
    <phoneticPr fontId="15"/>
  </si>
  <si>
    <t>岐阜県</t>
    <rPh sb="0" eb="3">
      <t>ギフケン</t>
    </rPh>
    <phoneticPr fontId="15"/>
  </si>
  <si>
    <t>朝日新聞</t>
    <rPh sb="0" eb="4">
      <t>アサヒシンブン</t>
    </rPh>
    <phoneticPr fontId="15"/>
  </si>
  <si>
    <t>保健所はこの老人ホームを６月７日から５日間、業務停止処分としました。
食中毒が発生したのは、岡山県奈義町の特別養護老人ホーム、「なぎみ苑」です。
県の発表によりますと、６月２日、この老人ホームで作られた弁当を食べた３４人のうち８人が下痢や嘔吐を訴えていることが分かりました。</t>
    <phoneticPr fontId="82"/>
  </si>
  <si>
    <t>岡山放送</t>
    <rPh sb="0" eb="4">
      <t>オカヤマホウソウ</t>
    </rPh>
    <phoneticPr fontId="82"/>
  </si>
  <si>
    <t xml:space="preserve">飲食店でフグ食中毒 3人が症状、うち1人が救急搬送 2日間の営業停止処分に 岩手県盛岡市 </t>
    <phoneticPr fontId="15"/>
  </si>
  <si>
    <t>岩手県</t>
    <rPh sb="0" eb="3">
      <t>イワテケン</t>
    </rPh>
    <phoneticPr fontId="15"/>
  </si>
  <si>
    <t>　岩手県盛岡市は、市内の飲食店でフグを食べたことによる食中毒が発生したと発表しました。市は、この店を6月7日から2日間の営業停止処分としました。
食中毒が発生したのは、盛岡市本町通にある飲食店「ふじわら」です。盛岡市保健所によりますと、5日の夜、この店でフグ料理を食べた4人グループのうち3人が脱力感、手や指のしびれ、呼吸が苦しいなどの症状を訴えたということです。このうち1人は6日に救急搬送されましたが、3人とも回復に向かっているということです。
保健所は患者の症状やフグの毒があるとされる部位も提供されていたことから、この店のフグ料理を原因とする食中毒と判断しました。フグの肝臓や卵巣などの有毒部位の提供は、食品衛生法で禁止されています。また、盛岡市内で業務としてフグの処理を行う場合は、県の認定を受ける必要がありますが、この店は受けていなかったということです。保健所は、この店の営業を7日から2日間の営業停止処分としました。</t>
    <phoneticPr fontId="15"/>
  </si>
  <si>
    <t>いわてめんこいテレビ</t>
    <phoneticPr fontId="15"/>
  </si>
  <si>
    <t>https://topics.smt.docomo.ne.jp/article/menkoi_tv/region/menkoi_tv-22902</t>
    <phoneticPr fontId="15"/>
  </si>
  <si>
    <t>https://news.yahoo.co.jp/articles/a6b25f02c557acaca02aa7df9be72a989cc4ae81</t>
    <phoneticPr fontId="82"/>
  </si>
  <si>
    <t>https://business.nikkei.com/atcl/gen/19/00118/060500134/?n_cid=nbpnb_mled_mre</t>
    <phoneticPr fontId="82"/>
  </si>
  <si>
    <t>　米国のトランプ大統領が打ち出した「相互関税」で、ASEAN加盟国の多くは、カンボジアの49％を筆頭に高い関税率を適用される見通しになっている。米中の双方とつながり、グローバルサプライチェーンの中心を担ってきたASEANだが、両超大国間の対立激化でどのように変化していくのか。タイの名門タマサート大学で教えるパビダ・パナノン教授に聞いた。米国のトランプ大統領が4月に発表した「相互関税」では、カンボジアの49％を筆頭に、多くの東南アジア諸国連合（ASEAN）加盟国が高い関税率を適用される見通しになっています。これはどうしてでしょうか。タマサート大学のパビダ・パナノン教授（以下パナノン氏）：トランプ大統領の政策や関税率の算定の仕方を見れば、対米黒字が大きい国ほど打撃も大きくなっている。つまり、米国への輸出が輸入に比べて多い国々が、最も大きな打撃を受けたということです。もう一段踏み込んで考えてみると、ASEAN各国への高関税には、中国から米国への輸出を巡り、“第2の扉”を閉ざすという意味があることも分かります。第1次トランプ政権時に米中の緊張が高まって以来、中国は貿易の一部をASEAN各国経由にすることで、迂回路を確保してきました。つまり、ASEAN各国に対する関税率を引き上げることは、中国が第三国を経由して米国へと進出する“第2の扉”を閉ざすことにつながるのです。 
　相互関税の発表後、間もなく開かれたASEANの経済担当相の緊急会合では、米国への報復関税を実施しないことで一致しました。
パナノン氏：ASEANの結束を呼びかけたのは、今年の議長国であるマレーシアで、議長国としてより大きな役割を果たそうという意図だったのだと思います。
　しかし、ご存じの通り、ASEAN加盟国の中には小国も多く交渉力があまりありません。そして米国への輸出も多い。米国に対して強い報復をすることは、ASEANの利益にはならないでしょう。仮にASEANが報復に出ることで、トランプ大統領がさらに強力な懲罰的関税を発動した場合、ダメージは計り知れません。ASEAN加盟国には米国に対抗措置を取るだけのレバレッジがありません。日本でさえ強い対抗措置を取れないのですから。とりわけ、ラオスやカンボジア、ミャンマーといった経済的な小国には打てる手はほとんどありません。各国の交渉の傾向は、関税の引き下げや非関税障壁の見直しを通じる形で、米国からの輸入を増やすようなものになっています。</t>
    <phoneticPr fontId="82"/>
  </si>
  <si>
    <t>タイ</t>
    <phoneticPr fontId="82"/>
  </si>
  <si>
    <t>　世界最大の鶏肉輸出国ブラジル南部の養鶏場で5月に鳥インフルエンザが発生した問題で、ファバロ農相は4日、国内の養鶏場で18日までに新たな発生がなければ終息を宣言し、各国への鶏肉輸出を早期に再開する意向を示した。首都ブラジリアで記者会見した。5月中旬の発生後、中国や欧州連合（EU）などがブラジル産鶏肉の輸入を停止。鶏肉輸入の7割をブラジル産に頼る日本は、感染が確認された養鶏場がある南部モンテネグロ市産に限り輸入を止めている。農業省は疑い例の調査や感染拡大の防止策を進めており、ファバロ氏は「感染は封じ込められている」と強調した。</t>
    <phoneticPr fontId="82"/>
  </si>
  <si>
    <t>ブラジル</t>
    <phoneticPr fontId="82"/>
  </si>
  <si>
    <t xml:space="preserve">トランプ関税「ASEANは米中との距離感に苦慮」　タイ・タマサート大教授    </t>
  </si>
  <si>
    <t>ブラジル農相、鶏肉輸出再開意向　鳥インフルエンザ終息なら（共同通信） - Yahoo!ニュース</t>
  </si>
  <si>
    <t>UNEP “プラスチック汚染防止へ国際社会連帯を” 世界環境デー ｜ NHK ｜ 国連</t>
  </si>
  <si>
    <t>第1弾リスト発表！「雲南小粒コーヒー」や「西湖龍井茶」などが選定―中国 - ライブドアニュース</t>
  </si>
  <si>
    <t>〔のぞき見〕食品業者に手洗い義務化 - NNA ASIA・台湾・社会</t>
  </si>
  <si>
    <t xml:space="preserve">奇妙なキノコ鍋を食べ、7人が食中毒、1人が肝臓と腎臓に損傷 - Vietnam.vn </t>
  </si>
  <si>
    <t>VW、新製品「ソーセージ」を独スーパーマーケットで発売へ 収益改善に期待 - Yahoo!ニュース</t>
  </si>
  <si>
    <t>日清食品、中国で「内陸シフト」　デフレ下で即席麺伸びる - 日本経済新聞</t>
  </si>
  <si>
    <t>【速報】たらみ、インドネシアでハラル認証商品　イスラム圏へドライゼリー - 日本食糧新聞・電子版</t>
  </si>
  <si>
    <t>オランダ：グミ「ハリボー」大麻混入か　オランダ　子供ら体調不良 ｜ 毎日新聞</t>
  </si>
  <si>
    <t>https://www3.nhk.or.jp/news/html/20250605/k10014826051000.html</t>
    <phoneticPr fontId="82"/>
  </si>
  <si>
    <t>　5日は国連が定めた「世界環境デー」です。UNEP＝国連環境計画のトップがNHKの取材に応じ、世界で深刻化するプラスチック汚染の防止に向け「国際社会が連帯しなければならない」と訴え、ことし8月にスイスで開かれる国際会議で、法的拘束力のある条約案の合意を目指す考えを強調しました。各国は、世界で深刻化するプラスチックによる環境汚染を防ぐため、初めての法的拘束力のある条約案を取りまとめようと去年、韓国・プサン（釜山）で開かれた政府間交渉委員会で合意を目指しましたが、意見の隔たりが大きく、合意は見送られました。こうした中、ことしの「世界環境デー」のテーマは「プラスチック汚染をなくそう」となっていて、NHKの取材に応じた国連環境計画のトップ、インガー・アンダーセン事務局長は「海岸や海、土壌、そして、わたしたちの体の中でも問題となっているプラスチック汚染を、国際社会は連帯して撲滅しなければならない」と述べました。その上で、ことし8月にスイスで協議が再開されることになっている政府間交渉委員会で条約案の合意を目指す考えを強調し、日本からのリーダーシップにも期待を示しました。さらに、アンダーセン事務局長は「グローバル・サウスの国々でも、廃棄物管理のため、投資が確保されるよう取り組む必要がある」と述べ、経済成長や人口の増加に伴いプラスチック汚染が広がっていくおそれがある新興国や途上国への支援を呼びかけました。</t>
    <phoneticPr fontId="82"/>
  </si>
  <si>
    <t>スイス</t>
    <phoneticPr fontId="82"/>
  </si>
  <si>
    <t>https://news.livedoor.com/article/detail/28897554/</t>
    <phoneticPr fontId="82"/>
  </si>
  <si>
    <t>　中国工業情報化部によると、中国初の「伝統的優位性を持つ食品産地および地域特産食品産業の重点育成リスト」が4日に発表され、雲南省産の小粒コーヒーや西湖龍井茶（西湖ロンジン茶）など、39の重点育成対象が選定されました。今回発表された重点育成対象は中国28省に分布しており、乳製品製造、飲料製造、酒造工業、精製茶製造などの食品工業の主要な部門をカバーしています。地方の特色ある食品資源を深く掘り起こし、発展の方向性と育成の優先順位を明確にすることで、地域の特色ある食品産業の構築を支援することが目的です。統計によると、現在中国には450を超える特色ある食品産地があり、産業規模は2兆5000億元（約50兆円）を超えています。また、中国は既に世界最大の食品工業国となっており、業界全体の規模は約9兆8000億元（約20兆円）に達しています。工業情報化部は今後、引き続き伝統的優位性を持つ食品産地および地方の特色ある食品産業の重点育成を推進し、各地が地元の実情に応じて特色ある産業の優位性を築き、「百花斉放（多様な発展）」の産業構造を構築するよう指導し、食品産業の質の高い発展を促進していくと表明しました</t>
    <phoneticPr fontId="82"/>
  </si>
  <si>
    <t>中国</t>
    <rPh sb="0" eb="2">
      <t>チュウゴク</t>
    </rPh>
    <phoneticPr fontId="82"/>
  </si>
  <si>
    <t>https://www.nna.jp/news/2801732</t>
    <phoneticPr fontId="82"/>
  </si>
  <si>
    <t>　台湾の食品従事者に対し、金銭に触れた後に手洗いをせずに食品を扱うことを禁止する新たなルールが導入された。食品の汚染リスクを減らすのが目的だ。対象は全ての食品関連事業者で、食品製造業のほか、屋台、小吃（スナック）店、飲食店、フードデリバリー業者などが含まれる。中国時報などが伝えた。衛生福利部（衛生省）食品薬物管理署（食薬署）が４日、「食品良好衛生規範」の改正内容を発表した。違反した場合は、６万台湾元（約29万円）以上、２億元以下の罰金が科される。フードデリバリー業では、配達員が配達中に喫煙したり、ビンロウやガムをかんだりする行為を禁止。配送ボックスは密閉・保温機能を備え、食品は完全包装することを求めた。冷蔵・冷凍食品の輸送事業者に対しては、新たな温度基準を設ける。冷凍はマイナス12度以下、冷蔵は７度以下を維持し、温度は毎日測定し記録することを義務付けた。現地紙によると、屋台などでは多くが１人で営業していることから、業者からは「調理と会計を１人で行う中、頻繁な手洗いは現実的でない」といった懸念の声が上がっている。食薬署は、新基準の周知を徹底し、違反への通報制度を強化する。消費者からの通報が事実と認定されれば、実際の罰金額の20～50％が報奨金として支払われる。現・元従業員による内部通報には最大400万元の報奨金を支給する。</t>
    <phoneticPr fontId="82"/>
  </si>
  <si>
    <t>台湾</t>
    <rPh sb="0" eb="2">
      <t>タイワン</t>
    </rPh>
    <phoneticPr fontId="82"/>
  </si>
  <si>
    <t>https://www.vietnam.vn/ja/an-lau-nam-la-7-nguoi-ngo-doc-1-nguoi-ton-thuong-gan-than</t>
    <phoneticPr fontId="82"/>
  </si>
  <si>
    <t>　畑で採取した奇妙なキノコを食べた7人が中毒の疑いで入院し、うち1人は肝臓と腎臓に損傷を負い集中治療を受けている。
　 6月3日、中央高原総合病院は、ダクラク省ラック郡リエンソン鎮ジュン村に住むYSÊさん（36歳）、YTBDさん（27歳）、甥のYLSさん（17歳）の、種類不明のキノコ中毒患者3人を治療していると発表した。3人とも腹痛、嘔吐、めまいを訴えて入院した。集中治療・毒物管理部門の副部長であるフイン・ティ・ドアン・ズン医師によると、1人の患者は肝臓と腎臓に損傷を負い、集中的な監視と治療を受けている。その前の6月2日午後6時頃、YSÊさんの家族は畑で採れたキノコを使った鍋料理を準備した。食後、7人が中毒症状を示し、ラック地区医療センターに緊急搬送されました。重篤な状態のため、3人がより高度な医療施設に搬送されました。
同時に、病院にはキノコ中毒の別の症例、同様の症状を呈するLVMさん（ ダクノン省クジュット郡在住）も搬送された。
ミン・フオン
出典: https://tuoitre.vn/an-lau-nam-la-7-nguoi-ngo-doc-1-nguoi-ton-thuong-gan-than-20250603140348449.htm</t>
    <phoneticPr fontId="82"/>
  </si>
  <si>
    <t>https://news.yahoo.co.jp/articles/b4fca7030ba9e32ad4b90fcd55f934c81c4dda65</t>
    <phoneticPr fontId="82"/>
  </si>
  <si>
    <t xml:space="preserve"> 　レトルト食品として新発売
ヴォルフスブルク工場と新製品『カリーヴルスト・ウィズ・ケチャップ（Currywurst with ketchup）』
フォルクスワーゲンは、ベストセラー製品の新バージョンを発売した。売上高を飛躍的に高める可能性を秘めているが、クルマとはまったく関係のない製品だ。
経験豊富な自動車アナリストでさえも驚くような話だが、フォルクスワーゲンの最重要製品の1つは、クルマでも部品でもなく、伝統的なドイツのソーセージ『カリーヴルスト（currywurst）』だ。世界第2位の自動車メーカーである同社は、加工肉事業でも大手であり、その名物カリーヴルストが、ドイツのスーパーマーケットの惣菜売り場に並ぶことになった。このソーセージは1973年にヴォルフスブルクの自社精肉工場で初めて焼き上げられ、当初はフォルクスワーゲンの社員食堂で提供されていた。しかし、すぐに社外にも販売されるようになり、ドイツ国民の間で瞬く間に人気商品となった。2024年だけでも860万本近くのカリーヴルストが販売され、フォルクスワーゲンブランドの乗用車および商用車の520万台を軽々と上回った。フォルクスワーゲン・グループの全ブランド（903万台）を合わせても、僅差で2位に続いている。2025年6月からは、電子レンジで調理できるレトルト食品として、ドイツ北部および東部のEdekaやNettoなどのスーパーマーケットで販売される。全国展開も計画されているとのことだ。一般的な電子レンジ用カリーヴルストは2000年代初頭から販売されているが、フォルクスワーゲンのカリーヴルストは工場直送で鮮度が売りだ。トマトソース用のカレー粉の袋が入っていないのは、「ソーセージとソースに十分なカレーが入っているから」だと、フォルクスワーゲンの社内食肉部門責任者であるディートマール・シュルツ氏は説明する。カリーヴルストは単なるPR目的の商品ではなく、立派なビジネスとして成り立っている。フォルクスワーゲンの年次報告書にはソーセージの具体的な売上は記載されていないが、加工肉事業で年間7桁ユーロ（数億円）の売上を計上していると推定される。カリーヴルストには、フォルクスワーゲンの公式部品番号「199 398 500 A」が付けられている。
　何十年にもわたり、カリーヴルストはフォルクスワーゲンの歴史の一部となっている。以前、ある工場の社員食堂でソーセージをベジタリアン向けの代替品に置き換えようとしたところ、激しい反発が巻き起こった。「フォルクスワーゲンのソーセージがなくなる？ そんなのありえない！」という声が飛び交ったという。フォルクスワーゲンは、新しい電子レンジ対応バージョンでしっかりとした味付けを保ちつつ、さらなる販売拡大を目指している。</t>
    <phoneticPr fontId="82"/>
  </si>
  <si>
    <t>ドイツ</t>
    <phoneticPr fontId="82"/>
  </si>
  <si>
    <t>https://www.nikkei.com/article/DGXZQOGM02AZK0S5A600C2000000/</t>
    <phoneticPr fontId="82"/>
  </si>
  <si>
    <r>
      <t xml:space="preserve">　【香港=伊原健作】日清食品ホールディングスが中国内陸部の営業を強化する。デフレ圧力が強まるなかでも、低価格の即席麺の売れ行きは底堅い。工場建設などで人口流入が期待できる地方都市を開拓し、新たな成長源を育てる狙いだ。安藤宏基社長の次男で、中国・香港事業を統括する安藤清隆・日清食品公司（香港日清）董事長兼最高経営責任者（CEO）が日本経済新聞などの取材に応じた。「営業員を電気自動車（EV）関連産業...
</t>
    </r>
    <r>
      <rPr>
        <b/>
        <sz val="14"/>
        <color rgb="FFFF0000"/>
        <rFont val="游ゴシック"/>
        <family val="3"/>
        <charset val="128"/>
      </rPr>
      <t>この記事は会員限定です。登録すると続きをお読みいただけます。</t>
    </r>
    <phoneticPr fontId="82"/>
  </si>
  <si>
    <t>https://news.nissyoku.co.jp/flash/1186964</t>
    <phoneticPr fontId="82"/>
  </si>
  <si>
    <t>　ダイドーグループホールディングスの食品事業を担うたらみは2日、インドネシアでハラル認証対応のカップドライフルーツゼリーのOEM製造を開始すると発表した。日本と同等のクオリティーを目指し、現地企業工場で委託製造する。（小澤弘教）　※詳細は後日電子版にて掲載いたします。</t>
    <phoneticPr fontId="82"/>
  </si>
  <si>
    <t>インドネシア</t>
    <phoneticPr fontId="82"/>
  </si>
  <si>
    <t>https://mainichi.jp/articles/20250602/ddm/007/030/099000c</t>
    <phoneticPr fontId="82"/>
  </si>
  <si>
    <t>　オランダの食品安全当局は29日、グミ「ハリボー」のハッピーコーラ味を食べた複数の子供たちがめまいなどの体調不良を訴えたと発表した。グミから大麻の成分が検出され、当局が混入の経緯を調べている。ドイツメディアによると、製造元のハリボー社（本社・ドイツ西部グラーフシャフト）は、オランダで販売されているハッピーコーラ味の商品を回収した。独DPA通信などによると、大麻の成分が検出されたのは、いずれも同じロット番号のハッピーコーラ味（1キロ入り）で、少なくとも3袋から検出された。ハリボー社は、混入が疑われるのはオランダ向けの一部の商品に限られるとした上で、オランダの消費者にハッピーコーラ味を「食べないように」と呼びかけた。　ハリボーは世界約120カ国で販売されるグミ菓子。熊の形のフルーツ味が定番で、本社のあるドイツでは200種類以上の商品がある。</t>
    <phoneticPr fontId="82"/>
  </si>
  <si>
    <t>オランダ</t>
    <phoneticPr fontId="82"/>
  </si>
  <si>
    <t>今週のお題(自ら出来る感染症予防)</t>
    <rPh sb="6" eb="7">
      <t>ミズカ</t>
    </rPh>
    <rPh sb="8" eb="10">
      <t>デキ</t>
    </rPh>
    <rPh sb="11" eb="14">
      <t>カンセンショウ</t>
    </rPh>
    <rPh sb="14" eb="16">
      <t>ヨボウ</t>
    </rPh>
    <phoneticPr fontId="5"/>
  </si>
  <si>
    <t>なぜ毎日、食品従事者は自らも病気予防を行うのでしょうか?</t>
    <rPh sb="2" eb="4">
      <t>マイニチ</t>
    </rPh>
    <rPh sb="5" eb="7">
      <t>ショクヒン</t>
    </rPh>
    <rPh sb="7" eb="10">
      <t>ジュウジシャ</t>
    </rPh>
    <rPh sb="11" eb="12">
      <t>ミズカ</t>
    </rPh>
    <rPh sb="14" eb="16">
      <t>ビョウキ</t>
    </rPh>
    <rPh sb="16" eb="18">
      <t>ヨボウ</t>
    </rPh>
    <rPh sb="19" eb="20">
      <t>オコナ</t>
    </rPh>
    <phoneticPr fontId="5"/>
  </si>
  <si>
    <r>
      <t xml:space="preserve">★食品提供の基本は、安全で美味しい食品を喜んで召し上がっていただくことです。
★安全な食品を提供するためには、病原菌や感染原因菌を身に付けない
ようにすることです。気温差の大きいときや風邪が流行しているときには、
</t>
    </r>
    <r>
      <rPr>
        <b/>
        <sz val="13"/>
        <color rgb="FFFFFF00"/>
        <rFont val="游ゴシック"/>
        <family val="3"/>
        <charset val="128"/>
      </rPr>
      <t>罹ってしまうことはしょうがない。多少の病気でも忙しいから無理して仕事に出よう。私が休んだら職場に迷惑をかける。</t>
    </r>
    <r>
      <rPr>
        <b/>
        <sz val="13"/>
        <color indexed="9"/>
        <rFont val="游ゴシック"/>
        <family val="3"/>
        <charset val="128"/>
      </rPr>
      <t xml:space="preserve">
</t>
    </r>
    <r>
      <rPr>
        <b/>
        <sz val="13"/>
        <color indexed="9"/>
        <rFont val="ＭＳ Ｐゴシック"/>
        <family val="3"/>
        <charset val="128"/>
      </rPr>
      <t>・・・これが今までの職場の雰囲気や働き方でした。しかし新型コロナウイルスの世界的感染により事態は一変しました。働き方も変わります。　　　　　手洗いをしっかりして、体調不良時は休みましょう。</t>
    </r>
    <r>
      <rPr>
        <b/>
        <sz val="13"/>
        <color rgb="FFFFFF00"/>
        <rFont val="游ゴシック"/>
        <family val="3"/>
        <charset val="128"/>
      </rPr>
      <t>必要なら店もお休み!</t>
    </r>
    <rPh sb="1" eb="3">
      <t>ショクヒン</t>
    </rPh>
    <rPh sb="3" eb="5">
      <t>テイキョウ</t>
    </rPh>
    <rPh sb="6" eb="8">
      <t>キホン</t>
    </rPh>
    <rPh sb="10" eb="12">
      <t>アンゼン</t>
    </rPh>
    <rPh sb="13" eb="15">
      <t>オイ</t>
    </rPh>
    <rPh sb="17" eb="19">
      <t>ショクヒン</t>
    </rPh>
    <rPh sb="23" eb="24">
      <t>メ</t>
    </rPh>
    <rPh sb="25" eb="26">
      <t>ア</t>
    </rPh>
    <rPh sb="40" eb="42">
      <t>アンゼン</t>
    </rPh>
    <rPh sb="43" eb="45">
      <t>ショクヒン</t>
    </rPh>
    <rPh sb="46" eb="48">
      <t>テイキョウ</t>
    </rPh>
    <rPh sb="55" eb="58">
      <t>ビョウゲンキン</t>
    </rPh>
    <rPh sb="59" eb="61">
      <t>カンセン</t>
    </rPh>
    <rPh sb="61" eb="63">
      <t>ゲンイン</t>
    </rPh>
    <rPh sb="63" eb="64">
      <t>キン</t>
    </rPh>
    <rPh sb="65" eb="66">
      <t>ミ</t>
    </rPh>
    <rPh sb="67" eb="68">
      <t>ツ</t>
    </rPh>
    <rPh sb="82" eb="85">
      <t>キオンサ</t>
    </rPh>
    <rPh sb="86" eb="87">
      <t>オオ</t>
    </rPh>
    <rPh sb="92" eb="94">
      <t>カゼ</t>
    </rPh>
    <rPh sb="95" eb="97">
      <t>リュウコウ</t>
    </rPh>
    <rPh sb="107" eb="108">
      <t>カカ</t>
    </rPh>
    <rPh sb="123" eb="125">
      <t>タショウ</t>
    </rPh>
    <rPh sb="126" eb="128">
      <t>ビョウキ</t>
    </rPh>
    <rPh sb="130" eb="131">
      <t>イソガ</t>
    </rPh>
    <rPh sb="135" eb="137">
      <t>ムリ</t>
    </rPh>
    <rPh sb="139" eb="141">
      <t>シゴト</t>
    </rPh>
    <rPh sb="142" eb="143">
      <t>デ</t>
    </rPh>
    <rPh sb="146" eb="147">
      <t>ワタシ</t>
    </rPh>
    <rPh sb="148" eb="149">
      <t>ヤス</t>
    </rPh>
    <rPh sb="152" eb="154">
      <t>ショクバ</t>
    </rPh>
    <rPh sb="155" eb="157">
      <t>メイワク</t>
    </rPh>
    <rPh sb="169" eb="170">
      <t>イマ</t>
    </rPh>
    <rPh sb="173" eb="175">
      <t>ショクバ</t>
    </rPh>
    <rPh sb="176" eb="179">
      <t>フンイキ</t>
    </rPh>
    <rPh sb="180" eb="181">
      <t>ハタラ</t>
    </rPh>
    <rPh sb="182" eb="183">
      <t>カタ</t>
    </rPh>
    <rPh sb="190" eb="192">
      <t>シンガタ</t>
    </rPh>
    <rPh sb="200" eb="203">
      <t>セカイテキ</t>
    </rPh>
    <rPh sb="203" eb="205">
      <t>カンセン</t>
    </rPh>
    <rPh sb="208" eb="210">
      <t>ジタイ</t>
    </rPh>
    <rPh sb="211" eb="213">
      <t>イッペン</t>
    </rPh>
    <rPh sb="218" eb="219">
      <t>ハタラ</t>
    </rPh>
    <rPh sb="220" eb="221">
      <t>カタ</t>
    </rPh>
    <rPh sb="222" eb="223">
      <t>カ</t>
    </rPh>
    <rPh sb="233" eb="235">
      <t>テアラ</t>
    </rPh>
    <rPh sb="244" eb="246">
      <t>タイチョウ</t>
    </rPh>
    <rPh sb="246" eb="248">
      <t>フリョウ</t>
    </rPh>
    <rPh sb="248" eb="249">
      <t>ジ</t>
    </rPh>
    <rPh sb="250" eb="251">
      <t>ヤス</t>
    </rPh>
    <rPh sb="257" eb="259">
      <t>ヒツヨウ</t>
    </rPh>
    <rPh sb="261" eb="262">
      <t>ミセ</t>
    </rPh>
    <rPh sb="264" eb="265">
      <t>ヤス</t>
    </rPh>
    <phoneticPr fontId="5"/>
  </si>
  <si>
    <r>
      <t>食中毒菌の黄色ブドウ球菌やO157、冬場に流行するノロウイルスなどについては、これまでも食品取扱上重要な危害として注意して
きました。感染様式や原因箇所がある程度明らかであったために重点的な予防や殺菌対策ができていました。
常習的な手抜きでも事故は起きないので基本を忘れがちですが、そういう時に突然事故が起きます。
しっかりルールを実施している職場では事故は起きません。</t>
    </r>
    <r>
      <rPr>
        <b/>
        <sz val="12"/>
        <color rgb="FFFF0000"/>
        <rFont val="ＭＳ Ｐゴシック"/>
        <family val="3"/>
        <charset val="128"/>
      </rPr>
      <t>これはリーダーのやる気の違いです。</t>
    </r>
    <r>
      <rPr>
        <b/>
        <sz val="12"/>
        <rFont val="ＭＳ Ｐゴシック"/>
        <family val="3"/>
        <charset val="128"/>
      </rPr>
      <t xml:space="preserve">
新型コロナウイルス感染症は、感染様式や汚染状態の解明がまだまだ不十分です。感染力も細菌より何倍も強いようです。
簡単な手洗いで予防できていた今までの細菌対策では不十分です。
これからは考え方を少し変えましょう。
⇒私たちの周りにはウイルスが常にいます。これを防ぐのは、徹底した手洗いと殺菌消毒しかありません。
</t>
    </r>
    <r>
      <rPr>
        <b/>
        <u/>
        <sz val="14"/>
        <color rgb="FFFF0000"/>
        <rFont val="ＭＳ Ｐゴシック"/>
        <family val="3"/>
        <charset val="128"/>
      </rPr>
      <t>夏に向かってこの感染ピークが増大しています。マスクなしでの外出が増えています。周辺にも感染者がいます。
自分と職場を守るために、今まで以上に手洗いと衛生マナーを維持徹底しましょう。</t>
    </r>
    <rPh sb="112" eb="115">
      <t>ジョウシュウテキ</t>
    </rPh>
    <rPh sb="121" eb="123">
      <t>ジコ</t>
    </rPh>
    <rPh sb="124" eb="125">
      <t>オ</t>
    </rPh>
    <rPh sb="130" eb="132">
      <t>キホン</t>
    </rPh>
    <rPh sb="133" eb="134">
      <t>ワス</t>
    </rPh>
    <rPh sb="145" eb="146">
      <t>トキ</t>
    </rPh>
    <rPh sb="147" eb="149">
      <t>トツゼン</t>
    </rPh>
    <rPh sb="195" eb="196">
      <t>キ</t>
    </rPh>
    <rPh sb="197" eb="198">
      <t>チガ</t>
    </rPh>
    <rPh sb="204" eb="206">
      <t>シンガタ</t>
    </rPh>
    <rPh sb="245" eb="247">
      <t>サイキン</t>
    </rPh>
    <rPh sb="373" eb="375">
      <t>ゾウダイ</t>
    </rPh>
    <rPh sb="388" eb="390">
      <t>ガイシュツ</t>
    </rPh>
    <rPh sb="391" eb="392">
      <t>フ</t>
    </rPh>
    <rPh sb="398" eb="400">
      <t>シュウヘン</t>
    </rPh>
    <rPh sb="402" eb="405">
      <t>カンセンシャ</t>
    </rPh>
    <rPh sb="423" eb="424">
      <t>イマ</t>
    </rPh>
    <rPh sb="426" eb="428">
      <t>イジョウ</t>
    </rPh>
    <rPh sb="439" eb="443">
      <t>イジテッテイ</t>
    </rPh>
    <phoneticPr fontId="82"/>
  </si>
  <si>
    <t>清涼飲料水は要注意!? 老化、肥満、虫歯の原因「果糖ブドウ糖液糖」を避けるべき理由【疲れない体をつくる最高の食事術】</t>
    <phoneticPr fontId="82"/>
  </si>
  <si>
    <t>　日本人の約８割が「疲れている」と回答するなど、疲労は現代的な“国民病”と言われます。仕事や人間関係のストレス、運動や睡眠の不足、スマートフォンへの依存など、様々な原因が指摘されますが、医学的に間違った「食事のあり方」を問題視するのが牧田善二医師です。新著『疲れない体をつくるための最高の食事術』が話題の牧田医師が解説します。
　「果糖ブドウ糖液糖」を避ける
二糖類の砂糖や多糖類の炭水化物が最終的に分解されるブドウ糖は、「単糖類」と呼ばれます。単糖類には、ブドウ糖のほかに「果糖」があり、こちらは果物に多く含まれます。果物はビタミン類が多いから健康にいいと、積極的に摂る人がいると思います。しかし、ほどほどにしておくことをすすめます。というのも、果糖は人を太らせやすい性質を持っています。先ほど述べたように単糖類にはブドウ糖と果糖がありますが、人間の体はブドウ糖を優先して使うようにできており、果糖は脂肪につくり変えて蓄積される性質を持っています。
つまり、肥満に繫がりやすい糖なのです。さらに気になるのが、果糖はとくにAGEを増やすと考えられる点です。ブドウ糖と果糖は化学式は同じですが、ほんの少し異なる構造から、果糖はブドウ糖よりタンパク質とくっつきやすい性質があります。そのため、果糖はブドウ糖の約10倍の速さで糖化が起き、AGEが産生されることがわかっています。「血糖値に影響を与えていないから果物は大丈夫」というのは大きな誤解で、静かに体内で大量のAGEがつくられている可能性があるのです。とくに、吸収が早い液体にしてしまうと、それだけリスクが高まります。市販の果汁100％ジュースはもちろん、新鮮な果物を搾った自家製のジュースにも同様のリスクはつきまといます。それでも、果物には食物繊維やビタミンといった良い成分も含まれます。ですから、ジュースにしないで、そのまま少量を食べることをすすめます。そして、果物より遙かに問題が大きいのが、「果糖ブドウ糖液糖」「ブドウ糖果糖液糖」なる物質です。
この２つの表示の違いは、果糖とブドウ糖のどちらが多く含まれているかで決まります。多いほうが前にくるのですが、どちらも極力、摂取を避けるべきです。これらは、添加物ではなく「甘味料」に分類されます。トウモロコシやサツマイモなどを原料につくられており、砂糖よりも安くて保存性が高いため、食品製造会社が好んで使います。
　「果糖ブドウ糖液糖」を避ける
二糖類の砂糖や多糖類の炭水化物が最終的に分解されるブドウ糖は、「単糖類」と呼ばれます。単糖類には、ブドウ糖のほかに「果糖」があり、こちらは果物に多く含まれます。果物はビタミン類が多いから健康にいいと、積極的に摂る人がいると思います。しかし、ほどほどにしておくことをすすめます。というのも、果糖は人を太らせやすい性質を持っています。先ほど述べたように単糖類にはブドウ糖と果糖がありますが、人間の体はブドウ糖を優先して使うようにできており、果糖は脂肪につくり変えて蓄積される性質を持っています。つまり、肥満に繫がりやすい糖なのです。さらに気になるのが、果糖はとくにAGEを増やすと考えられる点です。ブドウ糖と果糖は化学式は同じですが、ほんの少し異なる構造から、果糖はブドウ糖よりタンパク質とくっつきやすい性質があります。そのため、果糖はブドウ糖の約10倍の速さで糖化が起き、AGEが産生されることがわかっています。「血糖値に影響を与えていないから果物は大丈夫」というのは大きな誤解で、静かに体内で大量のAGEがつくられている可能性があるのです。とくに、吸収が早い液体にしてしまうと、それだけリスクが高まります。市販の果汁100％ジュースはもちろん、新鮮な果物を搾った自家製のジュースにも同様のリスクはつきまといます。それでも、果物には食物繊維やビタミンといった良い成分も含まれます。ですから、ジュースにしないで、そのまま少量を食べることをすすめます。そして、果物より遙かに問題が大きいのが、「果糖ブドウ糖液糖」「ブドウ糖果糖液糖」なる物質です。この２つの表示の違いは、果糖とブドウ糖のどちらが多く含まれているかで決まります。多いほうが前にくるのですが、どちらも極力、摂取を避けるべきです。これらは、添加物ではなく「甘味料」に分類されます。トウモロコシやサツマイモなどを原料につくられており、砂糖よりも安くて保存性が高いため、食品製造会社が好んで使います。
食品表示欄をチェックしてみる
この果糖ブドウ糖液糖（あるいはブドウ糖果糖液糖）の危険性については、世界中からさまざまな研究報告がなされています。まず太りやすいこと。そして糖尿病、心血管疾患、脳卒中のリスクが上がること。さらに虫歯をつくりやすいことなどが明らかになっています。また、原料のトウモロコシの多くが遺伝子組み換えの輸入品であることから、免疫疾患やがんの発症に関与するのではないかとも疑われています。そんな危険も指摘されている甘味料が、みなさんが普段から口にしているものに、かなりの高確率で使われています。清涼飲料水や炭酸飲料、健康ドリンクだけでなく、ドレッシングや麺つゆ、タレ、加工食品など……。冷蔵庫の中にある食品の表示欄をチェックしてみてください。必ずなにか見つかるはずです。とはいえ、忙しい現代人がすべてに気を配り、こうした加工食品に頼らずに暮らすのも大変なものです。できることから、少しずつ減らしていくことを心掛けましょう。次第に慣れ、意識せずとも生活習慣や食習慣は変わっていくものです。一方、無意識に毎日、果糖ブドウ糖液糖（ブドウ糖果糖液糖）が入った清涼飲料水をがぶがぶ飲んでいたら、糖質中毒になるのはもちろんのこと、いずれ健康を害するのは火を見るより明らかです。</t>
    <phoneticPr fontId="82"/>
  </si>
  <si>
    <t>https://serai.jp/health/1207105</t>
    <phoneticPr fontId="82"/>
  </si>
  <si>
    <t xml:space="preserve">消費者庁、第7回DPF官民協議会開催 【6/13】YouTubeチャンネルでライブ配信 </t>
    <phoneticPr fontId="82"/>
  </si>
  <si>
    <t>　消費者庁は6月13日、第7回「取引デジタルプラットフォーム官民協議会」（取引DPF官民協議会）をオンラインで開催する。
　同協議会は、取引DPFを利用する消費者の利益保護のための取り組みを効果的かつ円滑に行うことを目的とし、事業者、消費者団体、行政が情報共有を行い、DPFを健全に運営するための取り組みなどを協議する。2022年6月2日に発足し、今年6月7日に5回目の会合を開いた。
＜開催概要＞
日　時：6月13日（金）午前10.時～午後0時
開催方法：オンライン開催
傍聴方法：YouTubeでライブ配信
議　題（予定）：取引デジタルプラットフォーム消費者保護法の運用状況など
申込など詳細はこちらから
過去の記録はこちら（消費者庁ホームページより）</t>
    <phoneticPr fontId="82"/>
  </si>
  <si>
    <t>https://wellness-news.co.jp/posts/%E6%B6%88%E8%B2%BB%E8%80%85%E5%BA%81%E3%80%81%E7%AC%AC7%E5%9B%9Edpf%E5%AE%98%E6%B0%91%E5%8D%94%E8%AD%B0%E4%BC%9A%E9%96%8B%E5%82%AC%E3%80%80%E3%80%80%E3%80%906-13%E3%80%91youtube%E3%83%81%E3%83%A3/</t>
    <phoneticPr fontId="82"/>
  </si>
  <si>
    <t>旧食衛法由来の表示事項も見直し対象に　消費者庁、令和7年度食品表示懇談会スタート</t>
    <phoneticPr fontId="82"/>
  </si>
  <si>
    <t>　消費者庁は、これまで見直しの対象外とされてきた「旧食品衛生法由来の個別品目ごとの表示ルール」について、今年度から見直し作業に着手する方針を明らかにした。表示の複雑化に伴い、消費者の視認性の低下に対する懸念が高まる中、旧JAS法由来事項に加えて旧食品衛生法に基づく表示ルールについても再検討を進める。表示簡素化を目指す動き広がる
　5日に開かれた令和７年度食品表示懇談会で消費者庁は、昨年来、分科会のヒアリングにおいて、ヒアリングの対象としてきた旧JAS法由来事項（品質表示事項）以外の旧食品衛生法由来の表示ルールについても見直しを求める声が一部の業界団体から寄せられていたことを明かした。これを受け、昨年度の懇談会でも委員の中から「冷凍食品の『凍結前加熱』表示や、乳製品の『包装後加熱』表示がかえって調理法などとの誤解を招く」といった指摘もあったことから、消費者にとって有益な情報以外の表示の義務付けは縮小すべきであるとの考えを踏まえ、制度全体の合理化を図ることとした。今後の議論については、独自に分科会を設けるのではなく「個別品目ごとの表示ルールの見直し分科会」において議論する。検討に必要な委員については、その都度臨時委員として招聘し対応する。
　食品表示制度の変遷と現在の課題　　旧食品衛生法に基づく表示基準はもともと、衛生上の危害防止や食品の特性の伝達を目的として設けられたもの。1947年（昭和22年）以降、乳製品や食肉製品などを対象に個別規定が設けられ、69年（同44年）には包装済み加工食品にも表示義務が拡大された。2011年（平成23年）に制度が消費者庁に移管、13年（同25年）にJAS法・食衛法・健増法を食品表示法に一元化した際にこれらの表示基準も一括で統合されたが、今も当時の内容がそのまま維持されているものが多い。
　一方で、食品表示基準には名称や原材料など、横断的に判断可能な表示項目が設けられており、旧来の表示が重複的・冗長的になっている可能性が指摘されている。また、表示義務の増加は、容器包装の表示欄を圧迫し、消費者にとっての情報過多・視認性低下という新たな課題を生み出した。
　見直し　　今回見直しの対象とされるのは加工食品に限られる。旧表示基準の中には、生鮮食品と加工食品の区別がなかった品目もあるが、例えば「食肉」や「切り身またはむき身にした魚介類」、「生かき」などの加工・生鮮双方に含まれる品目は、今回は対象外とされる。例えば、「十分な加熱が必要」と記載されている食品表示基準の別表第19「食肉」と別表第24「生鮮食肉」に関する表示などについては整理の対象外。制度全体の整合性を確保しつつ、真に必要な情報に絞る形で制度の簡素化を目指す。具体的な見直し対象としては、即席めん類、無菌充填豆腐、食肉製品、乳製品、容器包装詰加圧加熱殺菌食品など16品目。これらについて、表示事項の必要性や合理性を精査し、必要に応じて規定の削除や修正を行う方針。スケジュールとしては、6月中に品目ごとの検討を開始し、6月～8月にかけて地方自治体へのアンケート調査を実施する。9月にアンケート結果の報告を行うとともに、関係者のヒアリングに移り、10月には改正の方向性を検討する。その後はJAS法由来の個別ルールの進行と足並みをそろえて改正施行を目指す予定。</t>
    <phoneticPr fontId="82"/>
  </si>
  <si>
    <t>https://wellness-news.co.jp/posts/250606-2/</t>
    <phoneticPr fontId="82"/>
  </si>
  <si>
    <t xml:space="preserve">DHC、機能性表示食品全32商品を対象とした「機能性関与成分」の分析結果を開示 </t>
    <phoneticPr fontId="82"/>
  </si>
  <si>
    <t>　株式会社ディーエイチシー(本社:東京都港区、代表取締役社長:宮崎緑、以下:DHC)は、安心・安全なサプリメントを提供する取り組みの一環として、販売しているすべて(32種類(※1))の機能性表示食品において、機能性関与成分の分析結果を6月5日(木)よりDHCオンラインショップにて開示いたします。DHCのサプリメントは、GMP(※2)認証を取得した国内工場で製造しており、品質管理は工場に加えて、当社品質管理室でも検査を行っています。機能性表示食品に関しては、表示する機能性を発揮するのに十分な機能性関与成分が含まれていることを担保するために、自社の品質管理室で全ロットの成分について、分析・管理をしています。その分析結果をDHCオンラインショップにて開示することにより、サプリメントを今まで以上に安心して購入いただけるサイトに更新いたしました。
＜「機能性関与成分」分析結果の開示について＞
●「機能性表示食品」は、定期的な分析による機能性関与成分の定量が義務化されています。これからも、今まで以上に安心してDHCのサプリメントをご利用いただけるように取り組んでまいります。
●対象商品 : 当社が提供しているすべての機能性表示食品(32種類（※1）)
●分析項目 :
　・当社品質管理室にて、表示している量が商品に正しく含まれているか、「機能性関与成分の含有量」を測定
　・製品製造前に原料の成分分析を実施
　・当社の品質管理室にて高速液体クロマトグラフィー等を用いて成分分析を実施</t>
    <phoneticPr fontId="82"/>
  </si>
  <si>
    <t>https://www.nikkei.com/article/DGXZRSP692071_V00C25A6000000/</t>
    <phoneticPr fontId="82"/>
  </si>
  <si>
    <t>株式会社ヨークベニマルにおける塩紅さけの不適正表示に対する措置について</t>
    <phoneticPr fontId="82"/>
  </si>
  <si>
    <t>　農林水産省は、株式会社ヨークベニマル（本社：福島県郡山市谷島町5番42号。法人番号7380001006893。以下「ヨークベニマル」という。）が傘下店舗において加工した塩紅さけの原料原産地名について、「アメリカ産」であるにもかかわらず「ロシア産」と事実と異なる表示をし、また、「ロシア産」であるにもかかわらず「アメリカ産」と事実と異なる表示をして、一般消費者に販売したことを確認しました。このため、本日、ヨークベニマルに対し、食品表示法に基づき、表示の是正と併せて、原因の究明・分析の徹底、再発防止対策の実施等について指示を行いました。
1.経過
農林水産省東北農政局が、令和7年1月22日から5月15日までの間、ヨークベニマル、ヨークベニマル日和田店（福島県郡山市日和田町字前田19番地1。以下「日和田店」という。）及びヨークベニマル仙台西の平店（宮城県仙台市太白区西の平二丁目35番1号）に対し、食品表示法（平成25年法律第70号。以下「法」という。）第8条第2項の規定に基づく立入検査等を行いました。
この結果、農林水産省は、ヨークベニマルが傘下店舗において加工した塩紅さけ（商品名「塩紅さけ辛口」）の原料原産地名について、以下の行為を行っていたことを確認しました（別紙1及び2参照）。
(1)対象原材料の「紅鮭」に「アメリカ産」と表示すべきところ、「ロシア産」と事実と異なる表示をし、少なくとも令和6年11月1日から12月8日までの間に、合計149パックを日和田店ほか15店舗において一般消費者に販売したこと。
(2)対象原材料の「紅鮭」に「ロシア産」と表示すべきところ、「アメリカ産」と事実と異なる表示をし、少なくとも令和6年11月29日から令和7年3月13日までの間に、合計10,177パックを日和田店ほか120店舗において一般消費者に販売したこと。
2.措置
ヨークベニマルが行った上記1の行為は、法第4条第1項の規定に基づき定められた食品表示基準（平成27年内閣府令第10号。以下「基準」という。）第3条第2項の表の「原料原産地名」の項の規定に違反するものです（別紙3参照）。
このため、農林水産省は、ヨークベニマルに対し、法第6条第1項の規定に基づき、以下の内容の指示を行いました。</t>
    <phoneticPr fontId="82"/>
  </si>
  <si>
    <t>https://www.maff.go.jp/j/press/syouan/kansa/250603.html</t>
    <phoneticPr fontId="82"/>
  </si>
  <si>
    <t xml:space="preserve">消費者庁／１５７商品で虚偽・誇大表示か／健康食品のネット広告に改善指導（2025年5月29日号） </t>
    <phoneticPr fontId="82"/>
  </si>
  <si>
    <t>　消費者庁は5月16日、2025年1月から3月にかけて実施したインターネット上の健康食品等の表示監視の結果を公表した。108事業者が販売する157商品について、健康増進法に違反するおそれのある虚偽・誇大な表現が確認されたとして、表示の改善指導を行ったとしている。対象となった表示には、「がん予防」「認知症予防」「高血圧対策」「美白効果」など、科学的根拠が乏しい健康保持増進効果をうたうものが多数含まれていたという。特に、錠剤やカプセルなどのいわゆる健康食品では、記憶力向上や女性ホルモンの活性化、美肌作用を標ぼうする内容が目立った。今回の監視では、検索エンジンによるキーワード検索を通じて商品サイトを目視で確認する方法がとられた。違反の疑いがある場合は、該当事業者に対して自主的な表示修正を促す形で改善指導が実施された。該当事業者がECモールに出店している場合は、その運営事業者にも適正表示の協力を要請したとしている。</t>
    <phoneticPr fontId="82"/>
  </si>
  <si>
    <t>https://online.bci.co.jp/article/detail/2929</t>
    <phoneticPr fontId="82"/>
  </si>
  <si>
    <t>合成樹脂製容器の規格、改正告示公示　安全性確保へ、消費者庁がパブコメ公表</t>
    <phoneticPr fontId="82"/>
  </si>
  <si>
    <r>
      <t>　</t>
    </r>
    <r>
      <rPr>
        <b/>
        <sz val="14"/>
        <rFont val="游ゴシック"/>
        <family val="3"/>
        <charset val="128"/>
      </rPr>
      <t>消費者庁は30日、「食品、添加物等の規格基準の一部改正（器具・容器包装関係）」に関するパブリックコメント（意見募集）の結果を公表した。改正案は、食品と接触する器具や容器包装の安全性確保を目的に、規格基準の見直しを図るもの。　昨年11月8日から12月9日までの約1カ月間にわたり広く国民から意見を募集した。パブコメ公示と同時に改正告示（令和７年内閣府告示第95号）を公示し、改正案を関係各所に通知した。パブコメに提出された意見は合計15件で、制度改正に直接関係のない内容126件も寄せられた。消費者庁は寄せられた意見に対して、内容を要約した上で見解を整理し、別紙にて公開している。
総溶出物試験の導入に賛否
　今回の改正では、主に合成樹脂製器具・容器包装に対する試験法や規格の見直しが焦点となり、とりわけ「総溶出物試験」の新設が業界関係者から注目を集めている。　賛成意見としては、「過マンガン酸カリウム消費量」に代わり、「総溶出物試験」を導入することで、より網羅的かつ実態に即した有機物の管理が可能になるとの評価があった。また、強度等試験の一部削除に関しても、製造現場での適正製造管理（GMP）による個別対応が可能であるとの見解から、過剰な試験要件を整理する方向性に理解を示す声もあった。
実務負担や安全確認の不安も
　一方、反対意見では、現行試験法で問題が発生していないにもかかわらず新規格に一斉に切り替えることに対する懸念が相次いだ。特に中小規模の試験機関や製造業者からは、「すべての流通製品を再試験することは非現実的」との指摘や、「現行の試験結果の有効性を維持してほしい」との要望が寄せられた。また、強度等試験の削除についても、安全確認手段の一つとして必要であり、試験法が存在しなくなることで法適合性が判断できなくなるとの不安が示された。さらに、器具・容器包装の「遮光性」や「気体透過性」に関する基準の不明瞭さに対する具体的な定義の提示を求める声も挙がった。
消費者庁、段階的施行と経過措置を明確化
　こうした意見を受けて、消費者庁は総溶出物試験の導入対象を「個別規格が設定されていない合成樹脂製の器具・容器包装」に限定し、施行日は2026年6月1日とすることを明示した。また、2027年6月1日以前に製造・輸入・販売・使用された器具等については改正前の規格によることができるとし、実務上の混乱を回避するための経過措置も設けた。さらに、既存の試験結果や衛生証明書についても、同年6月1日前に販売、製造、輸入又は営業上使用されている器具・容器包装については、改正前の規格基準によることができるとする経過措置を設けるとしている。</t>
    </r>
    <phoneticPr fontId="82"/>
  </si>
  <si>
    <t>https://wellness-news.co.jp/posts/250602-1/</t>
    <phoneticPr fontId="82"/>
  </si>
  <si>
    <t>業務スーパー「中国産冷凍食品」に基準値超え残留農薬……　運営謝罪、4万5000個回収命令　同様の事例相次ぐ</t>
    <phoneticPr fontId="15"/>
  </si>
  <si>
    <t>　「業務スーパー」を運営する神戸物産は、販売した中国産の冷凍食品の一部に基準値を超える残留農薬が検出されたとして、商品を回収すると発表しました。
●「健康被害の可能性は極めて低いと考えられる」
　対象は「冷凍 千切りピーマン」（500グラム）のうち、賞味期限が2027年3月7日、3月22日のもの。消費者庁リコール情報サイトによると、西日本の一部地域で販売された4万5648個が対象です。一部商品において基準値を超える残留農薬（エトキサゾール）が検出されたことから、回収命令が下されました。同社は「検出された値はごく微量であり、通常に召し上がりいただく量であれば、健康被害の可能性は極めて低いと考えられます」と説明。具体的には、「体重約55キロの成人で1日約146.6袋分を毎日継続的に摂取しても健康に影響がない」とのことです。　商品が手元にある場合は、同社の「お客様相談室」まで連絡するか、送料着払いで商品を送ってほしいとしています。なお、同チェーンでは中国原産の「冷凍大根」の一部商品でも基準値を超える残留農薬（チアメトキサム）の検出が確認されたことから、回収が行われています。</t>
    <phoneticPr fontId="15"/>
  </si>
  <si>
    <t>https://news.yahoo.co.jp/articles/f15605ae35c87cd3100b74a80d21eddeb879ffdc?source=sns&amp;dv=sp&amp;mid=other&amp;date=20250607&amp;ctg=bus&amp;bt=tw_up</t>
    <phoneticPr fontId="15"/>
  </si>
  <si>
    <t xml:space="preserve">基準値超の農薬残留、東京都が回収命令 「生鮮ユカン」からモノクロトホス検出 </t>
    <phoneticPr fontId="15"/>
  </si>
  <si>
    <t>　東京都は5日、基準値を超える農薬成分が検出された輸入果実「生鮮ユカン」を輸入した事業者に対し、食品衛生法に基づき回収・保管命令を行ったと発表した。問題となった「生鮮ユカン」は、インドを原産国とし、東京都狛江市に拠点を置くMUNESH ZUNNILAL（SPICE HOME）が輸入したもの。輸入届は今年5月21日付。同製品からは、農薬モノクロトホスが0.02ppm検出された。これは食品衛生法第13条第3項に基づき、人の健康を損なうおそれのない量として設定されている上限値（0.01ppm）を上回っていた。これを受け、都は都民の健康被害の未然防止を目的として、4日付で同社に回収・保管を指示した。</t>
    <phoneticPr fontId="15"/>
  </si>
  <si>
    <t>https://wellness-news.co.jp/posts/250606-3/</t>
    <phoneticPr fontId="15"/>
  </si>
  <si>
    <t xml:space="preserve">残留農薬基準値超過農産物の発生と対象農産物の自主回収について - JA横浜 </t>
    <phoneticPr fontId="15"/>
  </si>
  <si>
    <t>　　このたび、「ハマッ子」直売所にて販売した農産物から食品衛生法で規定する残留農薬基準を超える農薬成分が検出されました。
　現在、ホームページにてお知らせするとともに直売所にて店舗掲示を行う等、対象農産物の回収に努めております。
　日々、安全・安心な農産物の提供を心がけ取り組んでまいりましたが、このような形で利用者の皆様に多大なご迷惑をおかけしましたことを深くお詫び申し上げます。
1.検査結果概要について
（１）農産物名　　　キャベツ
（２）販売店舗　　　「ハマッ子」直売所　みなみ店
（３）検知回収日　　令和7年6月3日
（４）検査結果
　　検出農薬成分　　	検出値	　　　基準値（キャベツ）
　　　アセフェート　	1.2ppm	0.2ppm
　　　メタミドホス　	0.21ppm	0.1ppm
（５）結果判定日　　令和7年6月6日</t>
    <phoneticPr fontId="15"/>
  </si>
  <si>
    <t>https://ja-yokohama.or.jp/oshirase/%E6%AE%8B%E7%95%99%E8%BE%B2%E8%96%AC%E5%9F%BA%E6%BA%96%E5%80%A4%E8%B6%85%E9%81%8E%E8%BE%B2%E7%94%A3%E7%89%A9%E3%81%AE%E7%99%BA%E7%94%9F%E3%81%A8%E5%AF%BE%E8%B1%A1%E8%BE%B2%E7%94%A3%E7%89%A9%E3%81%AE-2</t>
    <phoneticPr fontId="15"/>
  </si>
  <si>
    <t xml:space="preserve">有機農業ニュースクリップ on X: "【残留農薬】インド産アムラから日本で未登録の殺虫剤モノクロ ... </t>
    <phoneticPr fontId="15"/>
  </si>
  <si>
    <t xml:space="preserve">
対象食品等	　　　　　　　　　　　　　　　　　　　　検査の項目	　　　　経緯
インド産アムラ及びその加工品（簡易な加工に限る。）	モノクロトホス	検疫所におけるモニタリング検査の結果、インド産アムラからモノクロトホスを検出したことから、検査命令を実施するもの。
モノクロトホスについて
農薬（殺虫剤）
FAO/WHO合同残留農薬専門家会議（JMPR）によると、許容一日摂取量（人が一生涯毎日摂取し続けても、健康への影響がないとされる一日当たりの摂取量）は、体重１kg当たり 0.0006 mg/日であり、急性参照用量（人が24時間または、それより短い時間の間の経口摂取により、健康に影響がないとする摂取量）は、体重１kg当たり 0.002 mgです。
現実的ではありませんが、体重 60 kg の人が、モノクロトホスが 0.13 ppm残留したアムラを毎日 0.28 kg摂取し続けたとしても、一生涯の平均的な摂取量が許容一日摂取量を超えることはなく、　　　また、１日に 0.92 kg摂取したとしても、急性参照用量を超えることはなく、直ちに健康に及ぼす影響はありません。
品名：生鮮アムラ
輸入者：株式会社　パドマ
輸出者・包装者：BANKE BIHARI BUILDTECH PRIVATE LIMITED
届出数量及び重量：10 CT、50.00 kg
検査結果：モノクロトホス 0.13 ppm 検出（基準：0.01 ppm)</t>
    <rPh sb="27" eb="28">
      <t>ケン</t>
    </rPh>
    <phoneticPr fontId="15"/>
  </si>
  <si>
    <t>https://www.mhlw.go.jp/stf/newpage_58291.html</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</si>
</sst>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9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sz val="12"/>
      <color indexed="9"/>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b/>
      <sz val="14"/>
      <color rgb="FF002060"/>
      <name val="ＭＳ Ｐゴシック"/>
      <family val="3"/>
      <charset val="128"/>
    </font>
    <font>
      <b/>
      <sz val="11"/>
      <color rgb="FF002060"/>
      <name val="ＭＳ Ｐゴシック"/>
      <family val="3"/>
      <charset val="128"/>
    </font>
    <font>
      <b/>
      <sz val="13"/>
      <name val="游ゴシック"/>
      <family val="3"/>
      <charset val="128"/>
    </font>
    <font>
      <b/>
      <sz val="14"/>
      <color rgb="FFFF0000"/>
      <name val="游ゴシック"/>
      <family val="3"/>
      <charset val="128"/>
    </font>
    <font>
      <b/>
      <sz val="16"/>
      <color indexed="9"/>
      <name val="ＭＳ Ｐゴシック"/>
      <family val="3"/>
      <charset val="128"/>
    </font>
    <font>
      <sz val="16"/>
      <color indexed="9"/>
      <name val="ＭＳ Ｐゴシック"/>
      <family val="3"/>
      <charset val="128"/>
    </font>
    <font>
      <b/>
      <sz val="14"/>
      <color indexed="60"/>
      <name val="ＭＳ Ｐゴシック"/>
      <family val="3"/>
      <charset val="128"/>
    </font>
    <font>
      <sz val="11"/>
      <color indexed="60"/>
      <name val="ＭＳ Ｐゴシック"/>
      <family val="3"/>
      <charset val="128"/>
    </font>
    <font>
      <b/>
      <sz val="13"/>
      <color indexed="9"/>
      <name val="ＭＳ Ｐゴシック"/>
      <family val="3"/>
      <charset val="128"/>
    </font>
    <font>
      <b/>
      <sz val="13"/>
      <color rgb="FFFFFF00"/>
      <name val="游ゴシック"/>
      <family val="3"/>
      <charset val="128"/>
    </font>
    <font>
      <b/>
      <sz val="13"/>
      <color indexed="9"/>
      <name val="游ゴシック"/>
      <family val="3"/>
      <charset val="128"/>
    </font>
    <font>
      <b/>
      <u/>
      <sz val="14"/>
      <color rgb="FFFF0000"/>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indexed="48"/>
        <bgColor indexed="64"/>
      </patternFill>
    </fill>
    <fill>
      <patternFill patternType="solid">
        <fgColor theme="9" tint="-0.249977111117893"/>
        <bgColor indexed="64"/>
      </patternFill>
    </fill>
    <fill>
      <patternFill patternType="solid">
        <fgColor indexed="60"/>
        <bgColor indexed="64"/>
      </patternFill>
    </fill>
    <fill>
      <patternFill patternType="solid">
        <fgColor theme="3" tint="0.59999389629810485"/>
        <bgColor indexed="64"/>
      </patternFill>
    </fill>
  </fills>
  <borders count="335">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style="medium">
        <color theme="3"/>
      </left>
      <right style="medium">
        <color theme="3"/>
      </right>
      <top style="medium">
        <color rgb="FF0070C0"/>
      </top>
      <bottom/>
      <diagonal/>
    </border>
    <border>
      <left style="medium">
        <color theme="3"/>
      </left>
      <right style="medium">
        <color indexed="12"/>
      </right>
      <top style="medium">
        <color rgb="FF0070C0"/>
      </top>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theme="3"/>
      </left>
      <right style="medium">
        <color theme="3"/>
      </right>
      <top/>
      <bottom style="medium">
        <color indexed="12"/>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64"/>
      </left>
      <right/>
      <top/>
      <bottom style="medium">
        <color auto="1"/>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thick">
        <color theme="9" tint="0.39994506668294322"/>
      </left>
      <right/>
      <top style="thick">
        <color theme="9" tint="0.39994506668294322"/>
      </top>
      <bottom/>
      <diagonal/>
    </border>
    <border>
      <left/>
      <right/>
      <top style="thick">
        <color theme="9" tint="0.39994506668294322"/>
      </top>
      <bottom/>
      <diagonal/>
    </border>
    <border>
      <left/>
      <right style="thick">
        <color theme="9" tint="0.39994506668294322"/>
      </right>
      <top style="thick">
        <color theme="9" tint="0.39994506668294322"/>
      </top>
      <bottom/>
      <diagonal/>
    </border>
    <border>
      <left style="thick">
        <color theme="9" tint="0.39994506668294322"/>
      </left>
      <right/>
      <top/>
      <bottom/>
      <diagonal/>
    </border>
    <border>
      <left/>
      <right style="thick">
        <color theme="9" tint="0.39994506668294322"/>
      </right>
      <top/>
      <bottom/>
      <diagonal/>
    </border>
    <border>
      <left style="thick">
        <color theme="9" tint="0.39994506668294322"/>
      </left>
      <right/>
      <top/>
      <bottom style="thick">
        <color theme="9" tint="0.39994506668294322"/>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
      <left style="thick">
        <color theme="9" tint="0.59996337778862885"/>
      </left>
      <right/>
      <top style="thick">
        <color theme="9" tint="0.59996337778862885"/>
      </top>
      <bottom/>
      <diagonal/>
    </border>
    <border>
      <left/>
      <right/>
      <top style="thick">
        <color theme="9" tint="0.59996337778862885"/>
      </top>
      <bottom/>
      <diagonal/>
    </border>
    <border>
      <left/>
      <right style="thick">
        <color theme="9" tint="0.59996337778862885"/>
      </right>
      <top style="thick">
        <color theme="9" tint="0.59996337778862885"/>
      </top>
      <bottom/>
      <diagonal/>
    </border>
    <border>
      <left style="thick">
        <color theme="9" tint="0.59996337778862885"/>
      </left>
      <right/>
      <top/>
      <bottom/>
      <diagonal/>
    </border>
    <border>
      <left/>
      <right style="thick">
        <color theme="9" tint="0.59996337778862885"/>
      </right>
      <top/>
      <bottom/>
      <diagonal/>
    </border>
    <border>
      <left style="thick">
        <color theme="9" tint="0.59996337778862885"/>
      </left>
      <right/>
      <top/>
      <bottom style="thick">
        <color theme="9" tint="0.59996337778862885"/>
      </bottom>
      <diagonal/>
    </border>
    <border>
      <left/>
      <right/>
      <top/>
      <bottom style="thick">
        <color theme="9" tint="0.59996337778862885"/>
      </bottom>
      <diagonal/>
    </border>
    <border>
      <left/>
      <right style="thick">
        <color theme="9" tint="0.59996337778862885"/>
      </right>
      <top/>
      <bottom style="thick">
        <color theme="9" tint="0.5999633777886288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auto="1"/>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6" fillId="0" borderId="0">
      <alignment vertical="center"/>
    </xf>
    <xf numFmtId="0" fontId="6" fillId="0" borderId="0"/>
    <xf numFmtId="0" fontId="66" fillId="0" borderId="0">
      <alignment vertical="center"/>
    </xf>
    <xf numFmtId="0" fontId="6"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3" fillId="0" borderId="0">
      <alignment vertical="center"/>
    </xf>
    <xf numFmtId="0" fontId="4" fillId="0" borderId="0">
      <alignment vertical="center"/>
    </xf>
    <xf numFmtId="0" fontId="66"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4" fillId="0" borderId="0"/>
    <xf numFmtId="0" fontId="105" fillId="0" borderId="0" applyNumberFormat="0" applyFill="0" applyBorder="0" applyAlignment="0" applyProtection="0"/>
    <xf numFmtId="0" fontId="104" fillId="0" borderId="0"/>
    <xf numFmtId="0" fontId="139" fillId="0" borderId="0" applyNumberFormat="0" applyFill="0" applyBorder="0" applyAlignment="0" applyProtection="0">
      <alignment vertical="center"/>
    </xf>
    <xf numFmtId="0" fontId="1" fillId="0" borderId="0">
      <alignment vertical="center"/>
    </xf>
  </cellStyleXfs>
  <cellXfs count="941">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1"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1"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3" fillId="0" borderId="0" xfId="2" applyFont="1">
      <alignment vertical="center"/>
    </xf>
    <xf numFmtId="0" fontId="6" fillId="0" borderId="0" xfId="2" applyAlignment="1">
      <alignment horizontal="center" vertical="center"/>
    </xf>
    <xf numFmtId="0" fontId="24" fillId="0" borderId="0" xfId="2" applyFont="1" applyAlignment="1">
      <alignment horizontal="center" vertical="center"/>
    </xf>
    <xf numFmtId="0" fontId="31" fillId="8" borderId="12" xfId="17" applyFont="1" applyFill="1" applyBorder="1" applyAlignment="1">
      <alignment horizontal="left" vertical="center"/>
    </xf>
    <xf numFmtId="0" fontId="31" fillId="8" borderId="13" xfId="17" applyFont="1" applyFill="1" applyBorder="1" applyAlignment="1">
      <alignment horizontal="center" vertical="center"/>
    </xf>
    <xf numFmtId="0" fontId="31" fillId="8" borderId="13" xfId="2" applyFont="1" applyFill="1" applyBorder="1" applyAlignment="1">
      <alignment horizontal="center" vertical="center"/>
    </xf>
    <xf numFmtId="0" fontId="32" fillId="8" borderId="13" xfId="2" applyFont="1" applyFill="1" applyBorder="1" applyAlignment="1">
      <alignment horizontal="center" vertical="center"/>
    </xf>
    <xf numFmtId="0" fontId="32" fillId="8" borderId="14" xfId="2" applyFont="1" applyFill="1" applyBorder="1" applyAlignment="1">
      <alignment horizontal="center" vertical="center"/>
    </xf>
    <xf numFmtId="0" fontId="1" fillId="0" borderId="0" xfId="17">
      <alignment vertical="center"/>
    </xf>
    <xf numFmtId="0" fontId="38" fillId="0" borderId="0" xfId="17" applyFont="1">
      <alignment vertical="center"/>
    </xf>
    <xf numFmtId="0" fontId="32" fillId="8" borderId="15" xfId="2" applyFont="1" applyFill="1" applyBorder="1" applyAlignment="1">
      <alignment horizontal="center" vertical="center"/>
    </xf>
    <xf numFmtId="0" fontId="32" fillId="8" borderId="16" xfId="2" applyFont="1" applyFill="1" applyBorder="1" applyAlignment="1">
      <alignment horizontal="center" vertical="center"/>
    </xf>
    <xf numFmtId="0" fontId="35" fillId="0" borderId="0" xfId="17" applyFont="1" applyAlignment="1">
      <alignment horizontal="center" vertical="center"/>
    </xf>
    <xf numFmtId="0" fontId="8" fillId="9" borderId="0" xfId="1" applyFill="1" applyBorder="1" applyAlignment="1" applyProtection="1">
      <alignment vertical="center" wrapText="1"/>
    </xf>
    <xf numFmtId="0" fontId="43" fillId="0" borderId="0" xfId="17" applyFont="1" applyAlignment="1">
      <alignment vertical="center" wrapText="1"/>
    </xf>
    <xf numFmtId="0" fontId="45" fillId="0" borderId="0" xfId="17" applyFont="1" applyAlignment="1">
      <alignment horizontal="left" vertical="center"/>
    </xf>
    <xf numFmtId="0" fontId="35"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6"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9" fillId="0" borderId="0" xfId="0" applyFont="1" applyAlignment="1">
      <alignment horizontal="left" vertical="center"/>
    </xf>
    <xf numFmtId="0" fontId="70" fillId="0" borderId="0" xfId="0" applyFont="1" applyAlignment="1">
      <alignment horizontal="center" vertical="center" wrapText="1"/>
    </xf>
    <xf numFmtId="0" fontId="70" fillId="0" borderId="0" xfId="0" applyFont="1" applyAlignment="1">
      <alignment horizontal="left" vertical="center" wrapText="1"/>
    </xf>
    <xf numFmtId="0" fontId="80" fillId="0" borderId="0" xfId="17" applyFont="1">
      <alignment vertical="center"/>
    </xf>
    <xf numFmtId="0" fontId="79" fillId="0" borderId="0" xfId="2" applyFont="1">
      <alignment vertical="center"/>
    </xf>
    <xf numFmtId="0" fontId="88" fillId="0" borderId="0" xfId="2" applyFont="1" applyAlignment="1">
      <alignment horizontal="center" vertical="center"/>
    </xf>
    <xf numFmtId="14" fontId="87"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6" fillId="0" borderId="22" xfId="0" applyFont="1" applyBorder="1">
      <alignment vertical="center"/>
    </xf>
    <xf numFmtId="0" fontId="86" fillId="0" borderId="0" xfId="0" applyFont="1">
      <alignment vertical="center"/>
    </xf>
    <xf numFmtId="0" fontId="86" fillId="5" borderId="22" xfId="0" applyFont="1" applyFill="1" applyBorder="1">
      <alignment vertical="center"/>
    </xf>
    <xf numFmtId="0" fontId="86"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4" borderId="63" xfId="2" applyFill="1" applyBorder="1" applyAlignment="1">
      <alignment horizontal="left" vertical="top"/>
    </xf>
    <xf numFmtId="0" fontId="8" fillId="24" borderId="62" xfId="1" applyFill="1" applyBorder="1" applyAlignment="1" applyProtection="1">
      <alignment horizontal="left" vertical="top"/>
    </xf>
    <xf numFmtId="0" fontId="80" fillId="0" borderId="0" xfId="17" applyFont="1" applyAlignment="1">
      <alignment horizontal="left" vertical="center"/>
    </xf>
    <xf numFmtId="0" fontId="87" fillId="19" borderId="11" xfId="2" applyFont="1" applyFill="1" applyBorder="1" applyAlignment="1">
      <alignment horizontal="center" vertical="center"/>
    </xf>
    <xf numFmtId="0" fontId="6" fillId="0" borderId="0" xfId="2" applyAlignment="1">
      <alignment horizontal="left" vertical="center"/>
    </xf>
    <xf numFmtId="0" fontId="99" fillId="5" borderId="22" xfId="0" applyFont="1" applyFill="1" applyBorder="1">
      <alignment vertical="center"/>
    </xf>
    <xf numFmtId="0" fontId="99" fillId="5" borderId="0" xfId="0" applyFont="1" applyFill="1" applyAlignment="1">
      <alignment horizontal="left" vertical="center"/>
    </xf>
    <xf numFmtId="0" fontId="99" fillId="5" borderId="0" xfId="0" applyFont="1" applyFill="1">
      <alignment vertical="center"/>
    </xf>
    <xf numFmtId="176" fontId="99" fillId="5" borderId="0" xfId="0" applyNumberFormat="1" applyFont="1" applyFill="1" applyAlignment="1">
      <alignment horizontal="left" vertical="center"/>
    </xf>
    <xf numFmtId="182" fontId="99" fillId="5" borderId="0" xfId="0" applyNumberFormat="1" applyFont="1" applyFill="1" applyAlignment="1">
      <alignment horizontal="center" vertical="center"/>
    </xf>
    <xf numFmtId="0" fontId="99" fillId="5" borderId="22" xfId="0" applyFont="1" applyFill="1" applyBorder="1" applyAlignment="1">
      <alignment vertical="top"/>
    </xf>
    <xf numFmtId="0" fontId="99" fillId="5" borderId="0" xfId="0" applyFont="1" applyFill="1" applyAlignment="1">
      <alignment vertical="top"/>
    </xf>
    <xf numFmtId="14" fontId="99" fillId="5" borderId="0" xfId="0" applyNumberFormat="1" applyFont="1" applyFill="1" applyAlignment="1">
      <alignment horizontal="left" vertical="center"/>
    </xf>
    <xf numFmtId="14" fontId="99" fillId="0" borderId="0" xfId="0" applyNumberFormat="1" applyFont="1">
      <alignment vertical="center"/>
    </xf>
    <xf numFmtId="0" fontId="100" fillId="0" borderId="0" xfId="0" applyFont="1">
      <alignment vertical="center"/>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32"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6" fillId="0" borderId="0" xfId="17" applyFont="1" applyAlignment="1">
      <alignment horizontal="left" vertical="center"/>
    </xf>
    <xf numFmtId="0" fontId="47" fillId="0" borderId="18" xfId="17" applyFont="1" applyBorder="1">
      <alignment vertical="center"/>
    </xf>
    <xf numFmtId="0" fontId="47" fillId="0" borderId="18" xfId="17" applyFont="1" applyBorder="1" applyAlignment="1">
      <alignment horizontal="right" vertical="center"/>
    </xf>
    <xf numFmtId="0" fontId="35" fillId="0" borderId="20" xfId="17" applyFont="1" applyBorder="1" applyAlignment="1">
      <alignment horizontal="center" vertical="center"/>
    </xf>
    <xf numFmtId="0" fontId="49" fillId="0" borderId="0" xfId="17" applyFont="1" applyAlignment="1">
      <alignment horizontal="center" vertical="center"/>
    </xf>
    <xf numFmtId="0" fontId="50"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6" fillId="3" borderId="0" xfId="17" applyFont="1" applyFill="1" applyAlignment="1">
      <alignment horizontal="center" vertical="center" wrapText="1"/>
    </xf>
    <xf numFmtId="0" fontId="1" fillId="5" borderId="0" xfId="2" applyFont="1" applyFill="1" applyAlignment="1">
      <alignment horizontal="center" vertical="center"/>
    </xf>
    <xf numFmtId="0" fontId="43" fillId="5" borderId="0" xfId="0" applyFont="1" applyFill="1" applyAlignment="1">
      <alignment horizontal="center" vertical="center" wrapText="1"/>
    </xf>
    <xf numFmtId="180" fontId="47"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7"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7" fillId="17" borderId="68" xfId="16" applyFont="1" applyFill="1" applyBorder="1">
      <alignment vertical="center"/>
    </xf>
    <xf numFmtId="0" fontId="10" fillId="17" borderId="68" xfId="16" applyFont="1" applyFill="1" applyBorder="1">
      <alignment vertical="center"/>
    </xf>
    <xf numFmtId="0" fontId="34" fillId="0" borderId="0" xfId="17" applyFont="1" applyAlignment="1">
      <alignment horizontal="left" vertical="center" indent="2"/>
    </xf>
    <xf numFmtId="0" fontId="101" fillId="0" borderId="0" xfId="17" applyFont="1">
      <alignment vertical="center"/>
    </xf>
    <xf numFmtId="0" fontId="1" fillId="17" borderId="0" xfId="2" applyFont="1" applyFill="1">
      <alignment vertical="center"/>
    </xf>
    <xf numFmtId="0" fontId="24" fillId="17" borderId="0" xfId="19" applyFont="1" applyFill="1">
      <alignment vertical="center"/>
    </xf>
    <xf numFmtId="0" fontId="24" fillId="17" borderId="0" xfId="2" applyFont="1" applyFill="1" applyAlignment="1">
      <alignment horizontal="left" vertical="center"/>
    </xf>
    <xf numFmtId="0" fontId="38" fillId="17" borderId="0" xfId="17" applyFont="1" applyFill="1">
      <alignment vertical="center"/>
    </xf>
    <xf numFmtId="0" fontId="12" fillId="0" borderId="0" xfId="2" applyFont="1" applyAlignment="1">
      <alignment horizontal="center" vertical="center"/>
    </xf>
    <xf numFmtId="14" fontId="83" fillId="0" borderId="0" xfId="2" applyNumberFormat="1" applyFont="1" applyAlignment="1">
      <alignment horizontal="center" vertical="center"/>
    </xf>
    <xf numFmtId="0" fontId="12" fillId="0" borderId="0" xfId="2" applyFont="1" applyAlignment="1">
      <alignment vertical="top" wrapText="1"/>
    </xf>
    <xf numFmtId="0" fontId="38" fillId="0" borderId="0" xfId="17" applyFont="1" applyAlignment="1">
      <alignment horizontal="center" vertical="center"/>
    </xf>
    <xf numFmtId="0" fontId="106" fillId="17" borderId="0" xfId="17" applyFont="1" applyFill="1" applyAlignment="1">
      <alignment horizontal="left" vertical="center"/>
    </xf>
    <xf numFmtId="0" fontId="83" fillId="0" borderId="0" xfId="2" applyFont="1" applyAlignment="1">
      <alignment vertical="top" wrapText="1"/>
    </xf>
    <xf numFmtId="180" fontId="47" fillId="10" borderId="70" xfId="17" applyNumberFormat="1" applyFont="1" applyFill="1" applyBorder="1" applyAlignment="1">
      <alignment horizontal="center" vertical="center"/>
    </xf>
    <xf numFmtId="14" fontId="87" fillId="19" borderId="60" xfId="2" applyNumberFormat="1" applyFont="1" applyFill="1" applyBorder="1" applyAlignment="1">
      <alignment vertical="center" shrinkToFit="1"/>
    </xf>
    <xf numFmtId="14" fontId="26" fillId="19" borderId="71" xfId="2" applyNumberFormat="1" applyFont="1" applyFill="1" applyBorder="1" applyAlignment="1">
      <alignment horizontal="center" vertical="center" shrinkToFit="1"/>
    </xf>
    <xf numFmtId="14" fontId="83" fillId="19" borderId="74" xfId="1" applyNumberFormat="1" applyFont="1" applyFill="1" applyBorder="1" applyAlignment="1" applyProtection="1">
      <alignment vertical="center" wrapText="1"/>
    </xf>
    <xf numFmtId="14" fontId="83" fillId="19" borderId="72" xfId="2" applyNumberFormat="1" applyFont="1" applyFill="1" applyBorder="1">
      <alignment vertical="center"/>
    </xf>
    <xf numFmtId="0" fontId="67" fillId="0" borderId="0" xfId="0" applyFont="1">
      <alignment vertical="center"/>
    </xf>
    <xf numFmtId="0" fontId="111" fillId="5" borderId="3" xfId="2" applyFont="1" applyFill="1" applyBorder="1">
      <alignment vertical="center"/>
    </xf>
    <xf numFmtId="0" fontId="110" fillId="0" borderId="58" xfId="0" applyFont="1" applyBorder="1">
      <alignment vertical="center"/>
    </xf>
    <xf numFmtId="0" fontId="24" fillId="17" borderId="0" xfId="19" applyFont="1" applyFill="1" applyAlignment="1">
      <alignment horizontal="center" vertical="center"/>
    </xf>
    <xf numFmtId="0" fontId="24" fillId="17" borderId="0" xfId="19" applyFont="1" applyFill="1" applyAlignment="1">
      <alignment horizontal="center" vertical="center" wrapText="1"/>
    </xf>
    <xf numFmtId="0" fontId="101"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2" fillId="17" borderId="76" xfId="2" applyFont="1" applyFill="1" applyBorder="1" applyAlignment="1">
      <alignment horizontal="center" vertical="center"/>
    </xf>
    <xf numFmtId="177" fontId="112" fillId="17" borderId="76" xfId="2" applyNumberFormat="1" applyFont="1" applyFill="1" applyBorder="1" applyAlignment="1">
      <alignment horizontal="center" vertical="center" shrinkToFit="1"/>
    </xf>
    <xf numFmtId="0" fontId="113"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7" fillId="0" borderId="0" xfId="0" applyFont="1">
      <alignment vertical="center"/>
    </xf>
    <xf numFmtId="0" fontId="6" fillId="0" borderId="36" xfId="2" applyBorder="1">
      <alignment vertical="center"/>
    </xf>
    <xf numFmtId="0" fontId="6" fillId="0" borderId="37" xfId="2" applyBorder="1">
      <alignment vertical="center"/>
    </xf>
    <xf numFmtId="0" fontId="99" fillId="5" borderId="22" xfId="0" applyFont="1" applyFill="1" applyBorder="1" applyAlignment="1">
      <alignment horizontal="left" vertical="top"/>
    </xf>
    <xf numFmtId="0" fontId="33" fillId="17" borderId="0" xfId="2" applyFont="1" applyFill="1">
      <alignment vertical="center"/>
    </xf>
    <xf numFmtId="0" fontId="34" fillId="17" borderId="0" xfId="17" applyFont="1" applyFill="1">
      <alignment vertical="center"/>
    </xf>
    <xf numFmtId="0" fontId="35" fillId="17" borderId="0" xfId="17" applyFont="1" applyFill="1" applyAlignment="1">
      <alignment vertical="top" wrapText="1"/>
    </xf>
    <xf numFmtId="0" fontId="36" fillId="17" borderId="0" xfId="2" applyFont="1" applyFill="1" applyAlignment="1">
      <alignment horizontal="center" vertical="center"/>
    </xf>
    <xf numFmtId="0" fontId="78" fillId="17" borderId="0" xfId="17" applyFont="1" applyFill="1" applyAlignment="1">
      <alignment horizontal="left" vertical="center"/>
    </xf>
    <xf numFmtId="0" fontId="37" fillId="17" borderId="0" xfId="2" applyFont="1" applyFill="1" applyAlignment="1">
      <alignment vertical="center" wrapText="1"/>
    </xf>
    <xf numFmtId="0" fontId="39" fillId="17" borderId="0" xfId="2" applyFont="1" applyFill="1" applyAlignment="1">
      <alignment vertical="center" wrapText="1"/>
    </xf>
    <xf numFmtId="0" fontId="41" fillId="17" borderId="0" xfId="2" applyFont="1" applyFill="1">
      <alignment vertical="center"/>
    </xf>
    <xf numFmtId="0" fontId="42" fillId="17" borderId="0" xfId="2" applyFont="1" applyFill="1" applyAlignment="1">
      <alignment horizontal="center" vertical="center"/>
    </xf>
    <xf numFmtId="0" fontId="35" fillId="17" borderId="0" xfId="17" applyFont="1" applyFill="1" applyAlignment="1">
      <alignment horizontal="center" vertical="center"/>
    </xf>
    <xf numFmtId="0" fontId="40" fillId="17" borderId="0" xfId="17" applyFont="1" applyFill="1" applyAlignment="1">
      <alignment vertical="top" wrapText="1"/>
    </xf>
    <xf numFmtId="0" fontId="1" fillId="17" borderId="0" xfId="17" applyFill="1" applyAlignment="1">
      <alignment horizontal="center" vertical="center"/>
    </xf>
    <xf numFmtId="0" fontId="43" fillId="17" borderId="0" xfId="2" applyFont="1" applyFill="1" applyAlignment="1">
      <alignment vertical="center" wrapText="1"/>
    </xf>
    <xf numFmtId="0" fontId="39" fillId="17" borderId="0" xfId="2" applyFont="1" applyFill="1">
      <alignment vertical="center"/>
    </xf>
    <xf numFmtId="0" fontId="35" fillId="17" borderId="0" xfId="17" applyFont="1" applyFill="1">
      <alignment vertical="center"/>
    </xf>
    <xf numFmtId="0" fontId="44" fillId="17" borderId="0" xfId="17" applyFont="1" applyFill="1" applyAlignment="1">
      <alignment horizontal="center" vertical="center" wrapText="1"/>
    </xf>
    <xf numFmtId="0" fontId="45" fillId="17" borderId="0" xfId="17" applyFont="1" applyFill="1">
      <alignment vertical="center"/>
    </xf>
    <xf numFmtId="0" fontId="6" fillId="17" borderId="0" xfId="2" applyFill="1" applyAlignment="1">
      <alignment horizontal="center" vertical="center"/>
    </xf>
    <xf numFmtId="0" fontId="43" fillId="17" borderId="0" xfId="17" applyFont="1" applyFill="1" applyAlignment="1">
      <alignment vertical="center" wrapText="1"/>
    </xf>
    <xf numFmtId="0" fontId="48" fillId="17" borderId="0" xfId="17" applyFont="1" applyFill="1" applyAlignment="1">
      <alignment horizontal="center" vertical="center"/>
    </xf>
    <xf numFmtId="0" fontId="8" fillId="17" borderId="0" xfId="1" applyFill="1" applyAlignment="1" applyProtection="1">
      <alignment horizontal="center" vertical="center"/>
    </xf>
    <xf numFmtId="0" fontId="51"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9" fillId="5" borderId="0" xfId="0" applyNumberFormat="1" applyFont="1" applyFill="1" applyAlignment="1">
      <alignment horizontal="left" vertical="center"/>
    </xf>
    <xf numFmtId="14" fontId="87" fillId="19" borderId="78" xfId="2" applyNumberFormat="1" applyFont="1" applyFill="1" applyBorder="1" applyAlignment="1">
      <alignment horizontal="center" vertical="center"/>
    </xf>
    <xf numFmtId="14" fontId="87" fillId="19" borderId="79" xfId="2" applyNumberFormat="1" applyFont="1" applyFill="1" applyBorder="1" applyAlignment="1">
      <alignment horizontal="center" vertical="center"/>
    </xf>
    <xf numFmtId="14" fontId="87" fillId="19" borderId="80" xfId="2" applyNumberFormat="1" applyFont="1" applyFill="1" applyBorder="1" applyAlignment="1">
      <alignment horizontal="center" vertical="center"/>
    </xf>
    <xf numFmtId="0" fontId="122" fillId="31" borderId="0" xfId="0" applyFont="1" applyFill="1" applyAlignment="1">
      <alignment horizontal="center" vertical="center" wrapText="1"/>
    </xf>
    <xf numFmtId="0" fontId="12" fillId="0" borderId="84" xfId="2" applyFont="1" applyBorder="1" applyAlignment="1">
      <alignment horizontal="center" vertical="center" wrapText="1"/>
    </xf>
    <xf numFmtId="14" fontId="83" fillId="19" borderId="1" xfId="1" applyNumberFormat="1" applyFont="1" applyFill="1" applyBorder="1" applyAlignment="1" applyProtection="1">
      <alignment horizontal="center" vertical="center" shrinkToFit="1"/>
    </xf>
    <xf numFmtId="0" fontId="108" fillId="19" borderId="79" xfId="2" applyFont="1" applyFill="1" applyBorder="1" applyAlignment="1">
      <alignment horizontal="center" vertical="center" wrapText="1"/>
    </xf>
    <xf numFmtId="0" fontId="108" fillId="19" borderId="79" xfId="2" applyFont="1" applyFill="1" applyBorder="1" applyAlignment="1">
      <alignment horizontal="center" vertical="center"/>
    </xf>
    <xf numFmtId="0" fontId="108" fillId="19" borderId="78" xfId="2" applyFont="1" applyFill="1" applyBorder="1" applyAlignment="1">
      <alignment horizontal="center" vertical="center"/>
    </xf>
    <xf numFmtId="0" fontId="121" fillId="0" borderId="0" xfId="2" applyFont="1">
      <alignment vertical="center"/>
    </xf>
    <xf numFmtId="0" fontId="6" fillId="0" borderId="0" xfId="2" applyAlignment="1">
      <alignment horizontal="center" vertical="top"/>
    </xf>
    <xf numFmtId="14" fontId="83" fillId="19" borderId="73" xfId="1" applyNumberFormat="1" applyFont="1" applyFill="1" applyBorder="1" applyAlignment="1" applyProtection="1">
      <alignment horizontal="center" vertical="center" wrapText="1"/>
    </xf>
    <xf numFmtId="0" fontId="118" fillId="31" borderId="0" xfId="0" applyFont="1" applyFill="1" applyAlignment="1">
      <alignment horizontal="center" vertical="center" wrapText="1"/>
    </xf>
    <xf numFmtId="0" fontId="21" fillId="17" borderId="75" xfId="2" applyFont="1" applyFill="1" applyBorder="1" applyAlignment="1">
      <alignment horizontal="center" vertical="center" wrapText="1"/>
    </xf>
    <xf numFmtId="0" fontId="85"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3" fillId="5" borderId="0" xfId="17" applyFont="1" applyFill="1" applyAlignment="1">
      <alignment vertical="center" wrapText="1"/>
    </xf>
    <xf numFmtId="14" fontId="83" fillId="19" borderId="60" xfId="2" applyNumberFormat="1" applyFont="1" applyFill="1" applyBorder="1" applyAlignment="1">
      <alignment horizontal="center" vertical="center" wrapText="1" shrinkToFit="1"/>
    </xf>
    <xf numFmtId="14" fontId="87" fillId="19" borderId="90" xfId="2" applyNumberFormat="1" applyFont="1" applyFill="1" applyBorder="1" applyAlignment="1">
      <alignment vertical="center" shrinkToFit="1"/>
    </xf>
    <xf numFmtId="0" fontId="113" fillId="21" borderId="76" xfId="0" applyFont="1" applyFill="1" applyBorder="1" applyAlignment="1">
      <alignment horizontal="center" vertical="center" wrapText="1"/>
    </xf>
    <xf numFmtId="0" fontId="113" fillId="33" borderId="76" xfId="0" applyFont="1" applyFill="1" applyBorder="1" applyAlignment="1">
      <alignment horizontal="center" vertical="center" wrapText="1"/>
    </xf>
    <xf numFmtId="0" fontId="136" fillId="17" borderId="0" xfId="2" applyFont="1" applyFill="1" applyAlignment="1">
      <alignment horizontal="center" vertical="center" wrapText="1"/>
    </xf>
    <xf numFmtId="183" fontId="136" fillId="17" borderId="0" xfId="2" applyNumberFormat="1" applyFont="1" applyFill="1" applyAlignment="1">
      <alignment horizontal="center" vertical="center"/>
    </xf>
    <xf numFmtId="14" fontId="87"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4" fillId="17" borderId="0" xfId="19" applyFont="1" applyFill="1" applyAlignment="1">
      <alignment horizontal="left" vertical="center"/>
    </xf>
    <xf numFmtId="0" fontId="137" fillId="21" borderId="81" xfId="2" applyFont="1" applyFill="1" applyBorder="1" applyAlignment="1">
      <alignment horizontal="center" vertical="center" wrapText="1"/>
    </xf>
    <xf numFmtId="0" fontId="114" fillId="0" borderId="0" xfId="2" applyFont="1" applyAlignment="1">
      <alignment vertical="top" wrapText="1"/>
    </xf>
    <xf numFmtId="0" fontId="83"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4"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5"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7" fillId="0" borderId="100" xfId="17" applyFont="1" applyBorder="1" applyAlignment="1">
      <alignment vertical="center" shrinkToFit="1"/>
    </xf>
    <xf numFmtId="0" fontId="47" fillId="10" borderId="104" xfId="17" applyFont="1" applyFill="1" applyBorder="1" applyAlignment="1">
      <alignment horizontal="center" vertical="center"/>
    </xf>
    <xf numFmtId="0" fontId="47" fillId="0" borderId="100" xfId="17" applyFont="1" applyBorder="1" applyAlignment="1">
      <alignment horizontal="center" vertical="center"/>
    </xf>
    <xf numFmtId="0" fontId="89" fillId="17" borderId="107" xfId="17" applyFont="1" applyFill="1" applyBorder="1" applyAlignment="1">
      <alignment horizontal="center" vertical="center" wrapText="1"/>
    </xf>
    <xf numFmtId="14" fontId="89"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4"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4"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6"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7" fillId="3" borderId="122" xfId="17" applyNumberFormat="1" applyFont="1" applyFill="1" applyBorder="1" applyAlignment="1">
      <alignment horizontal="center" vertical="center" wrapText="1"/>
    </xf>
    <xf numFmtId="0" fontId="57" fillId="3" borderId="122" xfId="17" applyFont="1" applyFill="1" applyBorder="1" applyAlignment="1">
      <alignment horizontal="left" vertical="center" wrapText="1"/>
    </xf>
    <xf numFmtId="176" fontId="57" fillId="11" borderId="123" xfId="17" applyNumberFormat="1" applyFont="1" applyFill="1" applyBorder="1" applyAlignment="1">
      <alignment horizontal="center" vertical="center" wrapText="1"/>
    </xf>
    <xf numFmtId="0" fontId="57" fillId="11" borderId="123" xfId="17" applyFont="1" applyFill="1" applyBorder="1" applyAlignment="1">
      <alignment horizontal="left" vertical="center" wrapText="1"/>
    </xf>
    <xf numFmtId="0" fontId="47" fillId="17" borderId="99" xfId="16" applyFont="1" applyFill="1" applyBorder="1">
      <alignment vertical="center"/>
    </xf>
    <xf numFmtId="0" fontId="61" fillId="12" borderId="124" xfId="17" applyFont="1" applyFill="1" applyBorder="1" applyAlignment="1">
      <alignment horizontal="center" vertical="center" wrapText="1"/>
    </xf>
    <xf numFmtId="176" fontId="59" fillId="12" borderId="124" xfId="17" applyNumberFormat="1" applyFont="1" applyFill="1" applyBorder="1" applyAlignment="1">
      <alignment horizontal="center" vertical="center" wrapText="1"/>
    </xf>
    <xf numFmtId="181" fontId="61" fillId="9" borderId="124" xfId="0" applyNumberFormat="1" applyFont="1" applyFill="1" applyBorder="1" applyAlignment="1">
      <alignment horizontal="center" vertical="center"/>
    </xf>
    <xf numFmtId="0" fontId="61" fillId="12" borderId="125" xfId="17" applyFont="1" applyFill="1" applyBorder="1" applyAlignment="1">
      <alignment horizontal="center" vertical="center" wrapText="1"/>
    </xf>
    <xf numFmtId="0" fontId="138" fillId="19" borderId="127" xfId="2" applyFont="1" applyFill="1" applyBorder="1" applyAlignment="1">
      <alignment horizontal="center" vertical="center" wrapText="1"/>
    </xf>
    <xf numFmtId="0" fontId="127"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6"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7" fillId="19" borderId="136" xfId="2" applyFont="1" applyFill="1" applyBorder="1" applyAlignment="1">
      <alignment horizontal="center" vertical="center"/>
    </xf>
    <xf numFmtId="0" fontId="8" fillId="0" borderId="138" xfId="1" applyFill="1" applyBorder="1" applyAlignment="1" applyProtection="1">
      <alignment vertical="center" wrapText="1"/>
    </xf>
    <xf numFmtId="0" fontId="25" fillId="0" borderId="139" xfId="2" applyFont="1" applyBorder="1" applyAlignment="1">
      <alignment vertical="top" wrapText="1"/>
    </xf>
    <xf numFmtId="0" fontId="140"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5"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0" fontId="141" fillId="19" borderId="127" xfId="2" applyFont="1" applyFill="1" applyBorder="1" applyAlignment="1">
      <alignment horizontal="center" vertical="center" wrapText="1"/>
    </xf>
    <xf numFmtId="0" fontId="84" fillId="0" borderId="89" xfId="2" applyFont="1" applyBorder="1" applyAlignment="1">
      <alignment vertical="center" shrinkToFit="1"/>
    </xf>
    <xf numFmtId="0" fontId="8" fillId="0" borderId="150" xfId="1" applyBorder="1" applyAlignment="1" applyProtection="1">
      <alignment horizontal="left" vertical="center" wrapText="1"/>
    </xf>
    <xf numFmtId="0" fontId="6" fillId="0" borderId="150" xfId="2" applyBorder="1">
      <alignment vertical="center"/>
    </xf>
    <xf numFmtId="14" fontId="87" fillId="19" borderId="79" xfId="2" applyNumberFormat="1" applyFont="1" applyFill="1" applyBorder="1" applyAlignment="1">
      <alignment horizontal="center" vertical="center" wrapText="1"/>
    </xf>
    <xf numFmtId="0" fontId="8" fillId="0" borderId="154" xfId="1" applyFill="1" applyBorder="1" applyAlignment="1" applyProtection="1">
      <alignment horizontal="left" vertical="top" wrapText="1"/>
    </xf>
    <xf numFmtId="0" fontId="6" fillId="0" borderId="154" xfId="2" applyBorder="1">
      <alignment vertical="center"/>
    </xf>
    <xf numFmtId="0" fontId="142" fillId="31" borderId="64" xfId="0" applyFont="1" applyFill="1" applyBorder="1" applyAlignment="1">
      <alignment horizontal="center" vertical="center" wrapText="1"/>
    </xf>
    <xf numFmtId="0" fontId="85" fillId="19" borderId="137" xfId="2" applyFont="1" applyFill="1" applyBorder="1" applyAlignment="1">
      <alignment horizontal="center" vertical="center" wrapText="1"/>
    </xf>
    <xf numFmtId="0" fontId="114" fillId="0" borderId="156" xfId="1" applyFont="1" applyFill="1" applyBorder="1" applyAlignment="1" applyProtection="1">
      <alignment vertical="top" wrapText="1"/>
    </xf>
    <xf numFmtId="14" fontId="83" fillId="19" borderId="159" xfId="1" applyNumberFormat="1" applyFont="1" applyFill="1" applyBorder="1" applyAlignment="1" applyProtection="1">
      <alignment horizontal="center" vertical="center" shrinkToFit="1"/>
    </xf>
    <xf numFmtId="14" fontId="83" fillId="19" borderId="159" xfId="2" applyNumberFormat="1" applyFont="1" applyFill="1" applyBorder="1" applyAlignment="1">
      <alignment horizontal="center" vertical="center" wrapText="1" shrinkToFit="1"/>
    </xf>
    <xf numFmtId="14" fontId="83" fillId="19" borderId="159" xfId="1" applyNumberFormat="1" applyFont="1" applyFill="1" applyBorder="1" applyAlignment="1" applyProtection="1">
      <alignment horizontal="center" vertical="center" wrapText="1"/>
    </xf>
    <xf numFmtId="0" fontId="8" fillId="0" borderId="160" xfId="1" applyBorder="1" applyAlignment="1" applyProtection="1">
      <alignment vertical="center"/>
    </xf>
    <xf numFmtId="0" fontId="21" fillId="17" borderId="161" xfId="2" applyFont="1" applyFill="1" applyBorder="1" applyAlignment="1">
      <alignment horizontal="center" vertical="center" wrapText="1"/>
    </xf>
    <xf numFmtId="0" fontId="83" fillId="19" borderId="144" xfId="2" applyFont="1" applyFill="1" applyBorder="1" applyAlignment="1">
      <alignment horizontal="center" vertical="center"/>
    </xf>
    <xf numFmtId="0" fontId="83" fillId="19" borderId="0" xfId="2" applyFont="1" applyFill="1" applyAlignment="1">
      <alignment horizontal="center" vertical="center" wrapText="1"/>
    </xf>
    <xf numFmtId="0" fontId="145" fillId="0" borderId="0" xfId="0" applyFont="1">
      <alignment vertical="center"/>
    </xf>
    <xf numFmtId="0" fontId="128" fillId="0" borderId="0" xfId="0" applyFont="1">
      <alignment vertical="center"/>
    </xf>
    <xf numFmtId="0" fontId="0" fillId="19" borderId="152" xfId="0" applyFill="1" applyBorder="1" applyAlignment="1">
      <alignment horizontal="center" vertical="center"/>
    </xf>
    <xf numFmtId="0" fontId="0" fillId="0" borderId="152" xfId="0" applyBorder="1" applyAlignment="1">
      <alignment horizontal="center" vertical="center"/>
    </xf>
    <xf numFmtId="0" fontId="0" fillId="17" borderId="152" xfId="0" applyFill="1" applyBorder="1" applyAlignment="1">
      <alignment horizontal="center" vertical="center"/>
    </xf>
    <xf numFmtId="0" fontId="0" fillId="0" borderId="33" xfId="0" applyBorder="1" applyAlignment="1">
      <alignment horizontal="center" vertical="center"/>
    </xf>
    <xf numFmtId="9" fontId="0" fillId="19" borderId="152" xfId="0" applyNumberFormat="1" applyFill="1" applyBorder="1" applyAlignment="1">
      <alignment horizontal="center" vertical="center"/>
    </xf>
    <xf numFmtId="9" fontId="0" fillId="0" borderId="152" xfId="0" applyNumberFormat="1" applyBorder="1" applyAlignment="1">
      <alignment horizontal="center" vertical="center"/>
    </xf>
    <xf numFmtId="9" fontId="0" fillId="17" borderId="152" xfId="0" applyNumberFormat="1" applyFill="1" applyBorder="1" applyAlignment="1">
      <alignment horizontal="center" vertical="center"/>
    </xf>
    <xf numFmtId="0" fontId="146" fillId="0" borderId="167" xfId="0" applyFont="1" applyBorder="1" applyAlignment="1">
      <alignment horizontal="center" vertical="center"/>
    </xf>
    <xf numFmtId="0" fontId="146" fillId="0" borderId="168" xfId="0" applyFont="1" applyBorder="1" applyAlignment="1">
      <alignment horizontal="center" vertical="center"/>
    </xf>
    <xf numFmtId="0" fontId="146" fillId="0" borderId="169" xfId="0" applyFont="1" applyBorder="1" applyAlignment="1">
      <alignment horizontal="center" vertical="center"/>
    </xf>
    <xf numFmtId="0" fontId="146" fillId="0" borderId="170" xfId="0" applyFont="1" applyBorder="1" applyAlignment="1">
      <alignment horizontal="center" vertical="center"/>
    </xf>
    <xf numFmtId="0" fontId="146" fillId="0" borderId="171" xfId="0" applyFont="1" applyBorder="1" applyAlignment="1">
      <alignment horizontal="center" vertical="center"/>
    </xf>
    <xf numFmtId="0" fontId="146" fillId="0" borderId="172" xfId="0" applyFont="1" applyBorder="1" applyAlignment="1">
      <alignment horizontal="center" vertical="center"/>
    </xf>
    <xf numFmtId="0" fontId="146" fillId="0" borderId="173" xfId="0" applyFont="1" applyBorder="1" applyAlignment="1">
      <alignment horizontal="center" vertical="center"/>
    </xf>
    <xf numFmtId="0" fontId="146" fillId="0" borderId="174" xfId="0" applyFont="1" applyBorder="1" applyAlignment="1">
      <alignment horizontal="center" vertical="center"/>
    </xf>
    <xf numFmtId="0" fontId="0" fillId="0" borderId="175"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147" fillId="0" borderId="167" xfId="0" applyFont="1" applyBorder="1" applyAlignment="1">
      <alignment horizontal="center" vertical="center"/>
    </xf>
    <xf numFmtId="0" fontId="147" fillId="0" borderId="168" xfId="0" applyFont="1" applyBorder="1" applyAlignment="1">
      <alignment horizontal="center" vertical="center"/>
    </xf>
    <xf numFmtId="0" fontId="147" fillId="0" borderId="169" xfId="0" applyFont="1" applyBorder="1" applyAlignment="1">
      <alignment horizontal="center" vertical="center"/>
    </xf>
    <xf numFmtId="0" fontId="147" fillId="0" borderId="170" xfId="0" applyFont="1" applyBorder="1" applyAlignment="1">
      <alignment horizontal="center" vertical="center"/>
    </xf>
    <xf numFmtId="9" fontId="0" fillId="0" borderId="178" xfId="0" applyNumberFormat="1" applyBorder="1" applyAlignment="1">
      <alignment horizontal="center" vertical="center"/>
    </xf>
    <xf numFmtId="9" fontId="0" fillId="0" borderId="176" xfId="0" applyNumberFormat="1" applyBorder="1" applyAlignment="1">
      <alignment horizontal="center" vertical="center"/>
    </xf>
    <xf numFmtId="9" fontId="0" fillId="0" borderId="177" xfId="0" applyNumberFormat="1" applyBorder="1" applyAlignment="1">
      <alignment horizontal="center" vertical="center"/>
    </xf>
    <xf numFmtId="9" fontId="0" fillId="0" borderId="179" xfId="0" applyNumberFormat="1" applyBorder="1" applyAlignment="1">
      <alignment horizontal="center" vertical="center"/>
    </xf>
    <xf numFmtId="0" fontId="17" fillId="21" borderId="143" xfId="1" applyFont="1" applyFill="1" applyBorder="1" applyAlignment="1" applyProtection="1">
      <alignment horizontal="center" vertical="center" wrapText="1"/>
    </xf>
    <xf numFmtId="0" fontId="89" fillId="13" borderId="130" xfId="2" applyFont="1" applyFill="1" applyBorder="1" applyAlignment="1">
      <alignment vertical="top" wrapText="1"/>
    </xf>
    <xf numFmtId="14" fontId="87" fillId="19" borderId="183" xfId="2" applyNumberFormat="1" applyFont="1" applyFill="1" applyBorder="1" applyAlignment="1">
      <alignment horizontal="center" vertical="center"/>
    </xf>
    <xf numFmtId="14" fontId="87" fillId="19" borderId="182" xfId="2" applyNumberFormat="1" applyFont="1" applyFill="1" applyBorder="1" applyAlignment="1">
      <alignment horizontal="center" vertical="center"/>
    </xf>
    <xf numFmtId="0" fontId="88" fillId="19" borderId="184" xfId="2" applyFont="1" applyFill="1" applyBorder="1" applyAlignment="1">
      <alignment horizontal="center" vertical="center"/>
    </xf>
    <xf numFmtId="14" fontId="87" fillId="19" borderId="184" xfId="2" applyNumberFormat="1" applyFont="1" applyFill="1" applyBorder="1" applyAlignment="1">
      <alignment horizontal="center" vertical="center"/>
    </xf>
    <xf numFmtId="0" fontId="8" fillId="0" borderId="181" xfId="1" applyBorder="1" applyAlignment="1" applyProtection="1">
      <alignment vertical="top" wrapText="1"/>
    </xf>
    <xf numFmtId="0" fontId="114" fillId="0" borderId="82" xfId="2" applyFont="1" applyBorder="1" applyAlignment="1">
      <alignment horizontal="left" vertical="top" wrapText="1"/>
    </xf>
    <xf numFmtId="0" fontId="114" fillId="0" borderId="181" xfId="2" applyFont="1" applyBorder="1" applyAlignment="1">
      <alignment vertical="top" wrapText="1"/>
    </xf>
    <xf numFmtId="0" fontId="114" fillId="0" borderId="0" xfId="1" applyFont="1" applyAlignment="1" applyProtection="1">
      <alignment horizontal="left" vertical="top" wrapText="1"/>
    </xf>
    <xf numFmtId="0" fontId="83" fillId="19" borderId="64" xfId="2" applyFont="1" applyFill="1" applyBorder="1" applyAlignment="1">
      <alignment horizontal="center" vertical="center"/>
    </xf>
    <xf numFmtId="0" fontId="148" fillId="19" borderId="182" xfId="2" applyFont="1" applyFill="1" applyBorder="1" applyAlignment="1">
      <alignment horizontal="center" vertical="center"/>
    </xf>
    <xf numFmtId="0" fontId="148" fillId="19" borderId="183" xfId="2" applyFont="1" applyFill="1" applyBorder="1" applyAlignment="1">
      <alignment horizontal="center" vertical="center"/>
    </xf>
    <xf numFmtId="56" fontId="83" fillId="19" borderId="145" xfId="2" applyNumberFormat="1" applyFont="1" applyFill="1" applyBorder="1" applyAlignment="1">
      <alignment horizontal="center" vertical="center" wrapText="1"/>
    </xf>
    <xf numFmtId="14" fontId="87" fillId="19" borderId="185" xfId="2" applyNumberFormat="1" applyFont="1" applyFill="1" applyBorder="1" applyAlignment="1">
      <alignment horizontal="center" vertical="center"/>
    </xf>
    <xf numFmtId="0" fontId="12" fillId="37" borderId="0" xfId="2" applyFont="1" applyFill="1" applyAlignment="1">
      <alignment vertical="top" wrapText="1"/>
    </xf>
    <xf numFmtId="0" fontId="29" fillId="37" borderId="0" xfId="2" applyFont="1" applyFill="1" applyAlignment="1">
      <alignment vertical="top" wrapText="1"/>
    </xf>
    <xf numFmtId="0" fontId="8" fillId="37" borderId="0" xfId="1" applyFill="1" applyAlignment="1" applyProtection="1">
      <alignment horizontal="center" vertical="top" wrapText="1"/>
    </xf>
    <xf numFmtId="0" fontId="83" fillId="19" borderId="146" xfId="2" applyFont="1" applyFill="1" applyBorder="1">
      <alignment vertical="center"/>
    </xf>
    <xf numFmtId="14" fontId="83" fillId="2" borderId="143" xfId="2" applyNumberFormat="1" applyFont="1" applyFill="1" applyBorder="1" applyAlignment="1">
      <alignment horizontal="center" vertical="center"/>
    </xf>
    <xf numFmtId="14" fontId="83" fillId="19" borderId="146" xfId="2" applyNumberFormat="1" applyFont="1" applyFill="1" applyBorder="1">
      <alignment vertical="center"/>
    </xf>
    <xf numFmtId="14" fontId="83" fillId="19" borderId="151" xfId="2" applyNumberFormat="1" applyFont="1" applyFill="1" applyBorder="1">
      <alignment vertical="center"/>
    </xf>
    <xf numFmtId="0" fontId="83" fillId="19" borderId="0" xfId="2" applyFont="1" applyFill="1">
      <alignment vertical="center"/>
    </xf>
    <xf numFmtId="14" fontId="83" fillId="19" borderId="2" xfId="1" applyNumberFormat="1" applyFont="1" applyFill="1" applyBorder="1" applyAlignment="1" applyProtection="1">
      <alignment horizontal="center" vertical="center" shrinkToFit="1"/>
    </xf>
    <xf numFmtId="0" fontId="8" fillId="0" borderId="186" xfId="1" applyBorder="1" applyAlignment="1" applyProtection="1">
      <alignment horizontal="left" vertical="center" wrapText="1"/>
    </xf>
    <xf numFmtId="0" fontId="6" fillId="0" borderId="186" xfId="2" applyBorder="1">
      <alignment vertical="center"/>
    </xf>
    <xf numFmtId="56" fontId="83" fillId="19" borderId="155" xfId="2" applyNumberFormat="1" applyFont="1" applyFill="1" applyBorder="1">
      <alignment vertical="center"/>
    </xf>
    <xf numFmtId="0" fontId="8" fillId="0" borderId="0" xfId="1" applyAlignment="1" applyProtection="1">
      <alignment vertical="top" wrapText="1"/>
    </xf>
    <xf numFmtId="0" fontId="150" fillId="0" borderId="180" xfId="1" applyFont="1" applyBorder="1" applyAlignment="1" applyProtection="1">
      <alignment horizontal="left" vertical="top" wrapText="1"/>
    </xf>
    <xf numFmtId="0" fontId="83" fillId="19" borderId="187" xfId="1" applyFont="1" applyFill="1" applyBorder="1" applyAlignment="1" applyProtection="1">
      <alignment horizontal="center" vertical="center"/>
    </xf>
    <xf numFmtId="14" fontId="87" fillId="19" borderId="188" xfId="2" applyNumberFormat="1" applyFont="1" applyFill="1" applyBorder="1" applyAlignment="1">
      <alignment horizontal="center" vertical="center" wrapText="1"/>
    </xf>
    <xf numFmtId="0" fontId="151" fillId="0" borderId="153" xfId="1" applyFont="1" applyFill="1" applyBorder="1" applyAlignment="1" applyProtection="1">
      <alignment horizontal="left" vertical="top" wrapText="1"/>
    </xf>
    <xf numFmtId="0" fontId="7" fillId="38" borderId="116" xfId="17" applyFont="1" applyFill="1" applyBorder="1" applyAlignment="1">
      <alignment horizontal="center" vertical="center" wrapText="1"/>
    </xf>
    <xf numFmtId="0" fontId="88" fillId="19" borderId="193" xfId="2" applyFont="1" applyFill="1" applyBorder="1" applyAlignment="1">
      <alignment horizontal="center" vertical="center"/>
    </xf>
    <xf numFmtId="0" fontId="88" fillId="19" borderId="194" xfId="2" applyFont="1" applyFill="1" applyBorder="1" applyAlignment="1">
      <alignment horizontal="center" vertical="center"/>
    </xf>
    <xf numFmtId="0" fontId="88" fillId="19" borderId="195" xfId="2" applyFont="1" applyFill="1" applyBorder="1" applyAlignment="1">
      <alignment horizontal="center" vertical="center"/>
    </xf>
    <xf numFmtId="14" fontId="87" fillId="19" borderId="193" xfId="2" applyNumberFormat="1" applyFont="1" applyFill="1" applyBorder="1" applyAlignment="1">
      <alignment horizontal="center" vertical="center"/>
    </xf>
    <xf numFmtId="14" fontId="87" fillId="19" borderId="194" xfId="2" applyNumberFormat="1" applyFont="1" applyFill="1" applyBorder="1" applyAlignment="1">
      <alignment horizontal="center" vertical="center"/>
    </xf>
    <xf numFmtId="14" fontId="87" fillId="19" borderId="195" xfId="2" applyNumberFormat="1" applyFont="1" applyFill="1" applyBorder="1" applyAlignment="1">
      <alignment horizontal="center" vertical="center"/>
    </xf>
    <xf numFmtId="14" fontId="87" fillId="19" borderId="11" xfId="2" applyNumberFormat="1" applyFont="1" applyFill="1" applyBorder="1" applyAlignment="1">
      <alignment vertical="center" shrinkToFit="1"/>
    </xf>
    <xf numFmtId="14" fontId="87" fillId="19" borderId="196" xfId="2" applyNumberFormat="1" applyFont="1" applyFill="1" applyBorder="1" applyAlignment="1">
      <alignment horizontal="center" vertical="center"/>
    </xf>
    <xf numFmtId="0" fontId="8" fillId="0" borderId="197" xfId="1" applyFill="1" applyBorder="1" applyAlignment="1" applyProtection="1">
      <alignment vertical="center" wrapText="1"/>
    </xf>
    <xf numFmtId="0" fontId="83" fillId="19" borderId="79" xfId="1" applyFont="1" applyFill="1" applyBorder="1" applyAlignment="1" applyProtection="1">
      <alignment horizontal="center" vertical="center" wrapText="1"/>
    </xf>
    <xf numFmtId="0" fontId="97" fillId="36" borderId="59" xfId="0" applyFont="1" applyFill="1" applyBorder="1" applyAlignment="1">
      <alignment horizontal="center" vertical="center" wrapText="1"/>
    </xf>
    <xf numFmtId="0" fontId="97" fillId="36" borderId="66" xfId="0" applyFont="1" applyFill="1" applyBorder="1" applyAlignment="1">
      <alignment horizontal="center" vertical="center" wrapText="1"/>
    </xf>
    <xf numFmtId="177" fontId="12" fillId="36" borderId="35" xfId="2" applyNumberFormat="1" applyFont="1" applyFill="1" applyBorder="1" applyAlignment="1">
      <alignment horizontal="center" vertical="center" wrapText="1"/>
    </xf>
    <xf numFmtId="0" fontId="29" fillId="21" borderId="181" xfId="2" applyFont="1" applyFill="1" applyBorder="1" applyAlignment="1">
      <alignment horizontal="center" vertical="center" wrapText="1"/>
    </xf>
    <xf numFmtId="0" fontId="29" fillId="21" borderId="190" xfId="2" applyFont="1" applyFill="1" applyBorder="1" applyAlignment="1">
      <alignment horizontal="center" vertical="center" wrapText="1"/>
    </xf>
    <xf numFmtId="0" fontId="153" fillId="27" borderId="77" xfId="1" applyFont="1" applyFill="1" applyBorder="1" applyAlignment="1" applyProtection="1">
      <alignment horizontal="center" vertical="center" wrapText="1" shrinkToFit="1"/>
    </xf>
    <xf numFmtId="0" fontId="22" fillId="17" borderId="198" xfId="2" applyFont="1" applyFill="1" applyBorder="1" applyAlignment="1">
      <alignment horizontal="center" vertical="center" wrapText="1"/>
    </xf>
    <xf numFmtId="0" fontId="22" fillId="17" borderId="199" xfId="2" applyFont="1" applyFill="1" applyBorder="1" applyAlignment="1">
      <alignment horizontal="center" vertical="center" wrapText="1"/>
    </xf>
    <xf numFmtId="0" fontId="83" fillId="19" borderId="0" xfId="2" applyFont="1" applyFill="1" applyAlignment="1">
      <alignment vertical="center" wrapText="1"/>
    </xf>
    <xf numFmtId="0" fontId="6" fillId="0" borderId="0" xfId="2" applyAlignment="1">
      <alignment vertical="top"/>
    </xf>
    <xf numFmtId="0" fontId="108" fillId="19" borderId="78" xfId="2" applyFont="1" applyFill="1" applyBorder="1">
      <alignment vertical="center"/>
    </xf>
    <xf numFmtId="14" fontId="87"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8" fillId="19" borderId="80" xfId="2" applyFont="1" applyFill="1" applyBorder="1" applyAlignment="1">
      <alignment horizontal="center" vertical="center"/>
    </xf>
    <xf numFmtId="14" fontId="107" fillId="17" borderId="36" xfId="2" applyNumberFormat="1" applyFont="1" applyFill="1" applyBorder="1" applyAlignment="1">
      <alignment horizontal="left" vertical="center"/>
    </xf>
    <xf numFmtId="0" fontId="156" fillId="0" borderId="67" xfId="17" applyFont="1" applyBorder="1" applyAlignment="1">
      <alignment horizontal="center" vertical="center" wrapText="1"/>
    </xf>
    <xf numFmtId="14" fontId="83" fillId="19" borderId="162" xfId="2" applyNumberFormat="1" applyFont="1" applyFill="1" applyBorder="1" applyAlignment="1">
      <alignment horizontal="center" vertical="center"/>
    </xf>
    <xf numFmtId="14" fontId="83" fillId="19" borderId="201" xfId="2" applyNumberFormat="1" applyFont="1" applyFill="1" applyBorder="1" applyAlignment="1">
      <alignment horizontal="center" vertical="center"/>
    </xf>
    <xf numFmtId="0" fontId="17" fillId="21" borderId="201" xfId="2" applyFont="1" applyFill="1" applyBorder="1" applyAlignment="1">
      <alignment horizontal="center" vertical="center" wrapText="1"/>
    </xf>
    <xf numFmtId="0" fontId="83" fillId="21" borderId="202" xfId="2" applyFont="1" applyFill="1" applyBorder="1" applyAlignment="1">
      <alignment horizontal="center" vertical="center"/>
    </xf>
    <xf numFmtId="0" fontId="83" fillId="21" borderId="0" xfId="2" applyFont="1" applyFill="1" applyAlignment="1">
      <alignment horizontal="center" vertical="center"/>
    </xf>
    <xf numFmtId="14" fontId="83" fillId="21" borderId="0" xfId="2" applyNumberFormat="1" applyFont="1" applyFill="1" applyAlignment="1">
      <alignment horizontal="center" vertical="center"/>
    </xf>
    <xf numFmtId="0" fontId="8" fillId="17" borderId="203" xfId="1" applyFill="1" applyBorder="1" applyAlignment="1" applyProtection="1">
      <alignment horizontal="left" vertical="center" wrapText="1"/>
    </xf>
    <xf numFmtId="0" fontId="83" fillId="19" borderId="0" xfId="2" applyFont="1" applyFill="1" applyAlignment="1">
      <alignment horizontal="center" vertical="center"/>
    </xf>
    <xf numFmtId="0" fontId="83" fillId="19" borderId="145" xfId="2" applyFont="1" applyFill="1" applyBorder="1" applyAlignment="1">
      <alignment horizontal="center" vertical="center"/>
    </xf>
    <xf numFmtId="0" fontId="114" fillId="17" borderId="204" xfId="2" applyFont="1" applyFill="1" applyBorder="1" applyAlignment="1">
      <alignment horizontal="left" vertical="top" wrapText="1"/>
    </xf>
    <xf numFmtId="14" fontId="83" fillId="19" borderId="158" xfId="1" applyNumberFormat="1" applyFont="1" applyFill="1" applyBorder="1" applyAlignment="1" applyProtection="1">
      <alignment vertical="center" shrinkToFit="1"/>
    </xf>
    <xf numFmtId="14" fontId="83" fillId="19" borderId="158" xfId="2" applyNumberFormat="1" applyFont="1" applyFill="1" applyBorder="1" applyAlignment="1">
      <alignment vertical="center" wrapText="1" shrinkToFit="1"/>
    </xf>
    <xf numFmtId="14" fontId="83" fillId="19" borderId="79" xfId="1" applyNumberFormat="1" applyFont="1" applyFill="1" applyBorder="1" applyAlignment="1" applyProtection="1">
      <alignment horizontal="center" vertical="center" wrapText="1"/>
    </xf>
    <xf numFmtId="0" fontId="83" fillId="19" borderId="0" xfId="1" applyFont="1" applyFill="1" applyBorder="1" applyAlignment="1" applyProtection="1">
      <alignment horizontal="center" vertical="center" wrapText="1"/>
    </xf>
    <xf numFmtId="0" fontId="114" fillId="0" borderId="207" xfId="2" applyFont="1" applyBorder="1" applyAlignment="1">
      <alignment vertical="top" wrapText="1"/>
    </xf>
    <xf numFmtId="14" fontId="83" fillId="19" borderId="200" xfId="2" applyNumberFormat="1" applyFont="1" applyFill="1" applyBorder="1" applyAlignment="1">
      <alignment horizontal="center" vertical="center"/>
    </xf>
    <xf numFmtId="0" fontId="114" fillId="17" borderId="87" xfId="1" applyFont="1" applyFill="1" applyBorder="1" applyAlignment="1" applyProtection="1">
      <alignment vertical="top" wrapText="1"/>
    </xf>
    <xf numFmtId="14" fontId="83" fillId="19" borderId="209" xfId="2" applyNumberFormat="1" applyFont="1" applyFill="1" applyBorder="1" applyAlignment="1">
      <alignment horizontal="center" vertical="center"/>
    </xf>
    <xf numFmtId="0" fontId="29" fillId="21" borderId="193" xfId="2" applyFont="1" applyFill="1" applyBorder="1" applyAlignment="1">
      <alignment horizontal="center" vertical="center" wrapText="1"/>
    </xf>
    <xf numFmtId="14" fontId="83" fillId="19" borderId="145" xfId="2" applyNumberFormat="1" applyFont="1" applyFill="1" applyBorder="1" applyAlignment="1">
      <alignment horizontal="center" vertical="center"/>
    </xf>
    <xf numFmtId="0" fontId="67" fillId="21" borderId="0" xfId="0" applyFont="1" applyFill="1">
      <alignment vertical="center"/>
    </xf>
    <xf numFmtId="0" fontId="8" fillId="17" borderId="206" xfId="1" applyFill="1" applyBorder="1" applyAlignment="1" applyProtection="1">
      <alignment vertical="center" wrapText="1"/>
    </xf>
    <xf numFmtId="14" fontId="32" fillId="19" borderId="201" xfId="2" applyNumberFormat="1" applyFont="1" applyFill="1" applyBorder="1" applyAlignment="1">
      <alignment horizontal="center" vertical="center"/>
    </xf>
    <xf numFmtId="0" fontId="8" fillId="17" borderId="208"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5"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4" fillId="17" borderId="189" xfId="1" applyFont="1" applyFill="1" applyBorder="1" applyAlignment="1" applyProtection="1">
      <alignment horizontal="left" vertical="top" wrapText="1"/>
    </xf>
    <xf numFmtId="0" fontId="17" fillId="19" borderId="81" xfId="2" applyFont="1" applyFill="1" applyBorder="1" applyAlignment="1">
      <alignment horizontal="center" vertical="center" wrapText="1"/>
    </xf>
    <xf numFmtId="0" fontId="114" fillId="17" borderId="0" xfId="2" applyFont="1" applyFill="1" applyAlignment="1">
      <alignment horizontal="left" vertical="top" wrapText="1"/>
    </xf>
    <xf numFmtId="0" fontId="6" fillId="21" borderId="0" xfId="2" applyFill="1">
      <alignment vertical="center"/>
    </xf>
    <xf numFmtId="14" fontId="107" fillId="17" borderId="0" xfId="2" applyNumberFormat="1" applyFont="1" applyFill="1" applyAlignment="1">
      <alignment horizontal="left" vertical="center"/>
    </xf>
    <xf numFmtId="178" fontId="83" fillId="3" borderId="144" xfId="2" applyNumberFormat="1" applyFont="1" applyFill="1" applyBorder="1">
      <alignment vertical="center"/>
    </xf>
    <xf numFmtId="0" fontId="148" fillId="19" borderId="194" xfId="2" applyFont="1" applyFill="1" applyBorder="1" applyAlignment="1">
      <alignment horizontal="center" vertical="center"/>
    </xf>
    <xf numFmtId="0" fontId="114" fillId="0" borderId="191" xfId="1" applyFont="1" applyBorder="1" applyAlignment="1" applyProtection="1">
      <alignment vertical="top" wrapText="1"/>
    </xf>
    <xf numFmtId="184" fontId="63" fillId="12" borderId="126" xfId="17" applyNumberFormat="1" applyFont="1" applyFill="1" applyBorder="1" applyAlignment="1">
      <alignment horizontal="center" vertical="center" wrapText="1"/>
    </xf>
    <xf numFmtId="178" fontId="83" fillId="3" borderId="145"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5" xfId="2" applyFont="1" applyBorder="1" applyAlignment="1">
      <alignment horizontal="center" vertical="center" wrapText="1"/>
    </xf>
    <xf numFmtId="180" fontId="47" fillId="10" borderId="216" xfId="17" applyNumberFormat="1" applyFont="1" applyFill="1" applyBorder="1" applyAlignment="1">
      <alignment horizontal="center" vertical="center"/>
    </xf>
    <xf numFmtId="14" fontId="89" fillId="17" borderId="220" xfId="17" applyNumberFormat="1" applyFont="1" applyFill="1" applyBorder="1" applyAlignment="1">
      <alignment horizontal="center" vertical="center"/>
    </xf>
    <xf numFmtId="0" fontId="158" fillId="17" borderId="0" xfId="0" applyFont="1" applyFill="1" applyAlignment="1">
      <alignment horizontal="left" vertical="top" wrapText="1"/>
    </xf>
    <xf numFmtId="0" fontId="108" fillId="19" borderId="221" xfId="2" applyFont="1" applyFill="1" applyBorder="1" applyAlignment="1">
      <alignment horizontal="center" vertical="center"/>
    </xf>
    <xf numFmtId="14" fontId="87" fillId="19" borderId="222" xfId="2" applyNumberFormat="1" applyFont="1" applyFill="1" applyBorder="1" applyAlignment="1">
      <alignment horizontal="center" vertical="center"/>
    </xf>
    <xf numFmtId="14" fontId="83" fillId="19" borderId="8" xfId="2" applyNumberFormat="1" applyFont="1" applyFill="1" applyBorder="1" applyAlignment="1">
      <alignment horizontal="center" vertical="center"/>
    </xf>
    <xf numFmtId="14" fontId="83" fillId="19" borderId="79" xfId="2" applyNumberFormat="1" applyFont="1" applyFill="1" applyBorder="1" applyAlignment="1">
      <alignment horizontal="center" vertical="center"/>
    </xf>
    <xf numFmtId="0" fontId="159" fillId="0" borderId="0" xfId="0" applyFont="1" applyAlignment="1">
      <alignment horizontal="left" vertical="top" wrapText="1"/>
    </xf>
    <xf numFmtId="0" fontId="124" fillId="17" borderId="0" xfId="0" applyFont="1" applyFill="1" applyAlignment="1">
      <alignment horizontal="center" vertical="center" wrapText="1"/>
    </xf>
    <xf numFmtId="14" fontId="89" fillId="17" borderId="108" xfId="17" applyNumberFormat="1" applyFont="1" applyFill="1" applyBorder="1" applyAlignment="1">
      <alignment horizontal="center" vertical="center" wrapText="1"/>
    </xf>
    <xf numFmtId="0" fontId="154" fillId="17" borderId="224" xfId="2" applyFont="1" applyFill="1" applyBorder="1" applyAlignment="1">
      <alignment horizontal="center" vertical="center" wrapText="1"/>
    </xf>
    <xf numFmtId="0" fontId="126" fillId="17" borderId="224" xfId="2" applyFont="1" applyFill="1" applyBorder="1" applyAlignment="1">
      <alignment horizontal="center" vertical="center" wrapText="1"/>
    </xf>
    <xf numFmtId="0" fontId="21" fillId="17" borderId="224" xfId="2" applyFont="1" applyFill="1" applyBorder="1" applyAlignment="1">
      <alignment horizontal="left" vertical="center" shrinkToFit="1"/>
    </xf>
    <xf numFmtId="14" fontId="21" fillId="17" borderId="224" xfId="2" applyNumberFormat="1" applyFont="1" applyFill="1" applyBorder="1" applyAlignment="1">
      <alignment horizontal="center" vertical="center"/>
    </xf>
    <xf numFmtId="14" fontId="21" fillId="17" borderId="225" xfId="2" applyNumberFormat="1" applyFont="1" applyFill="1" applyBorder="1" applyAlignment="1">
      <alignment horizontal="center" vertical="center"/>
    </xf>
    <xf numFmtId="0" fontId="114" fillId="17" borderId="0" xfId="1" applyFont="1" applyFill="1" applyAlignment="1" applyProtection="1">
      <alignment vertical="top" wrapText="1"/>
    </xf>
    <xf numFmtId="14" fontId="87" fillId="19" borderId="0" xfId="2" applyNumberFormat="1" applyFont="1" applyFill="1" applyAlignment="1">
      <alignment horizontal="center" vertical="center"/>
    </xf>
    <xf numFmtId="0" fontId="83" fillId="21" borderId="0" xfId="2" applyFont="1" applyFill="1" applyAlignment="1">
      <alignment horizontal="center" vertical="center" wrapText="1"/>
    </xf>
    <xf numFmtId="0" fontId="67" fillId="17" borderId="0" xfId="0" applyFont="1" applyFill="1" applyAlignment="1">
      <alignment horizontal="center" vertical="center" wrapText="1"/>
    </xf>
    <xf numFmtId="0" fontId="21" fillId="17" borderId="226" xfId="2" applyFont="1" applyFill="1" applyBorder="1" applyAlignment="1">
      <alignment horizontal="center" vertical="center" wrapText="1"/>
    </xf>
    <xf numFmtId="0" fontId="6" fillId="0" borderId="0" xfId="4"/>
    <xf numFmtId="0" fontId="160" fillId="0" borderId="0" xfId="2" applyFont="1">
      <alignment vertical="center"/>
    </xf>
    <xf numFmtId="0" fontId="88" fillId="19" borderId="194" xfId="2" applyFont="1" applyFill="1" applyBorder="1" applyAlignment="1">
      <alignment horizontal="center" vertical="center" wrapText="1"/>
    </xf>
    <xf numFmtId="0" fontId="114" fillId="0" borderId="223" xfId="1" applyFont="1" applyBorder="1" applyAlignment="1" applyProtection="1">
      <alignment horizontal="left" vertical="top" wrapText="1"/>
    </xf>
    <xf numFmtId="0" fontId="116" fillId="0" borderId="153" xfId="1" applyFont="1" applyFill="1" applyBorder="1" applyAlignment="1" applyProtection="1">
      <alignment horizontal="left" vertical="top" wrapText="1"/>
    </xf>
    <xf numFmtId="14" fontId="83" fillId="19" borderId="145" xfId="2" applyNumberFormat="1" applyFont="1" applyFill="1" applyBorder="1">
      <alignment vertical="center"/>
    </xf>
    <xf numFmtId="0" fontId="161" fillId="24" borderId="227" xfId="1" applyFont="1" applyFill="1" applyBorder="1" applyAlignment="1" applyProtection="1">
      <alignment horizontal="center" vertical="center" wrapText="1"/>
    </xf>
    <xf numFmtId="0" fontId="161" fillId="24" borderId="228" xfId="1" applyFont="1" applyFill="1" applyBorder="1" applyAlignment="1" applyProtection="1">
      <alignment horizontal="center" vertical="center" wrapText="1"/>
    </xf>
    <xf numFmtId="0" fontId="8" fillId="0" borderId="229" xfId="1" applyBorder="1" applyAlignment="1" applyProtection="1">
      <alignment vertical="center" wrapText="1"/>
    </xf>
    <xf numFmtId="0" fontId="114" fillId="0" borderId="228" xfId="2" applyFont="1" applyBorder="1" applyAlignment="1">
      <alignment horizontal="left" vertical="top" wrapText="1"/>
    </xf>
    <xf numFmtId="0" fontId="115" fillId="0" borderId="228" xfId="1" applyFont="1" applyBorder="1" applyAlignment="1" applyProtection="1">
      <alignment horizontal="left" vertical="top" wrapText="1"/>
    </xf>
    <xf numFmtId="0" fontId="29" fillId="21" borderId="0" xfId="2" applyFont="1" applyFill="1" applyAlignment="1">
      <alignment horizontal="center" vertical="center" wrapText="1"/>
    </xf>
    <xf numFmtId="0" fontId="157" fillId="17" borderId="0" xfId="0" applyFont="1" applyFill="1" applyAlignment="1">
      <alignment horizontal="center" vertical="center" wrapText="1"/>
    </xf>
    <xf numFmtId="0" fontId="162" fillId="18" borderId="50" xfId="0" applyFont="1" applyFill="1" applyBorder="1" applyAlignment="1">
      <alignment horizontal="center" vertical="center" wrapText="1"/>
    </xf>
    <xf numFmtId="0" fontId="162" fillId="32" borderId="50" xfId="0" applyFont="1" applyFill="1" applyBorder="1" applyAlignment="1">
      <alignment horizontal="center" vertical="center" wrapText="1"/>
    </xf>
    <xf numFmtId="0" fontId="162" fillId="40" borderId="50" xfId="0" applyFont="1" applyFill="1" applyBorder="1" applyAlignment="1">
      <alignment horizontal="center" vertical="center" wrapText="1"/>
    </xf>
    <xf numFmtId="14" fontId="83" fillId="19" borderId="144" xfId="2" applyNumberFormat="1" applyFont="1" applyFill="1" applyBorder="1">
      <alignment vertical="center"/>
    </xf>
    <xf numFmtId="14" fontId="83" fillId="19" borderId="155" xfId="2" applyNumberFormat="1" applyFont="1" applyFill="1" applyBorder="1">
      <alignment vertical="center"/>
    </xf>
    <xf numFmtId="46" fontId="118" fillId="31" borderId="0" xfId="0" applyNumberFormat="1" applyFont="1" applyFill="1" applyAlignment="1">
      <alignment horizontal="center" vertical="center" wrapText="1"/>
    </xf>
    <xf numFmtId="0" fontId="0" fillId="42" borderId="0" xfId="0" applyFill="1">
      <alignment vertical="center"/>
    </xf>
    <xf numFmtId="0" fontId="34" fillId="17" borderId="107" xfId="17" applyFont="1" applyFill="1" applyBorder="1" applyAlignment="1">
      <alignment horizontal="center" vertical="center" wrapText="1"/>
    </xf>
    <xf numFmtId="0" fontId="94" fillId="17" borderId="0" xfId="0" applyFont="1" applyFill="1" applyAlignment="1">
      <alignment horizontal="center" vertical="center" wrapText="1"/>
    </xf>
    <xf numFmtId="14" fontId="12" fillId="17" borderId="108" xfId="17" applyNumberFormat="1" applyFont="1" applyFill="1" applyBorder="1" applyAlignment="1">
      <alignment horizontal="center" vertical="center" wrapText="1"/>
    </xf>
    <xf numFmtId="14" fontId="17" fillId="19" borderId="195" xfId="2" applyNumberFormat="1" applyFont="1" applyFill="1" applyBorder="1" applyAlignment="1">
      <alignment horizontal="center" vertical="center"/>
    </xf>
    <xf numFmtId="0" fontId="8" fillId="17" borderId="211" xfId="1" applyFill="1" applyBorder="1" applyAlignment="1" applyProtection="1">
      <alignment vertical="center" wrapText="1"/>
    </xf>
    <xf numFmtId="0" fontId="84" fillId="19" borderId="0" xfId="2" applyFont="1" applyFill="1" applyAlignment="1">
      <alignment horizontal="center" vertical="center" wrapText="1"/>
    </xf>
    <xf numFmtId="0" fontId="114" fillId="0" borderId="91" xfId="1" applyFont="1" applyFill="1" applyBorder="1" applyAlignment="1" applyProtection="1">
      <alignment vertical="top" wrapText="1"/>
    </xf>
    <xf numFmtId="0" fontId="0" fillId="33" borderId="0" xfId="0" applyFill="1">
      <alignment vertical="center"/>
    </xf>
    <xf numFmtId="0" fontId="8" fillId="0" borderId="228" xfId="1" applyBorder="1" applyAlignment="1" applyProtection="1">
      <alignment horizontal="left" vertical="center" wrapText="1"/>
    </xf>
    <xf numFmtId="0" fontId="122" fillId="31" borderId="234" xfId="0" applyFont="1" applyFill="1" applyBorder="1" applyAlignment="1">
      <alignment horizontal="center" vertical="center" wrapText="1"/>
    </xf>
    <xf numFmtId="0" fontId="116" fillId="0" borderId="0" xfId="0" applyFont="1" applyAlignment="1">
      <alignment horizontal="left" vertical="top" wrapText="1"/>
    </xf>
    <xf numFmtId="0" fontId="116" fillId="17" borderId="0" xfId="1" applyFont="1" applyFill="1" applyBorder="1" applyAlignment="1" applyProtection="1">
      <alignment vertical="top" wrapText="1"/>
    </xf>
    <xf numFmtId="0" fontId="32" fillId="19" borderId="0" xfId="1" applyFont="1" applyFill="1" applyAlignment="1" applyProtection="1">
      <alignment horizontal="center" vertical="center" wrapText="1"/>
    </xf>
    <xf numFmtId="0" fontId="162" fillId="18" borderId="59" xfId="0" applyFont="1" applyFill="1" applyBorder="1" applyAlignment="1">
      <alignment horizontal="center" vertical="center" wrapText="1"/>
    </xf>
    <xf numFmtId="0" fontId="21" fillId="4" borderId="250" xfId="2" applyFont="1" applyFill="1" applyBorder="1" applyAlignment="1">
      <alignment horizontal="center" vertical="center" wrapText="1"/>
    </xf>
    <xf numFmtId="0" fontId="21" fillId="41" borderId="251" xfId="2" applyFont="1" applyFill="1" applyBorder="1" applyAlignment="1">
      <alignment horizontal="center" vertical="center" wrapText="1"/>
    </xf>
    <xf numFmtId="0" fontId="21" fillId="19" borderId="251" xfId="2" applyFont="1" applyFill="1" applyBorder="1" applyAlignment="1">
      <alignment horizontal="center" vertical="center" wrapText="1"/>
    </xf>
    <xf numFmtId="0" fontId="21" fillId="4" borderId="251" xfId="2" applyFont="1" applyFill="1" applyBorder="1" applyAlignment="1">
      <alignment horizontal="center" vertical="center" wrapText="1"/>
    </xf>
    <xf numFmtId="0" fontId="21" fillId="4" borderId="252" xfId="2" applyFont="1" applyFill="1" applyBorder="1" applyAlignment="1">
      <alignment horizontal="center" vertical="center" wrapText="1"/>
    </xf>
    <xf numFmtId="0" fontId="21" fillId="4" borderId="253" xfId="2" applyFont="1" applyFill="1" applyBorder="1" applyAlignment="1">
      <alignment horizontal="center" vertical="center" wrapText="1"/>
    </xf>
    <xf numFmtId="0" fontId="22" fillId="21" borderId="254" xfId="2" applyFont="1" applyFill="1" applyBorder="1" applyAlignment="1">
      <alignment horizontal="center" vertical="top" wrapText="1"/>
    </xf>
    <xf numFmtId="177" fontId="1" fillId="21" borderId="255" xfId="2" applyNumberFormat="1" applyFont="1" applyFill="1" applyBorder="1" applyAlignment="1">
      <alignment horizontal="center" vertical="center" wrapText="1"/>
    </xf>
    <xf numFmtId="0" fontId="22" fillId="21" borderId="254" xfId="2" applyFont="1" applyFill="1" applyBorder="1" applyAlignment="1">
      <alignment horizontal="center" vertical="center" wrapText="1"/>
    </xf>
    <xf numFmtId="0" fontId="22" fillId="17" borderId="255" xfId="2" applyFont="1" applyFill="1" applyBorder="1" applyAlignment="1">
      <alignment horizontal="center" vertical="top" wrapText="1"/>
    </xf>
    <xf numFmtId="177" fontId="21" fillId="19" borderId="198" xfId="2" applyNumberFormat="1" applyFont="1" applyFill="1" applyBorder="1" applyAlignment="1">
      <alignment horizontal="center" vertical="center" shrinkToFit="1"/>
    </xf>
    <xf numFmtId="177" fontId="1" fillId="17" borderId="255" xfId="2" applyNumberFormat="1" applyFont="1" applyFill="1" applyBorder="1" applyAlignment="1">
      <alignment horizontal="center" vertical="center" wrapText="1"/>
    </xf>
    <xf numFmtId="0" fontId="21" fillId="17" borderId="215" xfId="2" applyFont="1" applyFill="1" applyBorder="1" applyAlignment="1">
      <alignment horizontal="left" vertical="center"/>
    </xf>
    <xf numFmtId="177" fontId="21" fillId="17" borderId="198" xfId="2" applyNumberFormat="1" applyFont="1" applyFill="1" applyBorder="1" applyAlignment="1">
      <alignment horizontal="center" vertical="center" shrinkToFit="1"/>
    </xf>
    <xf numFmtId="177" fontId="34" fillId="39" borderId="198" xfId="2" applyNumberFormat="1" applyFont="1" applyFill="1" applyBorder="1" applyAlignment="1">
      <alignment horizontal="center" vertical="center" wrapText="1"/>
    </xf>
    <xf numFmtId="177" fontId="47" fillId="39" borderId="198" xfId="2" applyNumberFormat="1" applyFont="1" applyFill="1" applyBorder="1" applyAlignment="1">
      <alignment horizontal="center" vertical="center" wrapText="1"/>
    </xf>
    <xf numFmtId="0" fontId="81" fillId="0" borderId="256" xfId="0" applyFont="1" applyBorder="1" applyAlignment="1">
      <alignment horizontal="center" vertical="center" wrapText="1"/>
    </xf>
    <xf numFmtId="0" fontId="81" fillId="0" borderId="199" xfId="0" applyFont="1" applyBorder="1" applyAlignment="1">
      <alignment horizontal="center" vertical="center" wrapText="1"/>
    </xf>
    <xf numFmtId="0" fontId="81" fillId="21" borderId="199" xfId="0" applyFont="1" applyFill="1" applyBorder="1" applyAlignment="1">
      <alignment horizontal="center" vertical="center" wrapText="1"/>
    </xf>
    <xf numFmtId="0" fontId="81" fillId="17" borderId="199" xfId="0" applyFont="1" applyFill="1" applyBorder="1" applyAlignment="1">
      <alignment horizontal="center" vertical="center" wrapText="1"/>
    </xf>
    <xf numFmtId="0" fontId="81" fillId="33" borderId="199" xfId="0" applyFont="1" applyFill="1" applyBorder="1" applyAlignment="1">
      <alignment horizontal="center" vertical="center" wrapText="1"/>
    </xf>
    <xf numFmtId="0" fontId="21" fillId="17" borderId="199" xfId="2" applyFont="1" applyFill="1" applyBorder="1" applyAlignment="1">
      <alignment horizontal="center" vertical="center" wrapText="1"/>
    </xf>
    <xf numFmtId="0" fontId="21" fillId="28" borderId="199" xfId="2" applyFont="1" applyFill="1" applyBorder="1" applyAlignment="1">
      <alignment horizontal="center" vertical="center" wrapText="1"/>
    </xf>
    <xf numFmtId="0" fontId="21" fillId="34" borderId="199" xfId="2" applyFont="1" applyFill="1" applyBorder="1" applyAlignment="1">
      <alignment horizontal="center" vertical="center" wrapText="1"/>
    </xf>
    <xf numFmtId="0" fontId="21" fillId="35" borderId="199" xfId="2" applyFont="1" applyFill="1" applyBorder="1" applyAlignment="1">
      <alignment horizontal="center" vertical="center" wrapText="1"/>
    </xf>
    <xf numFmtId="0" fontId="21" fillId="17" borderId="257" xfId="2" applyFont="1" applyFill="1" applyBorder="1" applyAlignment="1">
      <alignment horizontal="center" vertical="center" wrapText="1"/>
    </xf>
    <xf numFmtId="177" fontId="21" fillId="17" borderId="257" xfId="2" applyNumberFormat="1" applyFont="1" applyFill="1" applyBorder="1" applyAlignment="1">
      <alignment horizontal="center" vertical="center" shrinkToFit="1"/>
    </xf>
    <xf numFmtId="0" fontId="0" fillId="0" borderId="258" xfId="0" applyBorder="1" applyAlignment="1">
      <alignment horizontal="center" vertical="center" wrapText="1"/>
    </xf>
    <xf numFmtId="177" fontId="21" fillId="21" borderId="258" xfId="2" applyNumberFormat="1" applyFont="1" applyFill="1" applyBorder="1" applyAlignment="1">
      <alignment horizontal="center" vertical="center" shrinkToFit="1"/>
    </xf>
    <xf numFmtId="177" fontId="21" fillId="17" borderId="258" xfId="2" applyNumberFormat="1" applyFont="1" applyFill="1" applyBorder="1" applyAlignment="1">
      <alignment horizontal="center" vertical="center" shrinkToFit="1"/>
    </xf>
    <xf numFmtId="0" fontId="21" fillId="0" borderId="257" xfId="2" applyFont="1" applyBorder="1" applyAlignment="1">
      <alignment horizontal="center" vertical="center"/>
    </xf>
    <xf numFmtId="177" fontId="34" fillId="17" borderId="257" xfId="2" applyNumberFormat="1" applyFont="1" applyFill="1" applyBorder="1" applyAlignment="1">
      <alignment horizontal="center" vertical="center" wrapText="1"/>
    </xf>
    <xf numFmtId="0" fontId="21" fillId="17" borderId="259" xfId="2" applyFont="1" applyFill="1" applyBorder="1" applyAlignment="1">
      <alignment horizontal="left" vertical="center"/>
    </xf>
    <xf numFmtId="0" fontId="21" fillId="30" borderId="257" xfId="2" applyFont="1" applyFill="1" applyBorder="1" applyAlignment="1">
      <alignment horizontal="center" vertical="center" wrapText="1"/>
    </xf>
    <xf numFmtId="177" fontId="21" fillId="30" borderId="257" xfId="2" applyNumberFormat="1" applyFont="1" applyFill="1" applyBorder="1" applyAlignment="1">
      <alignment horizontal="center" vertical="center" shrinkToFit="1"/>
    </xf>
    <xf numFmtId="177" fontId="21" fillId="28" borderId="257" xfId="2" applyNumberFormat="1" applyFont="1" applyFill="1" applyBorder="1" applyAlignment="1">
      <alignment horizontal="center" vertical="center" shrinkToFit="1"/>
    </xf>
    <xf numFmtId="0" fontId="6" fillId="28" borderId="257" xfId="2" applyFill="1" applyBorder="1" applyAlignment="1">
      <alignment horizontal="center" vertical="center"/>
    </xf>
    <xf numFmtId="177" fontId="1" fillId="17" borderId="257" xfId="2" applyNumberFormat="1" applyFont="1" applyFill="1" applyBorder="1" applyAlignment="1">
      <alignment horizontal="center" vertical="center" wrapText="1"/>
    </xf>
    <xf numFmtId="0" fontId="21" fillId="17" borderId="199" xfId="2" applyFont="1" applyFill="1" applyBorder="1" applyAlignment="1">
      <alignment horizontal="left" vertical="center"/>
    </xf>
    <xf numFmtId="0" fontId="21" fillId="30" borderId="199" xfId="2" applyFont="1" applyFill="1" applyBorder="1" applyAlignment="1">
      <alignment horizontal="left" vertical="center"/>
    </xf>
    <xf numFmtId="0" fontId="86" fillId="30" borderId="256" xfId="2" applyFont="1" applyFill="1" applyBorder="1" applyAlignment="1">
      <alignment horizontal="center" vertical="center"/>
    </xf>
    <xf numFmtId="177" fontId="86" fillId="30" borderId="256" xfId="2" applyNumberFormat="1" applyFont="1" applyFill="1" applyBorder="1" applyAlignment="1">
      <alignment horizontal="center" vertical="center" shrinkToFit="1"/>
    </xf>
    <xf numFmtId="177" fontId="10" fillId="30" borderId="256" xfId="2" applyNumberFormat="1" applyFont="1" applyFill="1" applyBorder="1" applyAlignment="1">
      <alignment horizontal="center" vertical="center" wrapText="1"/>
    </xf>
    <xf numFmtId="177" fontId="12" fillId="36" borderId="260" xfId="2" applyNumberFormat="1" applyFont="1" applyFill="1" applyBorder="1" applyAlignment="1">
      <alignment horizontal="center" vertical="center" wrapText="1"/>
    </xf>
    <xf numFmtId="177" fontId="86" fillId="30" borderId="199" xfId="2" applyNumberFormat="1" applyFont="1" applyFill="1" applyBorder="1" applyAlignment="1">
      <alignment horizontal="center" vertical="center" shrinkToFit="1"/>
    </xf>
    <xf numFmtId="177" fontId="123" fillId="30" borderId="199" xfId="2" applyNumberFormat="1" applyFont="1" applyFill="1" applyBorder="1" applyAlignment="1">
      <alignment horizontal="center" vertical="center" wrapText="1"/>
    </xf>
    <xf numFmtId="0" fontId="21" fillId="17" borderId="261" xfId="2" applyFont="1" applyFill="1" applyBorder="1" applyAlignment="1">
      <alignment horizontal="left" vertical="center"/>
    </xf>
    <xf numFmtId="0" fontId="97" fillId="36" borderId="199" xfId="0" applyFont="1" applyFill="1" applyBorder="1" applyAlignment="1">
      <alignment horizontal="center" vertical="center" wrapText="1"/>
    </xf>
    <xf numFmtId="177" fontId="98" fillId="36" borderId="199" xfId="2" applyNumberFormat="1" applyFont="1" applyFill="1" applyBorder="1" applyAlignment="1">
      <alignment horizontal="center" vertical="center" shrinkToFit="1"/>
    </xf>
    <xf numFmtId="177" fontId="6" fillId="17" borderId="199" xfId="2" applyNumberFormat="1" applyFill="1" applyBorder="1" applyAlignment="1">
      <alignment horizontal="center" vertical="center" shrinkToFit="1"/>
    </xf>
    <xf numFmtId="177" fontId="6" fillId="21" borderId="199" xfId="2" applyNumberFormat="1" applyFill="1" applyBorder="1" applyAlignment="1">
      <alignment horizontal="center" vertical="center" shrinkToFit="1"/>
    </xf>
    <xf numFmtId="177" fontId="12" fillId="39" borderId="199" xfId="2" applyNumberFormat="1" applyFont="1" applyFill="1" applyBorder="1" applyAlignment="1">
      <alignment horizontal="center" vertical="center" shrinkToFit="1"/>
    </xf>
    <xf numFmtId="0" fontId="21" fillId="5" borderId="261" xfId="2" applyFont="1" applyFill="1" applyBorder="1" applyAlignment="1">
      <alignment horizontal="left" vertical="center"/>
    </xf>
    <xf numFmtId="177" fontId="6" fillId="6" borderId="256" xfId="2" applyNumberFormat="1" applyFill="1" applyBorder="1" applyAlignment="1">
      <alignment horizontal="center" vertical="center" shrinkToFit="1"/>
    </xf>
    <xf numFmtId="177" fontId="6" fillId="5" borderId="256" xfId="2" applyNumberFormat="1" applyFill="1" applyBorder="1" applyAlignment="1">
      <alignment horizontal="center" vertical="center" shrinkToFit="1"/>
    </xf>
    <xf numFmtId="0" fontId="0" fillId="0" borderId="256" xfId="0" applyBorder="1" applyAlignment="1">
      <alignment horizontal="center" vertical="center" wrapText="1"/>
    </xf>
    <xf numFmtId="0" fontId="28" fillId="0" borderId="256" xfId="0" applyFont="1" applyBorder="1" applyAlignment="1">
      <alignment horizontal="center" vertical="center" wrapText="1"/>
    </xf>
    <xf numFmtId="0" fontId="0" fillId="21" borderId="256" xfId="0" applyFill="1" applyBorder="1" applyAlignment="1">
      <alignment horizontal="center" vertical="center" wrapText="1"/>
    </xf>
    <xf numFmtId="0" fontId="1" fillId="0" borderId="256" xfId="0" applyFont="1" applyBorder="1" applyAlignment="1">
      <alignment horizontal="center" vertical="center" wrapText="1"/>
    </xf>
    <xf numFmtId="177" fontId="6" fillId="0" borderId="256" xfId="2" applyNumberFormat="1" applyBorder="1" applyAlignment="1">
      <alignment horizontal="center" vertical="center" shrinkToFit="1"/>
    </xf>
    <xf numFmtId="177" fontId="12" fillId="39" borderId="262" xfId="2" applyNumberFormat="1" applyFont="1" applyFill="1" applyBorder="1" applyAlignment="1">
      <alignment horizontal="center" vertical="center" wrapText="1"/>
    </xf>
    <xf numFmtId="0" fontId="21" fillId="0" borderId="199" xfId="2" applyFont="1" applyBorder="1" applyAlignment="1">
      <alignment horizontal="left" vertical="center"/>
    </xf>
    <xf numFmtId="177" fontId="6" fillId="0" borderId="199" xfId="2" applyNumberFormat="1" applyBorder="1" applyAlignment="1">
      <alignment horizontal="center" vertical="center" shrinkToFit="1"/>
    </xf>
    <xf numFmtId="177" fontId="6" fillId="5" borderId="199" xfId="2" applyNumberFormat="1" applyFill="1" applyBorder="1" applyAlignment="1">
      <alignment horizontal="center" vertical="center" shrinkToFit="1"/>
    </xf>
    <xf numFmtId="177" fontId="6" fillId="20" borderId="199" xfId="2" applyNumberFormat="1" applyFill="1" applyBorder="1" applyAlignment="1">
      <alignment horizontal="center" vertical="center" shrinkToFit="1"/>
    </xf>
    <xf numFmtId="177" fontId="10" fillId="0" borderId="199" xfId="2" applyNumberFormat="1" applyFont="1" applyBorder="1" applyAlignment="1">
      <alignment horizontal="center" vertical="center" shrinkToFit="1"/>
    </xf>
    <xf numFmtId="0" fontId="21" fillId="5" borderId="199" xfId="2" applyFont="1" applyFill="1" applyBorder="1" applyAlignment="1">
      <alignment horizontal="left" vertical="center"/>
    </xf>
    <xf numFmtId="177" fontId="6" fillId="6" borderId="199" xfId="2" applyNumberFormat="1" applyFill="1" applyBorder="1" applyAlignment="1">
      <alignment horizontal="center" vertical="center" shrinkToFit="1"/>
    </xf>
    <xf numFmtId="177" fontId="6" fillId="2" borderId="199" xfId="2" applyNumberFormat="1" applyFill="1" applyBorder="1" applyAlignment="1">
      <alignment horizontal="center" vertical="center" shrinkToFit="1"/>
    </xf>
    <xf numFmtId="0" fontId="0" fillId="0" borderId="199" xfId="0" applyBorder="1" applyAlignment="1">
      <alignment horizontal="center" vertical="center" wrapText="1"/>
    </xf>
    <xf numFmtId="0" fontId="0" fillId="2" borderId="199" xfId="0" applyFill="1" applyBorder="1" applyAlignment="1">
      <alignment horizontal="center" vertical="center" wrapText="1"/>
    </xf>
    <xf numFmtId="0" fontId="1" fillId="0" borderId="199" xfId="0" applyFont="1" applyBorder="1" applyAlignment="1">
      <alignment horizontal="center" vertical="center" wrapText="1"/>
    </xf>
    <xf numFmtId="0" fontId="6" fillId="5" borderId="199" xfId="2" applyFill="1" applyBorder="1" applyAlignment="1">
      <alignment horizontal="center" vertical="center" wrapText="1"/>
    </xf>
    <xf numFmtId="177" fontId="12" fillId="26" borderId="262" xfId="2" applyNumberFormat="1" applyFont="1" applyFill="1" applyBorder="1" applyAlignment="1">
      <alignment horizontal="center" vertical="center" wrapText="1"/>
    </xf>
    <xf numFmtId="0" fontId="6" fillId="0" borderId="199" xfId="2" applyBorder="1" applyAlignment="1">
      <alignment horizontal="center" vertical="center"/>
    </xf>
    <xf numFmtId="177" fontId="1" fillId="0" borderId="199" xfId="2" applyNumberFormat="1" applyFont="1" applyBorder="1" applyAlignment="1">
      <alignment horizontal="center" vertical="center" shrinkToFit="1"/>
    </xf>
    <xf numFmtId="177" fontId="12" fillId="0" borderId="199" xfId="2" applyNumberFormat="1" applyFont="1" applyBorder="1" applyAlignment="1">
      <alignment horizontal="center" vertical="center" shrinkToFit="1"/>
    </xf>
    <xf numFmtId="0" fontId="21" fillId="5" borderId="261" xfId="2" applyFont="1" applyFill="1" applyBorder="1" applyAlignment="1">
      <alignment horizontal="center" vertical="center"/>
    </xf>
    <xf numFmtId="177" fontId="6" fillId="5" borderId="199" xfId="2" applyNumberFormat="1" applyFill="1" applyBorder="1" applyAlignment="1">
      <alignment horizontal="center" vertical="center" wrapText="1"/>
    </xf>
    <xf numFmtId="177" fontId="6" fillId="0" borderId="199" xfId="2" applyNumberFormat="1" applyBorder="1" applyAlignment="1">
      <alignment horizontal="center" vertical="center" wrapText="1"/>
    </xf>
    <xf numFmtId="177" fontId="6" fillId="6" borderId="199" xfId="2" applyNumberFormat="1" applyFill="1" applyBorder="1" applyAlignment="1">
      <alignment horizontal="center" vertical="center" wrapText="1"/>
    </xf>
    <xf numFmtId="0" fontId="6" fillId="0" borderId="199" xfId="2" applyBorder="1" applyAlignment="1">
      <alignment horizontal="center" vertical="center" wrapText="1"/>
    </xf>
    <xf numFmtId="0" fontId="21" fillId="5" borderId="263" xfId="2" applyFont="1" applyFill="1" applyBorder="1" applyAlignment="1">
      <alignment horizontal="left" vertical="center"/>
    </xf>
    <xf numFmtId="177" fontId="12" fillId="0" borderId="199" xfId="2" applyNumberFormat="1" applyFont="1" applyBorder="1" applyAlignment="1">
      <alignment horizontal="center" vertical="center" wrapText="1"/>
    </xf>
    <xf numFmtId="0" fontId="21" fillId="5" borderId="254" xfId="2" applyFont="1" applyFill="1" applyBorder="1" applyAlignment="1">
      <alignment horizontal="center" vertical="center"/>
    </xf>
    <xf numFmtId="177" fontId="6" fillId="7" borderId="262" xfId="2" applyNumberFormat="1" applyFill="1" applyBorder="1" applyAlignment="1">
      <alignment horizontal="center" vertical="center" wrapText="1"/>
    </xf>
    <xf numFmtId="0" fontId="21" fillId="5" borderId="263" xfId="2" applyFont="1" applyFill="1" applyBorder="1" applyAlignment="1">
      <alignment horizontal="center" vertical="center"/>
    </xf>
    <xf numFmtId="0" fontId="21" fillId="0" borderId="254" xfId="2" applyFont="1" applyBorder="1" applyAlignment="1">
      <alignment horizontal="center" vertical="center"/>
    </xf>
    <xf numFmtId="0" fontId="6" fillId="6" borderId="199" xfId="2" applyFill="1" applyBorder="1" applyAlignment="1">
      <alignment horizontal="center" vertical="center" wrapText="1"/>
    </xf>
    <xf numFmtId="0" fontId="21" fillId="0" borderId="263" xfId="2" applyFont="1" applyBorder="1" applyAlignment="1">
      <alignment horizontal="center" vertical="center"/>
    </xf>
    <xf numFmtId="177" fontId="6" fillId="0" borderId="262" xfId="2" applyNumberFormat="1" applyBorder="1" applyAlignment="1">
      <alignment horizontal="center" vertical="center" wrapText="1"/>
    </xf>
    <xf numFmtId="177" fontId="6" fillId="7" borderId="199" xfId="2" applyNumberFormat="1" applyFill="1" applyBorder="1" applyAlignment="1">
      <alignment horizontal="center" vertical="center" wrapText="1"/>
    </xf>
    <xf numFmtId="0" fontId="6" fillId="0" borderId="264" xfId="2" applyBorder="1" applyAlignment="1">
      <alignment horizontal="center" vertical="center" wrapText="1"/>
    </xf>
    <xf numFmtId="0" fontId="6" fillId="6" borderId="264" xfId="2" applyFill="1" applyBorder="1" applyAlignment="1">
      <alignment horizontal="center" vertical="center" wrapText="1"/>
    </xf>
    <xf numFmtId="177" fontId="6" fillId="0" borderId="265" xfId="2" applyNumberFormat="1" applyBorder="1" applyAlignment="1">
      <alignment horizontal="center" vertical="center" wrapText="1"/>
    </xf>
    <xf numFmtId="0" fontId="6" fillId="2" borderId="199" xfId="2" applyFill="1" applyBorder="1" applyAlignment="1">
      <alignment horizontal="center" vertical="center" wrapText="1"/>
    </xf>
    <xf numFmtId="0" fontId="68" fillId="5" borderId="270" xfId="2" applyFont="1" applyFill="1" applyBorder="1" applyAlignment="1">
      <alignment horizontal="center" vertical="center"/>
    </xf>
    <xf numFmtId="0" fontId="6" fillId="5" borderId="274" xfId="2" applyFill="1" applyBorder="1">
      <alignment vertical="center"/>
    </xf>
    <xf numFmtId="0" fontId="6" fillId="5" borderId="275" xfId="2" applyFill="1" applyBorder="1">
      <alignment vertical="center"/>
    </xf>
    <xf numFmtId="0" fontId="6" fillId="5" borderId="276" xfId="2" applyFill="1" applyBorder="1">
      <alignment vertical="center"/>
    </xf>
    <xf numFmtId="0" fontId="6" fillId="0" borderId="277" xfId="2" applyBorder="1">
      <alignment vertical="center"/>
    </xf>
    <xf numFmtId="0" fontId="6" fillId="0" borderId="278" xfId="2" applyBorder="1">
      <alignment vertical="center"/>
    </xf>
    <xf numFmtId="0" fontId="6" fillId="0" borderId="279" xfId="2" applyBorder="1">
      <alignment vertical="center"/>
    </xf>
    <xf numFmtId="0" fontId="6" fillId="0" borderId="280" xfId="2" applyBorder="1">
      <alignment vertical="center"/>
    </xf>
    <xf numFmtId="0" fontId="8" fillId="0" borderId="257" xfId="1" applyBorder="1" applyAlignment="1" applyProtection="1">
      <alignment vertical="center" wrapText="1"/>
    </xf>
    <xf numFmtId="0" fontId="90" fillId="17" borderId="0" xfId="0" applyFont="1" applyFill="1" applyAlignment="1">
      <alignment horizontal="center" vertical="center" wrapText="1"/>
    </xf>
    <xf numFmtId="0" fontId="89" fillId="17" borderId="284" xfId="17" applyFont="1" applyFill="1" applyBorder="1" applyAlignment="1">
      <alignment horizontal="center" vertical="center" wrapText="1"/>
    </xf>
    <xf numFmtId="14" fontId="89" fillId="17" borderId="285" xfId="17" applyNumberFormat="1" applyFont="1" applyFill="1" applyBorder="1" applyAlignment="1">
      <alignment horizontal="center" vertical="center"/>
    </xf>
    <xf numFmtId="0" fontId="162" fillId="0" borderId="50" xfId="0" applyFont="1" applyBorder="1" applyAlignment="1">
      <alignment horizontal="center" vertical="center" wrapText="1"/>
    </xf>
    <xf numFmtId="0" fontId="162" fillId="0" borderId="59" xfId="0" applyFont="1" applyBorder="1" applyAlignment="1">
      <alignment horizontal="center" vertical="center" wrapText="1"/>
    </xf>
    <xf numFmtId="0" fontId="89" fillId="17" borderId="291" xfId="17" applyFont="1" applyFill="1" applyBorder="1" applyAlignment="1">
      <alignment horizontal="center" vertical="center" wrapText="1"/>
    </xf>
    <xf numFmtId="14" fontId="89" fillId="17" borderId="289" xfId="17" applyNumberFormat="1" applyFont="1" applyFill="1" applyBorder="1" applyAlignment="1">
      <alignment horizontal="center" vertical="center"/>
    </xf>
    <xf numFmtId="0" fontId="34" fillId="17" borderId="291" xfId="17" applyFont="1" applyFill="1" applyBorder="1" applyAlignment="1">
      <alignment horizontal="center" vertical="center" wrapText="1"/>
    </xf>
    <xf numFmtId="14" fontId="12" fillId="17" borderId="289" xfId="17" applyNumberFormat="1" applyFont="1" applyFill="1" applyBorder="1" applyAlignment="1">
      <alignment horizontal="center" vertical="center"/>
    </xf>
    <xf numFmtId="14" fontId="21" fillId="17" borderId="289" xfId="17" applyNumberFormat="1" applyFont="1" applyFill="1" applyBorder="1" applyAlignment="1">
      <alignment horizontal="center" vertical="center"/>
    </xf>
    <xf numFmtId="0" fontId="107" fillId="17" borderId="0" xfId="0" applyFont="1" applyFill="1">
      <alignment vertical="center"/>
    </xf>
    <xf numFmtId="0" fontId="97" fillId="36" borderId="293" xfId="0" applyFont="1" applyFill="1" applyBorder="1" applyAlignment="1">
      <alignment horizontal="center" vertical="center" wrapText="1"/>
    </xf>
    <xf numFmtId="0" fontId="162" fillId="0" borderId="199" xfId="0" applyFont="1" applyBorder="1" applyAlignment="1">
      <alignment horizontal="center" vertical="center" wrapText="1"/>
    </xf>
    <xf numFmtId="0" fontId="162" fillId="0" borderId="294" xfId="0" applyFont="1" applyBorder="1" applyAlignment="1">
      <alignment horizontal="center" vertical="center" wrapText="1"/>
    </xf>
    <xf numFmtId="0" fontId="162" fillId="19" borderId="294" xfId="0" applyFont="1" applyFill="1" applyBorder="1" applyAlignment="1">
      <alignment horizontal="center" vertical="center" wrapText="1"/>
    </xf>
    <xf numFmtId="0" fontId="8" fillId="0" borderId="210" xfId="1" applyBorder="1" applyAlignment="1" applyProtection="1">
      <alignment vertical="center" wrapText="1"/>
    </xf>
    <xf numFmtId="0" fontId="8" fillId="0" borderId="207" xfId="1" applyBorder="1" applyAlignment="1" applyProtection="1">
      <alignment vertical="center" wrapText="1"/>
    </xf>
    <xf numFmtId="0" fontId="8" fillId="0" borderId="192" xfId="1" applyBorder="1" applyAlignment="1" applyProtection="1">
      <alignment vertical="center" wrapText="1"/>
    </xf>
    <xf numFmtId="0" fontId="8" fillId="0" borderId="195" xfId="1" applyBorder="1" applyAlignment="1" applyProtection="1">
      <alignment vertical="center" wrapText="1"/>
    </xf>
    <xf numFmtId="0" fontId="29" fillId="21" borderId="295" xfId="2" applyFont="1" applyFill="1" applyBorder="1" applyAlignment="1">
      <alignment horizontal="center" vertical="center" wrapText="1"/>
    </xf>
    <xf numFmtId="0" fontId="29" fillId="21" borderId="207" xfId="2" applyFont="1" applyFill="1" applyBorder="1" applyAlignment="1">
      <alignment horizontal="center" vertical="center" wrapText="1"/>
    </xf>
    <xf numFmtId="0" fontId="114" fillId="0" borderId="296" xfId="2" applyFont="1" applyBorder="1" applyAlignment="1">
      <alignment vertical="top" wrapText="1"/>
    </xf>
    <xf numFmtId="14" fontId="87" fillId="19" borderId="297" xfId="2" applyNumberFormat="1" applyFont="1" applyFill="1" applyBorder="1" applyAlignment="1">
      <alignment horizontal="center" vertical="center"/>
    </xf>
    <xf numFmtId="0" fontId="171" fillId="3" borderId="0" xfId="17" applyFont="1" applyFill="1" applyAlignment="1">
      <alignment horizontal="center" vertical="center" wrapText="1"/>
    </xf>
    <xf numFmtId="0" fontId="107" fillId="19" borderId="287" xfId="0" applyFont="1" applyFill="1" applyBorder="1" applyAlignment="1">
      <alignment horizontal="center" vertical="center"/>
    </xf>
    <xf numFmtId="14" fontId="89" fillId="19" borderId="289" xfId="17" applyNumberFormat="1" applyFont="1" applyFill="1" applyBorder="1" applyAlignment="1">
      <alignment horizontal="center" vertical="center"/>
    </xf>
    <xf numFmtId="0" fontId="67" fillId="19" borderId="291" xfId="0" applyFont="1" applyFill="1" applyBorder="1" applyAlignment="1">
      <alignment horizontal="center" vertical="center" wrapText="1"/>
    </xf>
    <xf numFmtId="14" fontId="95" fillId="19" borderId="289" xfId="17" applyNumberFormat="1" applyFont="1" applyFill="1" applyBorder="1" applyAlignment="1">
      <alignment horizontal="center" vertical="center" wrapText="1"/>
    </xf>
    <xf numFmtId="0" fontId="95" fillId="19" borderId="291" xfId="17" applyFont="1" applyFill="1" applyBorder="1" applyAlignment="1">
      <alignment horizontal="center" vertical="center" wrapText="1"/>
    </xf>
    <xf numFmtId="0" fontId="154" fillId="19" borderId="224" xfId="2" applyFont="1" applyFill="1" applyBorder="1" applyAlignment="1">
      <alignment horizontal="center" vertical="center" wrapText="1"/>
    </xf>
    <xf numFmtId="0" fontId="126" fillId="19" borderId="224" xfId="2" applyFont="1" applyFill="1" applyBorder="1" applyAlignment="1">
      <alignment horizontal="center" vertical="center" wrapText="1"/>
    </xf>
    <xf numFmtId="0" fontId="21" fillId="19" borderId="224" xfId="2" applyFont="1" applyFill="1" applyBorder="1" applyAlignment="1">
      <alignment horizontal="left" vertical="center" shrinkToFit="1"/>
    </xf>
    <xf numFmtId="14" fontId="21" fillId="19" borderId="224" xfId="2" applyNumberFormat="1" applyFont="1" applyFill="1" applyBorder="1" applyAlignment="1">
      <alignment horizontal="center" vertical="center"/>
    </xf>
    <xf numFmtId="14" fontId="21" fillId="19" borderId="225" xfId="2" applyNumberFormat="1" applyFont="1" applyFill="1" applyBorder="1" applyAlignment="1">
      <alignment horizontal="center" vertical="center"/>
    </xf>
    <xf numFmtId="0" fontId="154" fillId="24" borderId="224" xfId="2" applyFont="1" applyFill="1" applyBorder="1" applyAlignment="1">
      <alignment horizontal="center" vertical="center" wrapText="1"/>
    </xf>
    <xf numFmtId="0" fontId="126" fillId="24" borderId="224" xfId="2" applyFont="1" applyFill="1" applyBorder="1" applyAlignment="1">
      <alignment horizontal="center" vertical="center" wrapText="1"/>
    </xf>
    <xf numFmtId="0" fontId="21" fillId="24" borderId="224" xfId="2" applyFont="1" applyFill="1" applyBorder="1" applyAlignment="1">
      <alignment horizontal="left" vertical="center" shrinkToFit="1"/>
    </xf>
    <xf numFmtId="14" fontId="21" fillId="24" borderId="224" xfId="2" applyNumberFormat="1" applyFont="1" applyFill="1" applyBorder="1" applyAlignment="1">
      <alignment horizontal="center" vertical="center"/>
    </xf>
    <xf numFmtId="14" fontId="21" fillId="24" borderId="225" xfId="2" applyNumberFormat="1" applyFont="1" applyFill="1" applyBorder="1" applyAlignment="1">
      <alignment horizontal="center" vertical="center"/>
    </xf>
    <xf numFmtId="0" fontId="154" fillId="44" borderId="224" xfId="2" applyFont="1" applyFill="1" applyBorder="1" applyAlignment="1">
      <alignment horizontal="center" vertical="center" wrapText="1"/>
    </xf>
    <xf numFmtId="0" fontId="126" fillId="44" borderId="224" xfId="2" applyFont="1" applyFill="1" applyBorder="1" applyAlignment="1">
      <alignment horizontal="center" vertical="center" wrapText="1"/>
    </xf>
    <xf numFmtId="0" fontId="21" fillId="44" borderId="224" xfId="2" applyFont="1" applyFill="1" applyBorder="1" applyAlignment="1">
      <alignment horizontal="left" vertical="center" shrinkToFit="1"/>
    </xf>
    <xf numFmtId="14" fontId="21" fillId="44" borderId="224" xfId="2" applyNumberFormat="1" applyFont="1" applyFill="1" applyBorder="1" applyAlignment="1">
      <alignment horizontal="center" vertical="center"/>
    </xf>
    <xf numFmtId="14" fontId="21" fillId="44" borderId="225" xfId="2" applyNumberFormat="1" applyFont="1" applyFill="1" applyBorder="1" applyAlignment="1">
      <alignment horizontal="center" vertical="center"/>
    </xf>
    <xf numFmtId="0" fontId="166" fillId="0" borderId="0" xfId="2" applyFont="1">
      <alignment vertical="center"/>
    </xf>
    <xf numFmtId="0" fontId="116" fillId="17" borderId="0" xfId="0" applyFont="1" applyFill="1" applyAlignment="1">
      <alignment vertical="top" wrapText="1"/>
    </xf>
    <xf numFmtId="0" fontId="17" fillId="19" borderId="127" xfId="2" applyFont="1" applyFill="1" applyBorder="1" applyAlignment="1">
      <alignment horizontal="center" vertical="center" wrapText="1"/>
    </xf>
    <xf numFmtId="0" fontId="173" fillId="27" borderId="0" xfId="0" applyFont="1" applyFill="1" applyAlignment="1">
      <alignment horizontal="center" vertical="center" wrapText="1"/>
    </xf>
    <xf numFmtId="14" fontId="34" fillId="17" borderId="289" xfId="17" applyNumberFormat="1" applyFont="1" applyFill="1" applyBorder="1" applyAlignment="1">
      <alignment horizontal="center" vertical="center"/>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29" fillId="19" borderId="81" xfId="1" applyFont="1" applyFill="1" applyBorder="1" applyAlignment="1" applyProtection="1">
      <alignment horizontal="center" vertical="center" wrapText="1"/>
    </xf>
    <xf numFmtId="0" fontId="8" fillId="0" borderId="329" xfId="1" applyBorder="1" applyAlignment="1" applyProtection="1">
      <alignment vertical="center" wrapText="1"/>
    </xf>
    <xf numFmtId="0" fontId="93" fillId="23" borderId="331" xfId="2" applyFont="1" applyFill="1" applyBorder="1" applyAlignment="1">
      <alignment horizontal="center" vertical="center" wrapText="1"/>
    </xf>
    <xf numFmtId="0" fontId="92" fillId="23" borderId="332" xfId="2" applyFont="1" applyFill="1" applyBorder="1" applyAlignment="1">
      <alignment horizontal="center" vertical="center" wrapText="1"/>
    </xf>
    <xf numFmtId="0" fontId="102" fillId="23" borderId="332" xfId="2" applyFont="1" applyFill="1" applyBorder="1" applyAlignment="1">
      <alignment horizontal="left" vertical="center" shrinkToFit="1"/>
    </xf>
    <xf numFmtId="0" fontId="92" fillId="23" borderId="332" xfId="2" applyFont="1" applyFill="1" applyBorder="1" applyAlignment="1">
      <alignment horizontal="center" vertical="center"/>
    </xf>
    <xf numFmtId="0" fontId="92" fillId="23" borderId="333" xfId="2" applyFont="1" applyFill="1" applyBorder="1" applyAlignment="1">
      <alignment horizontal="center" vertical="center"/>
    </xf>
    <xf numFmtId="0" fontId="154" fillId="25" borderId="20" xfId="2" applyFont="1" applyFill="1" applyBorder="1" applyAlignment="1">
      <alignment horizontal="center" vertical="center" wrapText="1"/>
    </xf>
    <xf numFmtId="0" fontId="126" fillId="25" borderId="20" xfId="2" applyFont="1" applyFill="1" applyBorder="1" applyAlignment="1">
      <alignment horizontal="center" vertical="center" wrapText="1"/>
    </xf>
    <xf numFmtId="0" fontId="21" fillId="25" borderId="20" xfId="2" applyFont="1" applyFill="1" applyBorder="1" applyAlignment="1">
      <alignment horizontal="left" vertical="center" shrinkToFit="1"/>
    </xf>
    <xf numFmtId="14" fontId="21" fillId="25" borderId="20" xfId="2" applyNumberFormat="1" applyFont="1" applyFill="1" applyBorder="1" applyAlignment="1">
      <alignment horizontal="center" vertical="center"/>
    </xf>
    <xf numFmtId="14" fontId="21" fillId="25" borderId="330" xfId="2" applyNumberFormat="1" applyFont="1" applyFill="1" applyBorder="1" applyAlignment="1">
      <alignment horizontal="center" vertical="center"/>
    </xf>
    <xf numFmtId="0" fontId="154" fillId="25" borderId="224" xfId="2" applyFont="1" applyFill="1" applyBorder="1" applyAlignment="1">
      <alignment horizontal="center" vertical="center" wrapText="1"/>
    </xf>
    <xf numFmtId="0" fontId="126" fillId="25" borderId="224" xfId="2" applyFont="1" applyFill="1" applyBorder="1" applyAlignment="1">
      <alignment horizontal="center" vertical="center" wrapText="1"/>
    </xf>
    <xf numFmtId="0" fontId="21" fillId="25" borderId="224" xfId="2" applyFont="1" applyFill="1" applyBorder="1" applyAlignment="1">
      <alignment horizontal="left" vertical="center" shrinkToFit="1"/>
    </xf>
    <xf numFmtId="14" fontId="21" fillId="25" borderId="224" xfId="2" applyNumberFormat="1" applyFont="1" applyFill="1" applyBorder="1" applyAlignment="1">
      <alignment horizontal="center" vertical="center"/>
    </xf>
    <xf numFmtId="14" fontId="21" fillId="25" borderId="225" xfId="2" applyNumberFormat="1" applyFont="1" applyFill="1" applyBorder="1" applyAlignment="1">
      <alignment horizontal="center" vertical="center"/>
    </xf>
    <xf numFmtId="0" fontId="89" fillId="19" borderId="291" xfId="17" applyFont="1" applyFill="1" applyBorder="1" applyAlignment="1">
      <alignment horizontal="center" vertical="center" wrapText="1"/>
    </xf>
    <xf numFmtId="0" fontId="70" fillId="0" borderId="0" xfId="0" applyFont="1" applyAlignment="1">
      <alignment horizontal="left" vertical="center" wrapText="1"/>
    </xf>
    <xf numFmtId="0" fontId="74" fillId="0" borderId="0" xfId="0" applyFont="1" applyAlignment="1">
      <alignment horizontal="left" vertical="center" wrapText="1"/>
    </xf>
    <xf numFmtId="0" fontId="73" fillId="0" borderId="0" xfId="0" applyFont="1" applyAlignment="1">
      <alignment horizontal="left" vertical="center" wrapText="1"/>
    </xf>
    <xf numFmtId="0" fontId="74" fillId="0" borderId="0" xfId="0"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9" fillId="5" borderId="0" xfId="0" applyFont="1" applyFill="1" applyAlignment="1">
      <alignment horizontal="left" vertical="center" wrapText="1"/>
    </xf>
    <xf numFmtId="0" fontId="99" fillId="5" borderId="24" xfId="0" applyFont="1" applyFill="1" applyBorder="1" applyAlignment="1">
      <alignment horizontal="left" vertical="center" wrapText="1"/>
    </xf>
    <xf numFmtId="0" fontId="99" fillId="5" borderId="0" xfId="0" applyFont="1" applyFill="1" applyAlignment="1">
      <alignment horizontal="left" vertical="center"/>
    </xf>
    <xf numFmtId="0" fontId="99" fillId="5" borderId="0" xfId="0" applyFont="1" applyFill="1" applyAlignment="1">
      <alignment horizontal="left" vertical="top" wrapText="1"/>
    </xf>
    <xf numFmtId="0" fontId="8" fillId="0" borderId="0" xfId="1" applyAlignment="1" applyProtection="1">
      <alignment horizontal="center" vertical="center" wrapText="1"/>
    </xf>
    <xf numFmtId="0" fontId="1" fillId="9" borderId="0" xfId="17" applyFill="1" applyAlignment="1">
      <alignment horizontal="center" vertical="center"/>
    </xf>
    <xf numFmtId="0" fontId="1" fillId="9" borderId="16" xfId="17" applyFill="1" applyBorder="1" applyAlignment="1">
      <alignment horizontal="center" vertical="center"/>
    </xf>
    <xf numFmtId="0" fontId="40" fillId="17" borderId="0" xfId="17" applyFont="1" applyFill="1" applyAlignment="1">
      <alignment horizontal="left" vertical="center"/>
    </xf>
    <xf numFmtId="0" fontId="47" fillId="17" borderId="17" xfId="17" applyFont="1" applyFill="1" applyBorder="1" applyAlignment="1">
      <alignment horizontal="center" vertical="center"/>
    </xf>
    <xf numFmtId="0" fontId="47" fillId="17" borderId="18" xfId="17" applyFont="1" applyFill="1" applyBorder="1" applyAlignment="1">
      <alignment horizontal="center" vertical="center"/>
    </xf>
    <xf numFmtId="0" fontId="47" fillId="0" borderId="18" xfId="17" applyFont="1" applyBorder="1" applyAlignment="1">
      <alignment horizontal="center" vertical="center"/>
    </xf>
    <xf numFmtId="0" fontId="47"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5" fillId="0" borderId="28" xfId="17" applyFont="1" applyBorder="1" applyAlignment="1">
      <alignment horizontal="center" vertical="center" wrapText="1"/>
    </xf>
    <xf numFmtId="0" fontId="35" fillId="0" borderId="13" xfId="17" applyFont="1" applyBorder="1" applyAlignment="1">
      <alignment horizontal="center" vertical="center" wrapText="1"/>
    </xf>
    <xf numFmtId="0" fontId="31" fillId="15" borderId="0" xfId="17" applyFont="1" applyFill="1" applyAlignment="1">
      <alignment horizontal="center" vertical="center"/>
    </xf>
    <xf numFmtId="179" fontId="125" fillId="0" borderId="97" xfId="17" applyNumberFormat="1" applyFont="1" applyBorder="1" applyAlignment="1">
      <alignment horizontal="center" vertical="center" shrinkToFit="1"/>
    </xf>
    <xf numFmtId="179" fontId="125" fillId="0" borderId="98" xfId="17" applyNumberFormat="1" applyFont="1" applyBorder="1" applyAlignment="1">
      <alignment horizontal="center" vertical="center" shrinkToFit="1"/>
    </xf>
    <xf numFmtId="0" fontId="45" fillId="0" borderId="29" xfId="17" applyFont="1" applyBorder="1" applyAlignment="1">
      <alignment horizontal="center" vertical="center"/>
    </xf>
    <xf numFmtId="0" fontId="45"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89" fillId="17" borderId="109" xfId="17" applyFont="1" applyFill="1" applyBorder="1" applyAlignment="1">
      <alignment horizontal="left" vertical="top" wrapText="1"/>
    </xf>
    <xf numFmtId="0" fontId="89" fillId="17" borderId="105" xfId="17" applyFont="1" applyFill="1" applyBorder="1" applyAlignment="1">
      <alignment horizontal="left" vertical="top" wrapText="1"/>
    </xf>
    <xf numFmtId="0" fontId="89" fillId="17" borderId="106" xfId="17" applyFont="1" applyFill="1" applyBorder="1" applyAlignment="1">
      <alignment horizontal="left" vertical="top" wrapText="1"/>
    </xf>
    <xf numFmtId="0" fontId="89" fillId="19" borderId="286" xfId="17" applyFont="1" applyFill="1" applyBorder="1" applyAlignment="1">
      <alignment horizontal="left" vertical="top" wrapText="1"/>
    </xf>
    <xf numFmtId="0" fontId="89" fillId="19" borderId="287" xfId="17" applyFont="1" applyFill="1" applyBorder="1" applyAlignment="1">
      <alignment horizontal="left" vertical="top" wrapText="1"/>
    </xf>
    <xf numFmtId="0" fontId="89" fillId="19" borderId="288" xfId="17" applyFont="1" applyFill="1" applyBorder="1" applyAlignment="1">
      <alignment horizontal="left" vertical="top" wrapText="1"/>
    </xf>
    <xf numFmtId="0" fontId="34" fillId="17" borderId="31" xfId="18" applyFont="1" applyFill="1" applyBorder="1" applyAlignment="1">
      <alignment horizontal="center" vertical="center"/>
    </xf>
    <xf numFmtId="0" fontId="34"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2" fillId="17" borderId="52" xfId="17" applyFont="1" applyFill="1" applyBorder="1" applyAlignment="1">
      <alignment horizontal="center" vertical="center"/>
    </xf>
    <xf numFmtId="0" fontId="52" fillId="17" borderId="53" xfId="17" applyFont="1" applyFill="1" applyBorder="1" applyAlignment="1">
      <alignment horizontal="center" vertical="center"/>
    </xf>
    <xf numFmtId="0" fontId="52" fillId="17" borderId="54" xfId="17" applyFont="1" applyFill="1" applyBorder="1" applyAlignment="1">
      <alignment horizontal="center" vertical="center"/>
    </xf>
    <xf numFmtId="0" fontId="89" fillId="19" borderId="290" xfId="17" applyFont="1" applyFill="1" applyBorder="1" applyAlignment="1">
      <alignment horizontal="left" vertical="top" wrapText="1"/>
    </xf>
    <xf numFmtId="0" fontId="103" fillId="19" borderId="286" xfId="17" applyFont="1" applyFill="1" applyBorder="1" applyAlignment="1">
      <alignment horizontal="left" vertical="top" wrapText="1"/>
    </xf>
    <xf numFmtId="0" fontId="103" fillId="19" borderId="287" xfId="17" applyFont="1" applyFill="1" applyBorder="1" applyAlignment="1">
      <alignment horizontal="left" vertical="top" wrapText="1"/>
    </xf>
    <xf numFmtId="0" fontId="103" fillId="19" borderId="288" xfId="17" applyFont="1" applyFill="1" applyBorder="1" applyAlignment="1">
      <alignment horizontal="left" vertical="top" wrapText="1"/>
    </xf>
    <xf numFmtId="0" fontId="34" fillId="17" borderId="109" xfId="17" applyFont="1" applyFill="1" applyBorder="1" applyAlignment="1">
      <alignment horizontal="left" vertical="top" wrapText="1"/>
    </xf>
    <xf numFmtId="0" fontId="34" fillId="17" borderId="105" xfId="17" applyFont="1" applyFill="1" applyBorder="1" applyAlignment="1">
      <alignment horizontal="left" vertical="top" wrapText="1"/>
    </xf>
    <xf numFmtId="0" fontId="34" fillId="17" borderId="106" xfId="17" applyFont="1" applyFill="1" applyBorder="1" applyAlignment="1">
      <alignment horizontal="left" vertical="top" wrapText="1"/>
    </xf>
    <xf numFmtId="0" fontId="155" fillId="17" borderId="109" xfId="17" applyFont="1" applyFill="1" applyBorder="1" applyAlignment="1">
      <alignment horizontal="left" vertical="top" wrapText="1"/>
    </xf>
    <xf numFmtId="0" fontId="12" fillId="17" borderId="109"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6" xfId="17" applyFont="1" applyFill="1" applyBorder="1" applyAlignment="1">
      <alignment horizontal="left" vertical="top" wrapText="1"/>
    </xf>
    <xf numFmtId="0" fontId="155" fillId="17" borderId="286" xfId="17" applyFont="1" applyFill="1" applyBorder="1" applyAlignment="1">
      <alignment horizontal="left" vertical="top" wrapText="1"/>
    </xf>
    <xf numFmtId="0" fontId="34" fillId="17" borderId="287" xfId="17" applyFont="1" applyFill="1" applyBorder="1" applyAlignment="1">
      <alignment horizontal="left" vertical="top" wrapText="1"/>
    </xf>
    <xf numFmtId="0" fontId="34" fillId="17" borderId="288" xfId="17" applyFont="1" applyFill="1" applyBorder="1" applyAlignment="1">
      <alignment horizontal="left" vertical="top" wrapText="1"/>
    </xf>
    <xf numFmtId="0" fontId="12" fillId="17" borderId="286" xfId="17" applyFont="1" applyFill="1" applyBorder="1" applyAlignment="1">
      <alignment horizontal="left" vertical="top" wrapText="1"/>
    </xf>
    <xf numFmtId="0" fontId="12" fillId="17" borderId="287" xfId="17" applyFont="1" applyFill="1" applyBorder="1" applyAlignment="1">
      <alignment horizontal="left" vertical="top" wrapText="1"/>
    </xf>
    <xf numFmtId="0" fontId="12" fillId="17" borderId="288" xfId="17" applyFont="1" applyFill="1" applyBorder="1" applyAlignment="1">
      <alignment horizontal="left" vertical="top" wrapText="1"/>
    </xf>
    <xf numFmtId="0" fontId="89" fillId="17" borderId="286" xfId="17" applyFont="1" applyFill="1" applyBorder="1" applyAlignment="1">
      <alignment horizontal="left" vertical="top" wrapText="1"/>
    </xf>
    <xf numFmtId="0" fontId="89" fillId="17" borderId="287" xfId="17" applyFont="1" applyFill="1" applyBorder="1" applyAlignment="1">
      <alignment horizontal="left" vertical="top" wrapText="1"/>
    </xf>
    <xf numFmtId="0" fontId="89" fillId="17" borderId="288" xfId="17" applyFont="1" applyFill="1" applyBorder="1" applyAlignment="1">
      <alignment horizontal="left" vertical="top" wrapText="1"/>
    </xf>
    <xf numFmtId="0" fontId="155" fillId="17" borderId="292" xfId="17" applyFont="1" applyFill="1" applyBorder="1" applyAlignment="1">
      <alignment horizontal="left" vertical="top" wrapText="1"/>
    </xf>
    <xf numFmtId="0" fontId="34" fillId="17" borderId="291" xfId="17" applyFont="1" applyFill="1" applyBorder="1" applyAlignment="1">
      <alignment horizontal="left" vertical="top" wrapText="1"/>
    </xf>
    <xf numFmtId="0" fontId="155" fillId="17" borderId="149" xfId="17" applyFont="1" applyFill="1" applyBorder="1" applyAlignment="1">
      <alignment horizontal="left" vertical="top" wrapText="1"/>
    </xf>
    <xf numFmtId="0" fontId="47" fillId="17" borderId="147" xfId="17" applyFont="1" applyFill="1" applyBorder="1" applyAlignment="1">
      <alignment horizontal="left" vertical="top" wrapText="1"/>
    </xf>
    <xf numFmtId="0" fontId="47" fillId="17" borderId="148" xfId="17" applyFont="1" applyFill="1" applyBorder="1" applyAlignment="1">
      <alignment horizontal="left" vertical="top" wrapText="1"/>
    </xf>
    <xf numFmtId="0" fontId="21" fillId="17" borderId="286" xfId="2" applyFont="1" applyFill="1" applyBorder="1" applyAlignment="1">
      <alignment horizontal="left" vertical="top" wrapText="1"/>
    </xf>
    <xf numFmtId="0" fontId="21" fillId="17" borderId="287" xfId="2" applyFont="1" applyFill="1" applyBorder="1" applyAlignment="1">
      <alignment horizontal="left" vertical="top" wrapText="1"/>
    </xf>
    <xf numFmtId="0" fontId="21" fillId="17" borderId="288" xfId="2" applyFont="1" applyFill="1" applyBorder="1" applyAlignment="1">
      <alignment horizontal="left" vertical="top" wrapText="1"/>
    </xf>
    <xf numFmtId="0" fontId="57" fillId="11" borderId="123" xfId="17" applyFont="1" applyFill="1" applyBorder="1" applyAlignment="1">
      <alignment horizontal="right" vertical="center" wrapText="1"/>
    </xf>
    <xf numFmtId="0" fontId="58" fillId="11" borderId="123" xfId="0" applyFont="1" applyFill="1" applyBorder="1" applyAlignment="1">
      <alignment horizontal="right" vertical="center"/>
    </xf>
    <xf numFmtId="0" fontId="0" fillId="11" borderId="123" xfId="0" applyFill="1" applyBorder="1" applyAlignment="1">
      <alignment horizontal="right" vertical="center"/>
    </xf>
    <xf numFmtId="180" fontId="57"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9" fillId="12" borderId="124" xfId="17" applyFont="1" applyFill="1" applyBorder="1" applyAlignment="1">
      <alignment horizontal="center" vertical="center" wrapText="1"/>
    </xf>
    <xf numFmtId="0" fontId="60" fillId="12" borderId="124" xfId="0" applyFont="1" applyFill="1" applyBorder="1" applyAlignment="1">
      <alignment horizontal="center" vertical="center"/>
    </xf>
    <xf numFmtId="0" fontId="59" fillId="9" borderId="124" xfId="0" applyFont="1" applyFill="1" applyBorder="1" applyAlignment="1">
      <alignment horizontal="center" vertical="center"/>
    </xf>
    <xf numFmtId="0" fontId="62" fillId="9" borderId="124" xfId="0" applyFont="1" applyFill="1" applyBorder="1" applyAlignment="1">
      <alignment horizontal="center" vertical="center"/>
    </xf>
    <xf numFmtId="0" fontId="64" fillId="16" borderId="38" xfId="16" applyFont="1" applyFill="1" applyBorder="1" applyAlignment="1">
      <alignment horizontal="center" vertical="center"/>
    </xf>
    <xf numFmtId="0" fontId="64" fillId="16" borderId="43" xfId="16" applyFont="1" applyFill="1" applyBorder="1" applyAlignment="1">
      <alignment horizontal="center" vertical="center"/>
    </xf>
    <xf numFmtId="0" fontId="64" fillId="16" borderId="45" xfId="16" applyFont="1" applyFill="1" applyBorder="1" applyAlignment="1">
      <alignment horizontal="center" vertical="center"/>
    </xf>
    <xf numFmtId="0" fontId="65" fillId="2" borderId="39" xfId="16" applyFont="1" applyFill="1" applyBorder="1" applyAlignment="1">
      <alignment vertical="center" wrapText="1"/>
    </xf>
    <xf numFmtId="0" fontId="65" fillId="2" borderId="40" xfId="16" applyFont="1" applyFill="1" applyBorder="1" applyAlignment="1">
      <alignment vertical="center" wrapText="1"/>
    </xf>
    <xf numFmtId="0" fontId="65" fillId="2" borderId="41" xfId="16" applyFont="1" applyFill="1" applyBorder="1" applyAlignment="1">
      <alignment vertical="center" wrapText="1"/>
    </xf>
    <xf numFmtId="0" fontId="65" fillId="2" borderId="33" xfId="16" applyFont="1" applyFill="1" applyBorder="1" applyAlignment="1">
      <alignment vertical="center" wrapText="1"/>
    </xf>
    <xf numFmtId="0" fontId="65" fillId="2" borderId="0" xfId="16" applyFont="1" applyFill="1" applyAlignment="1">
      <alignment vertical="center" wrapText="1"/>
    </xf>
    <xf numFmtId="0" fontId="65" fillId="2" borderId="34" xfId="16" applyFont="1" applyFill="1" applyBorder="1" applyAlignment="1">
      <alignment vertical="center" wrapText="1"/>
    </xf>
    <xf numFmtId="0" fontId="65" fillId="2" borderId="46" xfId="16" applyFont="1" applyFill="1" applyBorder="1" applyAlignment="1">
      <alignment vertical="center" wrapText="1"/>
    </xf>
    <xf numFmtId="0" fontId="65" fillId="2" borderId="47" xfId="16" applyFont="1" applyFill="1" applyBorder="1" applyAlignment="1">
      <alignment vertical="center" wrapText="1"/>
    </xf>
    <xf numFmtId="0" fontId="65" fillId="2" borderId="48" xfId="16" applyFont="1" applyFill="1" applyBorder="1" applyAlignment="1">
      <alignment vertical="center" wrapText="1"/>
    </xf>
    <xf numFmtId="0" fontId="65" fillId="2" borderId="39" xfId="16" applyFont="1" applyFill="1" applyBorder="1" applyAlignment="1">
      <alignment horizontal="left" vertical="center" wrapText="1"/>
    </xf>
    <xf numFmtId="0" fontId="65" fillId="2" borderId="40" xfId="16" applyFont="1" applyFill="1" applyBorder="1" applyAlignment="1">
      <alignment horizontal="left" vertical="center" wrapText="1"/>
    </xf>
    <xf numFmtId="0" fontId="65" fillId="2" borderId="42" xfId="16" applyFont="1" applyFill="1" applyBorder="1" applyAlignment="1">
      <alignment horizontal="left" vertical="center" wrapText="1"/>
    </xf>
    <xf numFmtId="0" fontId="65" fillId="2" borderId="33" xfId="16" applyFont="1" applyFill="1" applyBorder="1" applyAlignment="1">
      <alignment horizontal="left" vertical="center" wrapText="1"/>
    </xf>
    <xf numFmtId="0" fontId="65" fillId="2" borderId="0" xfId="16" applyFont="1" applyFill="1" applyAlignment="1">
      <alignment horizontal="left" vertical="center" wrapText="1"/>
    </xf>
    <xf numFmtId="0" fontId="65" fillId="2" borderId="44" xfId="16" applyFont="1" applyFill="1" applyBorder="1" applyAlignment="1">
      <alignment horizontal="left" vertical="center" wrapText="1"/>
    </xf>
    <xf numFmtId="0" fontId="65" fillId="2" borderId="46" xfId="16" applyFont="1" applyFill="1" applyBorder="1" applyAlignment="1">
      <alignment horizontal="left" vertical="center" wrapText="1"/>
    </xf>
    <xf numFmtId="0" fontId="65" fillId="2" borderId="47" xfId="16" applyFont="1" applyFill="1" applyBorder="1" applyAlignment="1">
      <alignment horizontal="left" vertical="center" wrapText="1"/>
    </xf>
    <xf numFmtId="0" fontId="65" fillId="2" borderId="49" xfId="16" applyFont="1" applyFill="1" applyBorder="1" applyAlignment="1">
      <alignment horizontal="left" vertical="center" wrapText="1"/>
    </xf>
    <xf numFmtId="0" fontId="34" fillId="17" borderId="217" xfId="17" applyFont="1" applyFill="1" applyBorder="1" applyAlignment="1">
      <alignment horizontal="left" vertical="top" wrapText="1"/>
    </xf>
    <xf numFmtId="0" fontId="34" fillId="17" borderId="218" xfId="17" applyFont="1" applyFill="1" applyBorder="1" applyAlignment="1">
      <alignment horizontal="left" vertical="top" wrapText="1"/>
    </xf>
    <xf numFmtId="0" fontId="34" fillId="17" borderId="219"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7" fillId="38" borderId="117" xfId="17" applyFont="1" applyFill="1" applyBorder="1" applyAlignment="1">
      <alignment horizontal="center" vertical="center" wrapText="1"/>
    </xf>
    <xf numFmtId="0" fontId="55" fillId="38" borderId="117" xfId="17" applyFont="1" applyFill="1" applyBorder="1" applyAlignment="1">
      <alignment horizontal="center" vertical="center" wrapText="1"/>
    </xf>
    <xf numFmtId="0" fontId="0" fillId="38" borderId="117" xfId="0" applyFill="1" applyBorder="1" applyAlignment="1">
      <alignment horizontal="center" vertical="center" wrapText="1"/>
    </xf>
    <xf numFmtId="180" fontId="57" fillId="3" borderId="119" xfId="17" applyNumberFormat="1" applyFont="1" applyFill="1" applyBorder="1" applyAlignment="1">
      <alignment horizontal="center" vertical="center" wrapText="1"/>
    </xf>
    <xf numFmtId="180" fontId="57" fillId="3" borderId="121" xfId="17" applyNumberFormat="1" applyFont="1" applyFill="1" applyBorder="1" applyAlignment="1">
      <alignment horizontal="center" vertical="center" wrapText="1"/>
    </xf>
    <xf numFmtId="0" fontId="65" fillId="3" borderId="119" xfId="17" applyFont="1" applyFill="1" applyBorder="1" applyAlignment="1">
      <alignment horizontal="center" vertical="center" wrapText="1"/>
    </xf>
    <xf numFmtId="0" fontId="65" fillId="3" borderId="120" xfId="17" applyFont="1" applyFill="1" applyBorder="1" applyAlignment="1">
      <alignment horizontal="center" vertical="center" wrapText="1"/>
    </xf>
    <xf numFmtId="0" fontId="65" fillId="3" borderId="121" xfId="17" applyFont="1" applyFill="1" applyBorder="1" applyAlignment="1">
      <alignment horizontal="center" vertical="center" wrapText="1"/>
    </xf>
    <xf numFmtId="0" fontId="21" fillId="17" borderId="109" xfId="2" applyFont="1" applyFill="1" applyBorder="1" applyAlignment="1">
      <alignment horizontal="left" vertical="top" wrapText="1"/>
    </xf>
    <xf numFmtId="0" fontId="21" fillId="17" borderId="105" xfId="2" applyFont="1" applyFill="1" applyBorder="1" applyAlignment="1">
      <alignment horizontal="left" vertical="top" wrapText="1"/>
    </xf>
    <xf numFmtId="0" fontId="21" fillId="17" borderId="106" xfId="2" applyFont="1" applyFill="1" applyBorder="1" applyAlignment="1">
      <alignment horizontal="left" vertical="top" wrapText="1"/>
    </xf>
    <xf numFmtId="0" fontId="91" fillId="17" borderId="286" xfId="2" applyFont="1" applyFill="1" applyBorder="1" applyAlignment="1">
      <alignment horizontal="left" vertical="top" wrapText="1"/>
    </xf>
    <xf numFmtId="0" fontId="91" fillId="17" borderId="287" xfId="2" applyFont="1" applyFill="1" applyBorder="1" applyAlignment="1">
      <alignment horizontal="left" vertical="top" wrapText="1"/>
    </xf>
    <xf numFmtId="0" fontId="91" fillId="17" borderId="288" xfId="2" applyFont="1" applyFill="1" applyBorder="1" applyAlignment="1">
      <alignment horizontal="left" vertical="top" wrapText="1"/>
    </xf>
    <xf numFmtId="0" fontId="34" fillId="17" borderId="281" xfId="17" applyFont="1" applyFill="1" applyBorder="1" applyAlignment="1">
      <alignment horizontal="left" vertical="top" wrapText="1"/>
    </xf>
    <xf numFmtId="0" fontId="34" fillId="17" borderId="282" xfId="17" applyFont="1" applyFill="1" applyBorder="1" applyAlignment="1">
      <alignment horizontal="left" vertical="top" wrapText="1"/>
    </xf>
    <xf numFmtId="0" fontId="34" fillId="17" borderId="283" xfId="17" applyFont="1" applyFill="1" applyBorder="1" applyAlignment="1">
      <alignment horizontal="left" vertical="top" wrapText="1"/>
    </xf>
    <xf numFmtId="0" fontId="155" fillId="19" borderId="286" xfId="17" applyFont="1" applyFill="1" applyBorder="1" applyAlignment="1">
      <alignment horizontal="left" vertical="top" wrapText="1"/>
    </xf>
    <xf numFmtId="0" fontId="34" fillId="19" borderId="287" xfId="17" applyFont="1" applyFill="1" applyBorder="1" applyAlignment="1">
      <alignment horizontal="left" vertical="top" wrapText="1"/>
    </xf>
    <xf numFmtId="0" fontId="34" fillId="19" borderId="288" xfId="17" applyFont="1" applyFill="1" applyBorder="1" applyAlignment="1">
      <alignment horizontal="left" vertical="top" wrapText="1"/>
    </xf>
    <xf numFmtId="0" fontId="152" fillId="45" borderId="0" xfId="2" applyFont="1" applyFill="1" applyAlignment="1">
      <alignment horizontal="center" vertical="center"/>
    </xf>
    <xf numFmtId="0" fontId="6" fillId="0" borderId="0" xfId="2">
      <alignment vertical="center"/>
    </xf>
    <xf numFmtId="0" fontId="165" fillId="0" borderId="0" xfId="2" applyFont="1">
      <alignment vertical="center"/>
    </xf>
    <xf numFmtId="14" fontId="83" fillId="19" borderId="71" xfId="1" applyNumberFormat="1" applyFont="1" applyFill="1" applyBorder="1" applyAlignment="1" applyProtection="1">
      <alignment horizontal="center" vertical="center" shrinkToFit="1"/>
    </xf>
    <xf numFmtId="14" fontId="83" fillId="19" borderId="1" xfId="1" applyNumberFormat="1" applyFont="1" applyFill="1" applyBorder="1" applyAlignment="1" applyProtection="1">
      <alignment horizontal="center" vertical="center" shrinkToFit="1"/>
    </xf>
    <xf numFmtId="14" fontId="83" fillId="19" borderId="60" xfId="1" applyNumberFormat="1" applyFont="1" applyFill="1" applyBorder="1" applyAlignment="1" applyProtection="1">
      <alignment horizontal="center" vertical="center" shrinkToFit="1"/>
    </xf>
    <xf numFmtId="14" fontId="83" fillId="19" borderId="157" xfId="1" applyNumberFormat="1" applyFont="1" applyFill="1" applyBorder="1" applyAlignment="1" applyProtection="1">
      <alignment horizontal="center" vertical="center" shrinkToFit="1"/>
    </xf>
    <xf numFmtId="14" fontId="83" fillId="19" borderId="158" xfId="1" applyNumberFormat="1" applyFont="1" applyFill="1" applyBorder="1" applyAlignment="1" applyProtection="1">
      <alignment horizontal="center" vertical="center" shrinkToFit="1"/>
    </xf>
    <xf numFmtId="14" fontId="83" fillId="19" borderId="157" xfId="1" applyNumberFormat="1" applyFont="1" applyFill="1" applyBorder="1" applyAlignment="1" applyProtection="1">
      <alignment horizontal="center" vertical="center" wrapText="1"/>
    </xf>
    <xf numFmtId="14" fontId="83" fillId="19" borderId="158" xfId="1" applyNumberFormat="1" applyFont="1" applyFill="1" applyBorder="1" applyAlignment="1" applyProtection="1">
      <alignment horizontal="center" vertical="center" wrapText="1"/>
    </xf>
    <xf numFmtId="14" fontId="83" fillId="19" borderId="157" xfId="2" applyNumberFormat="1" applyFont="1" applyFill="1" applyBorder="1" applyAlignment="1">
      <alignment horizontal="center" vertical="center" wrapText="1" shrinkToFit="1"/>
    </xf>
    <xf numFmtId="14" fontId="83" fillId="19" borderId="158" xfId="2" applyNumberFormat="1" applyFont="1" applyFill="1" applyBorder="1" applyAlignment="1">
      <alignment horizontal="center" vertical="center" wrapText="1" shrinkToFit="1"/>
    </xf>
    <xf numFmtId="14" fontId="83" fillId="19" borderId="69" xfId="1" applyNumberFormat="1" applyFont="1" applyFill="1" applyBorder="1" applyAlignment="1" applyProtection="1">
      <alignment horizontal="center" vertical="center" wrapText="1"/>
    </xf>
    <xf numFmtId="14" fontId="83" fillId="19" borderId="88" xfId="1" applyNumberFormat="1" applyFont="1" applyFill="1" applyBorder="1" applyAlignment="1" applyProtection="1">
      <alignment horizontal="center" vertical="center" wrapText="1"/>
    </xf>
    <xf numFmtId="14" fontId="83" fillId="19" borderId="1" xfId="1" applyNumberFormat="1" applyFont="1" applyFill="1" applyBorder="1" applyAlignment="1" applyProtection="1">
      <alignment horizontal="center" vertical="center" wrapText="1" shrinkToFit="1"/>
    </xf>
    <xf numFmtId="14" fontId="83" fillId="19" borderId="60" xfId="1" applyNumberFormat="1" applyFont="1" applyFill="1" applyBorder="1" applyAlignment="1" applyProtection="1">
      <alignment horizontal="center" vertical="center" wrapText="1" shrinkToFit="1"/>
    </xf>
    <xf numFmtId="14" fontId="83" fillId="19" borderId="71" xfId="2" applyNumberFormat="1" applyFont="1" applyFill="1" applyBorder="1" applyAlignment="1">
      <alignment horizontal="center" vertical="center" wrapText="1" shrinkToFit="1"/>
    </xf>
    <xf numFmtId="14" fontId="83" fillId="19" borderId="1" xfId="2" applyNumberFormat="1" applyFont="1" applyFill="1" applyBorder="1" applyAlignment="1">
      <alignment horizontal="center" vertical="center" wrapText="1" shrinkToFit="1"/>
    </xf>
    <xf numFmtId="14" fontId="83" fillId="19" borderId="71" xfId="2" applyNumberFormat="1" applyFont="1" applyFill="1" applyBorder="1" applyAlignment="1">
      <alignment horizontal="center" vertical="center" shrinkToFit="1"/>
    </xf>
    <xf numFmtId="14" fontId="83" fillId="19" borderId="1" xfId="2" applyNumberFormat="1" applyFont="1" applyFill="1" applyBorder="1" applyAlignment="1">
      <alignment horizontal="center" vertical="center" shrinkToFit="1"/>
    </xf>
    <xf numFmtId="14" fontId="83" fillId="19" borderId="60" xfId="2" applyNumberFormat="1" applyFont="1" applyFill="1" applyBorder="1" applyAlignment="1">
      <alignment horizontal="center" vertical="center" shrinkToFit="1"/>
    </xf>
    <xf numFmtId="0" fontId="121" fillId="34" borderId="0" xfId="2" applyFont="1" applyFill="1" applyAlignment="1">
      <alignment horizontal="center" vertical="center"/>
    </xf>
    <xf numFmtId="0" fontId="6" fillId="0" borderId="0" xfId="2" applyAlignment="1">
      <alignment horizontal="center" vertical="center" wrapText="1"/>
    </xf>
    <xf numFmtId="0" fontId="77" fillId="29" borderId="0" xfId="2" applyFont="1" applyFill="1" applyAlignment="1">
      <alignment horizontal="left" vertical="center" wrapText="1"/>
    </xf>
    <xf numFmtId="0" fontId="77" fillId="29"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4" borderId="131" xfId="2" applyFont="1" applyFill="1" applyBorder="1" applyAlignment="1">
      <alignment horizontal="left" vertical="top" wrapText="1"/>
    </xf>
    <xf numFmtId="0" fontId="1" fillId="24" borderId="130" xfId="2" applyFont="1" applyFill="1" applyBorder="1" applyAlignment="1">
      <alignment horizontal="left" vertical="top" wrapText="1"/>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12" xfId="2" applyFill="1" applyBorder="1" applyAlignment="1">
      <alignment horizontal="center" vertical="top" wrapText="1"/>
    </xf>
    <xf numFmtId="0" fontId="6" fillId="2" borderId="63" xfId="2" applyFill="1" applyBorder="1" applyAlignment="1">
      <alignment horizontal="center" vertical="top" wrapText="1"/>
    </xf>
    <xf numFmtId="0" fontId="6" fillId="21" borderId="213" xfId="1" applyFont="1" applyFill="1" applyBorder="1" applyAlignment="1" applyProtection="1">
      <alignment horizontal="left" vertical="center" wrapText="1"/>
    </xf>
    <xf numFmtId="0" fontId="6" fillId="21" borderId="214"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304" xfId="2" applyFill="1" applyBorder="1" applyAlignment="1">
      <alignment horizontal="center" vertical="center" wrapText="1"/>
    </xf>
    <xf numFmtId="0" fontId="77" fillId="5" borderId="266" xfId="2" applyFont="1" applyFill="1" applyBorder="1" applyAlignment="1">
      <alignment horizontal="center" vertical="center"/>
    </xf>
    <xf numFmtId="0" fontId="77" fillId="5" borderId="267" xfId="2" applyFont="1" applyFill="1" applyBorder="1" applyAlignment="1">
      <alignment horizontal="center" vertical="center"/>
    </xf>
    <xf numFmtId="0" fontId="77" fillId="5" borderId="268" xfId="2" applyFont="1" applyFill="1" applyBorder="1" applyAlignment="1">
      <alignment horizontal="center" vertical="center"/>
    </xf>
    <xf numFmtId="0" fontId="144" fillId="17" borderId="269" xfId="2" applyFont="1" applyFill="1" applyBorder="1" applyAlignment="1">
      <alignment horizontal="center" vertical="center" shrinkToFit="1"/>
    </xf>
    <xf numFmtId="0" fontId="144" fillId="17" borderId="252" xfId="2" applyFont="1" applyFill="1" applyBorder="1" applyAlignment="1">
      <alignment horizontal="center" vertical="center" shrinkToFit="1"/>
    </xf>
    <xf numFmtId="0" fontId="143" fillId="17" borderId="271" xfId="2" applyFont="1" applyFill="1" applyBorder="1" applyAlignment="1">
      <alignment horizontal="center" vertical="center" wrapText="1"/>
    </xf>
    <xf numFmtId="0" fontId="143" fillId="17" borderId="272" xfId="2" applyFont="1" applyFill="1" applyBorder="1" applyAlignment="1">
      <alignment horizontal="center" vertical="center" wrapText="1"/>
    </xf>
    <xf numFmtId="0" fontId="143" fillId="17" borderId="273" xfId="2" applyFont="1" applyFill="1" applyBorder="1" applyAlignment="1">
      <alignment horizontal="center" vertical="center" wrapText="1"/>
    </xf>
    <xf numFmtId="0" fontId="6" fillId="5" borderId="242" xfId="2" applyFill="1" applyBorder="1">
      <alignment vertical="center"/>
    </xf>
    <xf numFmtId="0" fontId="6" fillId="5" borderId="243" xfId="2" applyFill="1" applyBorder="1">
      <alignment vertical="center"/>
    </xf>
    <xf numFmtId="0" fontId="6" fillId="5" borderId="244" xfId="2" applyFill="1" applyBorder="1">
      <alignment vertical="center"/>
    </xf>
    <xf numFmtId="0" fontId="20" fillId="5" borderId="245" xfId="2" applyFont="1" applyFill="1" applyBorder="1" applyAlignment="1">
      <alignment horizontal="center" vertical="top" wrapText="1"/>
    </xf>
    <xf numFmtId="0" fontId="20" fillId="5" borderId="246" xfId="2" applyFont="1" applyFill="1" applyBorder="1" applyAlignment="1">
      <alignment horizontal="center" vertical="top" wrapText="1"/>
    </xf>
    <xf numFmtId="0" fontId="20" fillId="5" borderId="247" xfId="2" applyFont="1" applyFill="1" applyBorder="1" applyAlignment="1">
      <alignment horizontal="center" vertical="top" wrapText="1"/>
    </xf>
    <xf numFmtId="0" fontId="20" fillId="5" borderId="248" xfId="2" applyFont="1" applyFill="1" applyBorder="1" applyAlignment="1">
      <alignment horizontal="center" vertical="top" wrapText="1"/>
    </xf>
    <xf numFmtId="0" fontId="20" fillId="5" borderId="249"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7" fillId="21" borderId="162" xfId="0" applyFont="1" applyFill="1" applyBorder="1" applyAlignment="1">
      <alignment horizontal="center" vertical="center"/>
    </xf>
    <xf numFmtId="0" fontId="67" fillId="21" borderId="64" xfId="0" applyFont="1" applyFill="1" applyBorder="1" applyAlignment="1">
      <alignment horizontal="center" vertical="center"/>
    </xf>
    <xf numFmtId="0" fontId="67" fillId="25" borderId="162" xfId="0" applyFont="1" applyFill="1" applyBorder="1" applyAlignment="1">
      <alignment horizontal="center" vertical="center"/>
    </xf>
    <xf numFmtId="0" fontId="67" fillId="25" borderId="64" xfId="0" applyFont="1" applyFill="1" applyBorder="1" applyAlignment="1">
      <alignment horizontal="center" vertical="center"/>
    </xf>
    <xf numFmtId="0" fontId="67" fillId="25" borderId="65" xfId="0" applyFont="1" applyFill="1" applyBorder="1" applyAlignment="1">
      <alignment horizontal="center" vertical="center"/>
    </xf>
    <xf numFmtId="0" fontId="67" fillId="34" borderId="163" xfId="0" applyFont="1" applyFill="1" applyBorder="1" applyAlignment="1">
      <alignment horizontal="center" vertical="center"/>
    </xf>
    <xf numFmtId="0" fontId="67" fillId="34" borderId="164" xfId="0" applyFont="1" applyFill="1" applyBorder="1" applyAlignment="1">
      <alignment horizontal="center" vertical="center"/>
    </xf>
    <xf numFmtId="0" fontId="67" fillId="21" borderId="163" xfId="0" applyFont="1" applyFill="1" applyBorder="1" applyAlignment="1">
      <alignment horizontal="center" vertical="center"/>
    </xf>
    <xf numFmtId="0" fontId="67" fillId="21" borderId="165" xfId="0" applyFont="1" applyFill="1" applyBorder="1" applyAlignment="1">
      <alignment horizontal="center" vertical="center"/>
    </xf>
    <xf numFmtId="0" fontId="67" fillId="21" borderId="166" xfId="0" applyFont="1" applyFill="1" applyBorder="1" applyAlignment="1">
      <alignment horizontal="center" vertical="center"/>
    </xf>
    <xf numFmtId="0" fontId="67" fillId="25" borderId="163" xfId="0" applyFont="1" applyFill="1" applyBorder="1" applyAlignment="1">
      <alignment horizontal="center" vertical="center"/>
    </xf>
    <xf numFmtId="0" fontId="67" fillId="25" borderId="165" xfId="0" applyFont="1" applyFill="1" applyBorder="1" applyAlignment="1">
      <alignment horizontal="center" vertical="center"/>
    </xf>
    <xf numFmtId="0" fontId="67" fillId="25" borderId="164" xfId="0" applyFont="1" applyFill="1" applyBorder="1" applyAlignment="1">
      <alignment horizontal="center" vertical="center"/>
    </xf>
    <xf numFmtId="0" fontId="24" fillId="17" borderId="0" xfId="19" applyFont="1" applyFill="1" applyAlignment="1">
      <alignment vertical="center" wrapText="1"/>
    </xf>
    <xf numFmtId="178" fontId="83" fillId="3" borderId="145" xfId="2" applyNumberFormat="1" applyFont="1" applyFill="1" applyBorder="1" applyAlignment="1">
      <alignment horizontal="center" vertical="center"/>
    </xf>
    <xf numFmtId="178" fontId="83" fillId="3" borderId="145" xfId="0" applyNumberFormat="1" applyFont="1" applyFill="1" applyBorder="1" applyAlignment="1">
      <alignment horizontal="center" vertical="center"/>
    </xf>
    <xf numFmtId="178" fontId="83" fillId="3" borderId="146" xfId="0" applyNumberFormat="1" applyFont="1" applyFill="1" applyBorder="1" applyAlignment="1">
      <alignment horizontal="center" vertical="center"/>
    </xf>
    <xf numFmtId="178" fontId="83" fillId="3" borderId="144" xfId="2" applyNumberFormat="1" applyFont="1" applyFill="1" applyBorder="1" applyAlignment="1">
      <alignment horizontal="center" vertical="center"/>
    </xf>
    <xf numFmtId="0" fontId="116" fillId="17" borderId="36" xfId="1" applyFont="1" applyFill="1" applyBorder="1" applyAlignment="1" applyProtection="1">
      <alignment horizontal="left" vertical="top" wrapText="1"/>
    </xf>
    <xf numFmtId="0" fontId="109" fillId="36" borderId="235" xfId="2" applyFont="1" applyFill="1" applyBorder="1" applyAlignment="1">
      <alignment horizontal="center" vertical="center" wrapText="1" shrinkToFit="1"/>
    </xf>
    <xf numFmtId="0" fontId="29" fillId="36" borderId="236" xfId="2" applyFont="1" applyFill="1" applyBorder="1" applyAlignment="1">
      <alignment horizontal="center" vertical="center" shrinkToFit="1"/>
    </xf>
    <xf numFmtId="0" fontId="29" fillId="36" borderId="237" xfId="2" applyFont="1" applyFill="1" applyBorder="1" applyAlignment="1">
      <alignment horizontal="center" vertical="center" shrinkToFit="1"/>
    </xf>
    <xf numFmtId="0" fontId="8" fillId="17" borderId="272" xfId="1" applyFill="1" applyBorder="1" applyAlignment="1" applyProtection="1">
      <alignment horizontal="left" vertical="center" wrapText="1"/>
    </xf>
    <xf numFmtId="0" fontId="116" fillId="17" borderId="272" xfId="1" applyFont="1" applyFill="1" applyBorder="1" applyAlignment="1" applyProtection="1">
      <alignment horizontal="left" vertical="center" wrapText="1"/>
    </xf>
    <xf numFmtId="0" fontId="116" fillId="17" borderId="238" xfId="1" applyFont="1" applyFill="1" applyBorder="1" applyAlignment="1" applyProtection="1">
      <alignment horizontal="left" vertical="top" wrapText="1"/>
    </xf>
    <xf numFmtId="0" fontId="116" fillId="17" borderId="233" xfId="1" applyFont="1" applyFill="1" applyBorder="1" applyAlignment="1" applyProtection="1">
      <alignment horizontal="left" vertical="top" wrapText="1"/>
    </xf>
    <xf numFmtId="0" fontId="116" fillId="17" borderId="239" xfId="1" applyFont="1" applyFill="1" applyBorder="1" applyAlignment="1" applyProtection="1">
      <alignment horizontal="left" vertical="top" wrapText="1"/>
    </xf>
    <xf numFmtId="0" fontId="8" fillId="17" borderId="240" xfId="1" applyFill="1" applyBorder="1" applyAlignment="1" applyProtection="1">
      <alignment horizontal="left" vertical="center" wrapText="1"/>
    </xf>
    <xf numFmtId="0" fontId="8" fillId="17" borderId="139" xfId="1" applyFill="1" applyBorder="1" applyAlignment="1" applyProtection="1">
      <alignment horizontal="left" vertical="center" wrapText="1"/>
    </xf>
    <xf numFmtId="0" fontId="8" fillId="17" borderId="241" xfId="1" applyFill="1" applyBorder="1" applyAlignment="1" applyProtection="1">
      <alignment horizontal="left" vertical="center" wrapText="1"/>
    </xf>
    <xf numFmtId="0" fontId="109" fillId="25" borderId="235" xfId="2" applyFont="1" applyFill="1" applyBorder="1" applyAlignment="1">
      <alignment horizontal="center" vertical="center" wrapText="1" shrinkToFit="1"/>
    </xf>
    <xf numFmtId="0" fontId="29" fillId="25" borderId="236" xfId="2" applyFont="1" applyFill="1" applyBorder="1" applyAlignment="1">
      <alignment horizontal="center" vertical="center" shrinkToFit="1"/>
    </xf>
    <xf numFmtId="0" fontId="29" fillId="25" borderId="237" xfId="2" applyFont="1" applyFill="1" applyBorder="1" applyAlignment="1">
      <alignment horizontal="center" vertical="center" shrinkToFit="1"/>
    </xf>
    <xf numFmtId="0" fontId="168" fillId="43" borderId="140" xfId="2" applyFont="1" applyFill="1" applyBorder="1" applyAlignment="1">
      <alignment horizontal="center" vertical="center" shrinkToFit="1"/>
    </xf>
    <xf numFmtId="0" fontId="168" fillId="43" borderId="141" xfId="2" applyFont="1" applyFill="1" applyBorder="1" applyAlignment="1">
      <alignment horizontal="center" vertical="center" shrinkToFit="1"/>
    </xf>
    <xf numFmtId="0" fontId="168" fillId="43" borderId="142" xfId="2" applyFont="1" applyFill="1" applyBorder="1" applyAlignment="1">
      <alignment horizontal="center" vertical="center" shrinkToFit="1"/>
    </xf>
    <xf numFmtId="0" fontId="8" fillId="17" borderId="303" xfId="1" applyFill="1" applyBorder="1" applyAlignment="1" applyProtection="1">
      <alignment horizontal="left" vertical="center" wrapText="1"/>
    </xf>
    <xf numFmtId="0" fontId="116" fillId="17" borderId="303" xfId="1" applyFont="1" applyFill="1" applyBorder="1" applyAlignment="1" applyProtection="1">
      <alignment horizontal="left" vertical="center" wrapText="1"/>
    </xf>
    <xf numFmtId="0" fontId="8" fillId="17" borderId="240" xfId="1" applyFill="1" applyBorder="1" applyAlignment="1" applyProtection="1">
      <alignment horizontal="left" vertical="top" wrapText="1"/>
    </xf>
    <xf numFmtId="0" fontId="8" fillId="17" borderId="139" xfId="1" applyFill="1" applyBorder="1" applyAlignment="1" applyProtection="1">
      <alignment horizontal="left" vertical="top" wrapText="1"/>
    </xf>
    <xf numFmtId="0" fontId="8" fillId="17" borderId="241" xfId="1" applyFill="1" applyBorder="1" applyAlignment="1" applyProtection="1">
      <alignment horizontal="left" vertical="top" wrapText="1"/>
    </xf>
    <xf numFmtId="0" fontId="114" fillId="0" borderId="82" xfId="1" applyFont="1" applyBorder="1" applyAlignment="1" applyProtection="1">
      <alignment horizontal="left" vertical="top" wrapText="1"/>
    </xf>
    <xf numFmtId="56" fontId="23" fillId="0" borderId="0" xfId="2" applyNumberFormat="1" applyFont="1">
      <alignment vertical="center"/>
    </xf>
    <xf numFmtId="0" fontId="83" fillId="0" borderId="0" xfId="2" applyFont="1" applyAlignment="1">
      <alignment horizontal="center" vertical="center"/>
    </xf>
    <xf numFmtId="0" fontId="19" fillId="0" borderId="0" xfId="2" applyFont="1" applyAlignment="1">
      <alignment horizontal="center" vertical="center"/>
    </xf>
    <xf numFmtId="0" fontId="160" fillId="0" borderId="0" xfId="26" applyFont="1">
      <alignment vertical="center"/>
    </xf>
    <xf numFmtId="0" fontId="183" fillId="47" borderId="0" xfId="2" applyFont="1" applyFill="1" applyAlignment="1">
      <alignment horizontal="center" vertical="center" wrapText="1" shrinkToFit="1"/>
    </xf>
    <xf numFmtId="0" fontId="184" fillId="47" borderId="0" xfId="2" applyFont="1" applyFill="1" applyAlignment="1">
      <alignment horizontal="center" vertical="center" wrapText="1" shrinkToFit="1"/>
    </xf>
    <xf numFmtId="0" fontId="185" fillId="0" borderId="0" xfId="2" applyFont="1" applyAlignment="1">
      <alignment horizontal="center" vertical="center"/>
    </xf>
    <xf numFmtId="0" fontId="186" fillId="0" borderId="0" xfId="2" applyFont="1" applyAlignment="1">
      <alignment horizontal="center" vertical="center"/>
    </xf>
    <xf numFmtId="0" fontId="7" fillId="48" borderId="0" xfId="4" applyFont="1" applyFill="1" applyAlignment="1">
      <alignment vertical="top"/>
    </xf>
    <xf numFmtId="0" fontId="7" fillId="48" borderId="0" xfId="2" applyFont="1" applyFill="1" applyAlignment="1">
      <alignment vertical="top"/>
    </xf>
    <xf numFmtId="0" fontId="163" fillId="48" borderId="0" xfId="2" applyFont="1" applyFill="1" applyAlignment="1">
      <alignment vertical="top" wrapText="1"/>
    </xf>
    <xf numFmtId="0" fontId="164" fillId="48" borderId="0" xfId="2" applyFont="1" applyFill="1" applyAlignment="1">
      <alignment vertical="top" wrapText="1"/>
    </xf>
    <xf numFmtId="0" fontId="187" fillId="46" borderId="0" xfId="2" applyFont="1" applyFill="1" applyAlignment="1">
      <alignment horizontal="left" vertical="top" wrapText="1" indent="1"/>
    </xf>
    <xf numFmtId="0" fontId="174" fillId="0" borderId="0" xfId="2" applyFont="1" applyAlignment="1">
      <alignment horizontal="left" vertical="top" wrapText="1" indent="1"/>
    </xf>
    <xf numFmtId="0" fontId="172" fillId="48" borderId="0" xfId="2" applyFont="1" applyFill="1" applyAlignment="1">
      <alignment vertical="top"/>
    </xf>
    <xf numFmtId="0" fontId="31" fillId="48" borderId="0" xfId="2" applyFont="1" applyFill="1" applyAlignment="1">
      <alignment vertical="top"/>
    </xf>
    <xf numFmtId="0" fontId="6" fillId="48" borderId="0" xfId="2" applyFill="1" applyAlignment="1">
      <alignment vertical="top" wrapText="1"/>
    </xf>
    <xf numFmtId="0" fontId="32" fillId="2" borderId="0" xfId="4" applyFont="1" applyFill="1"/>
    <xf numFmtId="0" fontId="6" fillId="2" borderId="0" xfId="4" applyFill="1"/>
    <xf numFmtId="0" fontId="12" fillId="6" borderId="298" xfId="4" applyFont="1" applyFill="1" applyBorder="1" applyAlignment="1">
      <alignment horizontal="left" vertical="center" wrapText="1" indent="2"/>
    </xf>
    <xf numFmtId="0" fontId="12" fillId="6" borderId="299" xfId="4" applyFont="1" applyFill="1" applyBorder="1" applyAlignment="1">
      <alignment horizontal="left" vertical="center" wrapText="1" indent="2"/>
    </xf>
    <xf numFmtId="0" fontId="12" fillId="6" borderId="300" xfId="4" applyFont="1" applyFill="1" applyBorder="1" applyAlignment="1">
      <alignment horizontal="left" vertical="center" wrapText="1" indent="2"/>
    </xf>
    <xf numFmtId="0" fontId="12" fillId="6" borderId="230" xfId="4" applyFont="1" applyFill="1" applyBorder="1" applyAlignment="1">
      <alignment horizontal="left" vertical="center" wrapText="1" indent="2"/>
    </xf>
    <xf numFmtId="0" fontId="12" fillId="6" borderId="0" xfId="4" applyFont="1" applyFill="1" applyAlignment="1">
      <alignment horizontal="left" vertical="center" wrapText="1" indent="2"/>
    </xf>
    <xf numFmtId="0" fontId="12" fillId="6" borderId="301" xfId="4" applyFont="1" applyFill="1" applyBorder="1" applyAlignment="1">
      <alignment horizontal="left" vertical="center" wrapText="1" indent="2"/>
    </xf>
    <xf numFmtId="0" fontId="12" fillId="6" borderId="231" xfId="4" applyFont="1" applyFill="1" applyBorder="1" applyAlignment="1">
      <alignment horizontal="left" vertical="center" wrapText="1" indent="2"/>
    </xf>
    <xf numFmtId="0" fontId="12" fillId="6" borderId="302" xfId="4" applyFont="1" applyFill="1" applyBorder="1" applyAlignment="1">
      <alignment horizontal="left" vertical="center" wrapText="1" indent="2"/>
    </xf>
    <xf numFmtId="0" fontId="12" fillId="6" borderId="232" xfId="4" applyFont="1" applyFill="1" applyBorder="1" applyAlignment="1">
      <alignment horizontal="left" vertical="center" wrapText="1" indent="2"/>
    </xf>
    <xf numFmtId="0" fontId="114" fillId="0" borderId="0" xfId="2" applyFont="1" applyAlignment="1">
      <alignment horizontal="left" vertical="top" wrapText="1"/>
    </xf>
    <xf numFmtId="0" fontId="114" fillId="0" borderId="334" xfId="2" applyFont="1" applyBorder="1" applyAlignment="1">
      <alignment horizontal="left" vertical="top" wrapText="1"/>
    </xf>
    <xf numFmtId="0" fontId="109" fillId="25" borderId="235" xfId="2" quotePrefix="1" applyFont="1" applyFill="1" applyBorder="1" applyAlignment="1">
      <alignment horizontal="center" vertical="center" wrapText="1" shrinkToFit="1"/>
    </xf>
    <xf numFmtId="0" fontId="0" fillId="49" borderId="0" xfId="0" applyFill="1">
      <alignment vertical="center"/>
    </xf>
    <xf numFmtId="0" fontId="167" fillId="49" borderId="0" xfId="0" applyFont="1" applyFill="1" applyAlignment="1">
      <alignment horizontal="center" vertical="center" wrapText="1"/>
    </xf>
    <xf numFmtId="0" fontId="176" fillId="49" borderId="0" xfId="0" applyFont="1" applyFill="1">
      <alignment vertical="center"/>
    </xf>
    <xf numFmtId="0" fontId="175" fillId="49" borderId="0" xfId="0" applyFont="1" applyFill="1">
      <alignment vertical="center"/>
    </xf>
    <xf numFmtId="0" fontId="178" fillId="49" borderId="0" xfId="1" applyFont="1" applyFill="1" applyAlignment="1" applyProtection="1">
      <alignment horizontal="center" vertical="center"/>
    </xf>
    <xf numFmtId="0" fontId="191" fillId="49" borderId="0" xfId="0" applyFont="1" applyFill="1">
      <alignment vertical="center"/>
    </xf>
    <xf numFmtId="0" fontId="192" fillId="49" borderId="0" xfId="0" applyFont="1" applyFill="1" applyAlignment="1">
      <alignment horizontal="center" vertical="center"/>
    </xf>
    <xf numFmtId="0" fontId="192" fillId="49" borderId="0" xfId="0" applyFont="1" applyFill="1">
      <alignment vertical="center"/>
    </xf>
    <xf numFmtId="0" fontId="192" fillId="49" borderId="0" xfId="0" applyFont="1" applyFill="1" applyAlignment="1">
      <alignment horizontal="left" vertical="center"/>
    </xf>
    <xf numFmtId="0" fontId="193" fillId="21" borderId="0" xfId="0" applyFont="1" applyFill="1" applyAlignment="1">
      <alignment horizontal="center" vertical="center"/>
    </xf>
    <xf numFmtId="0" fontId="170" fillId="21" borderId="0" xfId="0" applyFont="1" applyFill="1">
      <alignment vertical="center"/>
    </xf>
    <xf numFmtId="0" fontId="177" fillId="21" borderId="0" xfId="0" applyFont="1" applyFill="1">
      <alignment vertical="center"/>
    </xf>
    <xf numFmtId="0" fontId="0" fillId="21" borderId="0" xfId="0" applyFill="1">
      <alignment vertical="center"/>
    </xf>
    <xf numFmtId="0" fontId="194" fillId="49" borderId="0" xfId="0" applyFont="1" applyFill="1">
      <alignment vertical="center"/>
    </xf>
    <xf numFmtId="0" fontId="176" fillId="21" borderId="305" xfId="0" applyFont="1" applyFill="1" applyBorder="1">
      <alignment vertical="center"/>
    </xf>
    <xf numFmtId="0" fontId="176" fillId="21" borderId="306" xfId="0" applyFont="1" applyFill="1" applyBorder="1">
      <alignment vertical="center"/>
    </xf>
    <xf numFmtId="0" fontId="176" fillId="21" borderId="307" xfId="0" applyFont="1" applyFill="1" applyBorder="1">
      <alignment vertical="center"/>
    </xf>
    <xf numFmtId="0" fontId="176" fillId="21" borderId="308" xfId="0" applyFont="1" applyFill="1" applyBorder="1">
      <alignment vertical="center"/>
    </xf>
    <xf numFmtId="0" fontId="176" fillId="21" borderId="0" xfId="0" applyFont="1" applyFill="1">
      <alignment vertical="center"/>
    </xf>
    <xf numFmtId="0" fontId="176" fillId="21" borderId="309" xfId="0" applyFont="1" applyFill="1" applyBorder="1">
      <alignment vertical="center"/>
    </xf>
    <xf numFmtId="0" fontId="176" fillId="21" borderId="310" xfId="0" applyFont="1" applyFill="1" applyBorder="1">
      <alignment vertical="center"/>
    </xf>
    <xf numFmtId="0" fontId="176" fillId="21" borderId="311" xfId="0" applyFont="1" applyFill="1" applyBorder="1">
      <alignment vertical="center"/>
    </xf>
    <xf numFmtId="0" fontId="176" fillId="21" borderId="312" xfId="0" applyFont="1" applyFill="1" applyBorder="1">
      <alignment vertical="center"/>
    </xf>
    <xf numFmtId="0" fontId="176" fillId="21" borderId="313" xfId="0" applyFont="1" applyFill="1" applyBorder="1">
      <alignment vertical="center"/>
    </xf>
    <xf numFmtId="0" fontId="176" fillId="21" borderId="314" xfId="0" applyFont="1" applyFill="1" applyBorder="1">
      <alignment vertical="center"/>
    </xf>
    <xf numFmtId="0" fontId="0" fillId="21" borderId="315" xfId="0" applyFill="1" applyBorder="1">
      <alignment vertical="center"/>
    </xf>
    <xf numFmtId="0" fontId="176" fillId="21" borderId="316" xfId="0" applyFont="1" applyFill="1" applyBorder="1">
      <alignment vertical="center"/>
    </xf>
    <xf numFmtId="0" fontId="0" fillId="21" borderId="317" xfId="0" applyFill="1" applyBorder="1">
      <alignment vertical="center"/>
    </xf>
    <xf numFmtId="0" fontId="176" fillId="21" borderId="316" xfId="0" applyFont="1" applyFill="1" applyBorder="1" applyAlignment="1">
      <alignment horizontal="center" vertical="center"/>
    </xf>
    <xf numFmtId="0" fontId="176" fillId="21" borderId="0" xfId="0" applyFont="1" applyFill="1" applyAlignment="1">
      <alignment horizontal="center" vertical="center"/>
    </xf>
    <xf numFmtId="0" fontId="176" fillId="21" borderId="318" xfId="0" applyFont="1" applyFill="1" applyBorder="1">
      <alignment vertical="center"/>
    </xf>
    <xf numFmtId="0" fontId="176" fillId="21" borderId="319" xfId="0" applyFont="1" applyFill="1" applyBorder="1">
      <alignment vertical="center"/>
    </xf>
    <xf numFmtId="0" fontId="0" fillId="21" borderId="320" xfId="0" applyFill="1" applyBorder="1">
      <alignment vertical="center"/>
    </xf>
    <xf numFmtId="0" fontId="176" fillId="24" borderId="321" xfId="0" applyFont="1" applyFill="1" applyBorder="1" applyAlignment="1">
      <alignment horizontal="center" vertical="center"/>
    </xf>
    <xf numFmtId="0" fontId="176" fillId="24" borderId="322" xfId="0" applyFont="1" applyFill="1" applyBorder="1" applyAlignment="1">
      <alignment horizontal="center" vertical="center"/>
    </xf>
    <xf numFmtId="0" fontId="176" fillId="24" borderId="323" xfId="0" applyFont="1" applyFill="1" applyBorder="1" applyAlignment="1">
      <alignment horizontal="center" vertical="center"/>
    </xf>
    <xf numFmtId="0" fontId="176" fillId="24" borderId="324" xfId="0" applyFont="1" applyFill="1" applyBorder="1" applyAlignment="1">
      <alignment horizontal="center" vertical="center"/>
    </xf>
    <xf numFmtId="0" fontId="176" fillId="24" borderId="0" xfId="0" applyFont="1" applyFill="1" applyAlignment="1">
      <alignment horizontal="center" vertical="center"/>
    </xf>
    <xf numFmtId="0" fontId="176" fillId="24" borderId="325" xfId="0" applyFont="1" applyFill="1" applyBorder="1" applyAlignment="1">
      <alignment horizontal="center" vertical="center"/>
    </xf>
    <xf numFmtId="0" fontId="176" fillId="24" borderId="326" xfId="0" applyFont="1" applyFill="1" applyBorder="1" applyAlignment="1">
      <alignment horizontal="center" vertical="center"/>
    </xf>
    <xf numFmtId="0" fontId="176" fillId="24" borderId="327" xfId="0" applyFont="1" applyFill="1" applyBorder="1" applyAlignment="1">
      <alignment horizontal="center" vertical="center"/>
    </xf>
    <xf numFmtId="0" fontId="176" fillId="24" borderId="328" xfId="0" applyFont="1" applyFill="1" applyBorder="1" applyAlignment="1">
      <alignment horizontal="center" vertical="center"/>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6" xr:uid="{B6E7520C-2EA6-4C70-94AC-1BB4AD9FBBEB}"/>
  </cellStyles>
  <dxfs count="8">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6"/>
        <color auto="1"/>
        <name val="ＭＳ Ｐゴシック"/>
        <family val="3"/>
        <charset val="128"/>
        <scheme val="none"/>
      </font>
      <numFmt numFmtId="19" formatCode="yyyy/m/d"/>
      <fill>
        <patternFill patternType="solid">
          <fgColor indexed="64"/>
          <bgColor rgb="FFFFC000"/>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border outline="0">
        <right style="medium">
          <color auto="1"/>
        </right>
        <top style="medium">
          <color auto="1"/>
        </top>
      </border>
    </dxf>
  </dxfs>
  <tableStyles count="0" defaultTableStyle="TableStyleMedium2" defaultPivotStyle="PivotStyleLight16"/>
  <colors>
    <mruColors>
      <color rgb="FFFFA3C2"/>
      <color rgb="FFFFF5D5"/>
      <color rgb="FF95F963"/>
      <color rgb="FF6EF729"/>
      <color rgb="FF6DDDF7"/>
      <color rgb="FFFFFFCC"/>
      <color rgb="FF3399FF"/>
      <color rgb="FF379B4F"/>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'22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'22　感染症統計'!$B$7:$M$7</c:f>
              <c:numCache>
                <c:formatCode>General</c:formatCode>
                <c:ptCount val="12"/>
                <c:pt idx="0">
                  <c:v>142</c:v>
                </c:pt>
                <c:pt idx="1">
                  <c:v>93</c:v>
                </c:pt>
                <c:pt idx="2">
                  <c:v>85</c:v>
                </c:pt>
                <c:pt idx="3">
                  <c:v>103</c:v>
                </c:pt>
                <c:pt idx="4">
                  <c:v>202</c:v>
                </c:pt>
              </c:numCache>
            </c:numRef>
          </c:val>
          <c:smooth val="0"/>
          <c:extLst>
            <c:ext xmlns:c16="http://schemas.microsoft.com/office/drawing/2014/chart" uri="{C3380CC4-5D6E-409C-BE32-E72D297353CC}">
              <c16:uniqueId val="{00000000-258B-4D78-9FAF-C894CF0226E0}"/>
            </c:ext>
          </c:extLst>
        </c:ser>
        <c:ser>
          <c:idx val="6"/>
          <c:order val="1"/>
          <c:tx>
            <c:strRef>
              <c:f>'22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'22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'22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'22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'22　感染症統計'!$A$10</c:f>
              <c:strCache>
                <c:ptCount val="1"/>
                <c:pt idx="0">
                  <c:v>2022年</c:v>
                </c:pt>
              </c:strCache>
            </c:strRef>
          </c:tx>
          <c:spPr>
            <a:ln w="28575" cap="rnd">
              <a:solidFill>
                <a:schemeClr val="accent2"/>
              </a:solidFill>
              <a:round/>
            </a:ln>
            <a:effectLst/>
          </c:spPr>
          <c:marker>
            <c:symbol val="none"/>
          </c:marker>
          <c:val>
            <c:numRef>
              <c:f>'22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'22　感染症統計'!$A$11</c:f>
              <c:strCache>
                <c:ptCount val="1"/>
                <c:pt idx="0">
                  <c:v>2021年</c:v>
                </c:pt>
              </c:strCache>
            </c:strRef>
          </c:tx>
          <c:spPr>
            <a:ln w="28575" cap="rnd">
              <a:solidFill>
                <a:schemeClr val="accent3"/>
              </a:solidFill>
              <a:round/>
            </a:ln>
            <a:effectLst/>
          </c:spPr>
          <c:marker>
            <c:symbol val="none"/>
          </c:marker>
          <c:val>
            <c:numRef>
              <c:f>'22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'22　感染症統計'!$A$12</c:f>
              <c:strCache>
                <c:ptCount val="1"/>
                <c:pt idx="0">
                  <c:v>2020年</c:v>
                </c:pt>
              </c:strCache>
            </c:strRef>
          </c:tx>
          <c:spPr>
            <a:ln w="28575" cap="rnd">
              <a:solidFill>
                <a:schemeClr val="accent6"/>
              </a:solidFill>
              <a:round/>
            </a:ln>
            <a:effectLst/>
          </c:spPr>
          <c:marker>
            <c:symbol val="none"/>
          </c:marker>
          <c:val>
            <c:numRef>
              <c:f>'22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'22　感染症統計'!$P$7</c:f>
              <c:strCache>
                <c:ptCount val="1"/>
                <c:pt idx="0">
                  <c:v>2025年</c:v>
                </c:pt>
              </c:strCache>
            </c:strRef>
          </c:tx>
          <c:spPr>
            <a:ln w="38100" cap="rnd">
              <a:solidFill>
                <a:srgbClr val="FF0000"/>
              </a:solidFill>
              <a:round/>
            </a:ln>
            <a:effectLst/>
          </c:spPr>
          <c:marker>
            <c:symbol val="none"/>
          </c:marker>
          <c:val>
            <c:numRef>
              <c:f>'22　感染症統計'!$Q$7:$AB$7</c:f>
              <c:numCache>
                <c:formatCode>#,##0_ </c:formatCode>
                <c:ptCount val="12"/>
                <c:pt idx="0">
                  <c:v>2</c:v>
                </c:pt>
                <c:pt idx="1">
                  <c:v>4</c:v>
                </c:pt>
                <c:pt idx="2">
                  <c:v>6</c:v>
                </c:pt>
                <c:pt idx="3">
                  <c:v>4</c:v>
                </c:pt>
                <c:pt idx="4">
                  <c:v>8</c:v>
                </c:pt>
              </c:numCache>
            </c:numRef>
          </c:val>
          <c:smooth val="0"/>
          <c:extLst>
            <c:ext xmlns:c16="http://schemas.microsoft.com/office/drawing/2014/chart" uri="{C3380CC4-5D6E-409C-BE32-E72D297353CC}">
              <c16:uniqueId val="{00000000-1B18-4E7B-939D-82A450FC20BD}"/>
            </c:ext>
          </c:extLst>
        </c:ser>
        <c:ser>
          <c:idx val="0"/>
          <c:order val="1"/>
          <c:tx>
            <c:strRef>
              <c:f>'22　感染症統計'!$P$8</c:f>
              <c:strCache>
                <c:ptCount val="1"/>
                <c:pt idx="0">
                  <c:v>2024年</c:v>
                </c:pt>
              </c:strCache>
            </c:strRef>
          </c:tx>
          <c:spPr>
            <a:ln w="19050" cap="rnd">
              <a:solidFill>
                <a:srgbClr val="00B050"/>
              </a:solidFill>
              <a:round/>
            </a:ln>
            <a:effectLst/>
          </c:spPr>
          <c:marker>
            <c:symbol val="none"/>
          </c:marker>
          <c:val>
            <c:numRef>
              <c:f>'22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'22　感染症統計'!$P$9</c:f>
              <c:strCache>
                <c:ptCount val="1"/>
                <c:pt idx="0">
                  <c:v>2023年</c:v>
                </c:pt>
              </c:strCache>
            </c:strRef>
          </c:tx>
          <c:spPr>
            <a:ln w="28575" cap="rnd">
              <a:solidFill>
                <a:schemeClr val="accent2"/>
              </a:solidFill>
              <a:round/>
            </a:ln>
            <a:effectLst/>
          </c:spPr>
          <c:marker>
            <c:symbol val="none"/>
          </c:marker>
          <c:val>
            <c:numRef>
              <c:f>'22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'22　感染症統計'!$P$10</c:f>
              <c:strCache>
                <c:ptCount val="1"/>
                <c:pt idx="0">
                  <c:v>2022年</c:v>
                </c:pt>
              </c:strCache>
            </c:strRef>
          </c:tx>
          <c:spPr>
            <a:ln w="28575" cap="rnd">
              <a:solidFill>
                <a:schemeClr val="accent3"/>
              </a:solidFill>
              <a:round/>
            </a:ln>
            <a:effectLst/>
          </c:spPr>
          <c:marker>
            <c:symbol val="none"/>
          </c:marker>
          <c:val>
            <c:numRef>
              <c:f>'22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'22　感染症統計'!$P$11</c:f>
              <c:strCache>
                <c:ptCount val="1"/>
                <c:pt idx="0">
                  <c:v>2021年</c:v>
                </c:pt>
              </c:strCache>
            </c:strRef>
          </c:tx>
          <c:spPr>
            <a:ln w="28575" cap="rnd">
              <a:solidFill>
                <a:schemeClr val="accent4"/>
              </a:solidFill>
              <a:round/>
            </a:ln>
            <a:effectLst/>
          </c:spPr>
          <c:marker>
            <c:symbol val="none"/>
          </c:marker>
          <c:val>
            <c:numRef>
              <c:f>'22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'22　感染症統計'!$P$12</c:f>
              <c:strCache>
                <c:ptCount val="1"/>
                <c:pt idx="0">
                  <c:v>2020年</c:v>
                </c:pt>
              </c:strCache>
            </c:strRef>
          </c:tx>
          <c:spPr>
            <a:ln w="28575" cap="rnd">
              <a:solidFill>
                <a:schemeClr val="accent6"/>
              </a:solidFill>
              <a:round/>
            </a:ln>
            <a:effectLst/>
          </c:spPr>
          <c:marker>
            <c:symbol val="none"/>
          </c:marker>
          <c:val>
            <c:numRef>
              <c:f>'22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390425</xdr:colOff>
      <xdr:row>6</xdr:row>
      <xdr:rowOff>70883</xdr:rowOff>
    </xdr:from>
    <xdr:to>
      <xdr:col>9</xdr:col>
      <xdr:colOff>9426</xdr:colOff>
      <xdr:row>13</xdr:row>
      <xdr:rowOff>46566</xdr:rowOff>
    </xdr:to>
    <xdr:sp macro="" textlink="">
      <xdr:nvSpPr>
        <xdr:cNvPr id="3" name="楕円 2">
          <a:extLst>
            <a:ext uri="{FF2B5EF4-FFF2-40B4-BE49-F238E27FC236}">
              <a16:creationId xmlns:a16="http://schemas.microsoft.com/office/drawing/2014/main" id="{F5FD3F0C-85A9-2851-C79F-6FD82C0B9C6F}"/>
            </a:ext>
          </a:extLst>
        </xdr:cNvPr>
        <xdr:cNvSpPr/>
      </xdr:nvSpPr>
      <xdr:spPr>
        <a:xfrm>
          <a:off x="904332" y="1568302"/>
          <a:ext cx="3951768" cy="1526264"/>
        </a:xfrm>
        <a:prstGeom prst="ellipse">
          <a:avLst/>
        </a:prstGeom>
        <a:solidFill>
          <a:srgbClr val="FFFF00">
            <a:alpha val="10000"/>
          </a:srgb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2000" b="1"/>
        </a:p>
      </xdr:txBody>
    </xdr:sp>
    <xdr:clientData/>
  </xdr:twoCellAnchor>
  <xdr:twoCellAnchor>
    <xdr:from>
      <xdr:col>11</xdr:col>
      <xdr:colOff>405319</xdr:colOff>
      <xdr:row>10</xdr:row>
      <xdr:rowOff>24318</xdr:rowOff>
    </xdr:from>
    <xdr:to>
      <xdr:col>12</xdr:col>
      <xdr:colOff>291830</xdr:colOff>
      <xdr:row>11</xdr:row>
      <xdr:rowOff>16211</xdr:rowOff>
    </xdr:to>
    <xdr:sp macro="" textlink="">
      <xdr:nvSpPr>
        <xdr:cNvPr id="4" name="矢印: 下 3">
          <a:extLst>
            <a:ext uri="{FF2B5EF4-FFF2-40B4-BE49-F238E27FC236}">
              <a16:creationId xmlns:a16="http://schemas.microsoft.com/office/drawing/2014/main" id="{54319C9A-B17E-C0A6-0902-80C22BA24237}"/>
            </a:ext>
          </a:extLst>
        </xdr:cNvPr>
        <xdr:cNvSpPr/>
      </xdr:nvSpPr>
      <xdr:spPr>
        <a:xfrm>
          <a:off x="6331085" y="2383275"/>
          <a:ext cx="405319" cy="210766"/>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397215</xdr:colOff>
      <xdr:row>18</xdr:row>
      <xdr:rowOff>32424</xdr:rowOff>
    </xdr:from>
    <xdr:to>
      <xdr:col>12</xdr:col>
      <xdr:colOff>283726</xdr:colOff>
      <xdr:row>19</xdr:row>
      <xdr:rowOff>24317</xdr:rowOff>
    </xdr:to>
    <xdr:sp macro="" textlink="">
      <xdr:nvSpPr>
        <xdr:cNvPr id="5" name="矢印: 下 4">
          <a:extLst>
            <a:ext uri="{FF2B5EF4-FFF2-40B4-BE49-F238E27FC236}">
              <a16:creationId xmlns:a16="http://schemas.microsoft.com/office/drawing/2014/main" id="{54F6A1F5-635F-4FA6-B754-E46EF1ED99DA}"/>
            </a:ext>
          </a:extLst>
        </xdr:cNvPr>
        <xdr:cNvSpPr/>
      </xdr:nvSpPr>
      <xdr:spPr>
        <a:xfrm>
          <a:off x="6322981" y="4142360"/>
          <a:ext cx="405319" cy="210766"/>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389110</xdr:colOff>
      <xdr:row>23</xdr:row>
      <xdr:rowOff>32424</xdr:rowOff>
    </xdr:from>
    <xdr:to>
      <xdr:col>12</xdr:col>
      <xdr:colOff>275621</xdr:colOff>
      <xdr:row>23</xdr:row>
      <xdr:rowOff>243190</xdr:rowOff>
    </xdr:to>
    <xdr:sp macro="" textlink="">
      <xdr:nvSpPr>
        <xdr:cNvPr id="6" name="矢印: 下 5">
          <a:extLst>
            <a:ext uri="{FF2B5EF4-FFF2-40B4-BE49-F238E27FC236}">
              <a16:creationId xmlns:a16="http://schemas.microsoft.com/office/drawing/2014/main" id="{56C0A9C6-CCCA-4370-9B2E-5F24CC541642}"/>
            </a:ext>
          </a:extLst>
        </xdr:cNvPr>
        <xdr:cNvSpPr/>
      </xdr:nvSpPr>
      <xdr:spPr>
        <a:xfrm>
          <a:off x="6314876" y="5171871"/>
          <a:ext cx="405319" cy="210766"/>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680936</xdr:colOff>
      <xdr:row>15</xdr:row>
      <xdr:rowOff>8106</xdr:rowOff>
    </xdr:from>
    <xdr:to>
      <xdr:col>5</xdr:col>
      <xdr:colOff>8106</xdr:colOff>
      <xdr:row>18</xdr:row>
      <xdr:rowOff>16213</xdr:rowOff>
    </xdr:to>
    <xdr:sp macro="" textlink="">
      <xdr:nvSpPr>
        <xdr:cNvPr id="18" name="矢印: ストライプ 17">
          <a:extLst>
            <a:ext uri="{FF2B5EF4-FFF2-40B4-BE49-F238E27FC236}">
              <a16:creationId xmlns:a16="http://schemas.microsoft.com/office/drawing/2014/main" id="{28BAEBAD-787D-AFBB-90F4-494A58D01C08}"/>
            </a:ext>
          </a:extLst>
        </xdr:cNvPr>
        <xdr:cNvSpPr/>
      </xdr:nvSpPr>
      <xdr:spPr>
        <a:xfrm>
          <a:off x="1718553" y="3461425"/>
          <a:ext cx="1102468" cy="664724"/>
        </a:xfrm>
        <a:prstGeom prst="stripedRightArrow">
          <a:avLst/>
        </a:prstGeom>
        <a:solidFill>
          <a:srgbClr val="6DDDF7"/>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xdr:col>
      <xdr:colOff>52543</xdr:colOff>
      <xdr:row>17</xdr:row>
      <xdr:rowOff>97464</xdr:rowOff>
    </xdr:from>
    <xdr:to>
      <xdr:col>9</xdr:col>
      <xdr:colOff>306547</xdr:colOff>
      <xdr:row>24</xdr:row>
      <xdr:rowOff>142033</xdr:rowOff>
    </xdr:to>
    <xdr:pic>
      <xdr:nvPicPr>
        <xdr:cNvPr id="2" name="図 1">
          <a:extLst>
            <a:ext uri="{FF2B5EF4-FFF2-40B4-BE49-F238E27FC236}">
              <a16:creationId xmlns:a16="http://schemas.microsoft.com/office/drawing/2014/main" id="{133B9E26-3290-5342-4502-104DCD7C3748}"/>
            </a:ext>
          </a:extLst>
        </xdr:cNvPr>
        <xdr:cNvPicPr>
          <a:picLocks noChangeAspect="1"/>
        </xdr:cNvPicPr>
      </xdr:nvPicPr>
      <xdr:blipFill>
        <a:blip xmlns:r="http://schemas.openxmlformats.org/officeDocument/2006/relationships" r:embed="rId1"/>
        <a:stretch>
          <a:fillRect/>
        </a:stretch>
      </xdr:blipFill>
      <xdr:spPr>
        <a:xfrm>
          <a:off x="2843590" y="4031511"/>
          <a:ext cx="2309631" cy="14711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7620</xdr:colOff>
      <xdr:row>3</xdr:row>
      <xdr:rowOff>198120</xdr:rowOff>
    </xdr:from>
    <xdr:to>
      <xdr:col>13</xdr:col>
      <xdr:colOff>91440</xdr:colOff>
      <xdr:row>17</xdr:row>
      <xdr:rowOff>457200</xdr:rowOff>
    </xdr:to>
    <xdr:pic>
      <xdr:nvPicPr>
        <xdr:cNvPr id="7" name="図 6" descr="感染性胃腸炎患者報告数　直近5シーズン">
          <a:extLst>
            <a:ext uri="{FF2B5EF4-FFF2-40B4-BE49-F238E27FC236}">
              <a16:creationId xmlns:a16="http://schemas.microsoft.com/office/drawing/2014/main" id="{6AC748BD-EBB5-9A07-C354-43E45EE87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1520" y="967740"/>
          <a:ext cx="737616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6.51</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0516" y="1030722"/>
          <a:ext cx="2770004" cy="676158"/>
        </a:xfrm>
        <a:prstGeom prst="borderCallout2">
          <a:avLst>
            <a:gd name="adj1" fmla="val 102485"/>
            <a:gd name="adj2" fmla="val 49943"/>
            <a:gd name="adj3" fmla="val 163954"/>
            <a:gd name="adj4" fmla="val 40993"/>
            <a:gd name="adj5" fmla="val 212251"/>
            <a:gd name="adj6" fmla="val 3247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5</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489101</xdr:colOff>
      <xdr:row>12</xdr:row>
      <xdr:rowOff>5823</xdr:rowOff>
    </xdr:from>
    <xdr:to>
      <xdr:col>11</xdr:col>
      <xdr:colOff>807720</xdr:colOff>
      <xdr:row>13</xdr:row>
      <xdr:rowOff>128668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9770261" y="233754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2293"/>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62304346-FB67-4F01-B812-272766C4A9AE}"/>
            </a:ext>
          </a:extLst>
        </xdr:cNvPr>
        <xdr:cNvSpPr>
          <a:spLocks noChangeAspect="1" noChangeArrowheads="1"/>
        </xdr:cNvSpPr>
      </xdr:nvSpPr>
      <xdr:spPr bwMode="auto">
        <a:xfrm>
          <a:off x="4892040" y="3954780"/>
          <a:ext cx="304800" cy="302293"/>
        </a:xfrm>
        <a:prstGeom prst="rect">
          <a:avLst/>
        </a:prstGeom>
        <a:noFill/>
        <a:ln w="9525">
          <a:noFill/>
          <a:miter lim="800000"/>
          <a:headEnd/>
          <a:tailEnd/>
        </a:ln>
      </xdr:spPr>
    </xdr:sp>
    <xdr:clientData/>
  </xdr:oneCellAnchor>
  <xdr:twoCellAnchor>
    <xdr:from>
      <xdr:col>5</xdr:col>
      <xdr:colOff>323349</xdr:colOff>
      <xdr:row>8</xdr:row>
      <xdr:rowOff>46120</xdr:rowOff>
    </xdr:from>
    <xdr:to>
      <xdr:col>6</xdr:col>
      <xdr:colOff>551949</xdr:colOff>
      <xdr:row>11</xdr:row>
      <xdr:rowOff>122320</xdr:rowOff>
    </xdr:to>
    <xdr:sp macro="" textlink="">
      <xdr:nvSpPr>
        <xdr:cNvPr id="3" name="右矢印 2">
          <a:extLst>
            <a:ext uri="{FF2B5EF4-FFF2-40B4-BE49-F238E27FC236}">
              <a16:creationId xmlns:a16="http://schemas.microsoft.com/office/drawing/2014/main" id="{2FF3DEA2-5F8E-44C1-B406-2A6A573E1D55}"/>
            </a:ext>
          </a:extLst>
        </xdr:cNvPr>
        <xdr:cNvSpPr>
          <a:spLocks noChangeArrowheads="1"/>
        </xdr:cNvSpPr>
      </xdr:nvSpPr>
      <xdr:spPr bwMode="auto">
        <a:xfrm>
          <a:off x="3127509" y="2134000"/>
          <a:ext cx="845820" cy="693420"/>
        </a:xfrm>
        <a:prstGeom prst="rightArrow">
          <a:avLst>
            <a:gd name="adj1" fmla="val 50000"/>
            <a:gd name="adj2" fmla="val 50003"/>
          </a:avLst>
        </a:prstGeom>
        <a:solidFill>
          <a:srgbClr val="969696"/>
        </a:solidFill>
        <a:ln w="25400" algn="ctr">
          <a:solidFill>
            <a:srgbClr val="C0C0C0"/>
          </a:solidFill>
          <a:miter lim="800000"/>
          <a:headEnd/>
          <a:tailEnd/>
        </a:ln>
        <a:effectLst>
          <a:outerShdw dist="35921" dir="2700000" algn="ctr" rotWithShape="0">
            <a:srgbClr val="FFFFFF"/>
          </a:outerShdw>
        </a:effectLst>
      </xdr:spPr>
    </xdr:sp>
    <xdr:clientData/>
  </xdr:twoCellAnchor>
  <xdr:twoCellAnchor>
    <xdr:from>
      <xdr:col>0</xdr:col>
      <xdr:colOff>330868</xdr:colOff>
      <xdr:row>5</xdr:row>
      <xdr:rowOff>147891</xdr:rowOff>
    </xdr:from>
    <xdr:to>
      <xdr:col>5</xdr:col>
      <xdr:colOff>232611</xdr:colOff>
      <xdr:row>13</xdr:row>
      <xdr:rowOff>264694</xdr:rowOff>
    </xdr:to>
    <xdr:grpSp>
      <xdr:nvGrpSpPr>
        <xdr:cNvPr id="4" name="グループ化 3">
          <a:extLst>
            <a:ext uri="{FF2B5EF4-FFF2-40B4-BE49-F238E27FC236}">
              <a16:creationId xmlns:a16="http://schemas.microsoft.com/office/drawing/2014/main" id="{611CE4B2-76CC-471D-ADD3-54A69DAF9703}"/>
            </a:ext>
          </a:extLst>
        </xdr:cNvPr>
        <xdr:cNvGrpSpPr/>
      </xdr:nvGrpSpPr>
      <xdr:grpSpPr>
        <a:xfrm>
          <a:off x="330868" y="1599702"/>
          <a:ext cx="2709111" cy="1801224"/>
          <a:chOff x="330868" y="1621759"/>
          <a:chExt cx="2777289" cy="1646820"/>
        </a:xfrm>
      </xdr:grpSpPr>
      <xdr:pic>
        <xdr:nvPicPr>
          <xdr:cNvPr id="5" name="図 4">
            <a:extLst>
              <a:ext uri="{FF2B5EF4-FFF2-40B4-BE49-F238E27FC236}">
                <a16:creationId xmlns:a16="http://schemas.microsoft.com/office/drawing/2014/main" id="{2D16F8FA-BF92-0B03-E4A5-235A9EA9F40C}"/>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175708" y="1621759"/>
            <a:ext cx="932449" cy="1646820"/>
          </a:xfrm>
          <a:prstGeom prst="rect">
            <a:avLst/>
          </a:prstGeom>
        </xdr:spPr>
      </xdr:pic>
      <xdr:pic>
        <xdr:nvPicPr>
          <xdr:cNvPr id="6" name="図 5">
            <a:extLst>
              <a:ext uri="{FF2B5EF4-FFF2-40B4-BE49-F238E27FC236}">
                <a16:creationId xmlns:a16="http://schemas.microsoft.com/office/drawing/2014/main" id="{0998F0B0-CA87-EFFF-E608-2022ED735BA3}"/>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30868" y="1628487"/>
            <a:ext cx="1827797" cy="162054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31104</xdr:rowOff>
    </xdr:from>
    <xdr:to>
      <xdr:col>2</xdr:col>
      <xdr:colOff>4667901</xdr:colOff>
      <xdr:row>33</xdr:row>
      <xdr:rowOff>116632</xdr:rowOff>
    </xdr:to>
    <xdr:pic>
      <xdr:nvPicPr>
        <xdr:cNvPr id="4" name="図 3">
          <a:extLst>
            <a:ext uri="{FF2B5EF4-FFF2-40B4-BE49-F238E27FC236}">
              <a16:creationId xmlns:a16="http://schemas.microsoft.com/office/drawing/2014/main" id="{E0A526BF-AE69-0BDB-FBCA-DCCD59D99183}"/>
            </a:ext>
          </a:extLst>
        </xdr:cNvPr>
        <xdr:cNvPicPr>
          <a:picLocks noChangeAspect="1"/>
        </xdr:cNvPicPr>
      </xdr:nvPicPr>
      <xdr:blipFill>
        <a:blip xmlns:r="http://schemas.openxmlformats.org/officeDocument/2006/relationships" r:embed="rId2"/>
        <a:stretch>
          <a:fillRect/>
        </a:stretch>
      </xdr:blipFill>
      <xdr:spPr>
        <a:xfrm>
          <a:off x="2107163" y="6453675"/>
          <a:ext cx="4667901" cy="32734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242455</xdr:rowOff>
    </xdr:from>
    <xdr:to>
      <xdr:col>20</xdr:col>
      <xdr:colOff>207818</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8979647" y="1519926"/>
          <a:ext cx="812936" cy="1677486"/>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233796</xdr:rowOff>
    </xdr:from>
    <xdr:to>
      <xdr:col>5</xdr:col>
      <xdr:colOff>207818</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3130" y="1498023"/>
          <a:ext cx="566552" cy="1678980"/>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6</xdr:col>
      <xdr:colOff>44823</xdr:colOff>
      <xdr:row>41</xdr:row>
      <xdr:rowOff>97117</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1821" y="3647830"/>
          <a:ext cx="894120" cy="2806758"/>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20</xdr:col>
      <xdr:colOff>134470</xdr:colOff>
      <xdr:row>44</xdr:row>
      <xdr:rowOff>0</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17000" y="3653118"/>
          <a:ext cx="702235" cy="319741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2</xdr:col>
      <xdr:colOff>4012404</xdr:colOff>
      <xdr:row>40</xdr:row>
      <xdr:rowOff>160020</xdr:rowOff>
    </xdr:to>
    <xdr:pic>
      <xdr:nvPicPr>
        <xdr:cNvPr id="2" name="図 1">
          <a:extLst>
            <a:ext uri="{FF2B5EF4-FFF2-40B4-BE49-F238E27FC236}">
              <a16:creationId xmlns:a16="http://schemas.microsoft.com/office/drawing/2014/main" id="{19BFF799-921F-6850-3E02-747DCC44CAC2}"/>
            </a:ext>
          </a:extLst>
        </xdr:cNvPr>
        <xdr:cNvPicPr>
          <a:picLocks noChangeAspect="1"/>
        </xdr:cNvPicPr>
      </xdr:nvPicPr>
      <xdr:blipFill>
        <a:blip xmlns:r="http://schemas.openxmlformats.org/officeDocument/2006/relationships" r:embed="rId1"/>
        <a:stretch>
          <a:fillRect/>
        </a:stretch>
      </xdr:blipFill>
      <xdr:spPr>
        <a:xfrm>
          <a:off x="1463040" y="11849100"/>
          <a:ext cx="5376384" cy="541020"/>
        </a:xfrm>
        <a:prstGeom prst="rect">
          <a:avLst/>
        </a:prstGeom>
      </xdr:spPr>
    </xdr:pic>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65789-BA0A-4B88-AA26-CEEF159CED25}" name="テーブル1" displayName="テーブル1" ref="A5:D29" totalsRowShown="0" tableBorderDxfId="7">
  <tableColumns count="4">
    <tableColumn id="1" xr3:uid="{7A3970F1-52BE-4C60-A959-B0C4449B7DBA}" name="列1"/>
    <tableColumn id="2" xr3:uid="{0B775AFF-E1A7-460B-953B-60F82CB58AB2}" name="列2"/>
    <tableColumn id="3" xr3:uid="{5662DF9B-DBF3-4319-B5FA-69D34FF0A511}" name="列3"/>
    <tableColumn id="4" xr3:uid="{C9C679FC-A357-4158-9240-6FBD1C4B15DA}" name="列4" dataDxfId="6" dataCellStyle="標準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ellness-news.co.jp/posts/250606-2/" TargetMode="External"/><Relationship Id="rId7" Type="http://schemas.openxmlformats.org/officeDocument/2006/relationships/hyperlink" Target="https://wellness-news.co.jp/posts/250602-1/" TargetMode="External"/><Relationship Id="rId2" Type="http://schemas.openxmlformats.org/officeDocument/2006/relationships/hyperlink" Target="https://wellness-news.co.jp/posts/%E6%B6%88%E8%B2%BB%E8%80%85%E5%BA%81%E3%80%81%E7%AC%AC7%E5%9B%9Edpf%E5%AE%98%E6%B0%91%E5%8D%94%E8%AD%B0%E4%BC%9A%E9%96%8B%E5%82%AC%E3%80%80%E3%80%80%E3%80%906-13%E3%80%91youtube%E3%83%81%E3%83%A3/" TargetMode="External"/><Relationship Id="rId1" Type="http://schemas.openxmlformats.org/officeDocument/2006/relationships/hyperlink" Target="https://serai.jp/health/1207105" TargetMode="External"/><Relationship Id="rId6" Type="http://schemas.openxmlformats.org/officeDocument/2006/relationships/hyperlink" Target="https://online.bci.co.jp/article/detail/2929" TargetMode="External"/><Relationship Id="rId5" Type="http://schemas.openxmlformats.org/officeDocument/2006/relationships/hyperlink" Target="https://www.maff.go.jp/j/press/syouan/kansa/250603.html" TargetMode="External"/><Relationship Id="rId4" Type="http://schemas.openxmlformats.org/officeDocument/2006/relationships/hyperlink" Target="https://www.nikkei.com/article/DGXZRSP692071_V00C25A6000000/"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ja-yokohama.or.jp/oshirase/%E6%AE%8B%E7%95%99%E8%BE%B2%E8%96%AC%E5%9F%BA%E6%BA%96%E5%80%A4%E8%B6%85%E9%81%8E%E8%BE%B2%E7%94%A3%E7%89%A9%E3%81%AE%E7%99%BA%E7%94%9F%E3%81%A8%E5%AF%BE%E8%B1%A1%E8%BE%B2%E7%94%A3%E7%89%A9%E3%81%AE-2" TargetMode="External"/><Relationship Id="rId2" Type="http://schemas.openxmlformats.org/officeDocument/2006/relationships/hyperlink" Target="https://wellness-news.co.jp/posts/250606-3/" TargetMode="External"/><Relationship Id="rId1" Type="http://schemas.openxmlformats.org/officeDocument/2006/relationships/hyperlink" Target="https://news.yahoo.co.jp/articles/f15605ae35c87cd3100b74a80d21eddeb879ffdc?source=sns&amp;dv=sp&amp;mid=other&amp;date=20250607&amp;ctg=bus&amp;bt=tw_up" TargetMode="External"/><Relationship Id="rId5" Type="http://schemas.openxmlformats.org/officeDocument/2006/relationships/printerSettings" Target="../printerSettings/printerSettings11.bin"/><Relationship Id="rId4" Type="http://schemas.openxmlformats.org/officeDocument/2006/relationships/hyperlink" Target="https://www.mhlw.go.jp/stf/newpage_58291.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ameba.jp/entry/20250604-46554457/" TargetMode="External"/><Relationship Id="rId13" Type="http://schemas.openxmlformats.org/officeDocument/2006/relationships/table" Target="../tables/table1.xml"/><Relationship Id="rId3" Type="http://schemas.openxmlformats.org/officeDocument/2006/relationships/hyperlink" Target="https://coki.jp/article/column/53682/" TargetMode="External"/><Relationship Id="rId7" Type="http://schemas.openxmlformats.org/officeDocument/2006/relationships/hyperlink" Target="https://nordot.app/1303241776452452734?c=768367547562557440" TargetMode="External"/><Relationship Id="rId12" Type="http://schemas.openxmlformats.org/officeDocument/2006/relationships/printerSettings" Target="../printerSettings/printerSettings5.bin"/><Relationship Id="rId2" Type="http://schemas.openxmlformats.org/officeDocument/2006/relationships/hyperlink" Target="https://nordot.app/1302202892499599669?c=768367547562557440"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www.sanyonews.jp/article/1736237" TargetMode="External"/><Relationship Id="rId11" Type="http://schemas.openxmlformats.org/officeDocument/2006/relationships/hyperlink" Target="https://topics.smt.docomo.ne.jp/article/menkoi_tv/region/menkoi_tv-22902" TargetMode="External"/><Relationship Id="rId5" Type="http://schemas.openxmlformats.org/officeDocument/2006/relationships/hyperlink" Target="https://topics.smt.docomo.ne.jp/article/oxtv/region/oxtv-26460" TargetMode="External"/><Relationship Id="rId10" Type="http://schemas.openxmlformats.org/officeDocument/2006/relationships/hyperlink" Target="https://news.yahoo.co.jp/articles/0198dda082e6c201a77de44975a363ca38ddb2c6" TargetMode="External"/><Relationship Id="rId4" Type="http://schemas.openxmlformats.org/officeDocument/2006/relationships/hyperlink" Target="https://www3.nhk.or.jp/fukuoka-news/20250606/5010028448.html" TargetMode="External"/><Relationship Id="rId9" Type="http://schemas.openxmlformats.org/officeDocument/2006/relationships/hyperlink" Target="https://www.pref.kagawa.lg.jp/suisan/sogo/oshirase/2025kaidoku.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vietnam.vn/ja/an-lau-nam-la-7-nguoi-ngo-doc-1-nguoi-ton-thuong-gan-than" TargetMode="External"/><Relationship Id="rId13" Type="http://schemas.openxmlformats.org/officeDocument/2006/relationships/printerSettings" Target="../printerSettings/printerSettings6.bin"/><Relationship Id="rId3" Type="http://schemas.openxmlformats.org/officeDocument/2006/relationships/hyperlink" Target="https://news.yahoo.co.jp/articles/a6b25f02c557acaca02aa7df9be72a989cc4ae81" TargetMode="External"/><Relationship Id="rId7" Type="http://schemas.openxmlformats.org/officeDocument/2006/relationships/hyperlink" Target="https://www.nna.jp/news/2801732" TargetMode="External"/><Relationship Id="rId12" Type="http://schemas.openxmlformats.org/officeDocument/2006/relationships/hyperlink" Target="https://mainichi.jp/articles/20250602/ddm/007/030/099000c" TargetMode="External"/><Relationship Id="rId2" Type="http://schemas.openxmlformats.org/officeDocument/2006/relationships/hyperlink" Target="https://www.vietnam.vn/ja/nhieu-sinh-vien-bach-khoa-ha-noi-nghi-ngo-doc-thuc-pham-sau-bua-com-quan-su" TargetMode="External"/><Relationship Id="rId1" Type="http://schemas.openxmlformats.org/officeDocument/2006/relationships/hyperlink" Target="https://www.vietnam.vn/ja/yeu-cau-dieu-tra-nguon-goc-thuc-pham-khien-7-nguoi-ngo-doc-sau-an-buffet" TargetMode="External"/><Relationship Id="rId6" Type="http://schemas.openxmlformats.org/officeDocument/2006/relationships/hyperlink" Target="https://news.livedoor.com/article/detail/28897554/" TargetMode="External"/><Relationship Id="rId11" Type="http://schemas.openxmlformats.org/officeDocument/2006/relationships/hyperlink" Target="https://news.nissyoku.co.jp/flash/1186964" TargetMode="External"/><Relationship Id="rId5" Type="http://schemas.openxmlformats.org/officeDocument/2006/relationships/hyperlink" Target="https://www3.nhk.or.jp/news/html/20250605/k10014826051000.html" TargetMode="External"/><Relationship Id="rId10" Type="http://schemas.openxmlformats.org/officeDocument/2006/relationships/hyperlink" Target="https://www.nikkei.com/article/DGXZQOGM02AZK0S5A600C2000000/" TargetMode="External"/><Relationship Id="rId4" Type="http://schemas.openxmlformats.org/officeDocument/2006/relationships/hyperlink" Target="https://business.nikkei.com/atcl/gen/19/00118/060500134/?n_cid=nbpnb_mled_mre" TargetMode="External"/><Relationship Id="rId9" Type="http://schemas.openxmlformats.org/officeDocument/2006/relationships/hyperlink" Target="https://news.yahoo.co.jp/articles/b4fca7030ba9e32ad4b90fcd55f934c81c4dda65"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E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35" t="s">
        <v>3</v>
      </c>
      <c r="B3" s="636"/>
      <c r="C3" s="636"/>
      <c r="D3" s="636"/>
      <c r="E3" s="636"/>
      <c r="F3" s="636"/>
      <c r="G3" s="636"/>
      <c r="H3" s="637"/>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+'22　食中毒記事等 '!A2</f>
        <v>山口県周南市の居酒屋で食中毒　焼き鳥などを食べた客</v>
      </c>
      <c r="C10" s="75"/>
      <c r="D10" s="77"/>
      <c r="E10" s="75"/>
      <c r="F10" s="78"/>
      <c r="G10" s="76"/>
      <c r="H10" s="76"/>
      <c r="I10" s="41"/>
    </row>
    <row r="11" spans="1:9" ht="15" customHeight="1">
      <c r="A11" s="144" t="s">
        <v>9</v>
      </c>
      <c r="B11" s="75" t="str">
        <f>+'22　ノロウイルス関連情報 '!H72</f>
        <v>管理レベル「3」　</v>
      </c>
      <c r="C11" s="75"/>
      <c r="D11" s="75" t="s">
        <v>10</v>
      </c>
      <c r="E11" s="75"/>
      <c r="F11" s="77">
        <f>+'22　ノロウイルス関連情報 '!G73</f>
        <v>6.51</v>
      </c>
      <c r="G11" s="75" t="str">
        <f>+'22　ノロウイルス関連情報 '!H73</f>
        <v>　：先週より</v>
      </c>
      <c r="H11" s="171">
        <f>+'22　ノロウイルス関連情報 '!I73</f>
        <v>-0.45999999999999996</v>
      </c>
      <c r="I11" s="41"/>
    </row>
    <row r="12" spans="1:9" s="49" customFormat="1" ht="15" customHeight="1">
      <c r="A12" s="79" t="s">
        <v>11</v>
      </c>
      <c r="B12" s="641" t="str">
        <f>+'22　残留農薬など'!A2</f>
        <v>業務スーパー「中国産冷凍食品」に基準値超え残留農薬……　運営謝罪、4万5000個回収命令　同様の事例相次ぐ</v>
      </c>
      <c r="C12" s="641"/>
      <c r="D12" s="641"/>
      <c r="E12" s="641"/>
      <c r="F12" s="641"/>
      <c r="G12" s="641"/>
      <c r="H12" s="80"/>
      <c r="I12" s="48"/>
    </row>
    <row r="13" spans="1:9" ht="15" customHeight="1">
      <c r="A13" s="74" t="s">
        <v>12</v>
      </c>
      <c r="B13" s="641" t="str">
        <f>+'22　食品表示'!A2</f>
        <v>清涼飲料水は要注意!? 老化、肥満、虫歯の原因「果糖ブドウ糖液糖」を避けるべき理由【疲れない体をつくる最高の食事術】</v>
      </c>
      <c r="C13" s="641"/>
      <c r="D13" s="641"/>
      <c r="E13" s="641"/>
      <c r="F13" s="641"/>
      <c r="G13" s="641"/>
      <c r="H13" s="76"/>
      <c r="I13" s="41"/>
    </row>
    <row r="14" spans="1:9" ht="15" customHeight="1">
      <c r="A14" s="74" t="s">
        <v>13</v>
      </c>
      <c r="B14" s="76" t="str">
        <f>+'22　 海外情報'!A2</f>
        <v>ハノイ工科大学の学生の多くが軍の食事後に食中毒の疑い</v>
      </c>
      <c r="D14" s="76"/>
      <c r="E14" s="76"/>
      <c r="F14" s="76"/>
      <c r="G14" s="76"/>
      <c r="H14" s="76"/>
      <c r="I14" s="41"/>
    </row>
    <row r="15" spans="1:9" ht="15" customHeight="1">
      <c r="A15" s="81" t="s">
        <v>14</v>
      </c>
      <c r="B15" s="82" t="str">
        <f>+'22　 海外情報'!A5</f>
        <v xml:space="preserve">トランプ関税「ASEANは米中との距離感に苦慮」　タイ・タマサート大教授    </v>
      </c>
      <c r="C15" s="638" t="s">
        <v>15</v>
      </c>
      <c r="D15" s="638"/>
      <c r="E15" s="638"/>
      <c r="F15" s="638"/>
      <c r="G15" s="638"/>
      <c r="H15" s="639"/>
      <c r="I15" s="41"/>
    </row>
    <row r="16" spans="1:9" ht="15" customHeight="1">
      <c r="A16" s="74" t="s">
        <v>16</v>
      </c>
      <c r="B16" s="75" t="str">
        <f>+'22　感染症統計'!A23</f>
        <v>2025年 第22週（5/26～6/1）</v>
      </c>
      <c r="C16" s="76"/>
      <c r="D16" s="75" t="s">
        <v>17</v>
      </c>
      <c r="E16" s="76"/>
      <c r="F16" s="76"/>
      <c r="G16" s="76"/>
      <c r="H16" s="76"/>
      <c r="I16" s="41"/>
    </row>
    <row r="17" spans="1:16" ht="15" customHeight="1">
      <c r="A17" s="74" t="s">
        <v>18</v>
      </c>
      <c r="B17" s="640" t="str">
        <f>+'21　国内感染症情報'!B2</f>
        <v>2025年第21週（5月19日〜5月25日）</v>
      </c>
      <c r="C17" s="640"/>
      <c r="D17" s="640"/>
      <c r="E17" s="640"/>
      <c r="F17" s="640"/>
      <c r="G17" s="640"/>
      <c r="H17" s="76"/>
      <c r="I17" s="41"/>
    </row>
    <row r="18" spans="1:16" ht="15" customHeight="1">
      <c r="A18" s="74" t="s">
        <v>19</v>
      </c>
      <c r="B18" s="638" t="str">
        <f>+'21衛生訓話'!A2</f>
        <v>今週のお題(自ら出来る感染症予防)</v>
      </c>
      <c r="C18" s="638"/>
      <c r="D18" s="638"/>
      <c r="E18" s="638"/>
      <c r="F18" s="83"/>
      <c r="G18" s="76"/>
      <c r="H18" s="76"/>
      <c r="I18" s="41"/>
    </row>
    <row r="19" spans="1:16" ht="15" customHeight="1">
      <c r="A19" s="74" t="s">
        <v>20</v>
      </c>
      <c r="B19" s="76" t="s">
        <v>253</v>
      </c>
      <c r="D19" s="76"/>
      <c r="E19" s="76"/>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42" t="s">
        <v>25</v>
      </c>
      <c r="B39" s="642"/>
      <c r="C39" s="642"/>
      <c r="D39" s="642"/>
      <c r="E39" s="642"/>
      <c r="F39" s="642"/>
      <c r="G39" s="642"/>
    </row>
    <row r="40" spans="1:9" ht="30.75" customHeight="1">
      <c r="A40" s="634" t="s">
        <v>26</v>
      </c>
      <c r="B40" s="634"/>
      <c r="C40" s="634"/>
      <c r="D40" s="634"/>
      <c r="E40" s="634"/>
      <c r="F40" s="634"/>
      <c r="G40" s="634"/>
    </row>
    <row r="41" spans="1:9" ht="15">
      <c r="A41" s="52"/>
    </row>
    <row r="42" spans="1:9" ht="69.75" customHeight="1">
      <c r="A42" s="629" t="s">
        <v>27</v>
      </c>
      <c r="B42" s="629"/>
      <c r="C42" s="629"/>
      <c r="D42" s="629"/>
      <c r="E42" s="629"/>
      <c r="F42" s="629"/>
      <c r="G42" s="629"/>
    </row>
    <row r="43" spans="1:9" ht="35.25" customHeight="1">
      <c r="A43" s="634" t="s">
        <v>28</v>
      </c>
      <c r="B43" s="634"/>
      <c r="C43" s="634"/>
      <c r="D43" s="634"/>
      <c r="E43" s="634"/>
      <c r="F43" s="634"/>
      <c r="G43" s="634"/>
    </row>
    <row r="44" spans="1:9" ht="59.25" customHeight="1">
      <c r="A44" s="629" t="s">
        <v>29</v>
      </c>
      <c r="B44" s="629"/>
      <c r="C44" s="629"/>
      <c r="D44" s="629"/>
      <c r="E44" s="629"/>
      <c r="F44" s="629"/>
      <c r="G44" s="629"/>
    </row>
    <row r="45" spans="1:9" ht="15">
      <c r="A45" s="53"/>
    </row>
    <row r="46" spans="1:9" ht="27.75" customHeight="1">
      <c r="A46" s="631" t="s">
        <v>30</v>
      </c>
      <c r="B46" s="631"/>
      <c r="C46" s="631"/>
      <c r="D46" s="631"/>
      <c r="E46" s="631"/>
      <c r="F46" s="631"/>
      <c r="G46" s="631"/>
    </row>
    <row r="47" spans="1:9" ht="53.25" customHeight="1">
      <c r="A47" s="630" t="s">
        <v>31</v>
      </c>
      <c r="B47" s="629"/>
      <c r="C47" s="629"/>
      <c r="D47" s="629"/>
      <c r="E47" s="629"/>
      <c r="F47" s="629"/>
      <c r="G47" s="629"/>
    </row>
    <row r="48" spans="1:9" ht="15">
      <c r="A48" s="53"/>
    </row>
    <row r="49" spans="1:7" ht="32.25" customHeight="1">
      <c r="A49" s="631" t="s">
        <v>32</v>
      </c>
      <c r="B49" s="631"/>
      <c r="C49" s="631"/>
      <c r="D49" s="631"/>
      <c r="E49" s="631"/>
      <c r="F49" s="631"/>
      <c r="G49" s="631"/>
    </row>
    <row r="50" spans="1:7" ht="15">
      <c r="A50" s="52"/>
    </row>
    <row r="51" spans="1:7" ht="87" customHeight="1">
      <c r="A51" s="630" t="s">
        <v>33</v>
      </c>
      <c r="B51" s="629"/>
      <c r="C51" s="629"/>
      <c r="D51" s="629"/>
      <c r="E51" s="629"/>
      <c r="F51" s="629"/>
      <c r="G51" s="629"/>
    </row>
    <row r="52" spans="1:7" ht="15">
      <c r="A52" s="53"/>
    </row>
    <row r="53" spans="1:7" ht="32.25" customHeight="1">
      <c r="A53" s="631" t="s">
        <v>34</v>
      </c>
      <c r="B53" s="631"/>
      <c r="C53" s="631"/>
      <c r="D53" s="631"/>
      <c r="E53" s="631"/>
      <c r="F53" s="631"/>
      <c r="G53" s="631"/>
    </row>
    <row r="54" spans="1:7" ht="29.25" customHeight="1">
      <c r="A54" s="629" t="s">
        <v>35</v>
      </c>
      <c r="B54" s="629"/>
      <c r="C54" s="629"/>
      <c r="D54" s="629"/>
      <c r="E54" s="629"/>
      <c r="F54" s="629"/>
      <c r="G54" s="629"/>
    </row>
    <row r="55" spans="1:7" ht="15">
      <c r="A55" s="53"/>
    </row>
    <row r="56" spans="1:7" s="49" customFormat="1" ht="110.25" customHeight="1">
      <c r="A56" s="632" t="s">
        <v>36</v>
      </c>
      <c r="B56" s="633"/>
      <c r="C56" s="633"/>
      <c r="D56" s="633"/>
      <c r="E56" s="633"/>
      <c r="F56" s="633"/>
      <c r="G56" s="633"/>
    </row>
    <row r="57" spans="1:7" ht="34.5" customHeight="1">
      <c r="A57" s="634" t="s">
        <v>37</v>
      </c>
      <c r="B57" s="634"/>
      <c r="C57" s="634"/>
      <c r="D57" s="634"/>
      <c r="E57" s="634"/>
      <c r="F57" s="634"/>
      <c r="G57" s="634"/>
    </row>
    <row r="58" spans="1:7" ht="114" customHeight="1">
      <c r="A58" s="630" t="s">
        <v>38</v>
      </c>
      <c r="B58" s="629"/>
      <c r="C58" s="629"/>
      <c r="D58" s="629"/>
      <c r="E58" s="629"/>
      <c r="F58" s="629"/>
      <c r="G58" s="629"/>
    </row>
    <row r="59" spans="1:7" ht="109.5" customHeight="1">
      <c r="A59" s="629"/>
      <c r="B59" s="629"/>
      <c r="C59" s="629"/>
      <c r="D59" s="629"/>
      <c r="E59" s="629"/>
      <c r="F59" s="629"/>
      <c r="G59" s="629"/>
    </row>
    <row r="60" spans="1:7" ht="15">
      <c r="A60" s="53"/>
    </row>
    <row r="61" spans="1:7" s="50" customFormat="1" ht="57.75" customHeight="1">
      <c r="A61" s="629"/>
      <c r="B61" s="629"/>
      <c r="C61" s="629"/>
      <c r="D61" s="629"/>
      <c r="E61" s="629"/>
      <c r="F61" s="629"/>
      <c r="G61" s="629"/>
    </row>
  </sheetData>
  <mergeCells count="22">
    <mergeCell ref="A3:H3"/>
    <mergeCell ref="C15:H15"/>
    <mergeCell ref="B17:G17"/>
    <mergeCell ref="B12:G12"/>
    <mergeCell ref="A39:G39"/>
    <mergeCell ref="B13:G13"/>
    <mergeCell ref="B18:E18"/>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30"/>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2"/>
  <sheetViews>
    <sheetView view="pageBreakPreview" zoomScaleNormal="100" zoomScaleSheetLayoutView="100" workbookViewId="0">
      <selection activeCell="C1" sqref="C1"/>
    </sheetView>
  </sheetViews>
  <sheetFormatPr defaultColWidth="9" defaultRowHeight="13.2"/>
  <cols>
    <col min="1" max="1" width="21.33203125" style="15" customWidth="1"/>
    <col min="2" max="2" width="19.88671875" style="15" customWidth="1"/>
    <col min="3" max="3" width="91.6640625" style="117"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613" t="s">
        <v>262</v>
      </c>
      <c r="B1" s="614" t="s">
        <v>177</v>
      </c>
      <c r="C1" s="615" t="s">
        <v>333</v>
      </c>
      <c r="D1" s="616" t="s">
        <v>172</v>
      </c>
      <c r="E1" s="617" t="s">
        <v>173</v>
      </c>
    </row>
    <row r="2" spans="1:5" ht="23.4" customHeight="1">
      <c r="A2" s="618" t="s">
        <v>214</v>
      </c>
      <c r="B2" s="619" t="s">
        <v>266</v>
      </c>
      <c r="C2" s="620" t="s">
        <v>331</v>
      </c>
      <c r="D2" s="621">
        <v>45814</v>
      </c>
      <c r="E2" s="622">
        <v>45814</v>
      </c>
    </row>
    <row r="3" spans="1:5" ht="23.4" customHeight="1">
      <c r="A3" s="588" t="s">
        <v>216</v>
      </c>
      <c r="B3" s="589" t="s">
        <v>267</v>
      </c>
      <c r="C3" s="590" t="s">
        <v>319</v>
      </c>
      <c r="D3" s="591">
        <v>45814</v>
      </c>
      <c r="E3" s="592">
        <v>45814</v>
      </c>
    </row>
    <row r="4" spans="1:5" ht="23.4" customHeight="1">
      <c r="A4" s="410" t="s">
        <v>214</v>
      </c>
      <c r="B4" s="411" t="s">
        <v>268</v>
      </c>
      <c r="C4" s="412" t="s">
        <v>320</v>
      </c>
      <c r="D4" s="413">
        <v>45814</v>
      </c>
      <c r="E4" s="414">
        <v>45814</v>
      </c>
    </row>
    <row r="5" spans="1:5" ht="23.4" customHeight="1">
      <c r="A5" s="593" t="s">
        <v>214</v>
      </c>
      <c r="B5" s="594" t="s">
        <v>269</v>
      </c>
      <c r="C5" s="595" t="s">
        <v>321</v>
      </c>
      <c r="D5" s="596">
        <v>45813</v>
      </c>
      <c r="E5" s="597">
        <v>45814</v>
      </c>
    </row>
    <row r="6" spans="1:5" ht="23.4" customHeight="1">
      <c r="A6" s="588" t="s">
        <v>214</v>
      </c>
      <c r="B6" s="589" t="s">
        <v>270</v>
      </c>
      <c r="C6" s="590" t="s">
        <v>322</v>
      </c>
      <c r="D6" s="591">
        <v>45814</v>
      </c>
      <c r="E6" s="592">
        <v>45814</v>
      </c>
    </row>
    <row r="7" spans="1:5" ht="23.4" customHeight="1">
      <c r="A7" s="623" t="s">
        <v>214</v>
      </c>
      <c r="B7" s="624" t="s">
        <v>271</v>
      </c>
      <c r="C7" s="625" t="s">
        <v>323</v>
      </c>
      <c r="D7" s="626">
        <v>45813</v>
      </c>
      <c r="E7" s="627">
        <v>45814</v>
      </c>
    </row>
    <row r="8" spans="1:5" ht="23.4" customHeight="1">
      <c r="A8" s="588" t="s">
        <v>214</v>
      </c>
      <c r="B8" s="589" t="s">
        <v>272</v>
      </c>
      <c r="C8" s="590" t="s">
        <v>324</v>
      </c>
      <c r="D8" s="591">
        <v>45813</v>
      </c>
      <c r="E8" s="592">
        <v>45814</v>
      </c>
    </row>
    <row r="9" spans="1:5" ht="23.4" customHeight="1">
      <c r="A9" s="410" t="s">
        <v>214</v>
      </c>
      <c r="B9" s="411" t="s">
        <v>215</v>
      </c>
      <c r="C9" s="412" t="s">
        <v>325</v>
      </c>
      <c r="D9" s="413">
        <v>45813</v>
      </c>
      <c r="E9" s="414">
        <v>45814</v>
      </c>
    </row>
    <row r="10" spans="1:5" ht="23.4" customHeight="1">
      <c r="A10" s="410" t="s">
        <v>214</v>
      </c>
      <c r="B10" s="411" t="s">
        <v>223</v>
      </c>
      <c r="C10" s="412" t="s">
        <v>326</v>
      </c>
      <c r="D10" s="413">
        <v>45813</v>
      </c>
      <c r="E10" s="414">
        <v>45813</v>
      </c>
    </row>
    <row r="11" spans="1:5" ht="23.4" customHeight="1">
      <c r="A11" s="410" t="s">
        <v>214</v>
      </c>
      <c r="B11" s="411" t="s">
        <v>273</v>
      </c>
      <c r="C11" s="412" t="s">
        <v>327</v>
      </c>
      <c r="D11" s="413">
        <v>45813</v>
      </c>
      <c r="E11" s="414">
        <v>45813</v>
      </c>
    </row>
    <row r="12" spans="1:5" ht="23.4" customHeight="1">
      <c r="A12" s="623" t="s">
        <v>214</v>
      </c>
      <c r="B12" s="624" t="s">
        <v>274</v>
      </c>
      <c r="C12" s="625" t="s">
        <v>328</v>
      </c>
      <c r="D12" s="626">
        <v>45812</v>
      </c>
      <c r="E12" s="627">
        <v>45813</v>
      </c>
    </row>
    <row r="13" spans="1:5" ht="23.4" customHeight="1">
      <c r="A13" s="410" t="s">
        <v>214</v>
      </c>
      <c r="B13" s="411" t="s">
        <v>275</v>
      </c>
      <c r="C13" s="412" t="s">
        <v>329</v>
      </c>
      <c r="D13" s="413">
        <v>45812</v>
      </c>
      <c r="E13" s="414">
        <v>45813</v>
      </c>
    </row>
    <row r="14" spans="1:5" ht="23.4" customHeight="1">
      <c r="A14" s="623" t="s">
        <v>214</v>
      </c>
      <c r="B14" s="624" t="s">
        <v>276</v>
      </c>
      <c r="C14" s="625" t="s">
        <v>330</v>
      </c>
      <c r="D14" s="626">
        <v>45812</v>
      </c>
      <c r="E14" s="627">
        <v>45813</v>
      </c>
    </row>
    <row r="15" spans="1:5" ht="23.4" customHeight="1">
      <c r="A15" s="588" t="s">
        <v>214</v>
      </c>
      <c r="B15" s="589" t="s">
        <v>277</v>
      </c>
      <c r="C15" s="590" t="s">
        <v>278</v>
      </c>
      <c r="D15" s="591">
        <v>45811</v>
      </c>
      <c r="E15" s="592">
        <v>45812</v>
      </c>
    </row>
    <row r="16" spans="1:5" ht="23.4" customHeight="1">
      <c r="A16" s="623" t="s">
        <v>214</v>
      </c>
      <c r="B16" s="624" t="s">
        <v>279</v>
      </c>
      <c r="C16" s="625" t="s">
        <v>280</v>
      </c>
      <c r="D16" s="626">
        <v>45811</v>
      </c>
      <c r="E16" s="627">
        <v>45812</v>
      </c>
    </row>
    <row r="17" spans="1:5" ht="23.4" customHeight="1">
      <c r="A17" s="623" t="s">
        <v>214</v>
      </c>
      <c r="B17" s="624" t="s">
        <v>281</v>
      </c>
      <c r="C17" s="625" t="s">
        <v>282</v>
      </c>
      <c r="D17" s="626">
        <v>45811</v>
      </c>
      <c r="E17" s="627">
        <v>45812</v>
      </c>
    </row>
    <row r="18" spans="1:5" ht="23.4" customHeight="1">
      <c r="A18" s="623" t="s">
        <v>214</v>
      </c>
      <c r="B18" s="624" t="s">
        <v>224</v>
      </c>
      <c r="C18" s="625" t="s">
        <v>283</v>
      </c>
      <c r="D18" s="626">
        <v>45811</v>
      </c>
      <c r="E18" s="627">
        <v>45812</v>
      </c>
    </row>
    <row r="19" spans="1:5" ht="23.4" customHeight="1">
      <c r="A19" s="623" t="s">
        <v>214</v>
      </c>
      <c r="B19" s="624" t="s">
        <v>284</v>
      </c>
      <c r="C19" s="625" t="s">
        <v>285</v>
      </c>
      <c r="D19" s="626">
        <v>45811</v>
      </c>
      <c r="E19" s="627">
        <v>45812</v>
      </c>
    </row>
    <row r="20" spans="1:5" ht="23.4" customHeight="1">
      <c r="A20" s="593" t="s">
        <v>216</v>
      </c>
      <c r="B20" s="594" t="s">
        <v>286</v>
      </c>
      <c r="C20" s="595" t="s">
        <v>287</v>
      </c>
      <c r="D20" s="596">
        <v>45811</v>
      </c>
      <c r="E20" s="597">
        <v>45812</v>
      </c>
    </row>
    <row r="21" spans="1:5" ht="23.4" customHeight="1">
      <c r="A21" s="593" t="s">
        <v>214</v>
      </c>
      <c r="B21" s="594" t="s">
        <v>288</v>
      </c>
      <c r="C21" s="595" t="s">
        <v>289</v>
      </c>
      <c r="D21" s="596">
        <v>45811</v>
      </c>
      <c r="E21" s="597">
        <v>45812</v>
      </c>
    </row>
    <row r="22" spans="1:5" ht="23.4" customHeight="1">
      <c r="A22" s="593" t="s">
        <v>214</v>
      </c>
      <c r="B22" s="594" t="s">
        <v>290</v>
      </c>
      <c r="C22" s="595" t="s">
        <v>291</v>
      </c>
      <c r="D22" s="596">
        <v>45810</v>
      </c>
      <c r="E22" s="597">
        <v>45811</v>
      </c>
    </row>
    <row r="23" spans="1:5" ht="23.4" customHeight="1">
      <c r="A23" s="623" t="s">
        <v>214</v>
      </c>
      <c r="B23" s="624" t="s">
        <v>292</v>
      </c>
      <c r="C23" s="625" t="s">
        <v>293</v>
      </c>
      <c r="D23" s="626">
        <v>45810</v>
      </c>
      <c r="E23" s="627">
        <v>45811</v>
      </c>
    </row>
    <row r="24" spans="1:5" ht="23.4" customHeight="1">
      <c r="A24" s="623" t="s">
        <v>214</v>
      </c>
      <c r="B24" s="624" t="s">
        <v>294</v>
      </c>
      <c r="C24" s="625" t="s">
        <v>295</v>
      </c>
      <c r="D24" s="626">
        <v>45810</v>
      </c>
      <c r="E24" s="627">
        <v>45811</v>
      </c>
    </row>
    <row r="25" spans="1:5" ht="23.4" customHeight="1">
      <c r="A25" s="588" t="s">
        <v>217</v>
      </c>
      <c r="B25" s="589" t="s">
        <v>296</v>
      </c>
      <c r="C25" s="590" t="s">
        <v>297</v>
      </c>
      <c r="D25" s="591">
        <v>45810</v>
      </c>
      <c r="E25" s="592">
        <v>45811</v>
      </c>
    </row>
    <row r="26" spans="1:5" ht="23.4" customHeight="1">
      <c r="A26" s="623" t="s">
        <v>217</v>
      </c>
      <c r="B26" s="624" t="s">
        <v>298</v>
      </c>
      <c r="C26" s="625" t="s">
        <v>299</v>
      </c>
      <c r="D26" s="626">
        <v>45810</v>
      </c>
      <c r="E26" s="627">
        <v>45811</v>
      </c>
    </row>
    <row r="27" spans="1:5" ht="23.4" customHeight="1">
      <c r="A27" s="593" t="s">
        <v>214</v>
      </c>
      <c r="B27" s="594" t="s">
        <v>300</v>
      </c>
      <c r="C27" s="595" t="s">
        <v>301</v>
      </c>
      <c r="D27" s="596">
        <v>45808</v>
      </c>
      <c r="E27" s="597">
        <v>45810</v>
      </c>
    </row>
    <row r="28" spans="1:5" ht="23.4" customHeight="1">
      <c r="A28" s="593" t="s">
        <v>214</v>
      </c>
      <c r="B28" s="594" t="s">
        <v>302</v>
      </c>
      <c r="C28" s="595" t="s">
        <v>303</v>
      </c>
      <c r="D28" s="596">
        <v>45807</v>
      </c>
      <c r="E28" s="597">
        <v>45810</v>
      </c>
    </row>
    <row r="29" spans="1:5" ht="23.4" customHeight="1">
      <c r="A29" s="410" t="s">
        <v>214</v>
      </c>
      <c r="B29" s="411" t="s">
        <v>304</v>
      </c>
      <c r="C29" s="412" t="s">
        <v>305</v>
      </c>
      <c r="D29" s="413">
        <v>45807</v>
      </c>
      <c r="E29" s="414">
        <v>45810</v>
      </c>
    </row>
    <row r="30" spans="1:5" ht="23.4" customHeight="1">
      <c r="A30" s="598" t="s">
        <v>214</v>
      </c>
      <c r="B30" s="599" t="s">
        <v>225</v>
      </c>
      <c r="C30" s="600" t="s">
        <v>306</v>
      </c>
      <c r="D30" s="601">
        <v>45807</v>
      </c>
      <c r="E30" s="602">
        <v>45810</v>
      </c>
    </row>
    <row r="31" spans="1:5" ht="23.4" customHeight="1">
      <c r="A31" s="623" t="s">
        <v>217</v>
      </c>
      <c r="B31" s="624" t="s">
        <v>307</v>
      </c>
      <c r="C31" s="625" t="s">
        <v>308</v>
      </c>
      <c r="D31" s="626">
        <v>45807</v>
      </c>
      <c r="E31" s="627">
        <v>45810</v>
      </c>
    </row>
    <row r="32" spans="1:5" ht="23.4" customHeight="1">
      <c r="A32" s="410" t="s">
        <v>214</v>
      </c>
      <c r="B32" s="411" t="s">
        <v>309</v>
      </c>
      <c r="C32" s="412" t="s">
        <v>310</v>
      </c>
      <c r="D32" s="413">
        <v>45807</v>
      </c>
      <c r="E32" s="414">
        <v>45810</v>
      </c>
    </row>
    <row r="33" spans="1:5" ht="23.4" customHeight="1">
      <c r="A33" s="588" t="s">
        <v>217</v>
      </c>
      <c r="B33" s="589" t="s">
        <v>311</v>
      </c>
      <c r="C33" s="590" t="s">
        <v>312</v>
      </c>
      <c r="D33" s="591">
        <v>45807</v>
      </c>
      <c r="E33" s="592">
        <v>45810</v>
      </c>
    </row>
    <row r="34" spans="1:5" ht="23.4" customHeight="1">
      <c r="A34" s="588" t="s">
        <v>214</v>
      </c>
      <c r="B34" s="589" t="s">
        <v>272</v>
      </c>
      <c r="C34" s="590" t="s">
        <v>313</v>
      </c>
      <c r="D34" s="591">
        <v>45807</v>
      </c>
      <c r="E34" s="592">
        <v>45810</v>
      </c>
    </row>
    <row r="35" spans="1:5" ht="23.4" customHeight="1">
      <c r="A35" s="593" t="s">
        <v>214</v>
      </c>
      <c r="B35" s="594" t="s">
        <v>314</v>
      </c>
      <c r="C35" s="595" t="s">
        <v>315</v>
      </c>
      <c r="D35" s="596">
        <v>45807</v>
      </c>
      <c r="E35" s="597">
        <v>45810</v>
      </c>
    </row>
    <row r="36" spans="1:5" ht="23.4" customHeight="1">
      <c r="A36" s="593" t="s">
        <v>214</v>
      </c>
      <c r="B36" s="594" t="s">
        <v>316</v>
      </c>
      <c r="C36" s="595" t="s">
        <v>317</v>
      </c>
      <c r="D36" s="596">
        <v>45807</v>
      </c>
      <c r="E36" s="597" t="s">
        <v>318</v>
      </c>
    </row>
    <row r="37" spans="1:5" ht="23.4" customHeight="1">
      <c r="A37" s="410"/>
      <c r="B37" s="411"/>
      <c r="C37" s="412"/>
      <c r="D37" s="413"/>
      <c r="E37" s="414"/>
    </row>
    <row r="38" spans="1:5" ht="27.6" customHeight="1">
      <c r="A38" s="194" t="s">
        <v>203</v>
      </c>
      <c r="B38" s="195">
        <v>35</v>
      </c>
      <c r="C38" s="198"/>
      <c r="D38" s="133"/>
      <c r="E38" s="133"/>
    </row>
    <row r="39" spans="1:5" ht="19.2" customHeight="1">
      <c r="B39" s="359" t="s">
        <v>199</v>
      </c>
      <c r="D39" s="134"/>
      <c r="E39" s="134"/>
    </row>
    <row r="40" spans="1:5" ht="30" customHeight="1">
      <c r="B40" s="392"/>
      <c r="D40" s="134"/>
      <c r="E40" s="134"/>
    </row>
    <row r="41" spans="1:5" ht="30" customHeight="1">
      <c r="B41" s="392"/>
      <c r="D41" s="134"/>
      <c r="E41" s="134"/>
    </row>
    <row r="42" spans="1:5" ht="16.95" customHeight="1">
      <c r="A42" s="116" t="s">
        <v>174</v>
      </c>
    </row>
    <row r="43" spans="1:5" ht="16.95" customHeight="1">
      <c r="A43" s="839" t="s">
        <v>175</v>
      </c>
      <c r="B43" s="839"/>
      <c r="C43" s="839"/>
    </row>
    <row r="46" spans="1:5">
      <c r="A46" s="1"/>
      <c r="B46" s="1"/>
      <c r="C46" s="1"/>
      <c r="D46" s="1"/>
      <c r="E46" s="1"/>
    </row>
    <row r="47" spans="1:5">
      <c r="A47" s="1"/>
      <c r="B47" s="1"/>
      <c r="C47" s="1"/>
      <c r="D47" s="1"/>
      <c r="E47" s="1"/>
    </row>
    <row r="48" spans="1:5">
      <c r="A48" s="1"/>
      <c r="B48" s="1"/>
      <c r="C48" s="1"/>
      <c r="D48" s="1"/>
      <c r="E48" s="1"/>
    </row>
    <row r="49" s="1" customFormat="1"/>
    <row r="50" s="1" customFormat="1"/>
    <row r="51" s="1" customFormat="1"/>
    <row r="52" s="1" customFormat="1"/>
  </sheetData>
  <autoFilter ref="A1:E39" xr:uid="{00000000-0001-0000-0800-000000000000}"/>
  <mergeCells count="1">
    <mergeCell ref="A43:C43"/>
  </mergeCells>
  <phoneticPr fontId="27"/>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1"/>
  <sheetViews>
    <sheetView view="pageBreakPreview" zoomScale="80" zoomScaleNormal="75" zoomScaleSheetLayoutView="80" workbookViewId="0">
      <selection activeCell="A34" sqref="A34"/>
    </sheetView>
  </sheetViews>
  <sheetFormatPr defaultColWidth="9" defaultRowHeight="19.2"/>
  <cols>
    <col min="1" max="1" width="231.88671875" style="3" customWidth="1"/>
    <col min="2" max="2" width="33.109375" style="2" hidden="1" customWidth="1"/>
    <col min="3" max="3" width="25.109375" style="120" customWidth="1"/>
    <col min="4" max="16384" width="9" style="1"/>
  </cols>
  <sheetData>
    <row r="1" spans="1:3" s="15" customFormat="1" ht="46.2" customHeight="1" thickBot="1">
      <c r="A1" s="262" t="s">
        <v>263</v>
      </c>
      <c r="B1" s="262" t="s">
        <v>206</v>
      </c>
      <c r="C1" s="320" t="s">
        <v>207</v>
      </c>
    </row>
    <row r="2" spans="1:3" ht="46.95" customHeight="1">
      <c r="A2" s="175" t="s">
        <v>455</v>
      </c>
      <c r="B2" s="250"/>
      <c r="C2" s="840"/>
    </row>
    <row r="3" spans="1:3" ht="409.6" customHeight="1">
      <c r="A3" s="896" t="s">
        <v>456</v>
      </c>
      <c r="B3" s="251"/>
      <c r="C3" s="841"/>
    </row>
    <row r="4" spans="1:3" ht="314.39999999999998" customHeight="1">
      <c r="A4" s="897"/>
      <c r="B4" s="253"/>
      <c r="C4" s="397">
        <v>45816</v>
      </c>
    </row>
    <row r="5" spans="1:3" ht="37.799999999999997" customHeight="1" thickBot="1">
      <c r="A5" s="398" t="s">
        <v>457</v>
      </c>
      <c r="B5" s="1"/>
      <c r="C5" s="321"/>
    </row>
    <row r="6" spans="1:3" ht="43.2" customHeight="1">
      <c r="A6" s="426" t="s">
        <v>458</v>
      </c>
      <c r="B6" s="1"/>
      <c r="C6" s="425"/>
    </row>
    <row r="7" spans="1:3" ht="238.8" customHeight="1">
      <c r="A7" s="429" t="s">
        <v>459</v>
      </c>
      <c r="B7" s="1"/>
      <c r="C7" s="380">
        <v>45815</v>
      </c>
    </row>
    <row r="8" spans="1:3" ht="34.950000000000003" customHeight="1" thickBot="1">
      <c r="A8" s="448" t="s">
        <v>460</v>
      </c>
      <c r="B8" s="1"/>
      <c r="C8" s="425"/>
    </row>
    <row r="9" spans="1:3" ht="44.4" customHeight="1">
      <c r="A9" s="427" t="s">
        <v>461</v>
      </c>
      <c r="B9" s="1"/>
      <c r="C9" s="436"/>
    </row>
    <row r="10" spans="1:3" ht="409.6" customHeight="1">
      <c r="A10" s="430" t="s">
        <v>462</v>
      </c>
      <c r="B10" s="1"/>
      <c r="C10" s="380">
        <v>45814</v>
      </c>
    </row>
    <row r="11" spans="1:3" ht="34.950000000000003" customHeight="1" thickBot="1">
      <c r="A11" s="428" t="s">
        <v>463</v>
      </c>
      <c r="B11" s="1"/>
      <c r="C11" s="437"/>
    </row>
    <row r="12" spans="1:3" ht="45.6" customHeight="1">
      <c r="A12" s="449" t="s">
        <v>464</v>
      </c>
      <c r="B12" s="250"/>
      <c r="C12" s="393"/>
    </row>
    <row r="13" spans="1:3" ht="331.2" customHeight="1">
      <c r="A13" s="407" t="s">
        <v>465</v>
      </c>
      <c r="B13" s="251"/>
      <c r="C13" s="397">
        <v>45813</v>
      </c>
    </row>
    <row r="14" spans="1:3" ht="39" customHeight="1" thickBot="1">
      <c r="A14" s="325" t="s">
        <v>466</v>
      </c>
      <c r="B14" s="326"/>
      <c r="C14" s="327"/>
    </row>
    <row r="15" spans="1:3" ht="49.2" customHeight="1">
      <c r="A15" s="175" t="s">
        <v>467</v>
      </c>
      <c r="B15" s="250"/>
      <c r="C15" s="840">
        <v>45811</v>
      </c>
    </row>
    <row r="16" spans="1:3" ht="391.2" customHeight="1" thickBot="1">
      <c r="A16" s="200" t="s">
        <v>468</v>
      </c>
      <c r="B16" s="251"/>
      <c r="C16" s="841"/>
    </row>
    <row r="17" spans="1:3" ht="39" customHeight="1" thickBot="1">
      <c r="A17" s="558" t="s">
        <v>469</v>
      </c>
      <c r="B17" s="1"/>
      <c r="C17" s="321"/>
    </row>
    <row r="18" spans="1:3" ht="43.95" customHeight="1">
      <c r="A18" s="261" t="s">
        <v>470</v>
      </c>
      <c r="B18" s="252"/>
      <c r="C18" s="843">
        <v>45808</v>
      </c>
    </row>
    <row r="19" spans="1:3" ht="127.8" customHeight="1">
      <c r="A19" s="450" t="s">
        <v>471</v>
      </c>
      <c r="B19" s="253"/>
      <c r="C19" s="840"/>
    </row>
    <row r="20" spans="1:3" ht="46.2" customHeight="1" thickBot="1">
      <c r="A20" s="256" t="s">
        <v>472</v>
      </c>
      <c r="B20" s="257"/>
      <c r="C20" s="322"/>
    </row>
    <row r="21" spans="1:3" s="142" customFormat="1" ht="46.2" customHeight="1">
      <c r="A21" s="349" t="s">
        <v>473</v>
      </c>
      <c r="B21" s="255"/>
      <c r="C21" s="840">
        <v>45810</v>
      </c>
    </row>
    <row r="22" spans="1:3" ht="395.4" customHeight="1" thickBot="1">
      <c r="A22" s="329" t="s">
        <v>474</v>
      </c>
      <c r="B22" s="248"/>
      <c r="C22" s="841"/>
    </row>
    <row r="23" spans="1:3" s="143" customFormat="1" ht="49.2" customHeight="1" thickBot="1">
      <c r="A23" s="342" t="s">
        <v>475</v>
      </c>
      <c r="B23" s="202"/>
      <c r="C23" s="321"/>
    </row>
    <row r="24" spans="1:3" ht="46.2" hidden="1" customHeight="1">
      <c r="A24" s="606"/>
      <c r="B24" s="250"/>
      <c r="C24" s="843"/>
    </row>
    <row r="25" spans="1:3" ht="409.2" hidden="1" customHeight="1">
      <c r="A25" s="423"/>
      <c r="B25" s="251"/>
      <c r="C25" s="841"/>
    </row>
    <row r="26" spans="1:3" ht="46.2" hidden="1" customHeight="1" thickBot="1">
      <c r="A26" s="247"/>
      <c r="B26" s="1"/>
      <c r="C26" s="319"/>
    </row>
    <row r="27" spans="1:3" ht="46.2" hidden="1" customHeight="1">
      <c r="A27" s="438" t="s">
        <v>179</v>
      </c>
      <c r="B27" s="1"/>
      <c r="C27" s="323"/>
    </row>
    <row r="28" spans="1:3" ht="46.2" hidden="1" customHeight="1" thickBot="1">
      <c r="A28" s="424"/>
      <c r="B28" s="1"/>
      <c r="C28" s="840"/>
    </row>
    <row r="29" spans="1:3" ht="46.2" hidden="1" customHeight="1" thickBot="1">
      <c r="A29" s="259"/>
      <c r="B29" s="260"/>
      <c r="C29" s="842"/>
    </row>
    <row r="30" spans="1:3" ht="46.2" hidden="1" customHeight="1">
      <c r="A30" s="184"/>
      <c r="B30" s="1"/>
      <c r="C30" s="323"/>
    </row>
    <row r="31" spans="1:3" ht="46.2" hidden="1" customHeight="1" thickBot="1">
      <c r="A31" s="332"/>
      <c r="B31" s="1"/>
      <c r="C31" s="840"/>
    </row>
    <row r="32" spans="1:3" ht="46.2" hidden="1" customHeight="1" thickBot="1">
      <c r="A32" s="259"/>
      <c r="B32" s="260"/>
      <c r="C32" s="842"/>
    </row>
    <row r="33" spans="1:1" ht="46.2" customHeight="1">
      <c r="A33" s="1" t="s">
        <v>176</v>
      </c>
    </row>
    <row r="34" spans="1:1" ht="36.75" customHeight="1"/>
    <row r="35" spans="1:1" ht="25.5" customHeight="1"/>
    <row r="36" spans="1:1" ht="32.25" customHeight="1"/>
    <row r="37" spans="1:1" ht="30.75" customHeight="1"/>
    <row r="38" spans="1:1" ht="42.75" customHeight="1"/>
    <row r="39" spans="1:1" ht="43.5" customHeight="1"/>
    <row r="40" spans="1:1" ht="27.75" customHeight="1"/>
    <row r="41" spans="1:1" ht="30.75" customHeight="1">
      <c r="A41" s="186"/>
    </row>
    <row r="42" spans="1:1" ht="29.25" customHeight="1"/>
    <row r="43" spans="1:1" ht="27" customHeight="1"/>
    <row r="44" spans="1:1" ht="27" customHeight="1"/>
    <row r="45" spans="1:1" ht="27" customHeight="1"/>
    <row r="46" spans="1:1" ht="27" customHeight="1"/>
    <row r="47" spans="1:1" ht="27" customHeight="1"/>
    <row r="48" spans="1:1" ht="27" customHeight="1"/>
    <row r="49" ht="27" customHeight="1"/>
    <row r="50" ht="27" customHeight="1"/>
    <row r="51" ht="27" customHeight="1"/>
  </sheetData>
  <mergeCells count="8">
    <mergeCell ref="A3:A4"/>
    <mergeCell ref="C2:C3"/>
    <mergeCell ref="C31:C32"/>
    <mergeCell ref="C24:C25"/>
    <mergeCell ref="C21:C22"/>
    <mergeCell ref="C28:C29"/>
    <mergeCell ref="C15:C16"/>
    <mergeCell ref="C18:C19"/>
  </mergeCells>
  <phoneticPr fontId="82"/>
  <hyperlinks>
    <hyperlink ref="A5" r:id="rId1" xr:uid="{F14E8D1F-FF74-44F5-8D66-596F223583EA}"/>
    <hyperlink ref="A8" r:id="rId2" xr:uid="{3EDAC676-0FA8-4D13-8A16-90631A18FA54}"/>
    <hyperlink ref="A11" r:id="rId3" xr:uid="{3B304789-D3CA-4CD6-A677-9F21EEB5C8D1}"/>
    <hyperlink ref="A14" r:id="rId4" xr:uid="{3F2B4385-63F9-440D-9F68-C62424C3BE6C}"/>
    <hyperlink ref="A17" r:id="rId5" xr:uid="{08722CB7-7AF4-4FEE-965D-24506D75D714}"/>
    <hyperlink ref="A20" r:id="rId6" xr:uid="{FA6EAA4F-8246-4E1D-B3C4-AAA54A5B41B8}"/>
    <hyperlink ref="A23" r:id="rId7" xr:uid="{32530CE9-E866-4503-8FE2-F1B64EFB5671}"/>
  </hyperlinks>
  <pageMargins left="0" right="0" top="0.19685039370078741" bottom="0.39370078740157483" header="0" footer="0.19685039370078741"/>
  <pageSetup paperSize="9" scale="25" orientation="portrait" r:id="rId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9"/>
  <sheetViews>
    <sheetView view="pageBreakPreview" topLeftCell="B1" zoomScale="89" zoomScaleNormal="100" zoomScaleSheetLayoutView="89" workbookViewId="0">
      <selection activeCell="A14" sqref="A14:XFD19"/>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859" t="s">
        <v>264</v>
      </c>
      <c r="B1" s="860"/>
      <c r="C1" s="860"/>
      <c r="D1" s="860"/>
      <c r="E1" s="860"/>
      <c r="F1" s="860"/>
      <c r="G1" s="860"/>
      <c r="H1" s="860"/>
      <c r="I1" s="860"/>
      <c r="J1" s="860"/>
      <c r="K1" s="860"/>
      <c r="L1" s="860"/>
      <c r="M1" s="860"/>
      <c r="N1" s="861"/>
    </row>
    <row r="2" spans="1:14" ht="46.95" customHeight="1">
      <c r="A2" s="845" t="s">
        <v>476</v>
      </c>
      <c r="B2" s="846"/>
      <c r="C2" s="846"/>
      <c r="D2" s="846"/>
      <c r="E2" s="846"/>
      <c r="F2" s="846"/>
      <c r="G2" s="846"/>
      <c r="H2" s="846"/>
      <c r="I2" s="846"/>
      <c r="J2" s="846"/>
      <c r="K2" s="846"/>
      <c r="L2" s="846"/>
      <c r="M2" s="846"/>
      <c r="N2" s="847"/>
    </row>
    <row r="3" spans="1:14" s="451" customFormat="1" ht="170.4" customHeight="1">
      <c r="A3" s="850" t="s">
        <v>477</v>
      </c>
      <c r="B3" s="851"/>
      <c r="C3" s="851"/>
      <c r="D3" s="851"/>
      <c r="E3" s="851"/>
      <c r="F3" s="851"/>
      <c r="G3" s="851"/>
      <c r="H3" s="851"/>
      <c r="I3" s="851"/>
      <c r="J3" s="851"/>
      <c r="K3" s="851"/>
      <c r="L3" s="851"/>
      <c r="M3" s="851"/>
      <c r="N3" s="852"/>
    </row>
    <row r="4" spans="1:14" s="451" customFormat="1" ht="36.6" customHeight="1" thickBot="1">
      <c r="A4" s="862" t="s">
        <v>478</v>
      </c>
      <c r="B4" s="863"/>
      <c r="C4" s="863"/>
      <c r="D4" s="863"/>
      <c r="E4" s="863"/>
      <c r="F4" s="863"/>
      <c r="G4" s="863"/>
      <c r="H4" s="863"/>
      <c r="I4" s="863"/>
      <c r="J4" s="863"/>
      <c r="K4" s="863"/>
      <c r="L4" s="863"/>
      <c r="M4" s="863"/>
      <c r="N4" s="863"/>
    </row>
    <row r="5" spans="1:14" s="451" customFormat="1" ht="54" customHeight="1">
      <c r="A5" s="845" t="s">
        <v>479</v>
      </c>
      <c r="B5" s="846"/>
      <c r="C5" s="846"/>
      <c r="D5" s="846"/>
      <c r="E5" s="846"/>
      <c r="F5" s="846"/>
      <c r="G5" s="846"/>
      <c r="H5" s="846"/>
      <c r="I5" s="846"/>
      <c r="J5" s="846"/>
      <c r="K5" s="846"/>
      <c r="L5" s="846"/>
      <c r="M5" s="846"/>
      <c r="N5" s="847"/>
    </row>
    <row r="6" spans="1:14" s="451" customFormat="1" ht="100.2" customHeight="1" thickBot="1">
      <c r="A6" s="844" t="s">
        <v>480</v>
      </c>
      <c r="B6" s="844"/>
      <c r="C6" s="844"/>
      <c r="D6" s="844"/>
      <c r="E6" s="844"/>
      <c r="F6" s="844"/>
      <c r="G6" s="844"/>
      <c r="H6" s="844"/>
      <c r="I6" s="844"/>
      <c r="J6" s="844"/>
      <c r="K6" s="844"/>
      <c r="L6" s="844"/>
      <c r="M6" s="844"/>
      <c r="N6" s="844"/>
    </row>
    <row r="7" spans="1:14" s="451" customFormat="1" ht="44.4" customHeight="1" thickBot="1">
      <c r="A7" s="848" t="s">
        <v>481</v>
      </c>
      <c r="B7" s="849"/>
      <c r="C7" s="849"/>
      <c r="D7" s="849"/>
      <c r="E7" s="849"/>
      <c r="F7" s="849"/>
      <c r="G7" s="849"/>
      <c r="H7" s="849"/>
      <c r="I7" s="849"/>
      <c r="J7" s="849"/>
      <c r="K7" s="849"/>
      <c r="L7" s="849"/>
      <c r="M7" s="849"/>
      <c r="N7" s="849"/>
    </row>
    <row r="8" spans="1:14" s="451" customFormat="1" ht="54.6" customHeight="1">
      <c r="A8" s="845" t="s">
        <v>482</v>
      </c>
      <c r="B8" s="846"/>
      <c r="C8" s="846"/>
      <c r="D8" s="846"/>
      <c r="E8" s="846"/>
      <c r="F8" s="846"/>
      <c r="G8" s="846"/>
      <c r="H8" s="846"/>
      <c r="I8" s="846"/>
      <c r="J8" s="846"/>
      <c r="K8" s="846"/>
      <c r="L8" s="846"/>
      <c r="M8" s="846"/>
      <c r="N8" s="847"/>
    </row>
    <row r="9" spans="1:14" s="451" customFormat="1" ht="282" customHeight="1">
      <c r="A9" s="850" t="s">
        <v>483</v>
      </c>
      <c r="B9" s="851"/>
      <c r="C9" s="851"/>
      <c r="D9" s="851"/>
      <c r="E9" s="851"/>
      <c r="F9" s="851"/>
      <c r="G9" s="851"/>
      <c r="H9" s="851"/>
      <c r="I9" s="851"/>
      <c r="J9" s="851"/>
      <c r="K9" s="851"/>
      <c r="L9" s="851"/>
      <c r="M9" s="851"/>
      <c r="N9" s="852"/>
    </row>
    <row r="10" spans="1:14" s="451" customFormat="1" ht="42" customHeight="1" thickBot="1">
      <c r="A10" s="853" t="s">
        <v>484</v>
      </c>
      <c r="B10" s="854"/>
      <c r="C10" s="854"/>
      <c r="D10" s="854"/>
      <c r="E10" s="854"/>
      <c r="F10" s="854"/>
      <c r="G10" s="854"/>
      <c r="H10" s="854"/>
      <c r="I10" s="854"/>
      <c r="J10" s="854"/>
      <c r="K10" s="854"/>
      <c r="L10" s="854"/>
      <c r="M10" s="854"/>
      <c r="N10" s="855"/>
    </row>
    <row r="11" spans="1:14" s="451" customFormat="1" ht="53.4" customHeight="1">
      <c r="A11" s="856" t="s">
        <v>485</v>
      </c>
      <c r="B11" s="857"/>
      <c r="C11" s="857"/>
      <c r="D11" s="857"/>
      <c r="E11" s="857"/>
      <c r="F11" s="857"/>
      <c r="G11" s="857"/>
      <c r="H11" s="857"/>
      <c r="I11" s="857"/>
      <c r="J11" s="857"/>
      <c r="K11" s="857"/>
      <c r="L11" s="857"/>
      <c r="M11" s="857"/>
      <c r="N11" s="858"/>
    </row>
    <row r="12" spans="1:14" s="451" customFormat="1" ht="346.8" customHeight="1">
      <c r="A12" s="850" t="s">
        <v>486</v>
      </c>
      <c r="B12" s="851"/>
      <c r="C12" s="851"/>
      <c r="D12" s="851"/>
      <c r="E12" s="851"/>
      <c r="F12" s="851"/>
      <c r="G12" s="851"/>
      <c r="H12" s="851"/>
      <c r="I12" s="851"/>
      <c r="J12" s="851"/>
      <c r="K12" s="851"/>
      <c r="L12" s="851"/>
      <c r="M12" s="851"/>
      <c r="N12" s="852"/>
    </row>
    <row r="13" spans="1:14" s="451" customFormat="1" ht="35.4" customHeight="1" thickBot="1">
      <c r="A13" s="853" t="s">
        <v>487</v>
      </c>
      <c r="B13" s="854"/>
      <c r="C13" s="854"/>
      <c r="D13" s="854"/>
      <c r="E13" s="854"/>
      <c r="F13" s="854"/>
      <c r="G13" s="854"/>
      <c r="H13" s="854"/>
      <c r="I13" s="854"/>
      <c r="J13" s="854"/>
      <c r="K13" s="854"/>
      <c r="L13" s="854"/>
      <c r="M13" s="854"/>
      <c r="N13" s="855"/>
    </row>
    <row r="14" spans="1:14" s="451" customFormat="1" ht="51.6" hidden="1" customHeight="1">
      <c r="A14" s="898"/>
      <c r="B14" s="857"/>
      <c r="C14" s="857"/>
      <c r="D14" s="857"/>
      <c r="E14" s="857"/>
      <c r="F14" s="857"/>
      <c r="G14" s="857"/>
      <c r="H14" s="857"/>
      <c r="I14" s="857"/>
      <c r="J14" s="857"/>
      <c r="K14" s="857"/>
      <c r="L14" s="857"/>
      <c r="M14" s="857"/>
      <c r="N14" s="858"/>
    </row>
    <row r="15" spans="1:14" s="451" customFormat="1" ht="327.60000000000002" hidden="1" customHeight="1">
      <c r="A15" s="850"/>
      <c r="B15" s="851"/>
      <c r="C15" s="851"/>
      <c r="D15" s="851"/>
      <c r="E15" s="851"/>
      <c r="F15" s="851"/>
      <c r="G15" s="851"/>
      <c r="H15" s="851"/>
      <c r="I15" s="851"/>
      <c r="J15" s="851"/>
      <c r="K15" s="851"/>
      <c r="L15" s="851"/>
      <c r="M15" s="851"/>
      <c r="N15" s="852"/>
    </row>
    <row r="16" spans="1:14" s="451" customFormat="1" ht="36" hidden="1" customHeight="1" thickBot="1">
      <c r="A16" s="864"/>
      <c r="B16" s="865"/>
      <c r="C16" s="865"/>
      <c r="D16" s="865"/>
      <c r="E16" s="865"/>
      <c r="F16" s="865"/>
      <c r="G16" s="865"/>
      <c r="H16" s="865"/>
      <c r="I16" s="865"/>
      <c r="J16" s="865"/>
      <c r="K16" s="865"/>
      <c r="L16" s="865"/>
      <c r="M16" s="865"/>
      <c r="N16" s="866"/>
    </row>
    <row r="17" spans="1:14" s="451" customFormat="1" ht="45" hidden="1" customHeight="1">
      <c r="A17" s="856"/>
      <c r="B17" s="857"/>
      <c r="C17" s="857"/>
      <c r="D17" s="857"/>
      <c r="E17" s="857"/>
      <c r="F17" s="857"/>
      <c r="G17" s="857"/>
      <c r="H17" s="857"/>
      <c r="I17" s="857"/>
      <c r="J17" s="857"/>
      <c r="K17" s="857"/>
      <c r="L17" s="857"/>
      <c r="M17" s="857"/>
      <c r="N17" s="858"/>
    </row>
    <row r="18" spans="1:14" ht="409.6" hidden="1" customHeight="1">
      <c r="A18" s="850"/>
      <c r="B18" s="851"/>
      <c r="C18" s="851"/>
      <c r="D18" s="851"/>
      <c r="E18" s="851"/>
      <c r="F18" s="851"/>
      <c r="G18" s="851"/>
      <c r="H18" s="851"/>
      <c r="I18" s="851"/>
      <c r="J18" s="851"/>
      <c r="K18" s="851"/>
      <c r="L18" s="851"/>
      <c r="M18" s="851"/>
      <c r="N18" s="852"/>
    </row>
    <row r="19" spans="1:14" ht="36" hidden="1" customHeight="1" thickBot="1">
      <c r="A19" s="864"/>
      <c r="B19" s="865"/>
      <c r="C19" s="865"/>
      <c r="D19" s="865"/>
      <c r="E19" s="865"/>
      <c r="F19" s="865"/>
      <c r="G19" s="865"/>
      <c r="H19" s="865"/>
      <c r="I19" s="865"/>
      <c r="J19" s="865"/>
      <c r="K19" s="865"/>
      <c r="L19" s="865"/>
      <c r="M19" s="865"/>
      <c r="N19" s="866"/>
    </row>
  </sheetData>
  <mergeCells count="19">
    <mergeCell ref="A18:N18"/>
    <mergeCell ref="A19:N19"/>
    <mergeCell ref="A17:N17"/>
    <mergeCell ref="A14:N14"/>
    <mergeCell ref="A15:N15"/>
    <mergeCell ref="A16:N16"/>
    <mergeCell ref="A1:N1"/>
    <mergeCell ref="A2:N2"/>
    <mergeCell ref="A3:N3"/>
    <mergeCell ref="A5:N5"/>
    <mergeCell ref="A4:N4"/>
    <mergeCell ref="A6:N6"/>
    <mergeCell ref="A8:N8"/>
    <mergeCell ref="A7:N7"/>
    <mergeCell ref="A12:N12"/>
    <mergeCell ref="A13:N13"/>
    <mergeCell ref="A9:N9"/>
    <mergeCell ref="A10:N10"/>
    <mergeCell ref="A11:N11"/>
  </mergeCells>
  <phoneticPr fontId="15"/>
  <hyperlinks>
    <hyperlink ref="A4" r:id="rId1" xr:uid="{7BC430BD-5E2A-4619-ABDE-2B7CDA90FDFD}"/>
    <hyperlink ref="A7" r:id="rId2" xr:uid="{EB6A41BE-75BB-4F92-A69E-72404F6D5C71}"/>
    <hyperlink ref="A10" r:id="rId3" xr:uid="{1C764E15-9253-43DF-942D-4BFB736254AB}"/>
    <hyperlink ref="A13" r:id="rId4" xr:uid="{DBE76619-75A9-47B0-A14D-67C33E21922A}"/>
  </hyperlinks>
  <pageMargins left="0.7" right="0.7" top="0.75" bottom="0.75" header="0.3" footer="0.3"/>
  <pageSetup paperSize="9" scale="37"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B4F6-1686-4FBA-827B-89B092F30EEF}">
  <dimension ref="A1:AZ56"/>
  <sheetViews>
    <sheetView view="pageBreakPreview" zoomScale="86" zoomScaleNormal="100" zoomScaleSheetLayoutView="86" workbookViewId="0">
      <selection activeCell="Y13" sqref="Y13"/>
    </sheetView>
  </sheetViews>
  <sheetFormatPr defaultRowHeight="13.2"/>
  <cols>
    <col min="1" max="2" width="7.44140625" customWidth="1"/>
    <col min="3" max="3" width="10.77734375" customWidth="1"/>
    <col min="4" max="18" width="7.44140625" customWidth="1"/>
    <col min="19" max="30" width="7.44140625" style="46" customWidth="1"/>
    <col min="31" max="51" width="8.88671875" style="46"/>
    <col min="52" max="52" width="8.88671875" style="439"/>
  </cols>
  <sheetData>
    <row r="1" spans="1:52" ht="17.399999999999999" customHeight="1">
      <c r="A1" s="899"/>
      <c r="B1" s="899"/>
      <c r="C1" s="899"/>
      <c r="D1" s="899"/>
      <c r="E1" s="899"/>
      <c r="F1" s="899"/>
      <c r="G1" s="899"/>
      <c r="H1" s="899"/>
      <c r="I1" s="899"/>
      <c r="J1" s="899"/>
      <c r="K1" s="899"/>
      <c r="L1" s="899"/>
      <c r="M1" s="899"/>
      <c r="N1" s="899"/>
      <c r="O1" s="899"/>
      <c r="P1" s="899"/>
      <c r="Q1" s="899"/>
      <c r="R1" s="899"/>
      <c r="S1" s="899"/>
      <c r="T1" s="899"/>
      <c r="U1" s="899"/>
      <c r="V1" s="899"/>
      <c r="W1" s="899"/>
      <c r="X1" s="899"/>
      <c r="Y1" s="899"/>
      <c r="Z1" s="899"/>
      <c r="AA1" s="899"/>
      <c r="AB1" s="899"/>
      <c r="AC1" s="447"/>
      <c r="AD1" s="447"/>
      <c r="AE1" s="447"/>
      <c r="AF1" s="447"/>
      <c r="AG1" s="447"/>
      <c r="AH1" s="447"/>
      <c r="AI1" s="447"/>
      <c r="AJ1"/>
      <c r="AK1"/>
      <c r="AL1"/>
      <c r="AM1"/>
      <c r="AN1"/>
      <c r="AO1"/>
      <c r="AP1"/>
      <c r="AQ1"/>
      <c r="AR1"/>
      <c r="AS1"/>
      <c r="AT1"/>
      <c r="AU1"/>
      <c r="AV1"/>
      <c r="AW1"/>
      <c r="AX1"/>
      <c r="AY1"/>
      <c r="AZ1"/>
    </row>
    <row r="2" spans="1:52" ht="17.399999999999999" customHeight="1">
      <c r="A2" s="899"/>
      <c r="B2" s="899"/>
      <c r="C2" s="899"/>
      <c r="D2" s="899"/>
      <c r="E2" s="899"/>
      <c r="F2" s="899"/>
      <c r="G2" s="899"/>
      <c r="H2" s="899"/>
      <c r="I2" s="899"/>
      <c r="J2" s="899"/>
      <c r="K2" s="900"/>
      <c r="L2" s="900"/>
      <c r="M2" s="900"/>
      <c r="N2" s="900"/>
      <c r="O2" s="900"/>
      <c r="P2" s="900"/>
      <c r="Q2" s="900"/>
      <c r="R2" s="900"/>
      <c r="S2" s="900"/>
      <c r="T2" s="900"/>
      <c r="U2" s="900"/>
      <c r="V2" s="900"/>
      <c r="W2" s="900"/>
      <c r="X2" s="900"/>
      <c r="Y2" s="900"/>
      <c r="Z2" s="900"/>
      <c r="AA2" s="900"/>
      <c r="AB2" s="900"/>
      <c r="AC2" s="447"/>
      <c r="AD2" s="447"/>
      <c r="AE2" s="447"/>
      <c r="AF2" s="447"/>
      <c r="AG2" s="447"/>
      <c r="AH2" s="447"/>
      <c r="AI2" s="447"/>
      <c r="AJ2"/>
      <c r="AK2"/>
      <c r="AL2"/>
      <c r="AM2"/>
      <c r="AN2"/>
      <c r="AO2"/>
      <c r="AP2"/>
      <c r="AQ2"/>
      <c r="AR2"/>
      <c r="AS2"/>
      <c r="AT2"/>
      <c r="AU2"/>
      <c r="AV2"/>
      <c r="AW2"/>
      <c r="AX2"/>
      <c r="AY2"/>
      <c r="AZ2"/>
    </row>
    <row r="3" spans="1:52" ht="30.6" customHeight="1">
      <c r="A3" s="899"/>
      <c r="B3" s="899"/>
      <c r="C3" s="909"/>
      <c r="D3" s="910" t="s">
        <v>234</v>
      </c>
      <c r="E3" s="909"/>
      <c r="F3" s="909"/>
      <c r="G3" s="909"/>
      <c r="H3" s="911"/>
      <c r="I3" s="911"/>
      <c r="J3" s="911"/>
      <c r="K3" s="900"/>
      <c r="L3" s="900"/>
      <c r="M3" s="900"/>
      <c r="N3" s="900"/>
      <c r="O3" s="900"/>
      <c r="P3" s="900"/>
      <c r="Q3" s="900"/>
      <c r="R3" s="900"/>
      <c r="S3" s="900"/>
      <c r="T3" s="900"/>
      <c r="U3" s="900"/>
      <c r="V3" s="900"/>
      <c r="W3" s="900"/>
      <c r="X3" s="900"/>
      <c r="Y3" s="900"/>
      <c r="Z3" s="900"/>
      <c r="AA3" s="900"/>
      <c r="AB3" s="900"/>
      <c r="AC3" s="447"/>
      <c r="AD3" s="447"/>
      <c r="AE3" s="447"/>
      <c r="AF3" s="447"/>
      <c r="AG3" s="447"/>
      <c r="AH3" s="447"/>
      <c r="AI3" s="447"/>
      <c r="AJ3"/>
      <c r="AK3"/>
      <c r="AL3"/>
      <c r="AM3"/>
      <c r="AN3"/>
      <c r="AO3"/>
      <c r="AP3"/>
      <c r="AQ3"/>
      <c r="AR3"/>
      <c r="AS3"/>
      <c r="AT3"/>
      <c r="AU3"/>
      <c r="AV3"/>
      <c r="AW3"/>
      <c r="AX3"/>
      <c r="AY3"/>
      <c r="AZ3"/>
    </row>
    <row r="4" spans="1:52" ht="17.399999999999999" customHeight="1">
      <c r="A4" s="899"/>
      <c r="B4" s="899"/>
      <c r="C4" s="899"/>
      <c r="D4" s="899"/>
      <c r="E4" s="899"/>
      <c r="F4" s="899"/>
      <c r="G4" s="899"/>
      <c r="H4" s="899"/>
      <c r="I4" s="899"/>
      <c r="J4" s="899"/>
      <c r="K4" s="900"/>
      <c r="L4" s="900"/>
      <c r="M4" s="900"/>
      <c r="N4" s="900"/>
      <c r="O4" s="900"/>
      <c r="P4" s="900"/>
      <c r="Q4" s="900"/>
      <c r="R4" s="900"/>
      <c r="S4" s="900"/>
      <c r="T4" s="900"/>
      <c r="U4" s="900"/>
      <c r="V4" s="900"/>
      <c r="W4" s="900"/>
      <c r="X4" s="900"/>
      <c r="Y4" s="900"/>
      <c r="Z4" s="900"/>
      <c r="AA4" s="900"/>
      <c r="AB4" s="900"/>
      <c r="AC4" s="447"/>
      <c r="AD4" s="447"/>
      <c r="AE4" s="447"/>
      <c r="AF4" s="447"/>
      <c r="AG4" s="447"/>
      <c r="AH4" s="447"/>
      <c r="AI4" s="447"/>
      <c r="AJ4"/>
      <c r="AK4"/>
      <c r="AL4"/>
      <c r="AM4"/>
      <c r="AN4"/>
      <c r="AO4"/>
      <c r="AP4"/>
      <c r="AQ4"/>
      <c r="AR4"/>
      <c r="AS4"/>
      <c r="AT4"/>
      <c r="AU4"/>
      <c r="AV4"/>
      <c r="AW4"/>
      <c r="AX4"/>
      <c r="AY4"/>
      <c r="AZ4"/>
    </row>
    <row r="5" spans="1:52" ht="17.399999999999999" customHeight="1">
      <c r="A5" s="899"/>
      <c r="B5" s="899"/>
      <c r="C5" s="899"/>
      <c r="D5" s="908" t="s">
        <v>235</v>
      </c>
      <c r="E5" s="908"/>
      <c r="F5" s="908"/>
      <c r="G5" s="899"/>
      <c r="H5" s="899"/>
      <c r="I5" s="899"/>
      <c r="J5" s="899"/>
      <c r="K5" s="900"/>
      <c r="L5" s="900"/>
      <c r="M5" s="900"/>
      <c r="N5" s="900"/>
      <c r="O5" s="900"/>
      <c r="P5" s="900"/>
      <c r="Q5" s="900"/>
      <c r="R5" s="900"/>
      <c r="S5" s="900"/>
      <c r="T5" s="900"/>
      <c r="U5" s="900"/>
      <c r="V5" s="900"/>
      <c r="W5" s="900"/>
      <c r="X5" s="900"/>
      <c r="Y5" s="900"/>
      <c r="Z5" s="900"/>
      <c r="AA5" s="900"/>
      <c r="AB5" s="900"/>
      <c r="AC5" s="447"/>
      <c r="AD5" s="447"/>
      <c r="AE5" s="447"/>
      <c r="AF5" s="447"/>
      <c r="AG5" s="447"/>
      <c r="AH5" s="447"/>
      <c r="AI5" s="447"/>
      <c r="AJ5"/>
      <c r="AK5"/>
      <c r="AL5"/>
      <c r="AM5"/>
      <c r="AN5"/>
      <c r="AO5"/>
      <c r="AP5"/>
      <c r="AQ5"/>
      <c r="AR5"/>
      <c r="AS5"/>
      <c r="AT5"/>
      <c r="AU5"/>
      <c r="AV5"/>
      <c r="AW5"/>
      <c r="AX5"/>
      <c r="AY5"/>
      <c r="AZ5"/>
    </row>
    <row r="6" spans="1:52" ht="17.399999999999999" customHeight="1" thickBot="1">
      <c r="A6" s="899"/>
      <c r="B6" s="899"/>
      <c r="C6" s="899"/>
      <c r="D6" s="908"/>
      <c r="E6" s="908"/>
      <c r="F6" s="908"/>
      <c r="G6" s="901"/>
      <c r="H6" s="901"/>
      <c r="I6" s="899"/>
      <c r="J6" s="899"/>
      <c r="K6" s="899"/>
      <c r="L6" s="912" t="s">
        <v>241</v>
      </c>
      <c r="M6" s="912"/>
      <c r="N6" s="912"/>
      <c r="O6" s="912"/>
      <c r="P6" s="901"/>
      <c r="Q6" s="901"/>
      <c r="R6" s="901"/>
      <c r="S6" s="899"/>
      <c r="T6" s="899"/>
      <c r="U6" s="899"/>
      <c r="V6" s="899"/>
      <c r="W6" s="899"/>
      <c r="X6" s="899"/>
      <c r="Y6" s="899"/>
      <c r="Z6" s="899"/>
      <c r="AA6" s="899"/>
      <c r="AB6" s="899"/>
      <c r="AC6" s="447"/>
      <c r="AD6" s="447"/>
      <c r="AE6" s="447"/>
      <c r="AF6" s="447"/>
      <c r="AG6" s="447"/>
      <c r="AH6" s="447"/>
      <c r="AI6" s="447"/>
      <c r="AJ6"/>
      <c r="AK6"/>
      <c r="AL6"/>
      <c r="AM6"/>
      <c r="AN6"/>
      <c r="AO6"/>
      <c r="AP6"/>
      <c r="AQ6"/>
      <c r="AR6"/>
      <c r="AS6"/>
      <c r="AT6"/>
      <c r="AU6"/>
      <c r="AV6"/>
      <c r="AW6"/>
      <c r="AX6"/>
      <c r="AY6"/>
      <c r="AZ6"/>
    </row>
    <row r="7" spans="1:52" ht="17.399999999999999" customHeight="1" thickTop="1">
      <c r="A7" s="899"/>
      <c r="B7" s="899"/>
      <c r="C7" s="899"/>
      <c r="D7" s="901"/>
      <c r="E7" s="901"/>
      <c r="F7" s="901"/>
      <c r="G7" s="901"/>
      <c r="H7" s="901"/>
      <c r="I7" s="899"/>
      <c r="J7" s="899"/>
      <c r="K7" s="899"/>
      <c r="L7" s="913"/>
      <c r="M7" s="914"/>
      <c r="N7" s="914"/>
      <c r="O7" s="915"/>
      <c r="P7" s="901"/>
      <c r="Q7" s="901"/>
      <c r="R7" s="901"/>
      <c r="S7" s="899"/>
      <c r="T7" s="899"/>
      <c r="U7" s="899"/>
      <c r="V7" s="899"/>
      <c r="W7" s="899"/>
      <c r="X7" s="899"/>
      <c r="Y7" s="899"/>
      <c r="Z7" s="899"/>
      <c r="AA7" s="899"/>
      <c r="AB7" s="899"/>
      <c r="AC7" s="447"/>
      <c r="AD7" s="447"/>
      <c r="AE7" s="447"/>
      <c r="AF7" s="447"/>
      <c r="AG7" s="447"/>
      <c r="AH7" s="447"/>
      <c r="AI7" s="447"/>
      <c r="AJ7"/>
      <c r="AK7"/>
      <c r="AL7"/>
      <c r="AM7"/>
      <c r="AN7"/>
      <c r="AO7"/>
      <c r="AP7"/>
      <c r="AQ7"/>
      <c r="AR7"/>
      <c r="AS7"/>
      <c r="AT7"/>
      <c r="AU7"/>
      <c r="AV7"/>
      <c r="AW7"/>
      <c r="AX7"/>
      <c r="AY7"/>
      <c r="AZ7"/>
    </row>
    <row r="8" spans="1:52" ht="17.399999999999999" customHeight="1">
      <c r="A8" s="899"/>
      <c r="B8" s="899"/>
      <c r="C8" s="904"/>
      <c r="D8" s="905" t="s">
        <v>236</v>
      </c>
      <c r="E8" s="905"/>
      <c r="F8" s="905"/>
      <c r="G8" s="905"/>
      <c r="H8" s="906"/>
      <c r="I8" s="899"/>
      <c r="J8" s="899"/>
      <c r="K8" s="899"/>
      <c r="L8" s="916" t="s">
        <v>242</v>
      </c>
      <c r="M8" s="917"/>
      <c r="N8" s="917"/>
      <c r="O8" s="918"/>
      <c r="P8" s="901"/>
      <c r="Q8" s="901"/>
      <c r="R8" s="901"/>
      <c r="S8" s="899"/>
      <c r="T8" s="899"/>
      <c r="U8" s="899"/>
      <c r="V8" s="899"/>
      <c r="W8" s="899"/>
      <c r="X8" s="899"/>
      <c r="Y8" s="899"/>
      <c r="Z8" s="899"/>
      <c r="AA8" s="899"/>
      <c r="AB8" s="899"/>
      <c r="AC8" s="447"/>
      <c r="AD8" s="447"/>
      <c r="AE8" s="447"/>
      <c r="AF8" s="447"/>
      <c r="AG8" s="447"/>
      <c r="AH8" s="447"/>
      <c r="AI8" s="447"/>
      <c r="AJ8"/>
      <c r="AK8"/>
      <c r="AL8"/>
      <c r="AM8"/>
      <c r="AN8"/>
      <c r="AO8"/>
      <c r="AP8"/>
      <c r="AQ8"/>
      <c r="AR8"/>
      <c r="AS8"/>
      <c r="AT8"/>
      <c r="AU8"/>
      <c r="AV8"/>
      <c r="AW8"/>
      <c r="AX8"/>
      <c r="AY8"/>
      <c r="AZ8"/>
    </row>
    <row r="9" spans="1:52" ht="17.399999999999999" customHeight="1">
      <c r="A9" s="899"/>
      <c r="B9" s="899"/>
      <c r="C9" s="904"/>
      <c r="D9" s="907" t="s">
        <v>237</v>
      </c>
      <c r="E9" s="907"/>
      <c r="F9" s="907"/>
      <c r="G9" s="907"/>
      <c r="H9" s="907"/>
      <c r="I9" s="907"/>
      <c r="J9" s="899"/>
      <c r="K9" s="899"/>
      <c r="L9" s="916" t="s">
        <v>243</v>
      </c>
      <c r="M9" s="917"/>
      <c r="N9" s="917"/>
      <c r="O9" s="918"/>
      <c r="P9" s="901"/>
      <c r="Q9" s="901"/>
      <c r="R9" s="901"/>
      <c r="S9" s="899"/>
      <c r="T9" s="899"/>
      <c r="U9" s="899"/>
      <c r="V9" s="899"/>
      <c r="W9" s="899"/>
      <c r="X9" s="899"/>
      <c r="Y9" s="899"/>
      <c r="Z9" s="899"/>
      <c r="AA9" s="899"/>
      <c r="AB9" s="899"/>
      <c r="AC9" s="447"/>
      <c r="AD9" s="447"/>
      <c r="AE9" s="447"/>
      <c r="AF9" s="447"/>
      <c r="AG9" s="447"/>
      <c r="AH9" s="447"/>
      <c r="AI9" s="447"/>
      <c r="AJ9"/>
      <c r="AK9"/>
      <c r="AL9"/>
      <c r="AM9"/>
      <c r="AN9"/>
      <c r="AO9"/>
      <c r="AP9"/>
      <c r="AQ9"/>
      <c r="AR9"/>
      <c r="AS9"/>
      <c r="AT9"/>
      <c r="AU9"/>
      <c r="AV9"/>
      <c r="AW9"/>
      <c r="AX9"/>
      <c r="AY9"/>
      <c r="AZ9"/>
    </row>
    <row r="10" spans="1:52" ht="17.399999999999999" customHeight="1" thickBot="1">
      <c r="A10" s="899"/>
      <c r="B10" s="899"/>
      <c r="C10" s="905" t="s">
        <v>238</v>
      </c>
      <c r="D10" s="905"/>
      <c r="E10" s="905"/>
      <c r="F10" s="905"/>
      <c r="G10" s="905"/>
      <c r="H10" s="905"/>
      <c r="I10" s="899"/>
      <c r="J10" s="899"/>
      <c r="K10" s="899"/>
      <c r="L10" s="919"/>
      <c r="M10" s="920"/>
      <c r="N10" s="920"/>
      <c r="O10" s="921"/>
      <c r="P10" s="901"/>
      <c r="Q10" s="901"/>
      <c r="R10" s="901"/>
      <c r="S10" s="899"/>
      <c r="T10" s="899"/>
      <c r="U10" s="899"/>
      <c r="V10" s="899"/>
      <c r="W10" s="899"/>
      <c r="X10" s="899"/>
      <c r="Y10" s="899"/>
      <c r="Z10" s="899"/>
      <c r="AA10" s="899"/>
      <c r="AB10" s="899"/>
      <c r="AC10" s="447"/>
      <c r="AD10" s="447"/>
      <c r="AE10" s="447"/>
      <c r="AF10" s="447"/>
      <c r="AG10" s="447"/>
      <c r="AH10" s="447"/>
      <c r="AI10" s="447"/>
      <c r="AJ10"/>
      <c r="AK10"/>
      <c r="AL10"/>
      <c r="AM10"/>
      <c r="AN10"/>
      <c r="AO10"/>
      <c r="AP10"/>
      <c r="AQ10"/>
      <c r="AR10"/>
      <c r="AS10"/>
      <c r="AT10"/>
      <c r="AU10"/>
      <c r="AV10"/>
      <c r="AW10"/>
      <c r="AX10"/>
      <c r="AY10"/>
      <c r="AZ10"/>
    </row>
    <row r="11" spans="1:52" ht="17.399999999999999" customHeight="1" thickTop="1">
      <c r="A11" s="899"/>
      <c r="B11" s="899"/>
      <c r="C11" s="904"/>
      <c r="D11" s="905" t="s">
        <v>239</v>
      </c>
      <c r="E11" s="905"/>
      <c r="F11" s="905"/>
      <c r="G11" s="905"/>
      <c r="H11" s="906"/>
      <c r="I11" s="899"/>
      <c r="J11" s="899"/>
      <c r="K11" s="899"/>
      <c r="L11" s="901"/>
      <c r="M11" s="901"/>
      <c r="N11" s="901"/>
      <c r="O11" s="901"/>
      <c r="P11" s="901"/>
      <c r="Q11" s="901"/>
      <c r="R11" s="901"/>
      <c r="S11" s="899"/>
      <c r="T11" s="899"/>
      <c r="U11" s="899"/>
      <c r="V11" s="899"/>
      <c r="W11" s="899"/>
      <c r="X11" s="899"/>
      <c r="Y11" s="899"/>
      <c r="Z11" s="899"/>
      <c r="AA11" s="899"/>
      <c r="AB11" s="899"/>
      <c r="AC11" s="447"/>
      <c r="AD11" s="447"/>
      <c r="AE11" s="447"/>
      <c r="AF11" s="447"/>
      <c r="AG11" s="447"/>
      <c r="AH11" s="447"/>
      <c r="AI11" s="447"/>
      <c r="AJ11"/>
      <c r="AK11"/>
      <c r="AL11"/>
      <c r="AM11"/>
      <c r="AN11"/>
      <c r="AO11"/>
      <c r="AP11"/>
      <c r="AQ11"/>
      <c r="AR11"/>
      <c r="AS11"/>
      <c r="AT11"/>
      <c r="AU11"/>
      <c r="AV11"/>
      <c r="AW11"/>
      <c r="AX11"/>
      <c r="AY11"/>
      <c r="AZ11"/>
    </row>
    <row r="12" spans="1:52" ht="17.399999999999999" customHeight="1" thickBot="1">
      <c r="A12" s="899"/>
      <c r="B12" s="899"/>
      <c r="C12" s="904"/>
      <c r="D12" s="905" t="s">
        <v>240</v>
      </c>
      <c r="E12" s="905"/>
      <c r="F12" s="905"/>
      <c r="G12" s="905"/>
      <c r="H12" s="905"/>
      <c r="I12" s="899"/>
      <c r="J12" s="899"/>
      <c r="K12" s="899"/>
      <c r="L12" s="901" t="s">
        <v>244</v>
      </c>
      <c r="M12" s="901"/>
      <c r="N12" s="901"/>
      <c r="O12" s="901"/>
      <c r="P12" s="901"/>
      <c r="Q12" s="901"/>
      <c r="R12" s="901"/>
      <c r="S12" s="899"/>
      <c r="T12" s="899"/>
      <c r="U12" s="899"/>
      <c r="V12" s="899"/>
      <c r="W12" s="899"/>
      <c r="X12" s="899"/>
      <c r="Y12" s="899"/>
      <c r="Z12" s="899"/>
      <c r="AA12" s="899"/>
      <c r="AB12" s="899"/>
      <c r="AC12" s="447"/>
      <c r="AD12" s="447"/>
      <c r="AE12" s="447"/>
      <c r="AF12" s="447"/>
      <c r="AG12" s="447"/>
      <c r="AH12" s="447"/>
      <c r="AI12" s="447"/>
      <c r="AJ12"/>
      <c r="AK12"/>
      <c r="AL12"/>
      <c r="AM12"/>
      <c r="AN12"/>
      <c r="AO12"/>
      <c r="AP12"/>
      <c r="AQ12"/>
      <c r="AR12"/>
      <c r="AS12"/>
      <c r="AT12"/>
      <c r="AU12"/>
      <c r="AV12"/>
      <c r="AW12"/>
      <c r="AX12"/>
      <c r="AY12"/>
      <c r="AZ12"/>
    </row>
    <row r="13" spans="1:52" ht="17.399999999999999" customHeight="1" thickTop="1">
      <c r="A13" s="899"/>
      <c r="B13" s="899"/>
      <c r="C13" s="899"/>
      <c r="D13" s="902"/>
      <c r="E13" s="902"/>
      <c r="F13" s="902"/>
      <c r="G13" s="902"/>
      <c r="H13" s="902"/>
      <c r="I13" s="899"/>
      <c r="J13" s="899"/>
      <c r="K13" s="899"/>
      <c r="L13" s="922" t="s">
        <v>245</v>
      </c>
      <c r="M13" s="923"/>
      <c r="N13" s="923"/>
      <c r="O13" s="923"/>
      <c r="P13" s="923"/>
      <c r="Q13" s="923"/>
      <c r="R13" s="923"/>
      <c r="S13" s="924"/>
      <c r="T13" s="899"/>
      <c r="U13" s="899"/>
      <c r="V13" s="899"/>
      <c r="W13" s="899"/>
      <c r="X13" s="899"/>
      <c r="Y13" s="899"/>
      <c r="Z13" s="899"/>
      <c r="AA13" s="899"/>
      <c r="AB13" s="899"/>
      <c r="AC13" s="447"/>
      <c r="AD13" s="447"/>
      <c r="AE13" s="447"/>
      <c r="AF13" s="447"/>
      <c r="AG13" s="447"/>
      <c r="AH13" s="447"/>
      <c r="AI13" s="447"/>
      <c r="AJ13"/>
      <c r="AK13"/>
      <c r="AL13"/>
      <c r="AM13"/>
      <c r="AN13"/>
      <c r="AO13"/>
      <c r="AP13"/>
      <c r="AQ13"/>
      <c r="AR13"/>
      <c r="AS13"/>
      <c r="AT13"/>
      <c r="AU13"/>
      <c r="AV13"/>
      <c r="AW13"/>
      <c r="AX13"/>
      <c r="AY13"/>
      <c r="AZ13"/>
    </row>
    <row r="14" spans="1:52" ht="17.399999999999999" customHeight="1">
      <c r="A14" s="899"/>
      <c r="B14" s="899"/>
      <c r="C14" s="899"/>
      <c r="D14" s="899"/>
      <c r="E14" s="899"/>
      <c r="F14" s="899"/>
      <c r="G14" s="899"/>
      <c r="H14" s="899"/>
      <c r="I14" s="899"/>
      <c r="J14" s="899"/>
      <c r="K14" s="899"/>
      <c r="L14" s="925"/>
      <c r="M14" s="917"/>
      <c r="N14" s="917"/>
      <c r="O14" s="917"/>
      <c r="P14" s="917"/>
      <c r="Q14" s="917"/>
      <c r="R14" s="917"/>
      <c r="S14" s="926"/>
      <c r="T14" s="899"/>
      <c r="U14" s="899"/>
      <c r="V14" s="899"/>
      <c r="W14" s="899"/>
      <c r="X14" s="899"/>
      <c r="Y14" s="899"/>
      <c r="Z14" s="899"/>
      <c r="AA14" s="899"/>
      <c r="AB14" s="899"/>
      <c r="AC14" s="447"/>
      <c r="AD14" s="447"/>
      <c r="AE14" s="447"/>
      <c r="AF14" s="447"/>
      <c r="AG14" s="447"/>
      <c r="AH14" s="447"/>
      <c r="AI14" s="447"/>
      <c r="AJ14"/>
      <c r="AK14"/>
      <c r="AL14"/>
      <c r="AM14"/>
      <c r="AN14"/>
      <c r="AO14"/>
      <c r="AP14"/>
      <c r="AQ14"/>
      <c r="AR14"/>
      <c r="AS14"/>
      <c r="AT14"/>
      <c r="AU14"/>
      <c r="AV14"/>
      <c r="AW14"/>
      <c r="AX14"/>
      <c r="AY14"/>
      <c r="AZ14"/>
    </row>
    <row r="15" spans="1:52" ht="17.399999999999999" customHeight="1">
      <c r="A15" s="899"/>
      <c r="B15" s="899"/>
      <c r="C15" s="899"/>
      <c r="D15" s="899"/>
      <c r="E15" s="899"/>
      <c r="F15" s="899"/>
      <c r="G15" s="899"/>
      <c r="H15" s="899"/>
      <c r="I15" s="899"/>
      <c r="J15" s="899"/>
      <c r="K15" s="899"/>
      <c r="L15" s="927" t="s">
        <v>246</v>
      </c>
      <c r="M15" s="928"/>
      <c r="N15" s="928"/>
      <c r="O15" s="917"/>
      <c r="P15" s="917"/>
      <c r="Q15" s="917"/>
      <c r="R15" s="917"/>
      <c r="S15" s="926"/>
      <c r="T15" s="899"/>
      <c r="U15" s="899"/>
      <c r="V15" s="899"/>
      <c r="W15" s="899"/>
      <c r="X15" s="899"/>
      <c r="Y15" s="899"/>
      <c r="Z15" s="899"/>
      <c r="AA15" s="899"/>
      <c r="AB15" s="899"/>
      <c r="AC15" s="447"/>
      <c r="AD15" s="447"/>
      <c r="AE15" s="447"/>
      <c r="AF15" s="447"/>
      <c r="AG15" s="447"/>
      <c r="AH15" s="447"/>
      <c r="AI15" s="447"/>
      <c r="AJ15"/>
      <c r="AK15"/>
      <c r="AL15"/>
      <c r="AM15"/>
      <c r="AN15"/>
      <c r="AO15"/>
      <c r="AP15"/>
      <c r="AQ15"/>
      <c r="AR15"/>
      <c r="AS15"/>
      <c r="AT15"/>
      <c r="AU15"/>
      <c r="AV15"/>
      <c r="AW15"/>
      <c r="AX15"/>
      <c r="AY15"/>
      <c r="AZ15"/>
    </row>
    <row r="16" spans="1:52" ht="17.399999999999999" customHeight="1">
      <c r="A16" s="899"/>
      <c r="B16" s="899"/>
      <c r="C16" s="899"/>
      <c r="D16" s="899"/>
      <c r="E16" s="899"/>
      <c r="F16" s="903" t="s">
        <v>252</v>
      </c>
      <c r="G16" s="903"/>
      <c r="H16" s="903"/>
      <c r="I16" s="899"/>
      <c r="J16" s="899"/>
      <c r="K16" s="899"/>
      <c r="L16" s="925" t="s">
        <v>247</v>
      </c>
      <c r="M16" s="917"/>
      <c r="N16" s="917"/>
      <c r="O16" s="917"/>
      <c r="P16" s="917"/>
      <c r="Q16" s="917"/>
      <c r="R16" s="917"/>
      <c r="S16" s="926"/>
      <c r="T16" s="899"/>
      <c r="U16" s="899"/>
      <c r="V16" s="899"/>
      <c r="W16" s="899"/>
      <c r="X16" s="899"/>
      <c r="Y16" s="899"/>
      <c r="Z16" s="899"/>
      <c r="AA16" s="899"/>
      <c r="AB16" s="899"/>
      <c r="AC16" s="447"/>
      <c r="AD16" s="447"/>
      <c r="AE16" s="447"/>
      <c r="AF16" s="447"/>
      <c r="AG16" s="447"/>
      <c r="AH16" s="447"/>
      <c r="AI16" s="447"/>
      <c r="AJ16"/>
      <c r="AK16"/>
      <c r="AL16"/>
      <c r="AM16"/>
      <c r="AN16"/>
      <c r="AO16"/>
      <c r="AP16"/>
      <c r="AQ16"/>
      <c r="AR16"/>
      <c r="AS16"/>
      <c r="AT16"/>
      <c r="AU16"/>
      <c r="AV16"/>
      <c r="AW16"/>
      <c r="AX16"/>
      <c r="AY16"/>
      <c r="AZ16"/>
    </row>
    <row r="17" spans="1:52" ht="17.399999999999999" customHeight="1">
      <c r="A17" s="899"/>
      <c r="B17" s="899"/>
      <c r="C17" s="899"/>
      <c r="D17" s="899"/>
      <c r="E17" s="899"/>
      <c r="F17" s="903"/>
      <c r="G17" s="903"/>
      <c r="H17" s="903"/>
      <c r="I17" s="899"/>
      <c r="J17" s="899"/>
      <c r="K17" s="899"/>
      <c r="L17" s="925" t="s">
        <v>248</v>
      </c>
      <c r="M17" s="917"/>
      <c r="N17" s="917"/>
      <c r="O17" s="917"/>
      <c r="P17" s="917"/>
      <c r="Q17" s="917"/>
      <c r="R17" s="917"/>
      <c r="S17" s="926"/>
      <c r="T17" s="899"/>
      <c r="U17" s="899"/>
      <c r="V17" s="899"/>
      <c r="W17" s="899"/>
      <c r="X17" s="899"/>
      <c r="Y17" s="899"/>
      <c r="Z17" s="899"/>
      <c r="AA17" s="899"/>
      <c r="AB17" s="899"/>
      <c r="AC17" s="447"/>
      <c r="AD17" s="447"/>
      <c r="AE17" s="447"/>
      <c r="AF17" s="447"/>
      <c r="AG17" s="447"/>
      <c r="AH17" s="447"/>
      <c r="AI17" s="447"/>
      <c r="AJ17"/>
      <c r="AK17"/>
      <c r="AL17"/>
      <c r="AM17"/>
      <c r="AN17"/>
      <c r="AO17"/>
      <c r="AP17"/>
      <c r="AQ17"/>
      <c r="AR17"/>
      <c r="AS17"/>
      <c r="AT17"/>
      <c r="AU17"/>
      <c r="AV17"/>
      <c r="AW17"/>
      <c r="AX17"/>
      <c r="AY17"/>
      <c r="AZ17"/>
    </row>
    <row r="18" spans="1:52" ht="17.399999999999999" customHeight="1" thickBot="1">
      <c r="A18" s="899"/>
      <c r="B18" s="899"/>
      <c r="C18" s="899"/>
      <c r="D18" s="899"/>
      <c r="E18" s="899"/>
      <c r="F18" s="903"/>
      <c r="G18" s="903"/>
      <c r="H18" s="903"/>
      <c r="I18" s="899"/>
      <c r="J18" s="899"/>
      <c r="K18" s="899"/>
      <c r="L18" s="929" t="s">
        <v>249</v>
      </c>
      <c r="M18" s="930"/>
      <c r="N18" s="930"/>
      <c r="O18" s="930"/>
      <c r="P18" s="930"/>
      <c r="Q18" s="930"/>
      <c r="R18" s="930"/>
      <c r="S18" s="931"/>
      <c r="T18" s="899"/>
      <c r="U18" s="899"/>
      <c r="V18" s="899"/>
      <c r="W18" s="899"/>
      <c r="X18" s="899"/>
      <c r="Y18" s="899"/>
      <c r="Z18" s="899"/>
      <c r="AA18" s="899"/>
      <c r="AB18" s="899"/>
      <c r="AC18" s="447"/>
      <c r="AD18" s="447"/>
      <c r="AE18" s="447"/>
      <c r="AF18" s="447"/>
      <c r="AG18" s="447"/>
      <c r="AH18" s="447"/>
      <c r="AI18" s="447"/>
      <c r="AJ18"/>
      <c r="AK18"/>
      <c r="AL18"/>
      <c r="AM18"/>
      <c r="AN18"/>
      <c r="AO18"/>
      <c r="AP18"/>
      <c r="AQ18"/>
      <c r="AR18"/>
      <c r="AS18"/>
      <c r="AT18"/>
      <c r="AU18"/>
      <c r="AV18"/>
      <c r="AW18"/>
      <c r="AX18"/>
      <c r="AY18"/>
      <c r="AZ18"/>
    </row>
    <row r="19" spans="1:52" ht="17.399999999999999" customHeight="1" thickTop="1">
      <c r="A19" s="899"/>
      <c r="B19" s="899"/>
      <c r="C19" s="899"/>
      <c r="D19" s="899"/>
      <c r="E19" s="899"/>
      <c r="F19" s="899"/>
      <c r="G19" s="899"/>
      <c r="H19" s="899"/>
      <c r="I19" s="899"/>
      <c r="J19" s="899"/>
      <c r="K19" s="899"/>
      <c r="L19" s="899"/>
      <c r="M19" s="899"/>
      <c r="N19" s="899"/>
      <c r="O19" s="899"/>
      <c r="P19" s="899"/>
      <c r="Q19" s="901"/>
      <c r="R19" s="901"/>
      <c r="S19" s="899"/>
      <c r="T19" s="899"/>
      <c r="U19" s="899"/>
      <c r="V19" s="899"/>
      <c r="W19" s="899"/>
      <c r="X19" s="899"/>
      <c r="Y19" s="899"/>
      <c r="Z19" s="899"/>
      <c r="AA19" s="899"/>
      <c r="AB19" s="899"/>
      <c r="AC19" s="447"/>
      <c r="AD19" s="447"/>
      <c r="AE19" s="447"/>
      <c r="AF19" s="447"/>
      <c r="AG19" s="447"/>
      <c r="AH19" s="447"/>
      <c r="AI19" s="447"/>
      <c r="AJ19"/>
      <c r="AK19"/>
      <c r="AL19"/>
      <c r="AM19"/>
      <c r="AN19"/>
      <c r="AO19"/>
      <c r="AP19"/>
      <c r="AQ19"/>
      <c r="AR19"/>
      <c r="AS19"/>
      <c r="AT19"/>
      <c r="AU19"/>
      <c r="AV19"/>
      <c r="AW19"/>
      <c r="AX19"/>
      <c r="AY19"/>
      <c r="AZ19"/>
    </row>
    <row r="20" spans="1:52" ht="17.399999999999999" customHeight="1" thickBot="1">
      <c r="A20" s="899"/>
      <c r="B20" s="899"/>
      <c r="C20" s="899"/>
      <c r="D20" s="899"/>
      <c r="E20" s="899"/>
      <c r="F20" s="899"/>
      <c r="G20" s="899"/>
      <c r="H20" s="899"/>
      <c r="I20" s="899"/>
      <c r="J20" s="899"/>
      <c r="K20" s="899"/>
      <c r="L20" s="901" t="s">
        <v>250</v>
      </c>
      <c r="M20" s="901"/>
      <c r="N20" s="901"/>
      <c r="O20" s="901"/>
      <c r="P20" s="901"/>
      <c r="Q20" s="901"/>
      <c r="R20" s="901"/>
      <c r="S20" s="899"/>
      <c r="T20" s="899"/>
      <c r="U20" s="899"/>
      <c r="V20" s="899"/>
      <c r="W20" s="899"/>
      <c r="X20" s="899"/>
      <c r="Y20" s="899"/>
      <c r="Z20" s="899"/>
      <c r="AA20" s="899"/>
      <c r="AB20" s="899"/>
      <c r="AC20" s="447"/>
      <c r="AD20" s="447"/>
      <c r="AE20" s="447"/>
      <c r="AF20" s="447"/>
      <c r="AG20" s="447"/>
      <c r="AH20" s="447"/>
      <c r="AI20" s="447"/>
      <c r="AJ20"/>
      <c r="AK20"/>
      <c r="AL20"/>
      <c r="AM20"/>
      <c r="AN20"/>
      <c r="AO20"/>
      <c r="AP20"/>
      <c r="AQ20"/>
      <c r="AR20"/>
      <c r="AS20"/>
      <c r="AT20"/>
      <c r="AU20"/>
      <c r="AV20"/>
      <c r="AW20"/>
      <c r="AX20"/>
      <c r="AY20"/>
      <c r="AZ20"/>
    </row>
    <row r="21" spans="1:52" ht="13.2" customHeight="1" thickTop="1">
      <c r="A21" s="899"/>
      <c r="B21" s="899"/>
      <c r="C21" s="899"/>
      <c r="D21" s="899"/>
      <c r="E21" s="899"/>
      <c r="F21" s="899"/>
      <c r="G21" s="899"/>
      <c r="H21" s="899"/>
      <c r="I21" s="899"/>
      <c r="J21" s="899"/>
      <c r="K21" s="899"/>
      <c r="L21" s="932" t="e" vm="1">
        <v>#VALUE!</v>
      </c>
      <c r="M21" s="933"/>
      <c r="N21" s="933"/>
      <c r="O21" s="933"/>
      <c r="P21" s="933"/>
      <c r="Q21" s="933"/>
      <c r="R21" s="933"/>
      <c r="S21" s="934"/>
      <c r="T21" s="899"/>
      <c r="U21" s="899"/>
      <c r="V21" s="899"/>
      <c r="W21" s="899"/>
      <c r="X21" s="899"/>
      <c r="Y21" s="899"/>
      <c r="Z21" s="899"/>
      <c r="AA21" s="899"/>
      <c r="AB21" s="899"/>
      <c r="AC21" s="447"/>
      <c r="AD21" s="447"/>
      <c r="AE21" s="447"/>
      <c r="AF21" s="447"/>
      <c r="AG21" s="447"/>
      <c r="AH21" s="447"/>
      <c r="AI21" s="447"/>
      <c r="AJ21"/>
      <c r="AK21"/>
      <c r="AL21"/>
      <c r="AM21"/>
      <c r="AN21"/>
      <c r="AO21"/>
      <c r="AP21"/>
      <c r="AQ21"/>
      <c r="AR21"/>
      <c r="AS21"/>
      <c r="AT21"/>
      <c r="AU21"/>
      <c r="AV21"/>
      <c r="AW21"/>
      <c r="AX21"/>
      <c r="AY21"/>
      <c r="AZ21"/>
    </row>
    <row r="22" spans="1:52" ht="13.2" customHeight="1">
      <c r="A22" s="899"/>
      <c r="B22" s="899"/>
      <c r="C22" s="899"/>
      <c r="D22" s="899"/>
      <c r="E22" s="899"/>
      <c r="F22" s="899"/>
      <c r="G22" s="899"/>
      <c r="H22" s="899"/>
      <c r="I22" s="899"/>
      <c r="J22" s="899"/>
      <c r="K22" s="899"/>
      <c r="L22" s="935"/>
      <c r="M22" s="936"/>
      <c r="N22" s="936"/>
      <c r="O22" s="936"/>
      <c r="P22" s="936"/>
      <c r="Q22" s="936"/>
      <c r="R22" s="936"/>
      <c r="S22" s="937"/>
      <c r="T22" s="899"/>
      <c r="U22" s="899"/>
      <c r="V22" s="899"/>
      <c r="W22" s="899"/>
      <c r="X22" s="899"/>
      <c r="Y22" s="899"/>
      <c r="Z22" s="899"/>
      <c r="AA22" s="899"/>
      <c r="AB22" s="899"/>
      <c r="AC22" s="447"/>
      <c r="AD22" s="447"/>
      <c r="AE22" s="447"/>
      <c r="AF22" s="447"/>
      <c r="AG22" s="447"/>
      <c r="AH22" s="447"/>
      <c r="AI22" s="447"/>
      <c r="AJ22"/>
      <c r="AK22"/>
      <c r="AL22"/>
      <c r="AM22"/>
      <c r="AN22"/>
      <c r="AO22"/>
      <c r="AP22"/>
      <c r="AQ22"/>
      <c r="AR22"/>
      <c r="AS22"/>
      <c r="AT22"/>
      <c r="AU22"/>
      <c r="AV22"/>
      <c r="AW22"/>
      <c r="AX22"/>
      <c r="AY22"/>
      <c r="AZ22"/>
    </row>
    <row r="23" spans="1:52" ht="13.8" thickBot="1">
      <c r="A23" s="899"/>
      <c r="B23" s="899"/>
      <c r="C23" s="899"/>
      <c r="D23" s="899"/>
      <c r="E23" s="899"/>
      <c r="F23" s="899"/>
      <c r="G23" s="899"/>
      <c r="H23" s="899"/>
      <c r="I23" s="899"/>
      <c r="J23" s="899"/>
      <c r="K23" s="899"/>
      <c r="L23" s="938"/>
      <c r="M23" s="939"/>
      <c r="N23" s="939"/>
      <c r="O23" s="939"/>
      <c r="P23" s="939"/>
      <c r="Q23" s="939"/>
      <c r="R23" s="939"/>
      <c r="S23" s="940"/>
      <c r="T23" s="899"/>
      <c r="U23" s="899"/>
      <c r="V23" s="899"/>
      <c r="W23" s="899"/>
      <c r="X23" s="899"/>
      <c r="Y23" s="899"/>
      <c r="Z23" s="899"/>
      <c r="AA23" s="899"/>
      <c r="AB23" s="899"/>
      <c r="AC23" s="447"/>
      <c r="AD23" s="447"/>
      <c r="AE23" s="447"/>
      <c r="AF23" s="447"/>
      <c r="AG23" s="447"/>
      <c r="AH23" s="447"/>
      <c r="AI23" s="447"/>
      <c r="AJ23"/>
      <c r="AK23"/>
      <c r="AL23"/>
      <c r="AM23"/>
      <c r="AN23"/>
      <c r="AO23"/>
      <c r="AP23"/>
      <c r="AQ23"/>
      <c r="AR23"/>
      <c r="AS23"/>
      <c r="AT23"/>
      <c r="AU23"/>
      <c r="AV23"/>
      <c r="AW23"/>
      <c r="AX23"/>
      <c r="AY23"/>
      <c r="AZ23"/>
    </row>
    <row r="24" spans="1:52" ht="19.8" thickTop="1">
      <c r="A24" s="899"/>
      <c r="B24" s="899"/>
      <c r="C24" s="899"/>
      <c r="D24" s="899"/>
      <c r="E24" s="899"/>
      <c r="F24" s="899"/>
      <c r="G24" s="899"/>
      <c r="H24" s="899"/>
      <c r="I24" s="899"/>
      <c r="J24" s="899"/>
      <c r="K24" s="899"/>
      <c r="L24" s="901"/>
      <c r="M24" s="901"/>
      <c r="N24" s="901"/>
      <c r="O24" s="901"/>
      <c r="P24" s="901"/>
      <c r="Q24" s="901"/>
      <c r="R24" s="901"/>
      <c r="S24" s="899"/>
      <c r="T24" s="899"/>
      <c r="U24" s="899"/>
      <c r="V24" s="899"/>
      <c r="W24" s="899"/>
      <c r="X24" s="899"/>
      <c r="Y24" s="899"/>
      <c r="Z24" s="899"/>
      <c r="AA24" s="899"/>
      <c r="AB24" s="899"/>
      <c r="AC24" s="447"/>
      <c r="AD24" s="447"/>
      <c r="AE24" s="447"/>
      <c r="AF24" s="447"/>
      <c r="AG24" s="447"/>
      <c r="AH24" s="447"/>
      <c r="AI24" s="447"/>
      <c r="AJ24"/>
      <c r="AK24"/>
      <c r="AL24"/>
      <c r="AM24"/>
      <c r="AN24"/>
      <c r="AO24"/>
      <c r="AP24"/>
      <c r="AQ24"/>
      <c r="AR24"/>
      <c r="AS24"/>
      <c r="AT24"/>
      <c r="AU24"/>
      <c r="AV24"/>
      <c r="AW24"/>
      <c r="AX24"/>
      <c r="AY24"/>
      <c r="AZ24"/>
    </row>
    <row r="25" spans="1:52" ht="19.2">
      <c r="A25" s="899"/>
      <c r="B25" s="899"/>
      <c r="C25" s="899"/>
      <c r="D25" s="899"/>
      <c r="E25" s="899"/>
      <c r="F25" s="899"/>
      <c r="G25" s="899"/>
      <c r="H25" s="899"/>
      <c r="I25" s="899"/>
      <c r="J25" s="899"/>
      <c r="K25" s="899"/>
      <c r="L25" s="901" t="s">
        <v>251</v>
      </c>
      <c r="M25" s="901"/>
      <c r="N25" s="901"/>
      <c r="O25" s="901"/>
      <c r="P25" s="901"/>
      <c r="Q25" s="901"/>
      <c r="R25" s="901"/>
      <c r="S25" s="899"/>
      <c r="T25" s="899"/>
      <c r="U25" s="899"/>
      <c r="V25" s="899"/>
      <c r="W25" s="899"/>
      <c r="X25" s="899"/>
      <c r="Y25" s="899"/>
      <c r="Z25" s="899"/>
      <c r="AA25" s="899"/>
      <c r="AB25" s="899"/>
      <c r="AC25" s="447"/>
      <c r="AD25" s="447"/>
      <c r="AE25" s="447"/>
      <c r="AF25" s="447"/>
      <c r="AG25" s="447"/>
      <c r="AH25" s="447"/>
      <c r="AI25" s="447"/>
      <c r="AJ25"/>
      <c r="AK25"/>
      <c r="AL25"/>
      <c r="AM25"/>
      <c r="AN25"/>
      <c r="AO25"/>
      <c r="AP25"/>
      <c r="AQ25"/>
      <c r="AR25"/>
      <c r="AS25"/>
      <c r="AT25"/>
      <c r="AU25"/>
      <c r="AV25"/>
      <c r="AW25"/>
      <c r="AX25"/>
      <c r="AY25"/>
      <c r="AZ25"/>
    </row>
    <row r="26" spans="1:52" ht="19.2">
      <c r="A26" s="899"/>
      <c r="B26" s="899"/>
      <c r="C26" s="899"/>
      <c r="D26" s="899"/>
      <c r="E26" s="899"/>
      <c r="F26" s="899"/>
      <c r="G26" s="899"/>
      <c r="H26" s="899"/>
      <c r="I26" s="899"/>
      <c r="J26" s="899"/>
      <c r="K26" s="899"/>
      <c r="L26" s="901"/>
      <c r="M26" s="901"/>
      <c r="N26" s="901"/>
      <c r="O26" s="901"/>
      <c r="P26" s="901"/>
      <c r="Q26" s="901"/>
      <c r="R26" s="901"/>
      <c r="S26" s="899"/>
      <c r="T26" s="899"/>
      <c r="U26" s="899"/>
      <c r="V26" s="899"/>
      <c r="W26" s="899"/>
      <c r="X26" s="899"/>
      <c r="Y26" s="899"/>
      <c r="Z26" s="899"/>
      <c r="AA26" s="899"/>
      <c r="AB26" s="899"/>
      <c r="AC26" s="447"/>
      <c r="AD26" s="447"/>
      <c r="AE26" s="447"/>
      <c r="AF26" s="447"/>
      <c r="AG26" s="447"/>
      <c r="AH26" s="447"/>
      <c r="AI26" s="447"/>
      <c r="AJ26"/>
      <c r="AK26"/>
      <c r="AL26"/>
      <c r="AM26"/>
      <c r="AN26"/>
      <c r="AO26"/>
      <c r="AP26"/>
      <c r="AQ26"/>
      <c r="AR26"/>
      <c r="AS26"/>
      <c r="AT26"/>
      <c r="AU26"/>
      <c r="AV26"/>
      <c r="AW26"/>
      <c r="AX26"/>
      <c r="AY26"/>
      <c r="AZ26"/>
    </row>
    <row r="27" spans="1:52">
      <c r="A27" s="899"/>
      <c r="B27" s="899"/>
      <c r="C27" s="899"/>
      <c r="D27" s="899"/>
      <c r="E27" s="899"/>
      <c r="F27" s="899"/>
      <c r="G27" s="899"/>
      <c r="H27" s="899"/>
      <c r="I27" s="899"/>
      <c r="J27" s="899"/>
      <c r="K27" s="899"/>
      <c r="L27" s="899"/>
      <c r="M27" s="899"/>
      <c r="N27" s="899"/>
      <c r="O27" s="899"/>
      <c r="P27" s="899"/>
      <c r="Q27" s="899"/>
      <c r="R27" s="899"/>
      <c r="S27" s="899"/>
      <c r="T27" s="899"/>
      <c r="U27" s="899"/>
      <c r="V27" s="899"/>
      <c r="W27" s="899"/>
      <c r="X27" s="899"/>
      <c r="Y27" s="899"/>
      <c r="Z27" s="899"/>
      <c r="AA27" s="899"/>
      <c r="AB27" s="899"/>
      <c r="AC27" s="447"/>
      <c r="AD27" s="447"/>
      <c r="AE27" s="447"/>
      <c r="AF27" s="447"/>
      <c r="AG27" s="447"/>
      <c r="AH27" s="447"/>
      <c r="AI27" s="447"/>
      <c r="AJ27"/>
      <c r="AK27"/>
      <c r="AL27"/>
      <c r="AM27"/>
      <c r="AN27"/>
      <c r="AO27"/>
      <c r="AP27"/>
      <c r="AQ27"/>
      <c r="AR27"/>
      <c r="AS27"/>
      <c r="AT27"/>
      <c r="AU27"/>
      <c r="AV27"/>
      <c r="AW27"/>
      <c r="AX27"/>
      <c r="AY27"/>
      <c r="AZ27"/>
    </row>
    <row r="28" spans="1:52">
      <c r="A28" s="899"/>
      <c r="B28" s="899"/>
      <c r="C28" s="899"/>
      <c r="D28" s="899"/>
      <c r="E28" s="899"/>
      <c r="F28" s="899"/>
      <c r="G28" s="899"/>
      <c r="H28" s="899"/>
      <c r="I28" s="899"/>
      <c r="J28" s="899"/>
      <c r="K28" s="899"/>
      <c r="L28" s="899"/>
      <c r="M28" s="899"/>
      <c r="N28" s="899"/>
      <c r="O28" s="899"/>
      <c r="P28" s="899"/>
      <c r="Q28" s="899"/>
      <c r="R28" s="899"/>
      <c r="S28" s="899"/>
      <c r="T28" s="899"/>
      <c r="U28" s="899"/>
      <c r="V28" s="899"/>
      <c r="W28" s="899"/>
      <c r="X28" s="899"/>
      <c r="Y28" s="899"/>
      <c r="Z28" s="899"/>
      <c r="AA28" s="899"/>
      <c r="AB28" s="899"/>
      <c r="AC28" s="447"/>
      <c r="AD28" s="447"/>
      <c r="AE28" s="447"/>
      <c r="AF28" s="447"/>
      <c r="AG28" s="447"/>
      <c r="AH28" s="447"/>
      <c r="AI28" s="447"/>
      <c r="AJ28"/>
      <c r="AK28"/>
      <c r="AL28"/>
      <c r="AM28"/>
      <c r="AN28"/>
      <c r="AO28"/>
      <c r="AP28"/>
      <c r="AQ28"/>
      <c r="AR28"/>
      <c r="AS28"/>
      <c r="AT28"/>
      <c r="AU28"/>
      <c r="AV28"/>
      <c r="AW28"/>
      <c r="AX28"/>
      <c r="AY28"/>
      <c r="AZ28"/>
    </row>
    <row r="29" spans="1:52">
      <c r="A29" s="899"/>
      <c r="B29" s="899"/>
      <c r="C29" s="899"/>
      <c r="D29" s="899"/>
      <c r="E29" s="899"/>
      <c r="F29" s="899"/>
      <c r="G29" s="899"/>
      <c r="H29" s="899"/>
      <c r="I29" s="899"/>
      <c r="J29" s="899"/>
      <c r="K29" s="899"/>
      <c r="L29" s="899"/>
      <c r="M29" s="899"/>
      <c r="N29" s="899"/>
      <c r="O29" s="899"/>
      <c r="P29" s="899"/>
      <c r="Q29" s="899"/>
      <c r="R29" s="899"/>
      <c r="S29" s="899"/>
      <c r="T29" s="899"/>
      <c r="U29" s="899"/>
      <c r="V29" s="899"/>
      <c r="W29" s="899"/>
      <c r="X29" s="899"/>
      <c r="Y29" s="899"/>
      <c r="Z29" s="899"/>
      <c r="AA29" s="899"/>
      <c r="AB29" s="899"/>
      <c r="AC29" s="447"/>
      <c r="AD29" s="447"/>
      <c r="AE29" s="447"/>
      <c r="AF29" s="447"/>
      <c r="AG29" s="447"/>
      <c r="AH29" s="447"/>
      <c r="AI29" s="447"/>
    </row>
    <row r="30" spans="1:52">
      <c r="A30" s="899"/>
      <c r="B30" s="899"/>
      <c r="C30" s="899"/>
      <c r="D30" s="899"/>
      <c r="E30" s="899"/>
      <c r="F30" s="899"/>
      <c r="G30" s="899"/>
      <c r="H30" s="899"/>
      <c r="I30" s="899"/>
      <c r="J30" s="899"/>
      <c r="K30" s="899"/>
      <c r="L30" s="899"/>
      <c r="M30" s="899"/>
      <c r="N30" s="899"/>
      <c r="O30" s="899"/>
      <c r="P30" s="899"/>
      <c r="Q30" s="899"/>
      <c r="R30" s="899"/>
      <c r="S30" s="899"/>
      <c r="T30" s="899"/>
      <c r="U30" s="899"/>
      <c r="V30" s="899"/>
      <c r="W30" s="899"/>
      <c r="X30" s="899"/>
      <c r="Y30" s="899"/>
      <c r="Z30" s="899"/>
      <c r="AA30" s="899"/>
      <c r="AB30" s="899"/>
      <c r="AC30" s="447"/>
      <c r="AD30" s="447"/>
      <c r="AE30" s="447"/>
      <c r="AF30" s="447"/>
      <c r="AG30" s="447"/>
      <c r="AH30" s="447"/>
      <c r="AI30" s="447"/>
    </row>
    <row r="31" spans="1:52">
      <c r="A31" s="899"/>
      <c r="B31" s="899"/>
      <c r="C31" s="899"/>
      <c r="D31" s="899"/>
      <c r="E31" s="899"/>
      <c r="F31" s="899"/>
      <c r="G31" s="899"/>
      <c r="H31" s="899"/>
      <c r="I31" s="899"/>
      <c r="J31" s="899"/>
      <c r="K31" s="899"/>
      <c r="L31" s="899"/>
      <c r="M31" s="899"/>
      <c r="N31" s="899"/>
      <c r="O31" s="899"/>
      <c r="P31" s="899"/>
      <c r="Q31" s="899"/>
      <c r="R31" s="899"/>
      <c r="S31" s="899"/>
      <c r="T31" s="899"/>
      <c r="U31" s="899"/>
      <c r="V31" s="899"/>
      <c r="W31" s="899"/>
      <c r="X31" s="899"/>
      <c r="Y31" s="899"/>
      <c r="Z31" s="899"/>
      <c r="AA31" s="899"/>
      <c r="AB31" s="899"/>
      <c r="AC31" s="447"/>
      <c r="AD31" s="447"/>
      <c r="AE31" s="447"/>
      <c r="AF31" s="447"/>
      <c r="AG31" s="447"/>
      <c r="AH31" s="447"/>
      <c r="AI31" s="447"/>
    </row>
    <row r="32" spans="1:52">
      <c r="A32" s="899"/>
      <c r="B32" s="899"/>
      <c r="C32" s="899"/>
      <c r="D32" s="899"/>
      <c r="E32" s="899"/>
      <c r="F32" s="899"/>
      <c r="G32" s="899"/>
      <c r="H32" s="899"/>
      <c r="I32" s="899"/>
      <c r="J32" s="899"/>
      <c r="K32" s="899"/>
      <c r="L32" s="899"/>
      <c r="M32" s="899"/>
      <c r="N32" s="899"/>
      <c r="O32" s="899"/>
      <c r="P32" s="899"/>
      <c r="Q32" s="899"/>
      <c r="R32" s="899"/>
      <c r="S32" s="899"/>
      <c r="T32" s="899"/>
      <c r="U32" s="899"/>
      <c r="V32" s="899"/>
      <c r="W32" s="899"/>
      <c r="X32" s="899"/>
      <c r="Y32" s="899"/>
      <c r="Z32" s="899"/>
      <c r="AA32" s="899"/>
      <c r="AB32" s="899"/>
      <c r="AC32" s="447"/>
      <c r="AD32" s="447"/>
      <c r="AE32" s="447"/>
      <c r="AF32" s="447"/>
      <c r="AG32" s="447"/>
      <c r="AH32" s="447"/>
      <c r="AI32" s="447"/>
    </row>
    <row r="33" spans="1:35">
      <c r="A33" s="899"/>
      <c r="B33" s="899"/>
      <c r="C33" s="899"/>
      <c r="D33" s="899"/>
      <c r="E33" s="899"/>
      <c r="F33" s="899"/>
      <c r="G33" s="899"/>
      <c r="H33" s="899"/>
      <c r="I33" s="899"/>
      <c r="J33" s="899"/>
      <c r="K33" s="899"/>
      <c r="L33" s="899"/>
      <c r="M33" s="899"/>
      <c r="N33" s="899"/>
      <c r="O33" s="899"/>
      <c r="P33" s="899"/>
      <c r="Q33" s="899"/>
      <c r="R33" s="899"/>
      <c r="S33" s="899"/>
      <c r="T33" s="899"/>
      <c r="U33" s="899"/>
      <c r="V33" s="899"/>
      <c r="W33" s="899"/>
      <c r="X33" s="899"/>
      <c r="Y33" s="899"/>
      <c r="Z33" s="899"/>
      <c r="AA33" s="899"/>
      <c r="AB33" s="899"/>
      <c r="AC33" s="447"/>
      <c r="AD33" s="447"/>
      <c r="AE33" s="447"/>
      <c r="AF33" s="447"/>
      <c r="AG33" s="447"/>
      <c r="AH33" s="447"/>
      <c r="AI33" s="447"/>
    </row>
    <row r="34" spans="1:35">
      <c r="A34" s="899"/>
      <c r="B34" s="899"/>
      <c r="C34" s="899"/>
      <c r="D34" s="899"/>
      <c r="E34" s="899"/>
      <c r="F34" s="899"/>
      <c r="G34" s="899"/>
      <c r="H34" s="899"/>
      <c r="I34" s="899"/>
      <c r="J34" s="899"/>
      <c r="K34" s="899"/>
      <c r="L34" s="899"/>
      <c r="M34" s="899"/>
      <c r="N34" s="899"/>
      <c r="O34" s="899"/>
      <c r="P34" s="899"/>
      <c r="Q34" s="899"/>
      <c r="R34" s="899"/>
      <c r="S34" s="899"/>
      <c r="T34" s="899"/>
      <c r="U34" s="899"/>
      <c r="V34" s="899"/>
      <c r="W34" s="899"/>
      <c r="X34" s="899"/>
      <c r="Y34" s="899"/>
      <c r="Z34" s="899"/>
      <c r="AA34" s="899"/>
      <c r="AB34" s="899"/>
      <c r="AC34" s="447"/>
      <c r="AD34" s="447"/>
      <c r="AE34" s="447"/>
      <c r="AF34" s="447"/>
      <c r="AG34" s="447"/>
      <c r="AH34" s="447"/>
      <c r="AI34" s="447"/>
    </row>
    <row r="35" spans="1:35">
      <c r="A35" s="899"/>
      <c r="B35" s="899"/>
      <c r="C35" s="899"/>
      <c r="D35" s="899"/>
      <c r="E35" s="899"/>
      <c r="F35" s="899"/>
      <c r="G35" s="899"/>
      <c r="H35" s="899"/>
      <c r="I35" s="899"/>
      <c r="J35" s="899"/>
      <c r="K35" s="899"/>
      <c r="L35" s="899"/>
      <c r="M35" s="899"/>
      <c r="N35" s="899"/>
      <c r="O35" s="899"/>
      <c r="P35" s="899"/>
      <c r="Q35" s="899"/>
      <c r="R35" s="899"/>
      <c r="S35" s="899"/>
      <c r="T35" s="899"/>
      <c r="U35" s="899"/>
      <c r="V35" s="899"/>
      <c r="W35" s="899"/>
      <c r="X35" s="899"/>
      <c r="Y35" s="899"/>
      <c r="Z35" s="899"/>
      <c r="AA35" s="899"/>
      <c r="AB35" s="899"/>
      <c r="AC35" s="447"/>
      <c r="AD35" s="447"/>
      <c r="AE35" s="447"/>
      <c r="AF35" s="447"/>
      <c r="AG35" s="447"/>
      <c r="AH35" s="447"/>
      <c r="AI35" s="447"/>
    </row>
    <row r="36" spans="1:35">
      <c r="A36" s="899"/>
      <c r="B36" s="899"/>
      <c r="C36" s="899"/>
      <c r="D36" s="899"/>
      <c r="E36" s="899"/>
      <c r="F36" s="899"/>
      <c r="G36" s="899"/>
      <c r="H36" s="899"/>
      <c r="I36" s="899"/>
      <c r="J36" s="899"/>
      <c r="K36" s="899"/>
      <c r="L36" s="899"/>
      <c r="M36" s="899"/>
      <c r="N36" s="899"/>
      <c r="O36" s="899"/>
      <c r="P36" s="899"/>
      <c r="Q36" s="899"/>
      <c r="R36" s="899"/>
      <c r="S36" s="899"/>
      <c r="T36" s="899"/>
      <c r="U36" s="899"/>
      <c r="V36" s="899"/>
      <c r="W36" s="899"/>
      <c r="X36" s="899"/>
      <c r="Y36" s="899"/>
      <c r="Z36" s="899"/>
      <c r="AA36" s="899"/>
      <c r="AB36" s="899"/>
      <c r="AC36" s="447"/>
      <c r="AD36" s="447"/>
      <c r="AE36" s="447"/>
      <c r="AF36" s="447"/>
      <c r="AG36" s="447"/>
      <c r="AH36" s="447"/>
      <c r="AI36" s="447"/>
    </row>
    <row r="37" spans="1:35">
      <c r="A37" s="899"/>
      <c r="B37" s="899"/>
      <c r="C37" s="899"/>
      <c r="D37" s="899"/>
      <c r="E37" s="899"/>
      <c r="F37" s="899"/>
      <c r="G37" s="899"/>
      <c r="H37" s="899"/>
      <c r="I37" s="899"/>
      <c r="J37" s="899"/>
      <c r="K37" s="899"/>
      <c r="L37" s="899"/>
      <c r="M37" s="899"/>
      <c r="N37" s="899"/>
      <c r="O37" s="899"/>
      <c r="P37" s="899"/>
      <c r="Q37" s="899"/>
      <c r="R37" s="899"/>
      <c r="S37" s="899"/>
      <c r="T37" s="899"/>
      <c r="U37" s="899"/>
      <c r="V37" s="899"/>
      <c r="W37" s="899"/>
      <c r="X37" s="899"/>
      <c r="Y37" s="899"/>
      <c r="Z37" s="899"/>
      <c r="AA37" s="899"/>
      <c r="AB37" s="899"/>
      <c r="AC37" s="447"/>
      <c r="AD37" s="447"/>
      <c r="AE37" s="447"/>
      <c r="AF37" s="447"/>
      <c r="AG37" s="447"/>
      <c r="AH37" s="447"/>
      <c r="AI37" s="447"/>
    </row>
    <row r="38" spans="1:35">
      <c r="A38" s="899"/>
      <c r="B38" s="899"/>
      <c r="C38" s="899"/>
      <c r="D38" s="899"/>
      <c r="E38" s="899"/>
      <c r="F38" s="899"/>
      <c r="G38" s="899"/>
      <c r="H38" s="899"/>
      <c r="I38" s="899"/>
      <c r="J38" s="899"/>
      <c r="K38" s="899"/>
      <c r="L38" s="899"/>
      <c r="M38" s="899"/>
      <c r="N38" s="899"/>
      <c r="O38" s="899"/>
      <c r="P38" s="899"/>
      <c r="Q38" s="899"/>
      <c r="R38" s="899"/>
      <c r="S38" s="899"/>
      <c r="T38" s="899"/>
      <c r="U38" s="899"/>
      <c r="V38" s="899"/>
      <c r="W38" s="899"/>
      <c r="X38" s="899"/>
      <c r="Y38" s="899"/>
      <c r="Z38" s="899"/>
      <c r="AA38" s="899"/>
      <c r="AB38" s="899"/>
      <c r="AC38" s="447"/>
      <c r="AD38" s="447"/>
      <c r="AE38" s="447"/>
      <c r="AF38" s="447"/>
      <c r="AG38" s="447"/>
      <c r="AH38" s="447"/>
      <c r="AI38" s="447"/>
    </row>
    <row r="39" spans="1:35">
      <c r="A39" s="899"/>
      <c r="B39" s="899"/>
      <c r="C39" s="899"/>
      <c r="D39" s="899"/>
      <c r="E39" s="899"/>
      <c r="F39" s="899"/>
      <c r="G39" s="899"/>
      <c r="H39" s="899"/>
      <c r="I39" s="899"/>
      <c r="J39" s="899"/>
      <c r="K39" s="899"/>
      <c r="L39" s="899"/>
      <c r="M39" s="899"/>
      <c r="N39" s="899"/>
      <c r="O39" s="899"/>
      <c r="P39" s="899"/>
      <c r="Q39" s="899"/>
      <c r="R39" s="899"/>
      <c r="S39" s="899"/>
      <c r="T39" s="899"/>
      <c r="U39" s="899"/>
      <c r="V39" s="899"/>
      <c r="W39" s="899"/>
      <c r="X39" s="899"/>
      <c r="Y39" s="899"/>
      <c r="Z39" s="899"/>
      <c r="AA39" s="899"/>
      <c r="AB39" s="899"/>
      <c r="AC39" s="447"/>
      <c r="AD39" s="447"/>
      <c r="AE39" s="447"/>
      <c r="AF39" s="447"/>
      <c r="AG39" s="447"/>
      <c r="AH39" s="447"/>
      <c r="AI39" s="447"/>
    </row>
    <row r="40" spans="1:35">
      <c r="A40" s="899"/>
      <c r="B40" s="899"/>
      <c r="C40" s="899"/>
      <c r="D40" s="899"/>
      <c r="E40" s="899"/>
      <c r="F40" s="899"/>
      <c r="G40" s="899"/>
      <c r="H40" s="899"/>
      <c r="I40" s="899"/>
      <c r="J40" s="899"/>
      <c r="K40" s="899"/>
      <c r="L40" s="899"/>
      <c r="M40" s="899"/>
      <c r="N40" s="899"/>
      <c r="O40" s="899"/>
      <c r="P40" s="899"/>
      <c r="Q40" s="899"/>
      <c r="R40" s="899"/>
      <c r="S40" s="899"/>
      <c r="T40" s="899"/>
      <c r="U40" s="899"/>
      <c r="V40" s="899"/>
      <c r="W40" s="899"/>
      <c r="X40" s="899"/>
      <c r="Y40" s="899"/>
      <c r="Z40" s="899"/>
      <c r="AA40" s="899"/>
      <c r="AB40" s="899"/>
      <c r="AC40" s="447"/>
      <c r="AD40" s="447"/>
      <c r="AE40" s="447"/>
      <c r="AF40" s="447"/>
      <c r="AG40" s="447"/>
      <c r="AH40" s="447"/>
      <c r="AI40" s="447"/>
    </row>
    <row r="41" spans="1:35">
      <c r="A41" s="899"/>
      <c r="B41" s="899"/>
      <c r="C41" s="899"/>
      <c r="D41" s="899"/>
      <c r="E41" s="899"/>
      <c r="F41" s="899"/>
      <c r="G41" s="899"/>
      <c r="H41" s="899"/>
      <c r="I41" s="899"/>
      <c r="J41" s="899"/>
      <c r="K41" s="899"/>
      <c r="L41" s="899"/>
      <c r="M41" s="899"/>
      <c r="N41" s="899"/>
      <c r="O41" s="899"/>
      <c r="P41" s="899"/>
      <c r="Q41" s="899"/>
      <c r="R41" s="899"/>
      <c r="S41" s="899"/>
      <c r="T41" s="899"/>
      <c r="U41" s="899"/>
      <c r="V41" s="899"/>
      <c r="W41" s="899"/>
      <c r="X41" s="899"/>
      <c r="Y41" s="899"/>
      <c r="Z41" s="899"/>
      <c r="AA41" s="899"/>
      <c r="AB41" s="899"/>
      <c r="AC41" s="447"/>
      <c r="AD41" s="447"/>
      <c r="AE41" s="447"/>
      <c r="AF41" s="447"/>
      <c r="AG41" s="447"/>
      <c r="AH41" s="447"/>
      <c r="AI41" s="447"/>
    </row>
    <row r="42" spans="1:35">
      <c r="A42" s="899"/>
      <c r="B42" s="899"/>
      <c r="C42" s="899"/>
      <c r="D42" s="899"/>
      <c r="E42" s="899"/>
      <c r="F42" s="899"/>
      <c r="G42" s="899"/>
      <c r="H42" s="899"/>
      <c r="I42" s="899"/>
      <c r="J42" s="899"/>
      <c r="K42" s="899"/>
      <c r="L42" s="899"/>
      <c r="M42" s="899"/>
      <c r="N42" s="899"/>
      <c r="O42" s="899"/>
      <c r="P42" s="899"/>
      <c r="Q42" s="899"/>
      <c r="R42" s="899"/>
      <c r="S42" s="899"/>
      <c r="T42" s="899"/>
      <c r="U42" s="899"/>
      <c r="V42" s="899"/>
      <c r="W42" s="899"/>
      <c r="X42" s="899"/>
      <c r="Y42" s="899"/>
      <c r="Z42" s="899"/>
      <c r="AA42" s="899"/>
      <c r="AB42" s="899"/>
      <c r="AC42" s="447"/>
      <c r="AD42" s="447"/>
      <c r="AE42" s="447"/>
      <c r="AF42" s="447"/>
      <c r="AG42" s="447"/>
      <c r="AH42" s="447"/>
      <c r="AI42" s="447"/>
    </row>
    <row r="43" spans="1:35">
      <c r="A43" s="899"/>
      <c r="B43" s="899"/>
      <c r="C43" s="899"/>
      <c r="D43" s="899"/>
      <c r="E43" s="899"/>
      <c r="F43" s="899"/>
      <c r="G43" s="899"/>
      <c r="H43" s="899"/>
      <c r="I43" s="899"/>
      <c r="J43" s="899"/>
      <c r="K43" s="899"/>
      <c r="L43" s="899"/>
      <c r="M43" s="899"/>
      <c r="N43" s="899"/>
      <c r="O43" s="899"/>
      <c r="P43" s="899"/>
      <c r="Q43" s="899"/>
      <c r="R43" s="899"/>
      <c r="S43" s="899"/>
      <c r="T43" s="899"/>
      <c r="U43" s="899"/>
      <c r="V43" s="899"/>
      <c r="W43" s="899"/>
      <c r="X43" s="899"/>
      <c r="Y43" s="899"/>
      <c r="Z43" s="899"/>
      <c r="AA43" s="899"/>
      <c r="AB43" s="899"/>
      <c r="AC43" s="447"/>
      <c r="AD43" s="447"/>
      <c r="AE43" s="447"/>
      <c r="AF43" s="447"/>
      <c r="AG43" s="447"/>
      <c r="AH43" s="447"/>
      <c r="AI43" s="447"/>
    </row>
    <row r="44" spans="1:35">
      <c r="A44" s="899"/>
      <c r="B44" s="899"/>
      <c r="C44" s="899"/>
      <c r="D44" s="899"/>
      <c r="E44" s="899"/>
      <c r="F44" s="899"/>
      <c r="G44" s="899"/>
      <c r="H44" s="899"/>
      <c r="I44" s="899"/>
      <c r="J44" s="899"/>
      <c r="K44" s="899"/>
      <c r="L44" s="899"/>
      <c r="M44" s="899"/>
      <c r="N44" s="899"/>
      <c r="O44" s="899"/>
      <c r="P44" s="899"/>
      <c r="Q44" s="899"/>
      <c r="R44" s="899"/>
      <c r="S44" s="899"/>
      <c r="T44" s="899"/>
      <c r="U44" s="899"/>
      <c r="V44" s="899"/>
      <c r="W44" s="899"/>
      <c r="X44" s="899"/>
      <c r="Y44" s="899"/>
      <c r="Z44" s="899"/>
      <c r="AA44" s="899"/>
      <c r="AB44" s="899"/>
      <c r="AC44" s="447"/>
      <c r="AD44" s="447"/>
      <c r="AE44" s="447"/>
      <c r="AF44" s="447"/>
      <c r="AG44" s="447"/>
      <c r="AH44" s="447"/>
      <c r="AI44" s="447"/>
    </row>
    <row r="45" spans="1:35">
      <c r="A45" s="899"/>
      <c r="B45" s="899"/>
      <c r="C45" s="899"/>
      <c r="D45" s="899"/>
      <c r="E45" s="899"/>
      <c r="F45" s="899"/>
      <c r="G45" s="899"/>
      <c r="H45" s="899"/>
      <c r="I45" s="899"/>
      <c r="J45" s="899"/>
      <c r="K45" s="899"/>
      <c r="L45" s="899"/>
      <c r="M45" s="899"/>
      <c r="N45" s="899"/>
      <c r="O45" s="899"/>
      <c r="P45" s="899"/>
      <c r="Q45" s="899"/>
      <c r="R45" s="899"/>
      <c r="S45" s="899"/>
      <c r="T45" s="899"/>
      <c r="U45" s="899"/>
      <c r="V45" s="899"/>
      <c r="W45" s="899"/>
      <c r="X45" s="899"/>
      <c r="Y45" s="899"/>
      <c r="Z45" s="899"/>
      <c r="AA45" s="899"/>
      <c r="AB45" s="899"/>
      <c r="AC45" s="447"/>
      <c r="AD45" s="447"/>
      <c r="AE45" s="447"/>
      <c r="AF45" s="447"/>
      <c r="AG45" s="447"/>
      <c r="AH45" s="447"/>
      <c r="AI45" s="447"/>
    </row>
    <row r="46" spans="1:35">
      <c r="A46" s="899"/>
      <c r="B46" s="899"/>
      <c r="C46" s="899"/>
      <c r="D46" s="899"/>
      <c r="E46" s="899"/>
      <c r="F46" s="899"/>
      <c r="G46" s="899"/>
      <c r="H46" s="899"/>
      <c r="I46" s="899"/>
      <c r="J46" s="899"/>
      <c r="K46" s="899"/>
      <c r="L46" s="899"/>
      <c r="M46" s="899"/>
      <c r="N46" s="899"/>
      <c r="O46" s="899"/>
      <c r="P46" s="899"/>
      <c r="Q46" s="899"/>
      <c r="R46" s="899"/>
      <c r="S46" s="899"/>
      <c r="T46" s="899"/>
      <c r="U46" s="899"/>
      <c r="V46" s="899"/>
      <c r="W46" s="899"/>
      <c r="X46" s="899"/>
      <c r="Y46" s="899"/>
      <c r="Z46" s="899"/>
      <c r="AA46" s="899"/>
      <c r="AB46" s="899"/>
      <c r="AC46" s="447"/>
      <c r="AD46" s="447"/>
      <c r="AE46" s="447"/>
      <c r="AF46" s="447"/>
      <c r="AG46" s="447"/>
      <c r="AH46" s="447"/>
      <c r="AI46" s="447"/>
    </row>
    <row r="47" spans="1:35">
      <c r="A47" s="899"/>
      <c r="B47" s="899"/>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447"/>
      <c r="AD47" s="447"/>
      <c r="AE47" s="447"/>
      <c r="AF47" s="447"/>
      <c r="AG47" s="447"/>
      <c r="AH47" s="447"/>
      <c r="AI47" s="447"/>
    </row>
    <row r="48" spans="1:35">
      <c r="A48" s="899"/>
      <c r="B48" s="899"/>
      <c r="C48" s="899"/>
      <c r="D48" s="899"/>
      <c r="E48" s="899"/>
      <c r="F48" s="899"/>
      <c r="G48" s="899"/>
      <c r="H48" s="899"/>
      <c r="I48" s="899"/>
      <c r="J48" s="899"/>
      <c r="K48" s="899"/>
      <c r="L48" s="899"/>
      <c r="M48" s="899"/>
      <c r="N48" s="899"/>
      <c r="O48" s="899"/>
      <c r="P48" s="899"/>
      <c r="Q48" s="899"/>
      <c r="R48" s="899"/>
      <c r="S48" s="899"/>
      <c r="T48" s="899"/>
      <c r="U48" s="899"/>
      <c r="V48" s="899"/>
      <c r="W48" s="899"/>
      <c r="X48" s="899"/>
      <c r="Y48" s="899"/>
      <c r="Z48" s="899"/>
      <c r="AA48" s="899"/>
      <c r="AB48" s="899"/>
      <c r="AC48" s="447"/>
      <c r="AD48" s="447"/>
      <c r="AE48" s="447"/>
      <c r="AF48" s="447"/>
      <c r="AG48" s="447"/>
      <c r="AH48" s="447"/>
      <c r="AI48" s="447"/>
    </row>
    <row r="49" spans="1:35">
      <c r="A49" s="899"/>
      <c r="B49" s="899"/>
      <c r="C49" s="899"/>
      <c r="D49" s="899"/>
      <c r="E49" s="899"/>
      <c r="F49" s="899"/>
      <c r="G49" s="899"/>
      <c r="H49" s="899"/>
      <c r="I49" s="899"/>
      <c r="J49" s="899"/>
      <c r="K49" s="899"/>
      <c r="L49" s="899"/>
      <c r="M49" s="899"/>
      <c r="N49" s="899"/>
      <c r="O49" s="899"/>
      <c r="P49" s="899"/>
      <c r="Q49" s="899"/>
      <c r="R49" s="899"/>
      <c r="S49" s="899"/>
      <c r="T49" s="899"/>
      <c r="U49" s="899"/>
      <c r="V49" s="899"/>
      <c r="W49" s="899"/>
      <c r="X49" s="899"/>
      <c r="Y49" s="899"/>
      <c r="Z49" s="899"/>
      <c r="AA49" s="899"/>
      <c r="AB49" s="899"/>
      <c r="AC49" s="447"/>
      <c r="AD49" s="447"/>
      <c r="AE49" s="447"/>
      <c r="AF49" s="447"/>
      <c r="AG49" s="447"/>
      <c r="AH49" s="447"/>
      <c r="AI49" s="447"/>
    </row>
    <row r="50" spans="1:35">
      <c r="A50" s="899"/>
      <c r="B50" s="899"/>
      <c r="C50" s="899"/>
      <c r="D50" s="899"/>
      <c r="E50" s="899"/>
      <c r="F50" s="899"/>
      <c r="G50" s="899"/>
      <c r="H50" s="899"/>
      <c r="I50" s="899"/>
      <c r="J50" s="899"/>
      <c r="K50" s="899"/>
      <c r="L50" s="899"/>
      <c r="M50" s="899"/>
      <c r="N50" s="899"/>
      <c r="O50" s="899"/>
      <c r="P50" s="899"/>
      <c r="Q50" s="899"/>
      <c r="R50" s="899"/>
      <c r="S50" s="899"/>
      <c r="T50" s="899"/>
      <c r="U50" s="899"/>
      <c r="V50" s="899"/>
      <c r="W50" s="899"/>
      <c r="X50" s="899"/>
      <c r="Y50" s="899"/>
      <c r="Z50" s="899"/>
      <c r="AA50" s="899"/>
      <c r="AB50" s="899"/>
      <c r="AC50" s="447"/>
      <c r="AD50" s="447"/>
      <c r="AE50" s="447"/>
      <c r="AF50" s="447"/>
      <c r="AG50" s="447"/>
      <c r="AH50" s="447"/>
      <c r="AI50" s="447"/>
    </row>
    <row r="51" spans="1:35">
      <c r="A51" s="899"/>
      <c r="B51" s="899"/>
      <c r="C51" s="899"/>
      <c r="D51" s="899"/>
      <c r="E51" s="899"/>
      <c r="F51" s="899"/>
      <c r="G51" s="899"/>
      <c r="H51" s="899"/>
      <c r="I51" s="899"/>
      <c r="J51" s="899"/>
      <c r="K51" s="899"/>
      <c r="L51" s="899"/>
      <c r="M51" s="899"/>
      <c r="N51" s="899"/>
      <c r="O51" s="899"/>
      <c r="P51" s="899"/>
      <c r="Q51" s="899"/>
      <c r="R51" s="899"/>
      <c r="S51" s="899"/>
      <c r="T51" s="899"/>
      <c r="U51" s="899"/>
      <c r="V51" s="899"/>
      <c r="W51" s="899"/>
      <c r="X51" s="899"/>
      <c r="Y51" s="899"/>
      <c r="Z51" s="899"/>
      <c r="AA51" s="899"/>
      <c r="AB51" s="899"/>
      <c r="AC51" s="447"/>
      <c r="AD51" s="447"/>
      <c r="AE51" s="447"/>
      <c r="AF51" s="447"/>
      <c r="AG51" s="447"/>
      <c r="AH51" s="447"/>
      <c r="AI51" s="447"/>
    </row>
    <row r="52" spans="1:35">
      <c r="A52" s="899"/>
      <c r="B52" s="899"/>
      <c r="C52" s="899"/>
      <c r="D52" s="899"/>
      <c r="E52" s="899"/>
      <c r="F52" s="899"/>
      <c r="G52" s="899"/>
      <c r="H52" s="899"/>
      <c r="I52" s="899"/>
      <c r="J52" s="899"/>
      <c r="K52" s="899"/>
      <c r="L52" s="899"/>
      <c r="M52" s="899"/>
      <c r="N52" s="899"/>
      <c r="O52" s="899"/>
      <c r="P52" s="899"/>
      <c r="Q52" s="899"/>
      <c r="R52" s="899"/>
      <c r="S52" s="899"/>
      <c r="T52" s="899"/>
      <c r="U52" s="899"/>
      <c r="V52" s="899"/>
      <c r="W52" s="899"/>
      <c r="X52" s="899"/>
      <c r="Y52" s="899"/>
      <c r="Z52" s="899"/>
      <c r="AA52" s="899"/>
      <c r="AB52" s="899"/>
      <c r="AC52" s="447"/>
      <c r="AD52" s="447"/>
      <c r="AE52" s="447"/>
      <c r="AF52" s="447"/>
      <c r="AG52" s="447"/>
      <c r="AH52" s="447"/>
      <c r="AI52" s="447"/>
    </row>
    <row r="53" spans="1:35">
      <c r="A53" s="447"/>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row>
    <row r="54" spans="1:35">
      <c r="A54" s="447"/>
      <c r="B54" s="447"/>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row>
    <row r="55" spans="1:35">
      <c r="A55" s="447"/>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row>
    <row r="56" spans="1:35">
      <c r="A56" s="447"/>
      <c r="B56" s="447"/>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row>
  </sheetData>
  <sheetProtection formatCells="0" formatColumns="0" formatRows="0" insertColumns="0" insertRows="0" insertHyperlinks="0" deleteColumns="0" deleteRows="0" sort="0" autoFilter="0" pivotTables="0"/>
  <mergeCells count="10">
    <mergeCell ref="L21:S23"/>
    <mergeCell ref="F16:H18"/>
    <mergeCell ref="K2:AB5"/>
    <mergeCell ref="L15:N15"/>
    <mergeCell ref="D8:G8"/>
    <mergeCell ref="C10:H10"/>
    <mergeCell ref="D11:G11"/>
    <mergeCell ref="D12:H12"/>
    <mergeCell ref="D9:I9"/>
    <mergeCell ref="D5:F6"/>
  </mergeCells>
  <phoneticPr fontId="82"/>
  <hyperlinks>
    <hyperlink ref="F16:H18" r:id="rId1" display="Food・Safetyに連絡" xr:uid="{7356FEA1-BD73-4539-9714-F5115C2791D2}"/>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N4" sqref="N4"/>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399999999999999">
      <c r="A2" s="24"/>
      <c r="B2" s="86"/>
      <c r="C2" s="86"/>
      <c r="D2" s="86"/>
      <c r="E2" s="86"/>
      <c r="F2" s="86"/>
      <c r="G2" s="25"/>
      <c r="H2" s="151"/>
      <c r="I2" s="645" t="s">
        <v>201</v>
      </c>
      <c r="J2" s="645"/>
      <c r="K2" s="645"/>
      <c r="L2" s="645"/>
      <c r="M2" s="645"/>
      <c r="N2" s="71"/>
      <c r="O2" s="23" t="s">
        <v>208</v>
      </c>
      <c r="P2" s="54"/>
    </row>
    <row r="3" spans="1:16" ht="17.399999999999999">
      <c r="A3" s="660" t="e" vm="2">
        <v>#VALUE!</v>
      </c>
      <c r="B3" s="660"/>
      <c r="C3" s="661"/>
      <c r="D3" s="87"/>
      <c r="E3" s="87"/>
      <c r="F3" s="643" t="e" vm="3">
        <v>#VALUE!</v>
      </c>
      <c r="G3" s="644"/>
      <c r="H3" s="46"/>
      <c r="I3" s="154"/>
      <c r="J3" s="155"/>
      <c r="K3" s="156"/>
      <c r="L3" s="148"/>
      <c r="M3" s="157"/>
    </row>
    <row r="4" spans="1:16" ht="17.399999999999999">
      <c r="A4" s="660"/>
      <c r="B4" s="660"/>
      <c r="C4" s="661"/>
      <c r="D4" s="87"/>
      <c r="E4" s="87"/>
      <c r="F4" s="643"/>
      <c r="G4" s="644"/>
      <c r="H4" s="158"/>
      <c r="I4" s="158"/>
      <c r="J4" s="147"/>
      <c r="K4" s="156"/>
      <c r="L4" s="148"/>
      <c r="M4" s="157"/>
      <c r="N4" s="113"/>
    </row>
    <row r="5" spans="1:16">
      <c r="A5" s="660"/>
      <c r="B5" s="660"/>
      <c r="C5" s="661"/>
      <c r="D5" s="87"/>
      <c r="E5" s="27"/>
      <c r="F5" s="643"/>
      <c r="G5" s="644"/>
      <c r="H5"/>
      <c r="I5" s="159"/>
      <c r="J5" s="147"/>
      <c r="K5" s="156"/>
      <c r="L5" s="156"/>
      <c r="M5" s="157"/>
      <c r="N5" s="22" t="s">
        <v>209</v>
      </c>
    </row>
    <row r="6" spans="1:16">
      <c r="A6" s="660"/>
      <c r="B6" s="660"/>
      <c r="C6" s="661"/>
      <c r="D6" s="87"/>
      <c r="E6" s="88"/>
      <c r="F6" s="643"/>
      <c r="G6" s="644"/>
      <c r="H6"/>
      <c r="I6" s="160"/>
      <c r="J6" s="147"/>
      <c r="K6" s="156"/>
      <c r="L6" s="156"/>
      <c r="M6" s="157"/>
      <c r="P6" s="22">
        <v>1</v>
      </c>
    </row>
    <row r="7" spans="1:16">
      <c r="A7" s="660"/>
      <c r="B7" s="660"/>
      <c r="C7" s="661"/>
      <c r="D7" s="87"/>
      <c r="E7" s="88"/>
      <c r="F7" s="643"/>
      <c r="G7" s="644"/>
      <c r="H7" s="161"/>
      <c r="I7" s="159"/>
      <c r="J7" s="147"/>
      <c r="K7" s="156"/>
      <c r="L7" s="156"/>
      <c r="M7" s="157"/>
    </row>
    <row r="8" spans="1:16">
      <c r="A8" s="660"/>
      <c r="B8" s="660"/>
      <c r="C8" s="661"/>
      <c r="D8" s="87"/>
      <c r="E8" s="88"/>
      <c r="F8" s="643"/>
      <c r="G8" s="644"/>
      <c r="H8" s="152"/>
      <c r="I8" s="162"/>
      <c r="J8" s="162"/>
      <c r="K8" s="162"/>
      <c r="L8" s="156"/>
      <c r="M8" s="163"/>
      <c r="N8" s="29" t="s">
        <v>42</v>
      </c>
    </row>
    <row r="9" spans="1:16">
      <c r="A9" s="660"/>
      <c r="B9" s="660"/>
      <c r="C9" s="661"/>
      <c r="D9" s="87"/>
      <c r="E9" s="88"/>
      <c r="F9" s="643"/>
      <c r="G9" s="644"/>
      <c r="H9" s="162"/>
      <c r="I9" s="162"/>
      <c r="J9" s="162"/>
      <c r="K9" s="162"/>
      <c r="L9" s="156"/>
      <c r="M9" s="163"/>
      <c r="N9" s="29"/>
    </row>
    <row r="10" spans="1:16">
      <c r="A10" s="660"/>
      <c r="B10" s="660"/>
      <c r="C10" s="661"/>
      <c r="D10" s="87"/>
      <c r="E10" s="88"/>
      <c r="F10" s="643"/>
      <c r="G10" s="644"/>
      <c r="H10" s="162"/>
      <c r="I10" s="162"/>
      <c r="J10" s="162"/>
      <c r="K10" s="162"/>
      <c r="L10" s="156"/>
      <c r="M10" s="163"/>
      <c r="N10" s="29" t="s">
        <v>43</v>
      </c>
    </row>
    <row r="11" spans="1:16">
      <c r="A11" s="660"/>
      <c r="B11" s="660"/>
      <c r="C11" s="661"/>
      <c r="D11" s="87"/>
      <c r="E11" s="88"/>
      <c r="F11" s="643"/>
      <c r="G11" s="644"/>
      <c r="H11" s="162"/>
      <c r="I11" s="162"/>
      <c r="J11" s="162"/>
      <c r="K11" s="162"/>
      <c r="L11" s="156"/>
      <c r="M11" s="163"/>
    </row>
    <row r="12" spans="1:16">
      <c r="A12" s="660"/>
      <c r="B12" s="660"/>
      <c r="C12" s="661"/>
      <c r="D12" s="87"/>
      <c r="E12" s="88"/>
      <c r="F12" s="643"/>
      <c r="G12" s="644"/>
      <c r="H12" s="162"/>
      <c r="I12" s="162"/>
      <c r="J12" s="162"/>
      <c r="K12" s="162"/>
      <c r="L12" s="156"/>
      <c r="M12" s="163"/>
      <c r="O12" s="122"/>
    </row>
    <row r="13" spans="1:16">
      <c r="A13" s="660"/>
      <c r="B13" s="660"/>
      <c r="C13" s="661"/>
      <c r="D13" s="87"/>
      <c r="E13" s="88"/>
      <c r="F13" s="643"/>
      <c r="G13" s="644"/>
      <c r="H13" s="162"/>
      <c r="I13" s="162"/>
      <c r="J13" s="162"/>
      <c r="K13" s="162"/>
      <c r="L13" s="156"/>
      <c r="M13" s="163"/>
      <c r="N13" s="135" t="s">
        <v>44</v>
      </c>
    </row>
    <row r="14" spans="1:16">
      <c r="A14" s="660"/>
      <c r="B14" s="660"/>
      <c r="C14" s="661"/>
      <c r="D14" s="87"/>
      <c r="E14" s="88"/>
      <c r="F14" s="643"/>
      <c r="G14" s="644"/>
      <c r="H14" s="162"/>
      <c r="I14" s="162"/>
      <c r="J14" s="162"/>
      <c r="K14" s="162"/>
      <c r="L14" s="156"/>
      <c r="M14" s="163"/>
    </row>
    <row r="15" spans="1:16">
      <c r="A15" s="660"/>
      <c r="B15" s="660"/>
      <c r="C15" s="661"/>
      <c r="D15" s="87"/>
      <c r="E15" s="87" t="s">
        <v>17</v>
      </c>
      <c r="F15" s="643"/>
      <c r="G15" s="644"/>
      <c r="H15" s="161"/>
      <c r="I15" s="159"/>
      <c r="J15" s="152"/>
      <c r="K15" s="156"/>
      <c r="L15" s="156"/>
      <c r="M15" s="163"/>
      <c r="N15" s="114" t="s">
        <v>45</v>
      </c>
    </row>
    <row r="16" spans="1:16">
      <c r="A16" s="660"/>
      <c r="B16" s="660"/>
      <c r="C16" s="661"/>
      <c r="D16" s="87"/>
      <c r="E16" s="87"/>
      <c r="F16" s="643"/>
      <c r="G16" s="644"/>
      <c r="H16" s="147"/>
      <c r="I16" s="159"/>
      <c r="J16" s="147"/>
      <c r="K16" s="156"/>
      <c r="L16" s="156"/>
      <c r="M16" s="163"/>
      <c r="N16" s="89" t="s">
        <v>46</v>
      </c>
    </row>
    <row r="17" spans="1:19" ht="20.25" customHeight="1" thickBot="1">
      <c r="A17" s="646" t="s">
        <v>358</v>
      </c>
      <c r="B17" s="647"/>
      <c r="C17" s="647"/>
      <c r="D17" s="90"/>
      <c r="E17" s="91"/>
      <c r="F17" s="648" t="s">
        <v>220</v>
      </c>
      <c r="G17" s="649"/>
      <c r="H17" s="161"/>
      <c r="I17" s="159"/>
      <c r="J17" s="152"/>
      <c r="K17" s="156"/>
      <c r="L17" s="153"/>
      <c r="M17" s="157"/>
    </row>
    <row r="18" spans="1:19" ht="39" customHeight="1" thickTop="1">
      <c r="A18" s="650" t="s">
        <v>47</v>
      </c>
      <c r="B18" s="651"/>
      <c r="C18" s="652"/>
      <c r="D18" s="92" t="s">
        <v>48</v>
      </c>
      <c r="E18" s="360" t="s">
        <v>205</v>
      </c>
      <c r="F18" s="653" t="s">
        <v>49</v>
      </c>
      <c r="G18" s="654"/>
      <c r="H18" s="147"/>
      <c r="I18" s="159"/>
      <c r="J18" s="147"/>
      <c r="K18" s="156"/>
      <c r="L18" s="156"/>
      <c r="M18" s="157"/>
      <c r="Q18" s="22" t="s">
        <v>3</v>
      </c>
      <c r="S18" s="22" t="s">
        <v>17</v>
      </c>
    </row>
    <row r="19" spans="1:19" ht="30" customHeight="1">
      <c r="A19" s="655" t="s">
        <v>178</v>
      </c>
      <c r="B19" s="655"/>
      <c r="C19" s="655"/>
      <c r="D19" s="655"/>
      <c r="E19" s="655"/>
      <c r="F19" s="655"/>
      <c r="G19" s="655"/>
      <c r="H19" s="164"/>
      <c r="I19" s="165" t="s">
        <v>50</v>
      </c>
      <c r="J19" s="165"/>
      <c r="K19" s="165"/>
      <c r="L19" s="153"/>
      <c r="M19" s="157"/>
    </row>
    <row r="20" spans="1:19" ht="17.399999999999999">
      <c r="E20" s="93" t="s">
        <v>51</v>
      </c>
      <c r="F20" s="94" t="s">
        <v>52</v>
      </c>
      <c r="H20" s="123" t="s">
        <v>41</v>
      </c>
      <c r="I20" s="159"/>
      <c r="J20" s="147" t="s">
        <v>17</v>
      </c>
      <c r="K20" s="166" t="s">
        <v>17</v>
      </c>
      <c r="L20" s="156"/>
      <c r="M20" s="157"/>
    </row>
    <row r="21" spans="1:19" ht="16.8" thickBot="1">
      <c r="A21" s="95"/>
      <c r="B21" s="656">
        <v>45816</v>
      </c>
      <c r="C21" s="657"/>
      <c r="D21" s="208" t="s">
        <v>53</v>
      </c>
      <c r="E21" s="658" t="s">
        <v>54</v>
      </c>
      <c r="F21" s="659"/>
      <c r="G21" s="26" t="s">
        <v>55</v>
      </c>
      <c r="H21" s="671" t="s">
        <v>256</v>
      </c>
      <c r="I21" s="672"/>
      <c r="J21" s="672"/>
      <c r="K21" s="672"/>
      <c r="L21" s="672"/>
      <c r="M21" s="167" t="s">
        <v>183</v>
      </c>
      <c r="N21" s="169"/>
    </row>
    <row r="22" spans="1:19" ht="36" customHeight="1" thickTop="1" thickBot="1">
      <c r="A22" s="209" t="s">
        <v>56</v>
      </c>
      <c r="B22" s="673" t="s">
        <v>57</v>
      </c>
      <c r="C22" s="674"/>
      <c r="D22" s="675"/>
      <c r="E22" s="210" t="s">
        <v>219</v>
      </c>
      <c r="F22" s="210" t="s">
        <v>257</v>
      </c>
      <c r="G22" s="211"/>
      <c r="H22" s="676" t="s">
        <v>58</v>
      </c>
      <c r="I22" s="677"/>
      <c r="J22" s="677"/>
      <c r="K22" s="677"/>
      <c r="L22" s="678"/>
      <c r="M22" s="168" t="s">
        <v>59</v>
      </c>
      <c r="N22" s="170" t="s">
        <v>60</v>
      </c>
      <c r="R22" s="22" t="s">
        <v>3</v>
      </c>
    </row>
    <row r="23" spans="1:19" ht="71.400000000000006" customHeight="1" thickBot="1">
      <c r="A23" s="176" t="s">
        <v>61</v>
      </c>
      <c r="B23" s="662" t="str">
        <f>IF(G23&gt;5,"☆☆☆☆",IF(AND(G23&gt;=2.39,G23&lt;5),"☆☆☆",IF(AND(G23&gt;=1.39,G23&lt;2.4),"☆☆",IF(AND(G23&gt;0,G23&lt;1.4),"☆",IF(AND(G23&gt;=-1.39,G23&lt;0),"★",IF(AND(G23&gt;=-2.39,G23&lt;-1.4),"★★",IF(AND(G23&gt;=-3.39,G23&lt;-2.4),"★★★")))))))</f>
        <v>★</v>
      </c>
      <c r="C23" s="663"/>
      <c r="D23" s="664"/>
      <c r="E23" s="433">
        <v>5.01</v>
      </c>
      <c r="F23" s="433">
        <v>4.84</v>
      </c>
      <c r="G23" s="125">
        <f t="shared" ref="G23:G69" si="0">F23-E23</f>
        <v>-0.16999999999999993</v>
      </c>
      <c r="H23" s="679" t="s">
        <v>350</v>
      </c>
      <c r="I23" s="669"/>
      <c r="J23" s="669"/>
      <c r="K23" s="669"/>
      <c r="L23" s="670"/>
      <c r="M23" s="585" t="s">
        <v>351</v>
      </c>
      <c r="N23" s="586">
        <v>45811</v>
      </c>
      <c r="O23" s="118" t="s">
        <v>62</v>
      </c>
    </row>
    <row r="24" spans="1:19" ht="61.2" customHeight="1" thickBot="1">
      <c r="A24" s="96" t="s">
        <v>63</v>
      </c>
      <c r="B24" s="662" t="str">
        <f>IF(G24&gt;5,"☆☆☆☆",IF(AND(G24&gt;=2.39,G24&lt;5),"☆☆☆",IF(AND(G24&gt;=1.39,G24&lt;2.4),"☆☆",IF(AND(G24&gt;0,G24&lt;1.4),"☆",IF(AND(G24&gt;=-1.39,G24&lt;0),"★",IF(AND(G24&gt;=-2.39,G24&lt;-1.4),"★★",IF(AND(G24&gt;=-3.39,G24&lt;-2.4),"★★★")))))))</f>
        <v>★</v>
      </c>
      <c r="C24" s="663"/>
      <c r="D24" s="664"/>
      <c r="E24" s="433">
        <v>3.44</v>
      </c>
      <c r="F24" s="433">
        <v>3.38</v>
      </c>
      <c r="G24" s="125">
        <f t="shared" si="0"/>
        <v>-6.0000000000000053E-2</v>
      </c>
      <c r="H24" s="680" t="s">
        <v>345</v>
      </c>
      <c r="I24" s="681"/>
      <c r="J24" s="681"/>
      <c r="K24" s="681"/>
      <c r="L24" s="682"/>
      <c r="M24" s="628" t="s">
        <v>349</v>
      </c>
      <c r="N24" s="584">
        <v>45812</v>
      </c>
      <c r="O24" s="118" t="s">
        <v>63</v>
      </c>
      <c r="Q24" s="22" t="s">
        <v>3</v>
      </c>
    </row>
    <row r="25" spans="1:19" ht="65.400000000000006" customHeight="1" thickBot="1">
      <c r="A25" s="214" t="s">
        <v>64</v>
      </c>
      <c r="B25" s="662" t="str">
        <f t="shared" ref="B25:B31" si="1">IF(G25&gt;5,"☆☆☆☆",IF(AND(G25&gt;=2.39,G25&lt;5),"☆☆☆",IF(AND(G25&gt;=1.39,G25&lt;2.4),"☆☆",IF(AND(G25&gt;0,G25&lt;1.4),"☆",IF(AND(G25&gt;=-1.39,G25&lt;0),"★",IF(AND(G25&gt;=-2.39,G25&lt;-1.4),"★★",IF(AND(G25&gt;=-3.39,G25&lt;-2.4),"★★★")))))))</f>
        <v>☆</v>
      </c>
      <c r="C25" s="663"/>
      <c r="D25" s="664"/>
      <c r="E25" s="434">
        <v>6.48</v>
      </c>
      <c r="F25" s="434">
        <v>7.07</v>
      </c>
      <c r="G25" s="125">
        <f t="shared" si="0"/>
        <v>0.58999999999999986</v>
      </c>
      <c r="H25" s="668" t="s">
        <v>356</v>
      </c>
      <c r="I25" s="669"/>
      <c r="J25" s="669"/>
      <c r="K25" s="669"/>
      <c r="L25" s="670"/>
      <c r="M25" s="587" t="s">
        <v>357</v>
      </c>
      <c r="N25" s="584">
        <v>45810</v>
      </c>
      <c r="O25" s="118" t="s">
        <v>64</v>
      </c>
    </row>
    <row r="26" spans="1:19" ht="61.2" customHeight="1" thickBot="1">
      <c r="A26" s="214" t="s">
        <v>65</v>
      </c>
      <c r="B26" s="662" t="str">
        <f t="shared" si="1"/>
        <v>★</v>
      </c>
      <c r="C26" s="663"/>
      <c r="D26" s="664"/>
      <c r="E26" s="433">
        <v>4.93</v>
      </c>
      <c r="F26" s="433">
        <v>4.53</v>
      </c>
      <c r="G26" s="125">
        <f t="shared" si="0"/>
        <v>-0.39999999999999947</v>
      </c>
      <c r="H26" s="683"/>
      <c r="I26" s="684"/>
      <c r="J26" s="684"/>
      <c r="K26" s="684"/>
      <c r="L26" s="685"/>
      <c r="M26" s="212"/>
      <c r="N26" s="213"/>
      <c r="O26" s="118" t="s">
        <v>65</v>
      </c>
    </row>
    <row r="27" spans="1:19" ht="61.2" customHeight="1" thickBot="1">
      <c r="A27" s="214" t="s">
        <v>66</v>
      </c>
      <c r="B27" s="662" t="str">
        <f t="shared" si="1"/>
        <v>★★</v>
      </c>
      <c r="C27" s="663"/>
      <c r="D27" s="664"/>
      <c r="E27" s="433">
        <v>4.7699999999999996</v>
      </c>
      <c r="F27" s="562">
        <v>2.62</v>
      </c>
      <c r="G27" s="125">
        <f t="shared" si="0"/>
        <v>-2.1499999999999995</v>
      </c>
      <c r="H27" s="686"/>
      <c r="I27" s="684"/>
      <c r="J27" s="684"/>
      <c r="K27" s="684"/>
      <c r="L27" s="685"/>
      <c r="M27" s="212"/>
      <c r="N27" s="215"/>
      <c r="O27" s="118" t="s">
        <v>66</v>
      </c>
    </row>
    <row r="28" spans="1:19" ht="61.2" customHeight="1" thickBot="1">
      <c r="A28" s="214" t="s">
        <v>67</v>
      </c>
      <c r="B28" s="662" t="str">
        <f t="shared" si="1"/>
        <v>★</v>
      </c>
      <c r="C28" s="663"/>
      <c r="D28" s="664"/>
      <c r="E28" s="433">
        <v>5</v>
      </c>
      <c r="F28" s="433">
        <v>4.38</v>
      </c>
      <c r="G28" s="125">
        <f t="shared" si="0"/>
        <v>-0.62000000000000011</v>
      </c>
      <c r="H28" s="665"/>
      <c r="I28" s="666"/>
      <c r="J28" s="666"/>
      <c r="K28" s="666"/>
      <c r="L28" s="667"/>
      <c r="M28" s="212"/>
      <c r="N28" s="213"/>
      <c r="O28" s="118" t="s">
        <v>67</v>
      </c>
    </row>
    <row r="29" spans="1:19" ht="61.2" customHeight="1" thickBot="1">
      <c r="A29" s="214" t="s">
        <v>68</v>
      </c>
      <c r="B29" s="662" t="str">
        <f t="shared" si="1"/>
        <v>☆</v>
      </c>
      <c r="C29" s="663"/>
      <c r="D29" s="664"/>
      <c r="E29" s="433">
        <v>4.8899999999999997</v>
      </c>
      <c r="F29" s="433">
        <v>5.75</v>
      </c>
      <c r="G29" s="125">
        <f t="shared" si="0"/>
        <v>0.86000000000000032</v>
      </c>
      <c r="H29" s="665" t="s">
        <v>254</v>
      </c>
      <c r="I29" s="666"/>
      <c r="J29" s="666"/>
      <c r="K29" s="666"/>
      <c r="L29" s="667"/>
      <c r="M29" s="212" t="s">
        <v>255</v>
      </c>
      <c r="N29" s="213">
        <v>45809</v>
      </c>
      <c r="O29" s="118" t="s">
        <v>68</v>
      </c>
    </row>
    <row r="30" spans="1:19" ht="61.2" customHeight="1" thickBot="1">
      <c r="A30" s="214" t="s">
        <v>69</v>
      </c>
      <c r="B30" s="662" t="str">
        <f t="shared" si="1"/>
        <v>☆</v>
      </c>
      <c r="C30" s="663"/>
      <c r="D30" s="664"/>
      <c r="E30" s="433">
        <v>5.29</v>
      </c>
      <c r="F30" s="433">
        <v>5.53</v>
      </c>
      <c r="G30" s="125">
        <f t="shared" si="0"/>
        <v>0.24000000000000021</v>
      </c>
      <c r="H30" s="665"/>
      <c r="I30" s="666"/>
      <c r="J30" s="666"/>
      <c r="K30" s="666"/>
      <c r="L30" s="667"/>
      <c r="M30" s="408"/>
      <c r="N30" s="213"/>
      <c r="O30" s="118" t="s">
        <v>69</v>
      </c>
    </row>
    <row r="31" spans="1:19" ht="61.2" customHeight="1" thickBot="1">
      <c r="A31" s="214" t="s">
        <v>70</v>
      </c>
      <c r="B31" s="662" t="str">
        <f t="shared" si="1"/>
        <v>★</v>
      </c>
      <c r="C31" s="663"/>
      <c r="D31" s="664"/>
      <c r="E31" s="433">
        <v>4.8899999999999997</v>
      </c>
      <c r="F31" s="433">
        <v>4.3</v>
      </c>
      <c r="G31" s="125">
        <f t="shared" si="0"/>
        <v>-0.58999999999999986</v>
      </c>
      <c r="H31" s="690"/>
      <c r="I31" s="691"/>
      <c r="J31" s="691"/>
      <c r="K31" s="691"/>
      <c r="L31" s="692"/>
      <c r="M31" s="212"/>
      <c r="N31" s="565"/>
      <c r="O31" s="118" t="s">
        <v>70</v>
      </c>
    </row>
    <row r="32" spans="1:19" ht="61.2" customHeight="1" thickBot="1">
      <c r="A32" s="216" t="s">
        <v>71</v>
      </c>
      <c r="B32" s="662" t="s">
        <v>258</v>
      </c>
      <c r="C32" s="663"/>
      <c r="D32" s="664"/>
      <c r="E32" s="434">
        <v>8.64</v>
      </c>
      <c r="F32" s="434">
        <v>8.64</v>
      </c>
      <c r="G32" s="125">
        <f t="shared" si="0"/>
        <v>0</v>
      </c>
      <c r="H32" s="683"/>
      <c r="I32" s="684"/>
      <c r="J32" s="684"/>
      <c r="K32" s="684"/>
      <c r="L32" s="685"/>
      <c r="M32" s="212"/>
      <c r="N32" s="409"/>
      <c r="O32" s="118" t="s">
        <v>71</v>
      </c>
    </row>
    <row r="33" spans="1:16" ht="61.2" customHeight="1" thickBot="1">
      <c r="A33" s="217" t="s">
        <v>72</v>
      </c>
      <c r="B33" s="662" t="str">
        <f t="shared" ref="B33" si="2">IF(G33&gt;5,"☆☆☆☆",IF(AND(G33&gt;=2.39,G33&lt;5),"☆☆☆",IF(AND(G33&gt;=1.39,G33&lt;2.4),"☆☆",IF(AND(G33&gt;0,G33&lt;1.4),"☆",IF(AND(G33&gt;=-1.39,G33&lt;0),"★",IF(AND(G33&gt;=-2.39,G33&lt;-1.4),"★★",IF(AND(G33&gt;=-3.39,G33&lt;-2.4),"★★★")))))))</f>
        <v>☆</v>
      </c>
      <c r="C33" s="663"/>
      <c r="D33" s="664"/>
      <c r="E33" s="434">
        <v>6.95</v>
      </c>
      <c r="F33" s="434">
        <v>7.49</v>
      </c>
      <c r="G33" s="125">
        <f t="shared" si="0"/>
        <v>0.54</v>
      </c>
      <c r="H33" s="683"/>
      <c r="I33" s="684"/>
      <c r="J33" s="684"/>
      <c r="K33" s="684"/>
      <c r="L33" s="685"/>
      <c r="M33" s="212"/>
      <c r="N33" s="213"/>
      <c r="O33" s="118" t="s">
        <v>72</v>
      </c>
    </row>
    <row r="34" spans="1:16" ht="61.2" customHeight="1" thickBot="1">
      <c r="A34" s="96" t="s">
        <v>73</v>
      </c>
      <c r="B34" s="662" t="str">
        <f t="shared" ref="B34:B70" si="3">IF(G34&gt;5,"☆☆☆☆",IF(AND(G34&gt;=2.39,G34&lt;5),"☆☆☆",IF(AND(G34&gt;=1.39,G34&lt;2.4),"☆☆",IF(AND(G34&gt;0,G34&lt;1.4),"☆",IF(AND(G34&gt;=-1.39,G34&lt;0),"★",IF(AND(G34&gt;=-2.39,G34&lt;-1.4),"★★",IF(AND(G34&gt;=-3.39,G34&lt;-2.4),"★★★")))))))</f>
        <v>☆</v>
      </c>
      <c r="C34" s="663"/>
      <c r="D34" s="664"/>
      <c r="E34" s="433">
        <v>4.3099999999999996</v>
      </c>
      <c r="F34" s="433">
        <v>4.72</v>
      </c>
      <c r="G34" s="125">
        <f t="shared" si="0"/>
        <v>0.41000000000000014</v>
      </c>
      <c r="H34" s="687"/>
      <c r="I34" s="688"/>
      <c r="J34" s="688"/>
      <c r="K34" s="688"/>
      <c r="L34" s="689"/>
      <c r="M34" s="441"/>
      <c r="N34" s="442"/>
      <c r="O34" s="118" t="s">
        <v>73</v>
      </c>
    </row>
    <row r="35" spans="1:16" ht="61.2" customHeight="1" thickBot="1">
      <c r="A35" s="218" t="s">
        <v>74</v>
      </c>
      <c r="B35" s="662" t="str">
        <f t="shared" si="3"/>
        <v>★</v>
      </c>
      <c r="C35" s="663"/>
      <c r="D35" s="664"/>
      <c r="E35" s="434">
        <v>7.68</v>
      </c>
      <c r="F35" s="434">
        <v>6.55</v>
      </c>
      <c r="G35" s="125">
        <f t="shared" si="0"/>
        <v>-1.1299999999999999</v>
      </c>
      <c r="H35" s="693"/>
      <c r="I35" s="694"/>
      <c r="J35" s="694"/>
      <c r="K35" s="694"/>
      <c r="L35" s="695"/>
      <c r="M35" s="566"/>
      <c r="N35" s="567"/>
      <c r="O35" s="118" t="s">
        <v>74</v>
      </c>
    </row>
    <row r="36" spans="1:16" ht="61.2" customHeight="1" thickBot="1">
      <c r="A36" s="219" t="s">
        <v>75</v>
      </c>
      <c r="B36" s="662" t="str">
        <f t="shared" si="3"/>
        <v>☆</v>
      </c>
      <c r="C36" s="663"/>
      <c r="D36" s="664"/>
      <c r="E36" s="433">
        <v>5.85</v>
      </c>
      <c r="F36" s="434">
        <v>6.21</v>
      </c>
      <c r="G36" s="125">
        <f t="shared" si="0"/>
        <v>0.36000000000000032</v>
      </c>
      <c r="H36" s="696"/>
      <c r="I36" s="697"/>
      <c r="J36" s="697"/>
      <c r="K36" s="697"/>
      <c r="L36" s="698"/>
      <c r="M36" s="566"/>
      <c r="N36" s="607"/>
      <c r="O36" s="118" t="s">
        <v>75</v>
      </c>
    </row>
    <row r="37" spans="1:16" ht="70.2" customHeight="1" thickBot="1">
      <c r="A37" s="214" t="s">
        <v>76</v>
      </c>
      <c r="B37" s="662" t="str">
        <f t="shared" si="3"/>
        <v>★</v>
      </c>
      <c r="C37" s="663"/>
      <c r="D37" s="664"/>
      <c r="E37" s="433">
        <v>3.8</v>
      </c>
      <c r="F37" s="433">
        <v>3.63</v>
      </c>
      <c r="G37" s="125">
        <f t="shared" si="0"/>
        <v>-0.16999999999999993</v>
      </c>
      <c r="H37" s="665"/>
      <c r="I37" s="666"/>
      <c r="J37" s="666"/>
      <c r="K37" s="666"/>
      <c r="L37" s="667"/>
      <c r="M37" s="212"/>
      <c r="N37" s="213"/>
      <c r="O37" s="118" t="s">
        <v>76</v>
      </c>
    </row>
    <row r="38" spans="1:16" ht="61.2" customHeight="1" thickBot="1">
      <c r="A38" s="214" t="s">
        <v>77</v>
      </c>
      <c r="B38" s="662" t="str">
        <f t="shared" si="3"/>
        <v>★</v>
      </c>
      <c r="C38" s="663"/>
      <c r="D38" s="664"/>
      <c r="E38" s="434">
        <v>6.55</v>
      </c>
      <c r="F38" s="433">
        <v>5.9</v>
      </c>
      <c r="G38" s="125">
        <f t="shared" si="0"/>
        <v>-0.64999999999999947</v>
      </c>
      <c r="H38" s="665"/>
      <c r="I38" s="666"/>
      <c r="J38" s="666"/>
      <c r="K38" s="666"/>
      <c r="L38" s="667"/>
      <c r="M38" s="212"/>
      <c r="N38" s="213"/>
      <c r="O38" s="118" t="s">
        <v>77</v>
      </c>
    </row>
    <row r="39" spans="1:16" ht="61.2" customHeight="1" thickBot="1">
      <c r="A39" s="214" t="s">
        <v>78</v>
      </c>
      <c r="B39" s="662" t="str">
        <f t="shared" si="3"/>
        <v>★</v>
      </c>
      <c r="C39" s="663"/>
      <c r="D39" s="664"/>
      <c r="E39" s="434">
        <v>10.28</v>
      </c>
      <c r="F39" s="434">
        <v>9.48</v>
      </c>
      <c r="G39" s="125">
        <f t="shared" si="0"/>
        <v>-0.79999999999999893</v>
      </c>
      <c r="H39" s="665"/>
      <c r="I39" s="666"/>
      <c r="J39" s="666"/>
      <c r="K39" s="666"/>
      <c r="L39" s="667"/>
      <c r="M39" s="440"/>
      <c r="N39" s="215"/>
      <c r="O39" s="118" t="s">
        <v>78</v>
      </c>
    </row>
    <row r="40" spans="1:16" ht="61.2" customHeight="1" thickBot="1">
      <c r="A40" s="214" t="s">
        <v>79</v>
      </c>
      <c r="B40" s="662" t="str">
        <f t="shared" si="3"/>
        <v>★★★</v>
      </c>
      <c r="C40" s="663"/>
      <c r="D40" s="664"/>
      <c r="E40" s="434">
        <v>8.56</v>
      </c>
      <c r="F40" s="433">
        <v>5.48</v>
      </c>
      <c r="G40" s="125">
        <f t="shared" si="0"/>
        <v>-3.08</v>
      </c>
      <c r="H40" s="683"/>
      <c r="I40" s="684"/>
      <c r="J40" s="684"/>
      <c r="K40" s="684"/>
      <c r="L40" s="685"/>
      <c r="M40" s="212"/>
      <c r="N40" s="213"/>
      <c r="O40" s="118" t="s">
        <v>79</v>
      </c>
    </row>
    <row r="41" spans="1:16" ht="75" customHeight="1" thickBot="1">
      <c r="A41" s="214" t="s">
        <v>80</v>
      </c>
      <c r="B41" s="662" t="str">
        <f t="shared" si="3"/>
        <v>☆</v>
      </c>
      <c r="C41" s="663"/>
      <c r="D41" s="664"/>
      <c r="E41" s="433">
        <v>4</v>
      </c>
      <c r="F41" s="433">
        <v>4.4800000000000004</v>
      </c>
      <c r="G41" s="125">
        <f t="shared" si="0"/>
        <v>0.48000000000000043</v>
      </c>
      <c r="H41" s="701"/>
      <c r="I41" s="702"/>
      <c r="J41" s="702"/>
      <c r="K41" s="702"/>
      <c r="L41" s="703"/>
      <c r="M41" s="212"/>
      <c r="N41" s="213"/>
      <c r="O41" s="118" t="s">
        <v>80</v>
      </c>
    </row>
    <row r="42" spans="1:16" ht="61.2" customHeight="1" thickBot="1">
      <c r="A42" s="214" t="s">
        <v>81</v>
      </c>
      <c r="B42" s="662" t="str">
        <f t="shared" si="3"/>
        <v>★</v>
      </c>
      <c r="C42" s="663"/>
      <c r="D42" s="664"/>
      <c r="E42" s="434">
        <v>6.82</v>
      </c>
      <c r="F42" s="434">
        <v>6.47</v>
      </c>
      <c r="G42" s="125">
        <f t="shared" si="0"/>
        <v>-0.35000000000000053</v>
      </c>
      <c r="H42" s="683" t="s">
        <v>232</v>
      </c>
      <c r="I42" s="684"/>
      <c r="J42" s="684"/>
      <c r="K42" s="684"/>
      <c r="L42" s="685"/>
      <c r="M42" s="440" t="s">
        <v>233</v>
      </c>
      <c r="N42" s="213">
        <v>45806</v>
      </c>
      <c r="O42" s="118" t="s">
        <v>81</v>
      </c>
      <c r="P42" s="22" t="s">
        <v>41</v>
      </c>
    </row>
    <row r="43" spans="1:16" ht="69" customHeight="1" thickBot="1">
      <c r="A43" s="214" t="s">
        <v>82</v>
      </c>
      <c r="B43" s="662" t="str">
        <f t="shared" si="3"/>
        <v>★</v>
      </c>
      <c r="C43" s="663"/>
      <c r="D43" s="664"/>
      <c r="E43" s="435">
        <v>12.3</v>
      </c>
      <c r="F43" s="434">
        <v>11.52</v>
      </c>
      <c r="G43" s="125">
        <f t="shared" si="0"/>
        <v>-0.78000000000000114</v>
      </c>
      <c r="H43" s="696"/>
      <c r="I43" s="697"/>
      <c r="J43" s="697"/>
      <c r="K43" s="697"/>
      <c r="L43" s="698"/>
      <c r="M43" s="564"/>
      <c r="N43" s="565"/>
      <c r="O43" s="118" t="s">
        <v>82</v>
      </c>
    </row>
    <row r="44" spans="1:16" ht="61.2" customHeight="1" thickBot="1">
      <c r="A44" s="220" t="s">
        <v>180</v>
      </c>
      <c r="B44" s="662" t="str">
        <f t="shared" si="3"/>
        <v>☆</v>
      </c>
      <c r="C44" s="663"/>
      <c r="D44" s="664"/>
      <c r="E44" s="433">
        <v>4.84</v>
      </c>
      <c r="F44" s="433">
        <v>5.12</v>
      </c>
      <c r="G44" s="125">
        <f t="shared" si="0"/>
        <v>0.28000000000000025</v>
      </c>
      <c r="H44" s="699"/>
      <c r="I44" s="700"/>
      <c r="J44" s="700"/>
      <c r="K44" s="700"/>
      <c r="L44" s="700"/>
      <c r="M44" s="418"/>
      <c r="N44" s="565"/>
      <c r="O44" s="22" t="s">
        <v>180</v>
      </c>
    </row>
    <row r="45" spans="1:16" ht="61.2" customHeight="1" thickBot="1">
      <c r="A45" s="214" t="s">
        <v>83</v>
      </c>
      <c r="B45" s="662" t="str">
        <f t="shared" si="3"/>
        <v>★</v>
      </c>
      <c r="C45" s="663"/>
      <c r="D45" s="664"/>
      <c r="E45" s="434">
        <v>6.29</v>
      </c>
      <c r="F45" s="434">
        <v>6.04</v>
      </c>
      <c r="G45" s="125">
        <f t="shared" si="0"/>
        <v>-0.25</v>
      </c>
      <c r="H45" s="665"/>
      <c r="I45" s="666"/>
      <c r="J45" s="666"/>
      <c r="K45" s="666"/>
      <c r="L45" s="667"/>
      <c r="M45" s="212"/>
      <c r="N45" s="409"/>
      <c r="O45" s="118" t="s">
        <v>83</v>
      </c>
    </row>
    <row r="46" spans="1:16" ht="61.2" customHeight="1" thickBot="1">
      <c r="A46" s="214" t="s">
        <v>84</v>
      </c>
      <c r="B46" s="662" t="str">
        <f t="shared" si="3"/>
        <v>★</v>
      </c>
      <c r="C46" s="663"/>
      <c r="D46" s="664"/>
      <c r="E46" s="433">
        <v>5.07</v>
      </c>
      <c r="F46" s="433">
        <v>4.68</v>
      </c>
      <c r="G46" s="125">
        <f t="shared" si="0"/>
        <v>-0.39000000000000057</v>
      </c>
      <c r="H46" s="686"/>
      <c r="I46" s="684"/>
      <c r="J46" s="684"/>
      <c r="K46" s="684"/>
      <c r="L46" s="685"/>
      <c r="M46" s="212"/>
      <c r="N46" s="213"/>
      <c r="O46" s="118" t="s">
        <v>84</v>
      </c>
    </row>
    <row r="47" spans="1:16" ht="61.2" customHeight="1" thickBot="1">
      <c r="A47" s="214" t="s">
        <v>85</v>
      </c>
      <c r="B47" s="662" t="str">
        <f t="shared" si="3"/>
        <v>★</v>
      </c>
      <c r="C47" s="663"/>
      <c r="D47" s="664"/>
      <c r="E47" s="434">
        <v>6.83</v>
      </c>
      <c r="F47" s="434">
        <v>6</v>
      </c>
      <c r="G47" s="125">
        <f t="shared" si="0"/>
        <v>-0.83000000000000007</v>
      </c>
      <c r="H47" s="683"/>
      <c r="I47" s="684"/>
      <c r="J47" s="684"/>
      <c r="K47" s="684"/>
      <c r="L47" s="685"/>
      <c r="M47" s="212"/>
      <c r="N47" s="213"/>
      <c r="O47" s="118" t="s">
        <v>85</v>
      </c>
    </row>
    <row r="48" spans="1:16" ht="61.2" customHeight="1" thickBot="1">
      <c r="A48" s="214" t="s">
        <v>86</v>
      </c>
      <c r="B48" s="662" t="str">
        <f t="shared" si="3"/>
        <v>☆</v>
      </c>
      <c r="C48" s="663"/>
      <c r="D48" s="664"/>
      <c r="E48" s="434">
        <v>8.8800000000000008</v>
      </c>
      <c r="F48" s="434">
        <v>9.08</v>
      </c>
      <c r="G48" s="125">
        <f t="shared" si="0"/>
        <v>0.19999999999999929</v>
      </c>
      <c r="H48" s="704"/>
      <c r="I48" s="705"/>
      <c r="J48" s="705"/>
      <c r="K48" s="705"/>
      <c r="L48" s="706"/>
      <c r="M48" s="564"/>
      <c r="N48" s="565"/>
      <c r="O48" s="118" t="s">
        <v>86</v>
      </c>
    </row>
    <row r="49" spans="1:15" ht="61.2" customHeight="1" thickBot="1">
      <c r="A49" s="214" t="s">
        <v>87</v>
      </c>
      <c r="B49" s="662" t="str">
        <f t="shared" si="3"/>
        <v>★</v>
      </c>
      <c r="C49" s="663"/>
      <c r="D49" s="664"/>
      <c r="E49" s="434">
        <v>7.78</v>
      </c>
      <c r="F49" s="434">
        <v>7.41</v>
      </c>
      <c r="G49" s="125">
        <f t="shared" si="0"/>
        <v>-0.37000000000000011</v>
      </c>
      <c r="H49" s="696"/>
      <c r="I49" s="697"/>
      <c r="J49" s="697"/>
      <c r="K49" s="697"/>
      <c r="L49" s="698"/>
      <c r="M49" s="564"/>
      <c r="N49" s="565"/>
      <c r="O49" s="118" t="s">
        <v>87</v>
      </c>
    </row>
    <row r="50" spans="1:15" ht="75.599999999999994" customHeight="1" thickBot="1">
      <c r="A50" s="214" t="s">
        <v>88</v>
      </c>
      <c r="B50" s="662" t="str">
        <f t="shared" si="3"/>
        <v>★</v>
      </c>
      <c r="C50" s="663"/>
      <c r="D50" s="664"/>
      <c r="E50" s="434">
        <v>8.7899999999999991</v>
      </c>
      <c r="F50" s="434">
        <v>8.0500000000000007</v>
      </c>
      <c r="G50" s="125">
        <f t="shared" si="0"/>
        <v>-0.73999999999999844</v>
      </c>
      <c r="H50" s="704"/>
      <c r="I50" s="705"/>
      <c r="J50" s="705"/>
      <c r="K50" s="705"/>
      <c r="L50" s="706"/>
      <c r="M50" s="564"/>
      <c r="N50" s="568"/>
      <c r="O50" s="118" t="s">
        <v>88</v>
      </c>
    </row>
    <row r="51" spans="1:15" ht="61.2" customHeight="1" thickBot="1">
      <c r="A51" s="214" t="s">
        <v>89</v>
      </c>
      <c r="B51" s="662" t="str">
        <f t="shared" si="3"/>
        <v>★★★</v>
      </c>
      <c r="C51" s="663"/>
      <c r="D51" s="664"/>
      <c r="E51" s="434">
        <v>10.25</v>
      </c>
      <c r="F51" s="434">
        <v>7.79</v>
      </c>
      <c r="G51" s="125">
        <f t="shared" si="0"/>
        <v>-2.46</v>
      </c>
      <c r="H51" s="683"/>
      <c r="I51" s="684"/>
      <c r="J51" s="684"/>
      <c r="K51" s="684"/>
      <c r="L51" s="685"/>
      <c r="M51" s="212"/>
      <c r="N51" s="213"/>
      <c r="O51" s="118" t="s">
        <v>89</v>
      </c>
    </row>
    <row r="52" spans="1:15" ht="61.2" customHeight="1" thickBot="1">
      <c r="A52" s="214" t="s">
        <v>90</v>
      </c>
      <c r="B52" s="662" t="str">
        <f t="shared" si="3"/>
        <v>★★</v>
      </c>
      <c r="C52" s="663"/>
      <c r="D52" s="664"/>
      <c r="E52" s="434">
        <v>7.19</v>
      </c>
      <c r="F52" s="433">
        <v>5.07</v>
      </c>
      <c r="G52" s="125">
        <f t="shared" si="0"/>
        <v>-2.12</v>
      </c>
      <c r="H52" s="665"/>
      <c r="I52" s="666"/>
      <c r="J52" s="666"/>
      <c r="K52" s="666"/>
      <c r="L52" s="667"/>
      <c r="M52" s="212"/>
      <c r="N52" s="213"/>
      <c r="O52" s="118" t="s">
        <v>90</v>
      </c>
    </row>
    <row r="53" spans="1:15" ht="61.2" customHeight="1" thickBot="1">
      <c r="A53" s="214" t="s">
        <v>91</v>
      </c>
      <c r="B53" s="662" t="str">
        <f t="shared" si="3"/>
        <v>★</v>
      </c>
      <c r="C53" s="663"/>
      <c r="D53" s="664"/>
      <c r="E53" s="434">
        <v>7</v>
      </c>
      <c r="F53" s="434">
        <v>6.53</v>
      </c>
      <c r="G53" s="125">
        <f t="shared" si="0"/>
        <v>-0.46999999999999975</v>
      </c>
      <c r="H53" s="683"/>
      <c r="I53" s="684"/>
      <c r="J53" s="684"/>
      <c r="K53" s="684"/>
      <c r="L53" s="685"/>
      <c r="M53" s="432"/>
      <c r="N53" s="213"/>
      <c r="O53" s="118" t="s">
        <v>91</v>
      </c>
    </row>
    <row r="54" spans="1:15" ht="61.2" customHeight="1" thickBot="1">
      <c r="A54" s="214" t="s">
        <v>92</v>
      </c>
      <c r="B54" s="662" t="str">
        <f t="shared" si="3"/>
        <v>★★</v>
      </c>
      <c r="C54" s="663"/>
      <c r="D54" s="664"/>
      <c r="E54" s="434">
        <v>11.73</v>
      </c>
      <c r="F54" s="434">
        <v>10.27</v>
      </c>
      <c r="G54" s="125">
        <f t="shared" si="0"/>
        <v>-1.4600000000000009</v>
      </c>
      <c r="H54" s="683"/>
      <c r="I54" s="684"/>
      <c r="J54" s="684"/>
      <c r="K54" s="684"/>
      <c r="L54" s="685"/>
      <c r="M54" s="212"/>
      <c r="N54" s="213"/>
      <c r="O54" s="118" t="s">
        <v>92</v>
      </c>
    </row>
    <row r="55" spans="1:15" ht="61.2" customHeight="1" thickBot="1">
      <c r="A55" s="214" t="s">
        <v>93</v>
      </c>
      <c r="B55" s="662" t="str">
        <f t="shared" si="3"/>
        <v>★</v>
      </c>
      <c r="C55" s="663"/>
      <c r="D55" s="664"/>
      <c r="E55" s="434">
        <v>9.2100000000000009</v>
      </c>
      <c r="F55" s="434">
        <v>8.93</v>
      </c>
      <c r="G55" s="125">
        <f t="shared" si="0"/>
        <v>-0.28000000000000114</v>
      </c>
      <c r="H55" s="668" t="s">
        <v>406</v>
      </c>
      <c r="I55" s="669"/>
      <c r="J55" s="669"/>
      <c r="K55" s="669"/>
      <c r="L55" s="670"/>
      <c r="M55" s="628" t="s">
        <v>407</v>
      </c>
      <c r="N55" s="584">
        <v>45815</v>
      </c>
      <c r="O55" s="118" t="s">
        <v>93</v>
      </c>
    </row>
    <row r="56" spans="1:15" ht="61.2" customHeight="1" thickBot="1">
      <c r="A56" s="214" t="s">
        <v>94</v>
      </c>
      <c r="B56" s="662" t="str">
        <f t="shared" si="3"/>
        <v>★</v>
      </c>
      <c r="C56" s="663"/>
      <c r="D56" s="664"/>
      <c r="E56" s="434">
        <v>6.95</v>
      </c>
      <c r="F56" s="434">
        <v>6.77</v>
      </c>
      <c r="G56" s="125">
        <f t="shared" si="0"/>
        <v>-0.1800000000000006</v>
      </c>
      <c r="H56" s="686"/>
      <c r="I56" s="684"/>
      <c r="J56" s="684"/>
      <c r="K56" s="684"/>
      <c r="L56" s="685"/>
      <c r="M56" s="212"/>
      <c r="N56" s="213"/>
      <c r="O56" s="118" t="s">
        <v>94</v>
      </c>
    </row>
    <row r="57" spans="1:15" ht="61.2" customHeight="1" thickBot="1">
      <c r="A57" s="214" t="s">
        <v>95</v>
      </c>
      <c r="B57" s="662" t="str">
        <f t="shared" si="3"/>
        <v>★</v>
      </c>
      <c r="C57" s="663"/>
      <c r="D57" s="664"/>
      <c r="E57" s="434">
        <v>6.38</v>
      </c>
      <c r="F57" s="433">
        <v>5.18</v>
      </c>
      <c r="G57" s="125">
        <f t="shared" si="0"/>
        <v>-1.2000000000000002</v>
      </c>
      <c r="H57" s="686"/>
      <c r="I57" s="684"/>
      <c r="J57" s="684"/>
      <c r="K57" s="684"/>
      <c r="L57" s="685"/>
      <c r="M57" s="212"/>
      <c r="N57" s="213"/>
      <c r="O57" s="118" t="s">
        <v>95</v>
      </c>
    </row>
    <row r="58" spans="1:15" ht="61.2" customHeight="1" thickBot="1">
      <c r="A58" s="214" t="s">
        <v>96</v>
      </c>
      <c r="B58" s="662" t="str">
        <f t="shared" si="3"/>
        <v>★</v>
      </c>
      <c r="C58" s="663"/>
      <c r="D58" s="664"/>
      <c r="E58" s="434">
        <v>6.43</v>
      </c>
      <c r="F58" s="434">
        <v>6.14</v>
      </c>
      <c r="G58" s="125">
        <f t="shared" si="0"/>
        <v>-0.29000000000000004</v>
      </c>
      <c r="H58" s="683"/>
      <c r="I58" s="684"/>
      <c r="J58" s="684"/>
      <c r="K58" s="684"/>
      <c r="L58" s="685"/>
      <c r="M58" s="212"/>
      <c r="N58" s="213"/>
      <c r="O58" s="118" t="s">
        <v>96</v>
      </c>
    </row>
    <row r="59" spans="1:15" ht="61.2" customHeight="1" thickBot="1">
      <c r="A59" s="214" t="s">
        <v>97</v>
      </c>
      <c r="B59" s="662" t="str">
        <f t="shared" si="3"/>
        <v>★</v>
      </c>
      <c r="C59" s="663"/>
      <c r="D59" s="664"/>
      <c r="E59" s="434">
        <v>8.69</v>
      </c>
      <c r="F59" s="434">
        <v>8.65</v>
      </c>
      <c r="G59" s="125">
        <f t="shared" si="0"/>
        <v>-3.9999999999999147E-2</v>
      </c>
      <c r="H59" s="683"/>
      <c r="I59" s="684"/>
      <c r="J59" s="684"/>
      <c r="K59" s="684"/>
      <c r="L59" s="685"/>
      <c r="M59" s="212"/>
      <c r="N59" s="213"/>
      <c r="O59" s="118" t="s">
        <v>97</v>
      </c>
    </row>
    <row r="60" spans="1:15" ht="61.2" customHeight="1" thickBot="1">
      <c r="A60" s="214" t="s">
        <v>98</v>
      </c>
      <c r="B60" s="662" t="str">
        <f t="shared" si="3"/>
        <v>☆☆☆</v>
      </c>
      <c r="C60" s="663"/>
      <c r="D60" s="664"/>
      <c r="E60" s="434">
        <v>11.33</v>
      </c>
      <c r="F60" s="435">
        <v>14.29</v>
      </c>
      <c r="G60" s="125">
        <f t="shared" si="0"/>
        <v>2.9599999999999991</v>
      </c>
      <c r="H60" s="686"/>
      <c r="I60" s="684"/>
      <c r="J60" s="684"/>
      <c r="K60" s="684"/>
      <c r="L60" s="685"/>
      <c r="M60" s="212"/>
      <c r="N60" s="213"/>
      <c r="O60" s="118" t="s">
        <v>98</v>
      </c>
    </row>
    <row r="61" spans="1:15" ht="61.2" customHeight="1" thickBot="1">
      <c r="A61" s="214" t="s">
        <v>99</v>
      </c>
      <c r="B61" s="662" t="str">
        <f t="shared" si="3"/>
        <v>☆</v>
      </c>
      <c r="C61" s="663"/>
      <c r="D61" s="664"/>
      <c r="E61" s="433">
        <v>3.75</v>
      </c>
      <c r="F61" s="433">
        <v>3.85</v>
      </c>
      <c r="G61" s="125">
        <f t="shared" si="0"/>
        <v>0.10000000000000009</v>
      </c>
      <c r="H61" s="755"/>
      <c r="I61" s="756"/>
      <c r="J61" s="756"/>
      <c r="K61" s="756"/>
      <c r="L61" s="757"/>
      <c r="M61" s="560"/>
      <c r="N61" s="561"/>
      <c r="O61" s="118" t="s">
        <v>99</v>
      </c>
    </row>
    <row r="62" spans="1:15" ht="69" customHeight="1" thickBot="1">
      <c r="A62" s="214" t="s">
        <v>100</v>
      </c>
      <c r="B62" s="662" t="str">
        <f t="shared" si="3"/>
        <v>★</v>
      </c>
      <c r="C62" s="663"/>
      <c r="D62" s="664"/>
      <c r="E62" s="434">
        <v>9.9700000000000006</v>
      </c>
      <c r="F62" s="434">
        <v>8.76</v>
      </c>
      <c r="G62" s="125">
        <f t="shared" si="0"/>
        <v>-1.2100000000000009</v>
      </c>
      <c r="H62" s="758" t="s">
        <v>370</v>
      </c>
      <c r="I62" s="759"/>
      <c r="J62" s="759"/>
      <c r="K62" s="759"/>
      <c r="L62" s="760"/>
      <c r="M62" s="583" t="s">
        <v>371</v>
      </c>
      <c r="N62" s="584">
        <v>45813</v>
      </c>
      <c r="O62" s="118" t="s">
        <v>100</v>
      </c>
    </row>
    <row r="63" spans="1:15" ht="61.2" customHeight="1" thickBot="1">
      <c r="A63" s="214" t="s">
        <v>101</v>
      </c>
      <c r="B63" s="662" t="str">
        <f t="shared" si="3"/>
        <v>★★</v>
      </c>
      <c r="C63" s="663"/>
      <c r="D63" s="664"/>
      <c r="E63" s="434">
        <v>8.17</v>
      </c>
      <c r="F63" s="434">
        <v>6.33</v>
      </c>
      <c r="G63" s="125">
        <f t="shared" si="0"/>
        <v>-1.8399999999999999</v>
      </c>
      <c r="H63" s="690"/>
      <c r="I63" s="691"/>
      <c r="J63" s="691"/>
      <c r="K63" s="691"/>
      <c r="L63" s="692"/>
      <c r="M63" s="569"/>
      <c r="N63" s="565"/>
      <c r="O63" s="118" t="s">
        <v>101</v>
      </c>
    </row>
    <row r="64" spans="1:15" ht="61.2" customHeight="1" thickBot="1">
      <c r="A64" s="214" t="s">
        <v>102</v>
      </c>
      <c r="B64" s="662" t="str">
        <f t="shared" si="3"/>
        <v>★★</v>
      </c>
      <c r="C64" s="663"/>
      <c r="D64" s="664"/>
      <c r="E64" s="434">
        <v>7.42</v>
      </c>
      <c r="F64" s="433">
        <v>5.0599999999999996</v>
      </c>
      <c r="G64" s="125">
        <f t="shared" si="0"/>
        <v>-2.3600000000000003</v>
      </c>
      <c r="H64" s="752"/>
      <c r="I64" s="753"/>
      <c r="J64" s="753"/>
      <c r="K64" s="753"/>
      <c r="L64" s="754"/>
      <c r="M64" s="564"/>
      <c r="N64" s="565"/>
      <c r="O64" s="118" t="s">
        <v>102</v>
      </c>
    </row>
    <row r="65" spans="1:18" ht="61.2" customHeight="1" thickBot="1">
      <c r="A65" s="214" t="s">
        <v>103</v>
      </c>
      <c r="B65" s="662" t="str">
        <f t="shared" si="3"/>
        <v>★★★</v>
      </c>
      <c r="C65" s="663"/>
      <c r="D65" s="664"/>
      <c r="E65" s="434">
        <v>7.57</v>
      </c>
      <c r="F65" s="433">
        <v>4.9000000000000004</v>
      </c>
      <c r="G65" s="125">
        <f t="shared" si="0"/>
        <v>-2.67</v>
      </c>
      <c r="H65" s="704"/>
      <c r="I65" s="705"/>
      <c r="J65" s="705"/>
      <c r="K65" s="705"/>
      <c r="L65" s="706"/>
      <c r="M65" s="559"/>
      <c r="N65" s="565"/>
      <c r="O65" s="118" t="s">
        <v>103</v>
      </c>
    </row>
    <row r="66" spans="1:18" ht="61.2" customHeight="1" thickBot="1">
      <c r="A66" s="214" t="s">
        <v>104</v>
      </c>
      <c r="B66" s="662" t="str">
        <f t="shared" si="3"/>
        <v>★</v>
      </c>
      <c r="C66" s="663"/>
      <c r="D66" s="664"/>
      <c r="E66" s="434">
        <v>11.64</v>
      </c>
      <c r="F66" s="434">
        <v>11.08</v>
      </c>
      <c r="G66" s="125">
        <f t="shared" si="0"/>
        <v>-0.5600000000000005</v>
      </c>
      <c r="H66" s="686"/>
      <c r="I66" s="684"/>
      <c r="J66" s="684"/>
      <c r="K66" s="684"/>
      <c r="L66" s="685"/>
      <c r="M66" s="212"/>
      <c r="N66" s="213"/>
      <c r="O66" s="118" t="s">
        <v>104</v>
      </c>
    </row>
    <row r="67" spans="1:18" ht="61.2" customHeight="1" thickBot="1">
      <c r="A67" s="214" t="s">
        <v>105</v>
      </c>
      <c r="B67" s="662" t="str">
        <f t="shared" si="3"/>
        <v>★</v>
      </c>
      <c r="C67" s="663"/>
      <c r="D67" s="664"/>
      <c r="E67" s="434">
        <v>10.07</v>
      </c>
      <c r="F67" s="434">
        <v>9.73</v>
      </c>
      <c r="G67" s="125">
        <f t="shared" si="0"/>
        <v>-0.33999999999999986</v>
      </c>
      <c r="H67" s="686"/>
      <c r="I67" s="684"/>
      <c r="J67" s="684"/>
      <c r="K67" s="684"/>
      <c r="L67" s="685"/>
      <c r="M67" s="212"/>
      <c r="N67" s="213"/>
      <c r="O67" s="118" t="s">
        <v>105</v>
      </c>
    </row>
    <row r="68" spans="1:18" ht="61.2" customHeight="1" thickBot="1">
      <c r="A68" s="219" t="s">
        <v>106</v>
      </c>
      <c r="B68" s="662" t="str">
        <f t="shared" si="3"/>
        <v>★★★</v>
      </c>
      <c r="C68" s="663"/>
      <c r="D68" s="664"/>
      <c r="E68" s="434">
        <v>9.48</v>
      </c>
      <c r="F68" s="434">
        <v>7</v>
      </c>
      <c r="G68" s="125">
        <f t="shared" si="0"/>
        <v>-2.4800000000000004</v>
      </c>
      <c r="H68" s="683"/>
      <c r="I68" s="684"/>
      <c r="J68" s="684"/>
      <c r="K68" s="684"/>
      <c r="L68" s="685"/>
      <c r="M68" s="212"/>
      <c r="N68" s="213"/>
      <c r="O68" s="118" t="s">
        <v>106</v>
      </c>
    </row>
    <row r="69" spans="1:18" ht="61.2" customHeight="1" thickBot="1">
      <c r="A69" s="216" t="s">
        <v>107</v>
      </c>
      <c r="B69" s="662" t="str">
        <f t="shared" si="3"/>
        <v>☆</v>
      </c>
      <c r="C69" s="663"/>
      <c r="D69" s="664"/>
      <c r="E69" s="453">
        <v>3.96</v>
      </c>
      <c r="F69" s="453">
        <v>4.4000000000000004</v>
      </c>
      <c r="G69" s="125">
        <f t="shared" si="0"/>
        <v>0.44000000000000039</v>
      </c>
      <c r="H69" s="749"/>
      <c r="I69" s="750"/>
      <c r="J69" s="750"/>
      <c r="K69" s="750"/>
      <c r="L69" s="751"/>
      <c r="M69" s="212"/>
      <c r="N69" s="213"/>
      <c r="O69" s="118" t="s">
        <v>107</v>
      </c>
    </row>
    <row r="70" spans="1:18" ht="61.2" customHeight="1" thickBot="1">
      <c r="A70" s="399" t="s">
        <v>108</v>
      </c>
      <c r="B70" s="662" t="str">
        <f t="shared" si="3"/>
        <v>★</v>
      </c>
      <c r="C70" s="663"/>
      <c r="D70" s="664"/>
      <c r="E70" s="434">
        <v>6.97</v>
      </c>
      <c r="F70" s="434">
        <v>6.51</v>
      </c>
      <c r="G70" s="400">
        <f t="shared" ref="G70" si="4">F70-E70</f>
        <v>-0.45999999999999996</v>
      </c>
      <c r="H70" s="737"/>
      <c r="I70" s="738"/>
      <c r="J70" s="738"/>
      <c r="K70" s="738"/>
      <c r="L70" s="739"/>
      <c r="M70" s="221"/>
      <c r="N70" s="401"/>
      <c r="O70" s="118"/>
    </row>
    <row r="71" spans="1:18" ht="42.75" customHeight="1" thickBot="1">
      <c r="A71" s="97"/>
      <c r="B71" s="97"/>
      <c r="C71" s="97"/>
      <c r="D71" s="97"/>
      <c r="E71" s="740"/>
      <c r="F71" s="740"/>
      <c r="G71" s="740"/>
      <c r="H71" s="740"/>
      <c r="I71" s="740"/>
      <c r="J71" s="740"/>
      <c r="K71" s="740"/>
      <c r="L71" s="740"/>
      <c r="M71" s="23">
        <f>COUNTIF(E24:E70,"&gt;=10")</f>
        <v>7</v>
      </c>
      <c r="N71" s="23">
        <f>COUNTIF(F24:F70,"&gt;=10")</f>
        <v>4</v>
      </c>
      <c r="O71" s="23" t="s">
        <v>3</v>
      </c>
    </row>
    <row r="72" spans="1:18" ht="36.75" customHeight="1" thickBot="1">
      <c r="A72" s="222" t="s">
        <v>17</v>
      </c>
      <c r="B72" s="223"/>
      <c r="C72" s="333"/>
      <c r="D72" s="333"/>
      <c r="E72" s="741" t="s">
        <v>109</v>
      </c>
      <c r="F72" s="741"/>
      <c r="G72" s="741"/>
      <c r="H72" s="742" t="s">
        <v>204</v>
      </c>
      <c r="I72" s="743"/>
      <c r="J72" s="333"/>
      <c r="K72" s="224"/>
      <c r="L72" s="224"/>
      <c r="M72" s="225"/>
      <c r="N72" s="226"/>
    </row>
    <row r="73" spans="1:18" ht="36.75" customHeight="1" thickBot="1">
      <c r="A73" s="31"/>
      <c r="B73" s="582"/>
      <c r="C73" s="746" t="s">
        <v>110</v>
      </c>
      <c r="D73" s="747"/>
      <c r="E73" s="747"/>
      <c r="F73" s="748"/>
      <c r="G73" s="227">
        <f>+F70</f>
        <v>6.51</v>
      </c>
      <c r="H73" s="228" t="s">
        <v>111</v>
      </c>
      <c r="I73" s="744">
        <f>+G70</f>
        <v>-0.45999999999999996</v>
      </c>
      <c r="J73" s="745"/>
      <c r="K73" s="99"/>
      <c r="L73" s="99"/>
      <c r="M73" s="100"/>
      <c r="N73" s="32"/>
    </row>
    <row r="74" spans="1:18" ht="36.75" customHeight="1" thickBot="1">
      <c r="A74" s="31"/>
      <c r="B74" s="98"/>
      <c r="C74" s="707" t="s">
        <v>112</v>
      </c>
      <c r="D74" s="708"/>
      <c r="E74" s="708"/>
      <c r="F74" s="709"/>
      <c r="G74" s="229">
        <f>+F35</f>
        <v>6.55</v>
      </c>
      <c r="H74" s="230" t="s">
        <v>113</v>
      </c>
      <c r="I74" s="710">
        <f>+G35</f>
        <v>-1.1299999999999999</v>
      </c>
      <c r="J74" s="711"/>
      <c r="K74" s="99"/>
      <c r="L74" s="99"/>
      <c r="M74" s="100"/>
      <c r="N74" s="32"/>
      <c r="R74" s="231" t="s">
        <v>17</v>
      </c>
    </row>
    <row r="75" spans="1:18" ht="36.75" customHeight="1" thickBot="1">
      <c r="A75" s="31"/>
      <c r="B75" s="98"/>
      <c r="C75" s="712" t="s">
        <v>114</v>
      </c>
      <c r="D75" s="713"/>
      <c r="E75" s="713"/>
      <c r="F75" s="232" t="str">
        <f>VLOOKUP(G75,F:P,10,0)</f>
        <v>愛媛県</v>
      </c>
      <c r="G75" s="233">
        <f>MAX(F23:F69)</f>
        <v>14.29</v>
      </c>
      <c r="H75" s="714" t="s">
        <v>115</v>
      </c>
      <c r="I75" s="715"/>
      <c r="J75" s="715"/>
      <c r="K75" s="234">
        <f>+N71</f>
        <v>4</v>
      </c>
      <c r="L75" s="235" t="s">
        <v>116</v>
      </c>
      <c r="M75" s="396">
        <f>N71-M71</f>
        <v>-3</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16">
        <v>3</v>
      </c>
      <c r="B79" s="719" t="s">
        <v>259</v>
      </c>
      <c r="C79" s="720"/>
      <c r="D79" s="720"/>
      <c r="E79" s="720"/>
      <c r="F79" s="721"/>
      <c r="G79" s="728" t="s">
        <v>213</v>
      </c>
      <c r="H79" s="729"/>
      <c r="I79" s="729"/>
      <c r="J79" s="729"/>
      <c r="K79" s="729"/>
      <c r="L79" s="729"/>
      <c r="M79" s="729"/>
      <c r="N79" s="730"/>
    </row>
    <row r="80" spans="1:18" ht="24.75" customHeight="1">
      <c r="A80" s="717"/>
      <c r="B80" s="722"/>
      <c r="C80" s="723"/>
      <c r="D80" s="723"/>
      <c r="E80" s="723"/>
      <c r="F80" s="724"/>
      <c r="G80" s="731"/>
      <c r="H80" s="732"/>
      <c r="I80" s="732"/>
      <c r="J80" s="732"/>
      <c r="K80" s="732"/>
      <c r="L80" s="732"/>
      <c r="M80" s="732"/>
      <c r="N80" s="733"/>
      <c r="O80" s="106" t="s">
        <v>3</v>
      </c>
      <c r="P80" s="106"/>
    </row>
    <row r="81" spans="1:16" ht="24.75" customHeight="1">
      <c r="A81" s="717"/>
      <c r="B81" s="722"/>
      <c r="C81" s="723"/>
      <c r="D81" s="723"/>
      <c r="E81" s="723"/>
      <c r="F81" s="724"/>
      <c r="G81" s="731"/>
      <c r="H81" s="732"/>
      <c r="I81" s="732"/>
      <c r="J81" s="732"/>
      <c r="K81" s="732"/>
      <c r="L81" s="732"/>
      <c r="M81" s="732"/>
      <c r="N81" s="733"/>
      <c r="O81" s="106" t="s">
        <v>17</v>
      </c>
      <c r="P81" s="106" t="s">
        <v>117</v>
      </c>
    </row>
    <row r="82" spans="1:16" ht="24.75" customHeight="1">
      <c r="A82" s="717"/>
      <c r="B82" s="722"/>
      <c r="C82" s="723"/>
      <c r="D82" s="723"/>
      <c r="E82" s="723"/>
      <c r="F82" s="724"/>
      <c r="G82" s="731"/>
      <c r="H82" s="732"/>
      <c r="I82" s="732"/>
      <c r="J82" s="732"/>
      <c r="K82" s="732"/>
      <c r="L82" s="732"/>
      <c r="M82" s="732"/>
      <c r="N82" s="733"/>
      <c r="O82" s="107"/>
      <c r="P82" s="106"/>
    </row>
    <row r="83" spans="1:16" ht="46.2" customHeight="1" thickBot="1">
      <c r="A83" s="718"/>
      <c r="B83" s="725"/>
      <c r="C83" s="726"/>
      <c r="D83" s="726"/>
      <c r="E83" s="726"/>
      <c r="F83" s="727"/>
      <c r="G83" s="734"/>
      <c r="H83" s="735"/>
      <c r="I83" s="735"/>
      <c r="J83" s="735"/>
      <c r="K83" s="735"/>
      <c r="L83" s="735"/>
      <c r="M83" s="735"/>
      <c r="N83" s="736"/>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B58:D58"/>
    <mergeCell ref="H57:L57"/>
    <mergeCell ref="B59:D59"/>
    <mergeCell ref="H59:L59"/>
    <mergeCell ref="H60:L60"/>
    <mergeCell ref="B67:D67"/>
    <mergeCell ref="H67:L67"/>
    <mergeCell ref="B68:D68"/>
    <mergeCell ref="H68:L68"/>
    <mergeCell ref="B60:D60"/>
    <mergeCell ref="H58:L58"/>
    <mergeCell ref="H66:L66"/>
    <mergeCell ref="B69:D69"/>
    <mergeCell ref="H69:L69"/>
    <mergeCell ref="B64:D64"/>
    <mergeCell ref="H64:L64"/>
    <mergeCell ref="B65:D65"/>
    <mergeCell ref="B66:D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F3:G16"/>
    <mergeCell ref="I2:M2"/>
    <mergeCell ref="A17:C17"/>
    <mergeCell ref="F17:G17"/>
    <mergeCell ref="A18:C18"/>
    <mergeCell ref="F18:G18"/>
    <mergeCell ref="A19:G19"/>
    <mergeCell ref="B21:C21"/>
    <mergeCell ref="E21:F21"/>
    <mergeCell ref="A3:C16"/>
  </mergeCells>
  <phoneticPr fontId="82"/>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F791-DB3A-49F7-ACE9-07E0BD23755F}">
  <sheetPr>
    <pageSetUpPr fitToPage="1"/>
  </sheetPr>
  <dimension ref="A1:Q26"/>
  <sheetViews>
    <sheetView view="pageBreakPreview" zoomScale="95" zoomScaleNormal="75" zoomScaleSheetLayoutView="95" workbookViewId="0">
      <selection activeCell="B17" sqref="B17:L24"/>
    </sheetView>
  </sheetViews>
  <sheetFormatPr defaultColWidth="9" defaultRowHeight="13.2"/>
  <cols>
    <col min="1" max="1" width="4.88671875" style="420" customWidth="1"/>
    <col min="2" max="7" width="9" style="420"/>
    <col min="8" max="9" width="12.44140625" style="420" customWidth="1"/>
    <col min="10" max="11" width="19" style="420" customWidth="1"/>
    <col min="12" max="12" width="20.21875" style="420" customWidth="1"/>
    <col min="13" max="13" width="4.77734375" style="420" customWidth="1"/>
    <col min="14" max="14" width="3.44140625" style="420" customWidth="1"/>
    <col min="15" max="16384" width="9" style="420"/>
  </cols>
  <sheetData>
    <row r="1" spans="1:17" ht="23.4">
      <c r="A1" s="761" t="s">
        <v>200</v>
      </c>
      <c r="B1" s="761"/>
      <c r="C1" s="761"/>
      <c r="D1" s="761"/>
      <c r="E1" s="761"/>
      <c r="F1" s="761"/>
      <c r="G1" s="761"/>
      <c r="H1" s="761"/>
      <c r="I1" s="761"/>
      <c r="J1" s="762"/>
      <c r="K1" s="762"/>
      <c r="L1" s="762"/>
      <c r="M1" s="762"/>
    </row>
    <row r="2" spans="1:17" ht="19.2">
      <c r="A2" s="869" t="s">
        <v>451</v>
      </c>
      <c r="B2" s="869"/>
      <c r="C2" s="869"/>
      <c r="D2" s="869"/>
      <c r="E2" s="869"/>
      <c r="F2" s="869"/>
      <c r="G2" s="869"/>
      <c r="H2" s="869"/>
      <c r="I2" s="869"/>
      <c r="J2" s="870"/>
      <c r="K2" s="870"/>
      <c r="L2" s="870"/>
      <c r="M2" s="870"/>
      <c r="N2" s="603"/>
      <c r="P2" s="871"/>
    </row>
    <row r="3" spans="1:17" ht="33.75" customHeight="1">
      <c r="A3" s="872" t="s">
        <v>452</v>
      </c>
      <c r="B3" s="872"/>
      <c r="C3" s="872"/>
      <c r="D3" s="872"/>
      <c r="E3" s="872"/>
      <c r="F3" s="872"/>
      <c r="G3" s="872"/>
      <c r="H3" s="872"/>
      <c r="I3" s="872"/>
      <c r="J3" s="873"/>
      <c r="K3" s="873"/>
      <c r="L3" s="873"/>
      <c r="M3" s="873"/>
      <c r="N3" s="763"/>
      <c r="O3" s="421"/>
      <c r="P3" s="1"/>
    </row>
    <row r="4" spans="1:17" ht="22.5" customHeight="1">
      <c r="A4" s="874" t="s">
        <v>212</v>
      </c>
      <c r="B4" s="874"/>
      <c r="C4" s="874"/>
      <c r="D4" s="874"/>
      <c r="E4" s="874"/>
      <c r="F4" s="874"/>
      <c r="G4" s="874"/>
      <c r="H4" s="874"/>
      <c r="I4" s="874"/>
      <c r="J4" s="875"/>
      <c r="K4" s="875"/>
      <c r="L4" s="875"/>
      <c r="M4" s="875"/>
      <c r="N4" s="763"/>
      <c r="P4" s="1"/>
    </row>
    <row r="5" spans="1:17" ht="16.2">
      <c r="A5" s="876"/>
      <c r="B5" s="877"/>
      <c r="C5" s="877"/>
      <c r="D5" s="877"/>
      <c r="E5" s="877"/>
      <c r="F5" s="877"/>
      <c r="G5" s="877"/>
      <c r="H5" s="877"/>
      <c r="I5" s="877"/>
      <c r="J5" s="877"/>
      <c r="K5" s="877"/>
      <c r="L5" s="877"/>
      <c r="M5" s="877"/>
      <c r="N5" s="763"/>
      <c r="P5" s="1"/>
    </row>
    <row r="6" spans="1:17" ht="17.399999999999999">
      <c r="A6" s="877"/>
      <c r="B6" s="878" t="s">
        <v>3</v>
      </c>
      <c r="C6" s="879"/>
      <c r="D6" s="879"/>
      <c r="E6" s="879"/>
      <c r="F6" s="877"/>
      <c r="G6" s="877"/>
      <c r="H6" s="880" t="s">
        <v>453</v>
      </c>
      <c r="I6" s="881"/>
      <c r="J6" s="881"/>
      <c r="K6" s="881"/>
      <c r="L6" s="881"/>
      <c r="M6" s="877"/>
      <c r="N6" s="763"/>
      <c r="O6" s="421"/>
      <c r="P6" s="1"/>
      <c r="Q6" s="1"/>
    </row>
    <row r="7" spans="1:17" ht="16.2">
      <c r="A7" s="877"/>
      <c r="B7" s="879"/>
      <c r="C7" s="879"/>
      <c r="D7" s="879"/>
      <c r="E7" s="879"/>
      <c r="F7" s="877"/>
      <c r="G7" s="877"/>
      <c r="H7" s="881"/>
      <c r="I7" s="881"/>
      <c r="J7" s="881"/>
      <c r="K7" s="881"/>
      <c r="L7" s="881"/>
      <c r="M7" s="877"/>
      <c r="N7" s="763"/>
      <c r="O7" s="420" t="s">
        <v>17</v>
      </c>
      <c r="P7" s="1"/>
      <c r="Q7" s="1"/>
    </row>
    <row r="8" spans="1:17" ht="16.2">
      <c r="A8" s="877"/>
      <c r="B8" s="879"/>
      <c r="C8" s="879"/>
      <c r="D8" s="879"/>
      <c r="E8" s="879"/>
      <c r="F8" s="877"/>
      <c r="G8" s="877"/>
      <c r="H8" s="881"/>
      <c r="I8" s="881"/>
      <c r="J8" s="881"/>
      <c r="K8" s="881"/>
      <c r="L8" s="881"/>
      <c r="M8" s="877"/>
      <c r="P8" s="1"/>
      <c r="Q8" s="1"/>
    </row>
    <row r="9" spans="1:17" ht="16.2">
      <c r="A9" s="877"/>
      <c r="B9" s="879"/>
      <c r="C9" s="879"/>
      <c r="D9" s="879"/>
      <c r="E9" s="879"/>
      <c r="F9" s="877"/>
      <c r="G9" s="877"/>
      <c r="H9" s="881"/>
      <c r="I9" s="881"/>
      <c r="J9" s="881"/>
      <c r="K9" s="881"/>
      <c r="L9" s="881"/>
      <c r="M9" s="877"/>
      <c r="P9" s="1"/>
      <c r="Q9" s="1"/>
    </row>
    <row r="10" spans="1:17" ht="16.2">
      <c r="A10" s="877"/>
      <c r="B10" s="879"/>
      <c r="C10" s="879"/>
      <c r="D10" s="879"/>
      <c r="E10" s="879"/>
      <c r="F10" s="877"/>
      <c r="G10" s="877"/>
      <c r="H10" s="881"/>
      <c r="I10" s="881"/>
      <c r="J10" s="881"/>
      <c r="K10" s="881"/>
      <c r="L10" s="881"/>
      <c r="M10" s="877"/>
      <c r="P10" s="1"/>
      <c r="Q10" s="1"/>
    </row>
    <row r="11" spans="1:17" ht="16.2">
      <c r="A11" s="877"/>
      <c r="B11" s="879"/>
      <c r="C11" s="879"/>
      <c r="D11" s="879"/>
      <c r="E11" s="879"/>
      <c r="F11" s="882"/>
      <c r="G11" s="882"/>
      <c r="H11" s="881"/>
      <c r="I11" s="881"/>
      <c r="J11" s="881"/>
      <c r="K11" s="881"/>
      <c r="L11" s="881"/>
      <c r="M11" s="877"/>
      <c r="P11" s="1"/>
      <c r="Q11" s="1"/>
    </row>
    <row r="12" spans="1:17" ht="16.2">
      <c r="A12" s="877"/>
      <c r="B12" s="879"/>
      <c r="C12" s="879"/>
      <c r="D12" s="879"/>
      <c r="E12" s="879"/>
      <c r="F12" s="883"/>
      <c r="G12" s="883"/>
      <c r="H12" s="881"/>
      <c r="I12" s="881"/>
      <c r="J12" s="881"/>
      <c r="K12" s="881"/>
      <c r="L12" s="881"/>
      <c r="M12" s="877"/>
      <c r="P12" s="1"/>
      <c r="Q12" s="1"/>
    </row>
    <row r="13" spans="1:17" ht="16.2">
      <c r="A13" s="877"/>
      <c r="B13" s="884"/>
      <c r="C13" s="884"/>
      <c r="D13" s="884"/>
      <c r="E13" s="884"/>
      <c r="F13" s="883"/>
      <c r="G13" s="883"/>
      <c r="H13" s="881"/>
      <c r="I13" s="881"/>
      <c r="J13" s="881"/>
      <c r="K13" s="881"/>
      <c r="L13" s="881"/>
      <c r="M13" s="877"/>
      <c r="P13" s="1"/>
      <c r="Q13" s="1"/>
    </row>
    <row r="14" spans="1:17" ht="33" customHeight="1">
      <c r="A14" s="877"/>
      <c r="B14" s="884"/>
      <c r="C14" s="884"/>
      <c r="D14" s="884"/>
      <c r="E14" s="884"/>
      <c r="F14" s="882"/>
      <c r="G14" s="882"/>
      <c r="H14" s="881"/>
      <c r="I14" s="881"/>
      <c r="J14" s="881"/>
      <c r="K14" s="881"/>
      <c r="L14" s="881"/>
      <c r="M14" s="877"/>
      <c r="P14" s="1"/>
      <c r="Q14" s="1"/>
    </row>
    <row r="15" spans="1:17" ht="16.2">
      <c r="A15" s="877"/>
      <c r="B15" s="877"/>
      <c r="C15" s="877"/>
      <c r="D15" s="877"/>
      <c r="E15" s="877"/>
      <c r="F15" s="877"/>
      <c r="G15" s="877"/>
      <c r="H15" s="877" t="s">
        <v>17</v>
      </c>
      <c r="I15" s="877"/>
      <c r="J15" s="877"/>
      <c r="K15" s="877"/>
      <c r="L15" s="877"/>
      <c r="M15" s="877"/>
      <c r="P15" s="1"/>
      <c r="Q15" s="1"/>
    </row>
    <row r="16" spans="1:17" ht="16.8" thickBot="1">
      <c r="A16" s="885"/>
      <c r="B16" s="886"/>
      <c r="C16" s="886"/>
      <c r="D16" s="886"/>
      <c r="E16" s="886"/>
      <c r="F16" s="886"/>
      <c r="G16" s="886"/>
      <c r="H16" s="886"/>
      <c r="I16" s="886"/>
      <c r="J16" s="886"/>
      <c r="K16" s="886"/>
      <c r="L16" s="886"/>
      <c r="M16" s="886"/>
      <c r="P16" s="1"/>
      <c r="Q16" s="1"/>
    </row>
    <row r="17" spans="1:17" ht="16.5" customHeight="1" thickTop="1">
      <c r="A17" s="886"/>
      <c r="B17" s="887" t="s">
        <v>454</v>
      </c>
      <c r="C17" s="888"/>
      <c r="D17" s="888"/>
      <c r="E17" s="888"/>
      <c r="F17" s="888"/>
      <c r="G17" s="888"/>
      <c r="H17" s="888"/>
      <c r="I17" s="888"/>
      <c r="J17" s="888"/>
      <c r="K17" s="888"/>
      <c r="L17" s="889"/>
      <c r="M17" s="886"/>
      <c r="P17" s="1"/>
      <c r="Q17" s="1"/>
    </row>
    <row r="18" spans="1:17" ht="20.25" customHeight="1">
      <c r="A18" s="886"/>
      <c r="B18" s="890"/>
      <c r="C18" s="891"/>
      <c r="D18" s="891"/>
      <c r="E18" s="891"/>
      <c r="F18" s="891"/>
      <c r="G18" s="891"/>
      <c r="H18" s="891"/>
      <c r="I18" s="891"/>
      <c r="J18" s="891"/>
      <c r="K18" s="891"/>
      <c r="L18" s="892"/>
      <c r="M18" s="886"/>
      <c r="P18" s="1"/>
      <c r="Q18" s="1"/>
    </row>
    <row r="19" spans="1:17" ht="26.25" customHeight="1">
      <c r="A19" s="886"/>
      <c r="B19" s="890"/>
      <c r="C19" s="891"/>
      <c r="D19" s="891"/>
      <c r="E19" s="891"/>
      <c r="F19" s="891"/>
      <c r="G19" s="891"/>
      <c r="H19" s="891"/>
      <c r="I19" s="891"/>
      <c r="J19" s="891"/>
      <c r="K19" s="891"/>
      <c r="L19" s="892"/>
      <c r="M19" s="886"/>
      <c r="P19" s="1"/>
      <c r="Q19" s="1"/>
    </row>
    <row r="20" spans="1:17" ht="26.25" customHeight="1">
      <c r="A20" s="886"/>
      <c r="B20" s="890"/>
      <c r="C20" s="891"/>
      <c r="D20" s="891"/>
      <c r="E20" s="891"/>
      <c r="F20" s="891"/>
      <c r="G20" s="891"/>
      <c r="H20" s="891"/>
      <c r="I20" s="891"/>
      <c r="J20" s="891"/>
      <c r="K20" s="891"/>
      <c r="L20" s="892"/>
      <c r="M20" s="886"/>
      <c r="P20" s="1"/>
      <c r="Q20" s="1"/>
    </row>
    <row r="21" spans="1:17" ht="26.25" customHeight="1">
      <c r="A21" s="886"/>
      <c r="B21" s="890"/>
      <c r="C21" s="891"/>
      <c r="D21" s="891"/>
      <c r="E21" s="891"/>
      <c r="F21" s="891"/>
      <c r="G21" s="891"/>
      <c r="H21" s="891"/>
      <c r="I21" s="891"/>
      <c r="J21" s="891"/>
      <c r="K21" s="891"/>
      <c r="L21" s="892"/>
      <c r="M21" s="886"/>
    </row>
    <row r="22" spans="1:17" ht="26.25" customHeight="1">
      <c r="A22" s="886"/>
      <c r="B22" s="890"/>
      <c r="C22" s="891"/>
      <c r="D22" s="891"/>
      <c r="E22" s="891"/>
      <c r="F22" s="891"/>
      <c r="G22" s="891"/>
      <c r="H22" s="891"/>
      <c r="I22" s="891"/>
      <c r="J22" s="891"/>
      <c r="K22" s="891"/>
      <c r="L22" s="892"/>
      <c r="M22" s="886"/>
    </row>
    <row r="23" spans="1:17" ht="26.25" customHeight="1">
      <c r="A23" s="886"/>
      <c r="B23" s="890"/>
      <c r="C23" s="891"/>
      <c r="D23" s="891"/>
      <c r="E23" s="891"/>
      <c r="F23" s="891"/>
      <c r="G23" s="891"/>
      <c r="H23" s="891"/>
      <c r="I23" s="891"/>
      <c r="J23" s="891"/>
      <c r="K23" s="891"/>
      <c r="L23" s="892"/>
      <c r="M23" s="886"/>
    </row>
    <row r="24" spans="1:17" ht="18" customHeight="1" thickBot="1">
      <c r="A24" s="886"/>
      <c r="B24" s="893"/>
      <c r="C24" s="894"/>
      <c r="D24" s="894"/>
      <c r="E24" s="894"/>
      <c r="F24" s="894"/>
      <c r="G24" s="894"/>
      <c r="H24" s="894"/>
      <c r="I24" s="894"/>
      <c r="J24" s="894"/>
      <c r="K24" s="894"/>
      <c r="L24" s="895"/>
      <c r="M24" s="886"/>
    </row>
    <row r="25" spans="1:17" ht="13.8" thickTop="1">
      <c r="A25" s="886"/>
      <c r="B25" s="886" t="s">
        <v>179</v>
      </c>
      <c r="C25" s="886"/>
      <c r="D25" s="886"/>
      <c r="E25" s="886"/>
      <c r="F25" s="886"/>
      <c r="G25" s="886"/>
      <c r="H25" s="886"/>
      <c r="I25" s="886"/>
      <c r="J25" s="886"/>
      <c r="K25" s="886"/>
      <c r="L25" s="886"/>
      <c r="M25" s="886"/>
    </row>
    <row r="26" spans="1:17">
      <c r="A26" s="886"/>
      <c r="B26" s="886"/>
      <c r="C26" s="886"/>
      <c r="D26" s="886"/>
      <c r="E26" s="886"/>
      <c r="F26" s="886"/>
      <c r="G26" s="886"/>
      <c r="H26" s="886"/>
      <c r="I26" s="886"/>
      <c r="J26" s="886"/>
      <c r="K26" s="886"/>
      <c r="L26" s="886"/>
      <c r="M26" s="886"/>
    </row>
  </sheetData>
  <mergeCells count="8">
    <mergeCell ref="B17:L24"/>
    <mergeCell ref="A1:M1"/>
    <mergeCell ref="A2:M2"/>
    <mergeCell ref="A3:M3"/>
    <mergeCell ref="N3:N7"/>
    <mergeCell ref="A4:M4"/>
    <mergeCell ref="B6:E14"/>
    <mergeCell ref="H6:L14"/>
  </mergeCells>
  <phoneticPr fontId="82"/>
  <pageMargins left="0.75" right="0.75" top="1" bottom="1" header="0.51200000000000001" footer="0.51200000000000001"/>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8"/>
  <sheetViews>
    <sheetView showGridLines="0" view="pageBreakPreview" zoomScale="80" zoomScaleNormal="100" zoomScaleSheetLayoutView="80" workbookViewId="0">
      <selection activeCell="A33" sqref="A33:XFD55"/>
    </sheetView>
  </sheetViews>
  <sheetFormatPr defaultColWidth="9" defaultRowHeight="31.2" customHeight="1"/>
  <cols>
    <col min="1" max="1" width="203.88671875" style="121" customWidth="1"/>
    <col min="2" max="2" width="11.21875" style="119" customWidth="1"/>
    <col min="3" max="3" width="22" style="119" customWidth="1"/>
    <col min="4" max="4" width="20.109375" style="120" customWidth="1"/>
    <col min="5" max="16384" width="9" style="1"/>
  </cols>
  <sheetData>
    <row r="1" spans="1:11" s="15" customFormat="1" ht="45.6" customHeight="1" thickBot="1">
      <c r="A1" s="363" t="s">
        <v>260</v>
      </c>
      <c r="B1" s="364" t="s">
        <v>118</v>
      </c>
      <c r="C1" s="365" t="s">
        <v>119</v>
      </c>
      <c r="D1" s="366" t="s">
        <v>120</v>
      </c>
    </row>
    <row r="2" spans="1:11" s="15" customFormat="1" ht="42.6" customHeight="1">
      <c r="A2" s="611" t="s">
        <v>353</v>
      </c>
      <c r="B2" s="354"/>
      <c r="C2" s="355"/>
      <c r="D2" s="361"/>
      <c r="E2" s="1"/>
      <c r="F2" s="1"/>
      <c r="G2" s="1"/>
      <c r="H2" s="1"/>
      <c r="I2" s="1"/>
      <c r="J2" s="1"/>
      <c r="K2" s="1"/>
    </row>
    <row r="3" spans="1:11" s="15" customFormat="1" ht="54.6" customHeight="1">
      <c r="A3" s="377" t="s">
        <v>352</v>
      </c>
      <c r="B3" s="343" t="s">
        <v>360</v>
      </c>
      <c r="C3" s="374" t="s">
        <v>354</v>
      </c>
      <c r="D3" s="362">
        <v>45810</v>
      </c>
      <c r="E3" s="1"/>
      <c r="F3" s="1"/>
      <c r="G3" s="1"/>
      <c r="H3" s="1"/>
      <c r="I3" s="1"/>
      <c r="J3" s="1"/>
      <c r="K3" s="1"/>
    </row>
    <row r="4" spans="1:11" s="15" customFormat="1" ht="36.6" customHeight="1" thickBot="1">
      <c r="A4" s="384" t="s">
        <v>355</v>
      </c>
      <c r="B4" s="358"/>
      <c r="C4" s="174"/>
      <c r="D4" s="378"/>
    </row>
    <row r="5" spans="1:11" s="15" customFormat="1" ht="31.2" hidden="1" customHeight="1">
      <c r="A5" s="363" t="s">
        <v>221</v>
      </c>
      <c r="B5" s="364" t="s">
        <v>229</v>
      </c>
      <c r="C5" s="365" t="s">
        <v>230</v>
      </c>
      <c r="D5" s="366" t="s">
        <v>231</v>
      </c>
    </row>
    <row r="6" spans="1:11" s="15" customFormat="1" ht="43.95" customHeight="1">
      <c r="A6" s="611" t="s">
        <v>359</v>
      </c>
      <c r="B6" s="311"/>
      <c r="C6" s="269"/>
      <c r="D6" s="361"/>
    </row>
    <row r="7" spans="1:11" s="15" customFormat="1" ht="216.6" customHeight="1">
      <c r="A7" s="377" t="s">
        <v>362</v>
      </c>
      <c r="B7" s="343" t="s">
        <v>361</v>
      </c>
      <c r="C7" s="374" t="s">
        <v>363</v>
      </c>
      <c r="D7" s="362">
        <v>45814</v>
      </c>
    </row>
    <row r="8" spans="1:11" s="15" customFormat="1" ht="39" customHeight="1" thickBot="1">
      <c r="A8" s="367" t="s">
        <v>364</v>
      </c>
      <c r="B8" s="368"/>
      <c r="C8" s="369"/>
      <c r="D8" s="362"/>
    </row>
    <row r="9" spans="1:11" s="15" customFormat="1" ht="45.6" customHeight="1">
      <c r="A9" s="611" t="s">
        <v>365</v>
      </c>
      <c r="B9" s="311"/>
      <c r="C9" s="269"/>
      <c r="D9" s="361"/>
    </row>
    <row r="10" spans="1:11" s="15" customFormat="1" ht="145.80000000000001" customHeight="1">
      <c r="A10" s="377" t="s">
        <v>366</v>
      </c>
      <c r="B10" s="343" t="s">
        <v>367</v>
      </c>
      <c r="C10" s="374" t="s">
        <v>368</v>
      </c>
      <c r="D10" s="362">
        <v>45814</v>
      </c>
    </row>
    <row r="11" spans="1:11" s="15" customFormat="1" ht="39.6" customHeight="1" thickBot="1">
      <c r="A11" s="367" t="s">
        <v>369</v>
      </c>
      <c r="B11" s="368"/>
      <c r="C11" s="369"/>
      <c r="D11" s="362"/>
    </row>
    <row r="12" spans="1:11" s="15" customFormat="1" ht="46.2" customHeight="1">
      <c r="A12" s="385" t="s">
        <v>372</v>
      </c>
      <c r="B12" s="180"/>
      <c r="C12" s="315"/>
      <c r="D12" s="361"/>
    </row>
    <row r="13" spans="1:11" s="15" customFormat="1" ht="166.8" customHeight="1">
      <c r="A13" s="370" t="s">
        <v>374</v>
      </c>
      <c r="B13" s="270" t="s">
        <v>373</v>
      </c>
      <c r="C13" s="314" t="s">
        <v>375</v>
      </c>
      <c r="D13" s="362">
        <v>45813</v>
      </c>
    </row>
    <row r="14" spans="1:11" s="15" customFormat="1" ht="40.950000000000003" customHeight="1" thickBot="1">
      <c r="A14" s="367" t="s">
        <v>376</v>
      </c>
      <c r="B14" s="368"/>
      <c r="C14" s="369"/>
      <c r="D14" s="376"/>
    </row>
    <row r="15" spans="1:11" s="15" customFormat="1" ht="64.95" customHeight="1">
      <c r="A15" s="386" t="s">
        <v>378</v>
      </c>
      <c r="B15" s="330"/>
      <c r="C15" s="331"/>
      <c r="D15" s="361"/>
    </row>
    <row r="16" spans="1:11" s="68" customFormat="1" ht="104.4" customHeight="1">
      <c r="A16" s="604" t="s">
        <v>379</v>
      </c>
      <c r="B16" s="352" t="s">
        <v>380</v>
      </c>
      <c r="C16" s="373" t="s">
        <v>377</v>
      </c>
      <c r="D16" s="362">
        <v>45813</v>
      </c>
      <c r="E16" s="353"/>
      <c r="F16" s="353"/>
      <c r="G16" s="353"/>
      <c r="H16" s="353"/>
      <c r="I16" s="353"/>
      <c r="J16" s="353"/>
      <c r="K16" s="353"/>
    </row>
    <row r="17" spans="1:19" s="15" customFormat="1" ht="37.200000000000003" customHeight="1" thickBot="1">
      <c r="A17" s="382" t="s">
        <v>381</v>
      </c>
      <c r="B17" s="371"/>
      <c r="C17" s="372"/>
      <c r="D17" s="362"/>
      <c r="E17" s="1"/>
      <c r="F17" s="1"/>
      <c r="G17" s="1"/>
      <c r="H17" s="1"/>
      <c r="I17" s="1"/>
      <c r="J17" s="1"/>
      <c r="K17" s="1"/>
    </row>
    <row r="18" spans="1:19" s="15" customFormat="1" ht="42" customHeight="1">
      <c r="A18" s="386" t="s">
        <v>382</v>
      </c>
      <c r="B18" s="330"/>
      <c r="C18" s="331"/>
      <c r="D18" s="361"/>
      <c r="E18" s="1"/>
      <c r="F18" s="1"/>
      <c r="G18" s="1"/>
      <c r="H18" s="1"/>
      <c r="I18" s="1"/>
      <c r="J18" s="1"/>
      <c r="K18" s="1"/>
    </row>
    <row r="19" spans="1:19" s="15" customFormat="1" ht="33" customHeight="1">
      <c r="A19" s="415" t="s">
        <v>384</v>
      </c>
      <c r="B19" s="452" t="s">
        <v>383</v>
      </c>
      <c r="C19" s="373" t="s">
        <v>386</v>
      </c>
      <c r="D19" s="362">
        <v>45813</v>
      </c>
      <c r="E19" s="1"/>
      <c r="F19" s="1"/>
      <c r="G19" s="1"/>
      <c r="H19" s="1"/>
      <c r="I19" s="1"/>
      <c r="J19" s="1"/>
      <c r="K19" s="1"/>
    </row>
    <row r="20" spans="1:19" s="15" customFormat="1" ht="42" customHeight="1" thickBot="1">
      <c r="A20" s="382" t="s">
        <v>385</v>
      </c>
      <c r="B20" s="371"/>
      <c r="C20" s="372"/>
      <c r="D20" s="362"/>
      <c r="E20" s="1"/>
      <c r="F20" s="1"/>
      <c r="G20" s="1"/>
      <c r="H20" s="1"/>
      <c r="I20" s="1"/>
      <c r="J20" s="1"/>
      <c r="K20" s="1"/>
    </row>
    <row r="21" spans="1:19" s="15" customFormat="1" ht="42.6" customHeight="1">
      <c r="A21" s="387" t="s">
        <v>391</v>
      </c>
      <c r="B21" s="354"/>
      <c r="C21" s="355"/>
      <c r="D21" s="361"/>
      <c r="E21" s="1"/>
      <c r="F21" s="1"/>
      <c r="G21" s="1"/>
      <c r="H21" s="1"/>
      <c r="I21" s="1"/>
      <c r="J21" s="1"/>
      <c r="K21" s="1"/>
    </row>
    <row r="22" spans="1:19" s="15" customFormat="1" ht="397.2" customHeight="1">
      <c r="A22" s="377" t="s">
        <v>392</v>
      </c>
      <c r="B22" s="343" t="s">
        <v>393</v>
      </c>
      <c r="C22" s="374" t="s">
        <v>394</v>
      </c>
      <c r="D22" s="362">
        <v>45812</v>
      </c>
      <c r="E22" s="1"/>
      <c r="F22" s="1"/>
      <c r="G22" s="1"/>
      <c r="H22" s="1"/>
      <c r="I22" s="1"/>
      <c r="J22" s="1"/>
      <c r="K22" s="1"/>
    </row>
    <row r="23" spans="1:19" s="15" customFormat="1" ht="36.6" customHeight="1" thickBot="1">
      <c r="A23" s="384" t="s">
        <v>395</v>
      </c>
      <c r="B23" s="358"/>
      <c r="C23" s="174"/>
      <c r="D23" s="378"/>
    </row>
    <row r="24" spans="1:19" s="15" customFormat="1" ht="45.6" customHeight="1">
      <c r="A24" s="385" t="s">
        <v>396</v>
      </c>
      <c r="B24" s="179"/>
      <c r="C24" s="173"/>
      <c r="D24" s="361"/>
    </row>
    <row r="25" spans="1:19" s="15" customFormat="1" ht="212.4" customHeight="1">
      <c r="A25" s="402" t="s">
        <v>397</v>
      </c>
      <c r="B25" s="343" t="s">
        <v>399</v>
      </c>
      <c r="C25" s="258" t="s">
        <v>400</v>
      </c>
      <c r="D25" s="383">
        <v>45811</v>
      </c>
    </row>
    <row r="26" spans="1:19" s="15" customFormat="1" ht="38.4" customHeight="1" thickBot="1">
      <c r="A26" s="384" t="s">
        <v>398</v>
      </c>
      <c r="B26" s="358"/>
      <c r="C26" s="174"/>
      <c r="D26" s="378"/>
    </row>
    <row r="27" spans="1:19" s="15" customFormat="1" ht="49.2" customHeight="1">
      <c r="A27" s="385" t="s">
        <v>401</v>
      </c>
      <c r="B27" s="180"/>
      <c r="C27" s="172"/>
      <c r="D27" s="361"/>
    </row>
    <row r="28" spans="1:19" s="15" customFormat="1" ht="169.2" customHeight="1">
      <c r="A28" s="388" t="s">
        <v>402</v>
      </c>
      <c r="B28" s="201" t="s">
        <v>404</v>
      </c>
      <c r="C28" s="258" t="s">
        <v>405</v>
      </c>
      <c r="D28" s="380">
        <v>45808</v>
      </c>
    </row>
    <row r="29" spans="1:19" s="15" customFormat="1" ht="39.6" customHeight="1" thickBot="1">
      <c r="A29" s="444" t="s">
        <v>403</v>
      </c>
      <c r="B29" s="403"/>
      <c r="C29" s="404"/>
      <c r="D29" s="405"/>
    </row>
    <row r="30" spans="1:19" s="15" customFormat="1" ht="40.950000000000003" customHeight="1">
      <c r="A30" s="389" t="s">
        <v>408</v>
      </c>
      <c r="B30" s="177"/>
      <c r="C30" s="775" t="s">
        <v>411</v>
      </c>
      <c r="D30" s="773">
        <v>45815</v>
      </c>
      <c r="S30" s="182"/>
    </row>
    <row r="31" spans="1:19" s="15" customFormat="1" ht="144.6" customHeight="1">
      <c r="A31" s="390" t="s">
        <v>410</v>
      </c>
      <c r="B31" s="324" t="s">
        <v>409</v>
      </c>
      <c r="C31" s="775"/>
      <c r="D31" s="773"/>
      <c r="S31" s="182"/>
    </row>
    <row r="32" spans="1:19" s="15" customFormat="1" ht="34.950000000000003" customHeight="1" thickBot="1">
      <c r="A32" s="203" t="s">
        <v>412</v>
      </c>
      <c r="B32" s="72"/>
      <c r="C32" s="776"/>
      <c r="D32" s="774"/>
      <c r="E32" s="15" t="s">
        <v>210</v>
      </c>
      <c r="H32" s="356"/>
      <c r="I32" s="356"/>
      <c r="J32" s="356"/>
      <c r="K32" s="356"/>
      <c r="L32" s="356"/>
      <c r="M32" s="356"/>
      <c r="N32" s="357"/>
    </row>
    <row r="33" spans="1:4" s="15" customFormat="1" ht="40.950000000000003" hidden="1" customHeight="1" thickTop="1">
      <c r="A33" s="445"/>
      <c r="B33" s="764"/>
      <c r="C33" s="779"/>
      <c r="D33" s="129"/>
    </row>
    <row r="34" spans="1:4" s="15" customFormat="1" ht="100.95" hidden="1" customHeight="1">
      <c r="A34" s="204"/>
      <c r="B34" s="765"/>
      <c r="C34" s="780"/>
      <c r="D34" s="183"/>
    </row>
    <row r="35" spans="1:4" s="15" customFormat="1" ht="42.6" hidden="1" customHeight="1" thickBot="1">
      <c r="A35" s="205"/>
      <c r="B35" s="766"/>
      <c r="C35" s="781"/>
      <c r="D35" s="128"/>
    </row>
    <row r="36" spans="1:4" s="15" customFormat="1" ht="40.950000000000003" hidden="1" customHeight="1" thickTop="1">
      <c r="A36" s="605"/>
      <c r="B36" s="767"/>
      <c r="C36" s="771"/>
      <c r="D36" s="769"/>
    </row>
    <row r="37" spans="1:4" s="68" customFormat="1" ht="99.6" hidden="1" customHeight="1">
      <c r="A37" s="310"/>
      <c r="B37" s="768"/>
      <c r="C37" s="772"/>
      <c r="D37" s="770"/>
    </row>
    <row r="38" spans="1:4" s="15" customFormat="1" ht="31.2" hidden="1" customHeight="1" thickBot="1">
      <c r="A38" s="267"/>
      <c r="B38" s="264"/>
      <c r="C38" s="265"/>
      <c r="D38" s="266"/>
    </row>
    <row r="39" spans="1:4" s="15" customFormat="1" ht="43.95" hidden="1" customHeight="1" thickTop="1">
      <c r="A39" s="605"/>
      <c r="B39" s="767"/>
      <c r="C39" s="771"/>
      <c r="D39" s="769"/>
    </row>
    <row r="40" spans="1:4" s="15" customFormat="1" ht="167.4" hidden="1" customHeight="1">
      <c r="A40" s="263"/>
      <c r="B40" s="768"/>
      <c r="C40" s="772"/>
      <c r="D40" s="770"/>
    </row>
    <row r="41" spans="1:4" s="15" customFormat="1" ht="37.950000000000003" hidden="1" customHeight="1" thickBot="1">
      <c r="A41" s="267"/>
      <c r="B41" s="264"/>
      <c r="C41" s="265"/>
      <c r="D41" s="266"/>
    </row>
    <row r="42" spans="1:4" s="15" customFormat="1" ht="52.95" hidden="1" customHeight="1" thickTop="1">
      <c r="A42" s="236"/>
      <c r="B42" s="127"/>
      <c r="C42" s="775"/>
      <c r="D42" s="129"/>
    </row>
    <row r="43" spans="1:4" s="15" customFormat="1" ht="124.2" hidden="1" customHeight="1">
      <c r="A43" s="446"/>
      <c r="B43" s="177"/>
      <c r="C43" s="775"/>
      <c r="D43" s="183"/>
    </row>
    <row r="44" spans="1:4" s="15" customFormat="1" ht="36.6" hidden="1" customHeight="1" thickBot="1">
      <c r="A44" s="203"/>
      <c r="B44" s="126"/>
      <c r="C44" s="776"/>
      <c r="D44" s="128"/>
    </row>
    <row r="45" spans="1:4" ht="47.4" hidden="1" customHeight="1" thickTop="1">
      <c r="A45" s="237"/>
      <c r="B45" s="127"/>
      <c r="C45" s="777"/>
      <c r="D45" s="129"/>
    </row>
    <row r="46" spans="1:4" ht="78.599999999999994" hidden="1" customHeight="1">
      <c r="A46" s="200"/>
      <c r="B46" s="196"/>
      <c r="C46" s="778"/>
      <c r="D46" s="183"/>
    </row>
    <row r="47" spans="1:4" ht="37.200000000000003" hidden="1" customHeight="1" thickBot="1">
      <c r="A47" s="207"/>
      <c r="B47" s="191"/>
      <c r="C47" s="190"/>
      <c r="D47" s="128"/>
    </row>
    <row r="48" spans="1:4" ht="42" hidden="1" customHeight="1" thickTop="1">
      <c r="A48" s="237"/>
      <c r="B48" s="127"/>
      <c r="C48" s="777"/>
      <c r="D48" s="129"/>
    </row>
    <row r="49" spans="1:4" ht="227.4" hidden="1" customHeight="1">
      <c r="A49" s="206"/>
      <c r="B49" s="196"/>
      <c r="C49" s="778"/>
      <c r="D49" s="183"/>
    </row>
    <row r="50" spans="1:4" ht="36.6" hidden="1" customHeight="1" thickBot="1">
      <c r="A50" s="207"/>
      <c r="B50" s="191"/>
      <c r="C50" s="190"/>
      <c r="D50" s="128"/>
    </row>
    <row r="51" spans="1:4" ht="45" hidden="1" customHeight="1" thickTop="1">
      <c r="A51" s="237"/>
      <c r="B51" s="127"/>
      <c r="C51" s="777"/>
      <c r="D51" s="129"/>
    </row>
    <row r="52" spans="1:4" ht="230.4" hidden="1" customHeight="1" thickBot="1">
      <c r="A52" s="206"/>
      <c r="B52" s="196"/>
      <c r="C52" s="778"/>
      <c r="D52" s="183"/>
    </row>
    <row r="53" spans="1:4" ht="36" hidden="1" customHeight="1" thickTop="1">
      <c r="A53" s="254"/>
      <c r="B53" s="127"/>
      <c r="C53" s="777"/>
      <c r="D53" s="129"/>
    </row>
    <row r="54" spans="1:4" ht="161.4" hidden="1" customHeight="1">
      <c r="A54" s="249"/>
      <c r="B54" s="188"/>
      <c r="C54" s="778"/>
      <c r="D54" s="183"/>
    </row>
    <row r="55" spans="1:4" ht="31.2" hidden="1" customHeight="1" thickBot="1">
      <c r="A55" s="207"/>
      <c r="B55" s="191"/>
      <c r="C55" s="190"/>
      <c r="D55" s="128"/>
    </row>
    <row r="56" spans="1:4" ht="31.2" customHeight="1">
      <c r="A56" s="316"/>
    </row>
    <row r="57" spans="1:4" ht="31.2" customHeight="1">
      <c r="A57" s="317" t="s">
        <v>197</v>
      </c>
    </row>
    <row r="58" spans="1:4" ht="31.2" customHeight="1">
      <c r="A58" s="318" t="s">
        <v>198</v>
      </c>
    </row>
  </sheetData>
  <protectedRanges>
    <protectedRange sqref="A25:D25" name="範囲1"/>
  </protectedRanges>
  <mergeCells count="15">
    <mergeCell ref="D30:D32"/>
    <mergeCell ref="C30:C32"/>
    <mergeCell ref="C53:C54"/>
    <mergeCell ref="C33:C35"/>
    <mergeCell ref="C42:C44"/>
    <mergeCell ref="C51:C52"/>
    <mergeCell ref="C45:C46"/>
    <mergeCell ref="C48:C49"/>
    <mergeCell ref="C36:C37"/>
    <mergeCell ref="B33:B35"/>
    <mergeCell ref="B36:B37"/>
    <mergeCell ref="D36:D37"/>
    <mergeCell ref="D39:D40"/>
    <mergeCell ref="C39:C40"/>
    <mergeCell ref="B39:B40"/>
  </mergeCells>
  <phoneticPr fontId="15"/>
  <hyperlinks>
    <hyperlink ref="A58" r:id="rId1" xr:uid="{86A4B1F7-D48D-4D2F-A37F-38B8392EB19D}"/>
    <hyperlink ref="A4" r:id="rId2" xr:uid="{B7618AF2-FDA3-4C09-B2E0-5DC0AFED8BBF}"/>
    <hyperlink ref="A8" r:id="rId3" xr:uid="{7D9BACBC-C4B4-4CA9-846C-D35F1FF2D0AF}"/>
    <hyperlink ref="A11" r:id="rId4" xr:uid="{2368F6CC-C54C-4CB8-910D-D81895FA8282}"/>
    <hyperlink ref="A14" r:id="rId5" xr:uid="{9427E0B9-C89D-48D8-8602-AD338F168813}"/>
    <hyperlink ref="A17" r:id="rId6" xr:uid="{1095FA9E-0954-45B7-BD2E-777FAE8FD4B4}"/>
    <hyperlink ref="A20" r:id="rId7" xr:uid="{A8C92C6C-F815-42EB-8153-A5A5DDCF586A}"/>
    <hyperlink ref="A23" r:id="rId8" xr:uid="{A8A1F29C-FC72-4969-B945-CFC6F59AF5BE}"/>
    <hyperlink ref="A26" r:id="rId9" xr:uid="{BB1C7DE9-0AE1-4E02-A99C-E128B07B1175}"/>
    <hyperlink ref="A29" r:id="rId10" xr:uid="{03B3F2FC-281C-48CE-BA2B-D8B2CE6610C2}"/>
    <hyperlink ref="A32" r:id="rId11" xr:uid="{1D08A3B4-FF3E-4273-ABD7-3F9DB9830E5C}"/>
  </hyperlinks>
  <pageMargins left="0" right="0" top="0.19685039370078741" bottom="0.39370078740157483" header="0" footer="0.19685039370078741"/>
  <pageSetup paperSize="8" scale="21" orientation="portrait" horizontalDpi="300" verticalDpi="300" r:id="rId12"/>
  <headerFooter alignWithMargins="0"/>
  <rowBreaks count="1" manualBreakCount="1">
    <brk id="48" max="3" man="1"/>
  </rowBreaks>
  <tableParts count="1">
    <tablePart r:id="rId1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58"/>
  <sheetViews>
    <sheetView defaultGridColor="0" view="pageBreakPreview" colorId="56" zoomScale="80" zoomScaleNormal="66" zoomScaleSheetLayoutView="80" workbookViewId="0">
      <selection activeCell="D36" sqref="D36"/>
    </sheetView>
  </sheetViews>
  <sheetFormatPr defaultColWidth="9" defaultRowHeight="40.200000000000003" customHeight="1"/>
  <cols>
    <col min="1" max="1" width="201.44140625" style="124" customWidth="1"/>
    <col min="2" max="2" width="18" style="56" customWidth="1"/>
    <col min="3" max="3" width="20.109375" style="57" customWidth="1"/>
    <col min="4" max="4" width="10" style="14" bestFit="1" customWidth="1"/>
    <col min="5" max="16384" width="9" style="14"/>
  </cols>
  <sheetData>
    <row r="1" spans="1:23" ht="40.200000000000003" customHeight="1" thickBot="1">
      <c r="A1" s="245" t="s">
        <v>261</v>
      </c>
      <c r="B1" s="246" t="s">
        <v>134</v>
      </c>
      <c r="C1" s="581" t="s">
        <v>120</v>
      </c>
    </row>
    <row r="2" spans="1:23" ht="43.2" customHeight="1" thickTop="1">
      <c r="A2" s="301" t="s">
        <v>346</v>
      </c>
      <c r="B2" s="127"/>
      <c r="C2" s="172"/>
    </row>
    <row r="3" spans="1:23" ht="390" customHeight="1">
      <c r="A3" s="308" t="s">
        <v>347</v>
      </c>
      <c r="B3" s="196" t="s">
        <v>348</v>
      </c>
      <c r="C3" s="406">
        <v>45812</v>
      </c>
    </row>
    <row r="4" spans="1:23" ht="34.200000000000003" customHeight="1" thickBot="1">
      <c r="A4" s="207" t="s">
        <v>390</v>
      </c>
      <c r="B4" s="340"/>
      <c r="C4" s="341"/>
      <c r="W4" s="14">
        <v>0</v>
      </c>
    </row>
    <row r="5" spans="1:23" ht="40.950000000000003" customHeight="1" thickTop="1" thickBot="1">
      <c r="A5" s="199" t="s">
        <v>419</v>
      </c>
      <c r="B5" s="180"/>
      <c r="C5" s="172"/>
    </row>
    <row r="6" spans="1:23" ht="340.2" customHeight="1">
      <c r="A6" s="308" t="s">
        <v>415</v>
      </c>
      <c r="B6" s="343" t="s">
        <v>416</v>
      </c>
      <c r="C6" s="172">
        <v>45814</v>
      </c>
    </row>
    <row r="7" spans="1:23" ht="32.4" customHeight="1" thickBot="1">
      <c r="A7" s="197" t="s">
        <v>414</v>
      </c>
      <c r="B7" s="179"/>
      <c r="C7" s="173"/>
    </row>
    <row r="8" spans="1:23" ht="39" customHeight="1">
      <c r="A8" s="199" t="s">
        <v>387</v>
      </c>
      <c r="B8" s="180"/>
      <c r="C8" s="172"/>
    </row>
    <row r="9" spans="1:23" ht="261" customHeight="1">
      <c r="A9" s="308" t="s">
        <v>388</v>
      </c>
      <c r="B9" s="178" t="s">
        <v>348</v>
      </c>
      <c r="C9" s="173">
        <v>45813</v>
      </c>
    </row>
    <row r="10" spans="1:23" ht="32.4" customHeight="1" thickBot="1">
      <c r="A10" s="187" t="s">
        <v>389</v>
      </c>
      <c r="B10" s="179"/>
      <c r="C10" s="173"/>
    </row>
    <row r="11" spans="1:23" ht="40.950000000000003" customHeight="1" thickBot="1">
      <c r="A11" s="199" t="s">
        <v>420</v>
      </c>
      <c r="B11" s="180"/>
      <c r="C11" s="172"/>
    </row>
    <row r="12" spans="1:23" ht="102.6" customHeight="1">
      <c r="A12" s="867" t="s">
        <v>417</v>
      </c>
      <c r="B12" s="343" t="s">
        <v>418</v>
      </c>
      <c r="C12" s="172">
        <v>45813</v>
      </c>
    </row>
    <row r="13" spans="1:23" ht="32.4" customHeight="1" thickBot="1">
      <c r="A13" s="197" t="s">
        <v>413</v>
      </c>
      <c r="B13" s="179"/>
      <c r="C13" s="173"/>
    </row>
    <row r="14" spans="1:23" ht="40.200000000000003" customHeight="1">
      <c r="A14" s="199" t="s">
        <v>421</v>
      </c>
      <c r="B14" s="180"/>
      <c r="C14" s="172"/>
    </row>
    <row r="15" spans="1:23" ht="193.8" customHeight="1">
      <c r="A15" s="308" t="s">
        <v>430</v>
      </c>
      <c r="B15" s="178" t="s">
        <v>431</v>
      </c>
      <c r="C15" s="173">
        <v>45813</v>
      </c>
    </row>
    <row r="16" spans="1:23" ht="37.200000000000003" customHeight="1" thickBot="1">
      <c r="A16" s="197" t="s">
        <v>429</v>
      </c>
      <c r="B16" s="179"/>
      <c r="C16" s="173"/>
    </row>
    <row r="17" spans="1:4" ht="40.200000000000003" customHeight="1">
      <c r="A17" s="347" t="s">
        <v>422</v>
      </c>
      <c r="B17" s="313"/>
      <c r="C17" s="303"/>
    </row>
    <row r="18" spans="1:4" ht="174.6" customHeight="1">
      <c r="A18" s="309" t="s">
        <v>433</v>
      </c>
      <c r="B18" s="312" t="s">
        <v>434</v>
      </c>
      <c r="C18" s="304">
        <v>45813</v>
      </c>
    </row>
    <row r="19" spans="1:4" ht="36" customHeight="1" thickBot="1">
      <c r="A19" s="307" t="s">
        <v>432</v>
      </c>
      <c r="B19" s="305"/>
      <c r="C19" s="306"/>
    </row>
    <row r="20" spans="1:4" ht="40.200000000000003" customHeight="1">
      <c r="A20" s="348" t="s">
        <v>423</v>
      </c>
      <c r="B20" s="334"/>
      <c r="C20" s="337"/>
    </row>
    <row r="21" spans="1:4" ht="192" customHeight="1">
      <c r="A21" s="395" t="s">
        <v>436</v>
      </c>
      <c r="B21" s="394" t="s">
        <v>437</v>
      </c>
      <c r="C21" s="338">
        <v>45814</v>
      </c>
    </row>
    <row r="22" spans="1:4" ht="36.6" customHeight="1" thickBot="1">
      <c r="A22" s="576" t="s">
        <v>435</v>
      </c>
      <c r="B22" s="336"/>
      <c r="C22" s="339"/>
    </row>
    <row r="23" spans="1:4" ht="48.6" customHeight="1">
      <c r="A23" s="348" t="s">
        <v>424</v>
      </c>
      <c r="B23" s="334"/>
      <c r="C23" s="337"/>
    </row>
    <row r="24" spans="1:4" ht="196.2" customHeight="1">
      <c r="A24" s="200" t="s">
        <v>439</v>
      </c>
      <c r="B24" s="394" t="s">
        <v>348</v>
      </c>
      <c r="C24" s="338">
        <v>45811</v>
      </c>
    </row>
    <row r="25" spans="1:4" ht="31.95" customHeight="1" thickBot="1">
      <c r="A25" s="576" t="s">
        <v>438</v>
      </c>
      <c r="B25" s="336"/>
      <c r="C25" s="339"/>
    </row>
    <row r="26" spans="1:4" ht="40.200000000000003" customHeight="1">
      <c r="A26" s="348" t="s">
        <v>425</v>
      </c>
      <c r="B26" s="334"/>
      <c r="C26" s="337"/>
    </row>
    <row r="27" spans="1:4" ht="392.4" customHeight="1">
      <c r="A27" s="395" t="s">
        <v>441</v>
      </c>
      <c r="B27" s="422" t="s">
        <v>442</v>
      </c>
      <c r="C27" s="338">
        <v>45811</v>
      </c>
    </row>
    <row r="28" spans="1:4" ht="40.200000000000003" customHeight="1" thickBot="1">
      <c r="A28" s="576" t="s">
        <v>440</v>
      </c>
      <c r="B28" s="336"/>
      <c r="C28" s="339"/>
    </row>
    <row r="29" spans="1:4" ht="40.200000000000003" customHeight="1">
      <c r="A29" s="379" t="s">
        <v>426</v>
      </c>
      <c r="B29" s="334"/>
      <c r="C29" s="337"/>
    </row>
    <row r="30" spans="1:4" ht="106.2" customHeight="1">
      <c r="A30" s="375" t="s">
        <v>444</v>
      </c>
      <c r="B30" s="335" t="s">
        <v>434</v>
      </c>
      <c r="C30" s="338">
        <v>45811</v>
      </c>
      <c r="D30" s="868" t="s">
        <v>179</v>
      </c>
    </row>
    <row r="31" spans="1:4" ht="36.6" customHeight="1" thickBot="1">
      <c r="A31" s="577" t="s">
        <v>443</v>
      </c>
      <c r="B31" s="336"/>
      <c r="C31" s="339"/>
    </row>
    <row r="32" spans="1:4" ht="40.200000000000003" customHeight="1">
      <c r="A32" s="431" t="s">
        <v>427</v>
      </c>
      <c r="B32" s="334"/>
      <c r="C32" s="337"/>
    </row>
    <row r="33" spans="1:3" ht="58.8" customHeight="1">
      <c r="A33" s="580" t="s">
        <v>446</v>
      </c>
      <c r="B33" s="335" t="s">
        <v>447</v>
      </c>
      <c r="C33" s="338">
        <v>45811</v>
      </c>
    </row>
    <row r="34" spans="1:3" ht="37.950000000000003" customHeight="1" thickBot="1">
      <c r="A34" s="574" t="s">
        <v>445</v>
      </c>
      <c r="B34" s="336"/>
      <c r="C34" s="443"/>
    </row>
    <row r="35" spans="1:3" ht="40.200000000000003" customHeight="1">
      <c r="A35" s="431" t="s">
        <v>428</v>
      </c>
      <c r="B35" s="334"/>
      <c r="C35" s="416"/>
    </row>
    <row r="36" spans="1:3" ht="129" customHeight="1">
      <c r="A36" s="580" t="s">
        <v>449</v>
      </c>
      <c r="B36" s="335" t="s">
        <v>450</v>
      </c>
      <c r="C36" s="416">
        <v>45810</v>
      </c>
    </row>
    <row r="37" spans="1:3" ht="40.200000000000003" customHeight="1" thickBot="1">
      <c r="A37" s="612" t="s">
        <v>448</v>
      </c>
      <c r="B37" s="336"/>
      <c r="C37" s="416"/>
    </row>
    <row r="38" spans="1:3" ht="40.200000000000003" hidden="1" customHeight="1">
      <c r="A38" s="431"/>
      <c r="B38" s="334"/>
      <c r="C38" s="337"/>
    </row>
    <row r="39" spans="1:3" ht="191.4" hidden="1" customHeight="1">
      <c r="A39" s="580"/>
      <c r="B39" s="335"/>
      <c r="C39" s="338"/>
    </row>
    <row r="40" spans="1:3" ht="40.200000000000003" hidden="1" customHeight="1" thickBot="1">
      <c r="A40" s="574"/>
      <c r="B40" s="336"/>
      <c r="C40" s="339"/>
    </row>
    <row r="41" spans="1:3" ht="40.200000000000003" hidden="1" customHeight="1">
      <c r="A41" s="417"/>
      <c r="B41" s="334"/>
      <c r="C41" s="416"/>
    </row>
    <row r="42" spans="1:3" ht="213.6" hidden="1" customHeight="1">
      <c r="A42" s="200"/>
      <c r="B42" s="335"/>
      <c r="C42" s="416"/>
    </row>
    <row r="43" spans="1:3" ht="40.200000000000003" hidden="1" customHeight="1" thickBot="1">
      <c r="A43" s="328"/>
      <c r="B43" s="336"/>
      <c r="C43" s="416"/>
    </row>
    <row r="44" spans="1:3" ht="40.200000000000003" hidden="1" customHeight="1">
      <c r="A44" s="578"/>
      <c r="B44" s="334"/>
      <c r="C44" s="337"/>
    </row>
    <row r="45" spans="1:3" ht="69.599999999999994" hidden="1" customHeight="1">
      <c r="A45" s="375"/>
      <c r="B45" s="335"/>
      <c r="C45" s="338"/>
    </row>
    <row r="46" spans="1:3" ht="40.200000000000003" hidden="1" customHeight="1" thickBot="1">
      <c r="A46" s="575"/>
      <c r="B46" s="336"/>
      <c r="C46" s="339"/>
    </row>
    <row r="47" spans="1:3" ht="40.200000000000003" hidden="1" customHeight="1">
      <c r="A47" s="579"/>
      <c r="B47" s="334"/>
      <c r="C47" s="337"/>
    </row>
    <row r="48" spans="1:3" ht="279" hidden="1" customHeight="1">
      <c r="A48" s="375"/>
      <c r="B48" s="335"/>
      <c r="C48" s="338"/>
    </row>
    <row r="49" spans="1:3" ht="40.200000000000003" hidden="1" customHeight="1" thickBot="1">
      <c r="A49" s="575"/>
      <c r="B49" s="336"/>
      <c r="C49" s="339"/>
    </row>
    <row r="50" spans="1:3" ht="40.200000000000003" hidden="1" customHeight="1">
      <c r="A50" s="579"/>
      <c r="B50" s="334"/>
      <c r="C50" s="337"/>
    </row>
    <row r="51" spans="1:3" ht="256.95" hidden="1" customHeight="1">
      <c r="A51" s="375"/>
      <c r="B51" s="335"/>
      <c r="C51" s="338"/>
    </row>
    <row r="52" spans="1:3" ht="40.200000000000003" hidden="1" customHeight="1" thickBot="1">
      <c r="A52" s="575"/>
      <c r="B52" s="336"/>
      <c r="C52" s="339"/>
    </row>
    <row r="53" spans="1:3" ht="40.200000000000003" hidden="1" customHeight="1">
      <c r="A53" s="579"/>
      <c r="B53" s="334"/>
      <c r="C53" s="337"/>
    </row>
    <row r="54" spans="1:3" ht="279" hidden="1" customHeight="1">
      <c r="A54" s="375"/>
      <c r="B54" s="335"/>
      <c r="C54" s="338"/>
    </row>
    <row r="55" spans="1:3" ht="40.200000000000003" hidden="1" customHeight="1" thickBot="1">
      <c r="A55" s="575"/>
      <c r="B55" s="336"/>
      <c r="C55" s="339"/>
    </row>
    <row r="56" spans="1:3" ht="40.200000000000003" hidden="1" customHeight="1">
      <c r="A56" s="579"/>
      <c r="B56" s="334"/>
      <c r="C56" s="337"/>
    </row>
    <row r="57" spans="1:3" ht="259.95" hidden="1" customHeight="1">
      <c r="A57" s="375"/>
      <c r="B57" s="335"/>
      <c r="C57" s="338"/>
    </row>
    <row r="58" spans="1:3" ht="40.200000000000003" hidden="1" customHeight="1" thickBot="1">
      <c r="A58" s="574"/>
      <c r="B58" s="336"/>
      <c r="C58" s="339"/>
    </row>
  </sheetData>
  <phoneticPr fontId="82"/>
  <hyperlinks>
    <hyperlink ref="A10" r:id="rId1" xr:uid="{690484F9-1097-4AFC-B6E0-361CBCDA20E6}"/>
    <hyperlink ref="A4" r:id="rId2" xr:uid="{B582A692-1978-46CE-BAE5-2C61BB0B69A3}"/>
    <hyperlink ref="A13" r:id="rId3" xr:uid="{12BF4C6D-7623-4372-83A5-EC6FEC69D415}"/>
    <hyperlink ref="A7" r:id="rId4" xr:uid="{AD513040-0070-4C94-A364-7C6904E81D77}"/>
    <hyperlink ref="A16" r:id="rId5" xr:uid="{8503DE04-E93E-45C5-AB90-CBD5BD5027D6}"/>
    <hyperlink ref="A19" r:id="rId6" xr:uid="{33BF6465-CB33-4E80-B162-039F1709A9E6}"/>
    <hyperlink ref="A22" r:id="rId7" xr:uid="{FA42BA35-E7C4-409B-83CA-7C4A15541F46}"/>
    <hyperlink ref="A25" r:id="rId8" xr:uid="{E912EBBC-CA31-480F-B76C-A4EED97895AC}"/>
    <hyperlink ref="A28" r:id="rId9" xr:uid="{FFAEA72E-21AE-4C43-901B-35A2CC0DEE88}"/>
    <hyperlink ref="A31" r:id="rId10" xr:uid="{2C6D35A4-CF9C-4950-ACEE-EB856DBDA19A}"/>
    <hyperlink ref="A34" r:id="rId11" xr:uid="{2A54FFD2-DE84-43F9-A0A8-CD8C05E2F262}"/>
    <hyperlink ref="A37" r:id="rId12" xr:uid="{30DD4136-FDD5-43E2-B213-3007A41FA3C1}"/>
  </hyperlinks>
  <pageMargins left="0.74803149606299213" right="0.74803149606299213" top="0.98425196850393704" bottom="0.98425196850393704" header="0.51181102362204722" footer="0.51181102362204722"/>
  <pageSetup paperSize="9" scale="14" fitToHeight="3" orientation="portrait" r:id="rId13"/>
  <headerFooter alignWithMargins="0"/>
  <rowBreaks count="1" manualBreakCount="1">
    <brk id="34"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C43" sqref="C43"/>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381" t="s">
        <v>334</v>
      </c>
      <c r="C2" s="391"/>
      <c r="D2" s="782" t="str">
        <f>+D24</f>
        <v>対前週
インフルエンザ 　　     　      -43%    減少
新型コロナウイルス          　-12% 　 減少</v>
      </c>
    </row>
    <row r="3" spans="1:7" ht="16.5" customHeight="1" thickBot="1">
      <c r="B3" s="238" t="s">
        <v>122</v>
      </c>
      <c r="C3" s="239" t="s">
        <v>123</v>
      </c>
      <c r="D3" s="782"/>
    </row>
    <row r="4" spans="1:7" ht="17.25" customHeight="1" thickBot="1">
      <c r="B4" s="240" t="s">
        <v>124</v>
      </c>
      <c r="C4" s="302" t="s">
        <v>335</v>
      </c>
      <c r="D4" s="40"/>
    </row>
    <row r="5" spans="1:7" ht="17.25" customHeight="1">
      <c r="B5" s="788" t="s">
        <v>125</v>
      </c>
      <c r="C5" s="791" t="s">
        <v>126</v>
      </c>
      <c r="D5" s="792"/>
    </row>
    <row r="6" spans="1:7" ht="19.2" customHeight="1">
      <c r="B6" s="789"/>
      <c r="C6" s="793" t="s">
        <v>127</v>
      </c>
      <c r="D6" s="794"/>
      <c r="G6" s="68"/>
    </row>
    <row r="7" spans="1:7" ht="19.95" customHeight="1">
      <c r="B7" s="789"/>
      <c r="C7" s="84" t="s">
        <v>128</v>
      </c>
      <c r="D7" s="85"/>
      <c r="G7" s="68"/>
    </row>
    <row r="8" spans="1:7" ht="25.2" customHeight="1" thickBot="1">
      <c r="B8" s="790"/>
      <c r="C8" s="70" t="s">
        <v>129</v>
      </c>
      <c r="D8" s="69"/>
      <c r="G8" s="68"/>
    </row>
    <row r="9" spans="1:7" ht="37.950000000000003" customHeight="1" thickBot="1">
      <c r="B9" s="801" t="s">
        <v>226</v>
      </c>
      <c r="C9" s="803"/>
      <c r="D9" s="804"/>
      <c r="G9" s="68"/>
    </row>
    <row r="10" spans="1:7" ht="36" customHeight="1" thickBot="1">
      <c r="B10" s="802"/>
      <c r="C10" s="795" t="s">
        <v>336</v>
      </c>
      <c r="D10" s="796"/>
    </row>
    <row r="11" spans="1:7" ht="63.6" customHeight="1" thickBot="1">
      <c r="B11" s="805" t="s">
        <v>130</v>
      </c>
      <c r="C11" s="797" t="s">
        <v>337</v>
      </c>
      <c r="D11" s="798"/>
    </row>
    <row r="12" spans="1:7" ht="54" customHeight="1" thickBot="1">
      <c r="B12" s="806"/>
      <c r="C12" s="241" t="s">
        <v>338</v>
      </c>
      <c r="D12" s="242" t="s">
        <v>339</v>
      </c>
      <c r="F12" s="1" t="s">
        <v>17</v>
      </c>
    </row>
    <row r="13" spans="1:7" ht="37.950000000000003" hidden="1" customHeight="1" thickBot="1">
      <c r="B13" s="608" t="s">
        <v>227</v>
      </c>
      <c r="C13" s="799"/>
      <c r="D13" s="800"/>
    </row>
    <row r="14" spans="1:7" ht="81.599999999999994" customHeight="1" thickBot="1">
      <c r="B14" s="609" t="s">
        <v>131</v>
      </c>
      <c r="C14" s="243" t="s">
        <v>341</v>
      </c>
      <c r="D14" s="244" t="s">
        <v>340</v>
      </c>
      <c r="F14" t="s">
        <v>3</v>
      </c>
    </row>
    <row r="15" spans="1:7" ht="85.2" customHeight="1" thickBot="1">
      <c r="A15" t="s">
        <v>41</v>
      </c>
      <c r="B15" s="610" t="s">
        <v>211</v>
      </c>
      <c r="C15" s="786" t="s">
        <v>342</v>
      </c>
      <c r="D15" s="787"/>
    </row>
    <row r="16" spans="1:7" ht="17.25" customHeight="1"/>
    <row r="17" spans="2:5" ht="17.25" customHeight="1">
      <c r="B17" s="783" t="s">
        <v>132</v>
      </c>
      <c r="C17" s="130"/>
      <c r="D17" s="1" t="s">
        <v>41</v>
      </c>
    </row>
    <row r="18" spans="2:5">
      <c r="B18" s="783"/>
      <c r="C18"/>
    </row>
    <row r="19" spans="2:5">
      <c r="B19" s="783"/>
      <c r="E19" s="1" t="s">
        <v>17</v>
      </c>
    </row>
    <row r="20" spans="2:5">
      <c r="B20" s="783"/>
    </row>
    <row r="21" spans="2:5">
      <c r="B21" s="783"/>
    </row>
    <row r="22" spans="2:5" ht="16.2">
      <c r="B22" s="783"/>
      <c r="D22" s="181" t="s">
        <v>133</v>
      </c>
    </row>
    <row r="23" spans="2:5">
      <c r="B23" s="783"/>
    </row>
    <row r="24" spans="2:5">
      <c r="B24" s="783"/>
      <c r="D24" s="784" t="s">
        <v>344</v>
      </c>
    </row>
    <row r="25" spans="2:5">
      <c r="B25" s="783"/>
      <c r="D25" s="785"/>
    </row>
    <row r="26" spans="2:5">
      <c r="B26" s="783"/>
      <c r="D26" s="785"/>
    </row>
    <row r="27" spans="2:5">
      <c r="B27" s="783"/>
      <c r="D27" s="785"/>
    </row>
    <row r="28" spans="2:5">
      <c r="B28" s="783"/>
      <c r="D28" s="785"/>
    </row>
    <row r="29" spans="2:5">
      <c r="B29" s="783"/>
    </row>
    <row r="30" spans="2:5">
      <c r="B30" s="783"/>
      <c r="D30" s="1" t="s">
        <v>41</v>
      </c>
    </row>
    <row r="31" spans="2:5">
      <c r="B31" s="783"/>
      <c r="D31" s="1" t="s">
        <v>41</v>
      </c>
    </row>
    <row r="32" spans="2:5">
      <c r="B32" s="783"/>
    </row>
    <row r="33" spans="2:2">
      <c r="B33" s="783"/>
    </row>
    <row r="34" spans="2:2">
      <c r="B34" s="783"/>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2"/>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2" zoomScale="90" zoomScaleNormal="90" zoomScaleSheetLayoutView="100" workbookViewId="0">
      <selection activeCell="O26" sqref="O26"/>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15" t="s">
        <v>182</v>
      </c>
      <c r="B1" s="816"/>
      <c r="C1" s="816"/>
      <c r="D1" s="816"/>
      <c r="E1" s="816"/>
      <c r="F1" s="816"/>
      <c r="G1" s="816"/>
      <c r="H1" s="816"/>
      <c r="I1" s="816"/>
      <c r="J1" s="816"/>
      <c r="K1" s="816"/>
      <c r="L1" s="816"/>
      <c r="M1" s="816"/>
      <c r="N1" s="817"/>
      <c r="P1" s="815" t="s">
        <v>135</v>
      </c>
      <c r="Q1" s="816"/>
      <c r="R1" s="816"/>
      <c r="S1" s="816"/>
      <c r="T1" s="816"/>
      <c r="U1" s="816"/>
      <c r="V1" s="816"/>
      <c r="W1" s="816"/>
      <c r="X1" s="816"/>
      <c r="Y1" s="816"/>
      <c r="Z1" s="816"/>
      <c r="AA1" s="816"/>
      <c r="AB1" s="816"/>
      <c r="AC1" s="817"/>
    </row>
    <row r="2" spans="1:31" ht="18" customHeight="1" thickBot="1">
      <c r="A2" s="818" t="s">
        <v>3</v>
      </c>
      <c r="B2" s="819"/>
      <c r="C2" s="819"/>
      <c r="D2" s="819"/>
      <c r="E2" s="819"/>
      <c r="F2" s="819"/>
      <c r="G2" s="819"/>
      <c r="H2" s="819"/>
      <c r="I2" s="819"/>
      <c r="J2" s="819"/>
      <c r="K2" s="819"/>
      <c r="L2" s="819"/>
      <c r="M2" s="819"/>
      <c r="N2" s="820"/>
      <c r="P2" s="821" t="s">
        <v>136</v>
      </c>
      <c r="Q2" s="819"/>
      <c r="R2" s="819"/>
      <c r="S2" s="819"/>
      <c r="T2" s="819"/>
      <c r="U2" s="819"/>
      <c r="V2" s="819"/>
      <c r="W2" s="819"/>
      <c r="X2" s="819"/>
      <c r="Y2" s="819"/>
      <c r="Z2" s="819"/>
      <c r="AA2" s="819"/>
      <c r="AB2" s="819"/>
      <c r="AC2" s="822"/>
    </row>
    <row r="3" spans="1:31" ht="13.8" thickBot="1">
      <c r="A3" s="454" t="s">
        <v>3</v>
      </c>
      <c r="B3" s="455" t="s">
        <v>137</v>
      </c>
      <c r="C3" s="455" t="s">
        <v>138</v>
      </c>
      <c r="D3" s="455" t="s">
        <v>139</v>
      </c>
      <c r="E3" s="455" t="s">
        <v>140</v>
      </c>
      <c r="F3" s="457" t="s">
        <v>141</v>
      </c>
      <c r="G3" s="457" t="s">
        <v>142</v>
      </c>
      <c r="H3" s="457" t="s">
        <v>143</v>
      </c>
      <c r="I3" s="457" t="s">
        <v>144</v>
      </c>
      <c r="J3" s="457" t="s">
        <v>145</v>
      </c>
      <c r="K3" s="457" t="s">
        <v>146</v>
      </c>
      <c r="L3" s="457" t="s">
        <v>147</v>
      </c>
      <c r="M3" s="457" t="s">
        <v>148</v>
      </c>
      <c r="N3" s="458" t="s">
        <v>149</v>
      </c>
      <c r="P3" s="457"/>
      <c r="Q3" s="455" t="s">
        <v>137</v>
      </c>
      <c r="R3" s="455" t="s">
        <v>138</v>
      </c>
      <c r="S3" s="455" t="s">
        <v>139</v>
      </c>
      <c r="T3" s="455" t="s">
        <v>140</v>
      </c>
      <c r="U3" s="456" t="s">
        <v>141</v>
      </c>
      <c r="V3" s="457" t="s">
        <v>142</v>
      </c>
      <c r="W3" s="457" t="s">
        <v>143</v>
      </c>
      <c r="X3" s="457" t="s">
        <v>144</v>
      </c>
      <c r="Y3" s="457" t="s">
        <v>145</v>
      </c>
      <c r="Z3" s="457" t="s">
        <v>146</v>
      </c>
      <c r="AA3" s="457" t="s">
        <v>147</v>
      </c>
      <c r="AB3" s="457" t="s">
        <v>148</v>
      </c>
      <c r="AC3" s="459" t="s">
        <v>150</v>
      </c>
    </row>
    <row r="4" spans="1:31" ht="13.8" thickBot="1">
      <c r="A4" s="460" t="s">
        <v>3</v>
      </c>
      <c r="B4" s="461">
        <f>SUM(B7:B13)</f>
        <v>687</v>
      </c>
      <c r="C4" s="461">
        <f t="shared" ref="C4:M4" si="0">SUM(C7:C13)</f>
        <v>529</v>
      </c>
      <c r="D4" s="461">
        <f t="shared" si="0"/>
        <v>578</v>
      </c>
      <c r="E4" s="461">
        <f t="shared" si="0"/>
        <v>731</v>
      </c>
      <c r="F4" s="461">
        <f t="shared" si="0"/>
        <v>1443</v>
      </c>
      <c r="G4" s="461">
        <f t="shared" si="0"/>
        <v>2343</v>
      </c>
      <c r="H4" s="461">
        <f t="shared" si="0"/>
        <v>3338</v>
      </c>
      <c r="I4" s="461">
        <f t="shared" si="0"/>
        <v>3798</v>
      </c>
      <c r="J4" s="461">
        <f t="shared" si="0"/>
        <v>2933</v>
      </c>
      <c r="K4" s="461">
        <f t="shared" si="0"/>
        <v>2324</v>
      </c>
      <c r="L4" s="461">
        <f t="shared" si="0"/>
        <v>1302</v>
      </c>
      <c r="M4" s="461">
        <f t="shared" si="0"/>
        <v>943</v>
      </c>
      <c r="N4" s="461">
        <f>SUM(B4:M4)</f>
        <v>20949</v>
      </c>
      <c r="O4" s="4"/>
      <c r="P4" s="462" t="str">
        <f>+A4</f>
        <v xml:space="preserve"> </v>
      </c>
      <c r="Q4" s="461">
        <f>SUM(Q7:Q13)</f>
        <v>31</v>
      </c>
      <c r="R4" s="461">
        <f t="shared" ref="R4:AB4" si="1">SUM(R7:R13)</f>
        <v>24</v>
      </c>
      <c r="S4" s="461">
        <f t="shared" si="1"/>
        <v>51</v>
      </c>
      <c r="T4" s="461">
        <f t="shared" si="1"/>
        <v>21</v>
      </c>
      <c r="U4" s="461">
        <f t="shared" si="1"/>
        <v>33</v>
      </c>
      <c r="V4" s="461">
        <f t="shared" si="1"/>
        <v>22</v>
      </c>
      <c r="W4" s="461">
        <f t="shared" si="1"/>
        <v>22</v>
      </c>
      <c r="X4" s="461">
        <f t="shared" si="1"/>
        <v>39</v>
      </c>
      <c r="Y4" s="461">
        <f t="shared" si="1"/>
        <v>22</v>
      </c>
      <c r="Z4" s="461">
        <f t="shared" si="1"/>
        <v>49</v>
      </c>
      <c r="AA4" s="461">
        <f t="shared" si="1"/>
        <v>31</v>
      </c>
      <c r="AB4" s="461">
        <f t="shared" si="1"/>
        <v>50</v>
      </c>
      <c r="AC4" s="461">
        <f>SUM(Q4:AB4)</f>
        <v>395</v>
      </c>
    </row>
    <row r="5" spans="1:31" ht="19.95" customHeight="1" thickBot="1">
      <c r="A5" s="463" t="s">
        <v>3</v>
      </c>
      <c r="B5" s="463" t="s">
        <v>3</v>
      </c>
      <c r="C5" s="463" t="s">
        <v>3</v>
      </c>
      <c r="D5" s="463" t="s">
        <v>3</v>
      </c>
      <c r="E5" s="463" t="s">
        <v>3</v>
      </c>
      <c r="F5" s="464" t="s">
        <v>151</v>
      </c>
      <c r="G5" s="463" t="s">
        <v>3</v>
      </c>
      <c r="H5" s="463" t="s">
        <v>3</v>
      </c>
      <c r="I5" s="463" t="s">
        <v>3</v>
      </c>
      <c r="J5" s="463" t="s" ph="1">
        <v>17</v>
      </c>
      <c r="K5" s="463" t="s" ph="1">
        <v>17</v>
      </c>
      <c r="L5" s="463" ph="1"/>
      <c r="M5" s="463" t="s" ph="1">
        <v>17</v>
      </c>
      <c r="N5" s="465"/>
      <c r="O5" s="45"/>
      <c r="P5" s="351"/>
      <c r="Q5" s="351"/>
      <c r="R5" s="351"/>
      <c r="S5" s="351"/>
      <c r="T5" s="351"/>
      <c r="U5" s="464" t="s">
        <v>151</v>
      </c>
      <c r="V5" s="351"/>
      <c r="W5" s="351"/>
      <c r="X5" s="351"/>
      <c r="Y5" s="351"/>
      <c r="Z5" s="351"/>
      <c r="AA5" s="351"/>
      <c r="AB5" s="351"/>
      <c r="AC5" s="465"/>
      <c r="AE5" s="1" t="s">
        <v>179</v>
      </c>
    </row>
    <row r="6" spans="1:31" ht="19.95" customHeight="1" thickBot="1">
      <c r="A6" s="463"/>
      <c r="B6" s="463"/>
      <c r="C6" s="463"/>
      <c r="D6" s="463"/>
      <c r="E6" s="463"/>
      <c r="F6" s="464">
        <v>42</v>
      </c>
      <c r="G6" s="350"/>
      <c r="H6" s="350"/>
      <c r="I6" s="350"/>
      <c r="J6" s="350"/>
      <c r="K6" s="350"/>
      <c r="L6" s="350"/>
      <c r="M6" s="350"/>
      <c r="N6" s="136"/>
      <c r="O6" s="45"/>
      <c r="P6" s="350"/>
      <c r="Q6" s="350"/>
      <c r="R6" s="350"/>
      <c r="S6" s="350"/>
      <c r="T6" s="350"/>
      <c r="U6" s="464">
        <v>1</v>
      </c>
      <c r="V6" s="350"/>
      <c r="W6" s="350"/>
      <c r="X6" s="350"/>
      <c r="Y6" s="350"/>
      <c r="Z6" s="350"/>
      <c r="AA6" s="350"/>
      <c r="AB6" s="350"/>
      <c r="AC6" s="136"/>
    </row>
    <row r="7" spans="1:31" ht="19.95" customHeight="1" thickBot="1">
      <c r="A7" s="466" t="s">
        <v>202</v>
      </c>
      <c r="B7" s="571">
        <v>142</v>
      </c>
      <c r="C7" s="563">
        <v>93</v>
      </c>
      <c r="D7" s="563">
        <v>85</v>
      </c>
      <c r="E7" s="572">
        <v>103</v>
      </c>
      <c r="F7" s="573">
        <v>202</v>
      </c>
      <c r="G7" s="350"/>
      <c r="H7" s="350"/>
      <c r="I7" s="350"/>
      <c r="J7" s="350"/>
      <c r="K7" s="350"/>
      <c r="L7" s="350"/>
      <c r="M7" s="350"/>
      <c r="N7" s="468">
        <f t="shared" ref="N7:N21" si="2">SUM(B7:M7)</f>
        <v>625</v>
      </c>
      <c r="O7" s="45"/>
      <c r="P7" s="466" t="s">
        <v>202</v>
      </c>
      <c r="Q7" s="467">
        <v>2</v>
      </c>
      <c r="R7" s="467">
        <v>4</v>
      </c>
      <c r="S7" s="467">
        <v>6</v>
      </c>
      <c r="T7" s="467">
        <v>4</v>
      </c>
      <c r="U7" s="464">
        <v>8</v>
      </c>
      <c r="V7" s="350"/>
      <c r="W7" s="350"/>
      <c r="X7" s="350"/>
      <c r="Y7" s="350"/>
      <c r="Z7" s="350"/>
      <c r="AA7" s="350"/>
      <c r="AB7" s="350"/>
      <c r="AC7" s="469">
        <f>SUM(Q7:AB7)</f>
        <v>24</v>
      </c>
    </row>
    <row r="8" spans="1:31" ht="19.95" customHeight="1" thickBot="1">
      <c r="A8" s="466" t="s">
        <v>181</v>
      </c>
      <c r="B8" s="268">
        <v>103</v>
      </c>
      <c r="C8" s="419">
        <v>102</v>
      </c>
      <c r="D8" s="419">
        <v>114</v>
      </c>
      <c r="E8" s="185">
        <v>122</v>
      </c>
      <c r="F8" s="470">
        <v>257</v>
      </c>
      <c r="G8" s="471">
        <v>308</v>
      </c>
      <c r="H8" s="471">
        <v>519</v>
      </c>
      <c r="I8" s="472">
        <v>708</v>
      </c>
      <c r="J8" s="473">
        <v>541</v>
      </c>
      <c r="K8" s="474">
        <v>533</v>
      </c>
      <c r="L8" s="473">
        <v>277</v>
      </c>
      <c r="M8" s="473">
        <v>158</v>
      </c>
      <c r="N8" s="468">
        <f t="shared" si="2"/>
        <v>3742</v>
      </c>
      <c r="O8" s="45"/>
      <c r="P8" s="475" t="s">
        <v>152</v>
      </c>
      <c r="Q8" s="467">
        <v>4</v>
      </c>
      <c r="R8" s="475">
        <v>4</v>
      </c>
      <c r="S8" s="475">
        <v>4</v>
      </c>
      <c r="T8" s="476">
        <v>8</v>
      </c>
      <c r="U8" s="475">
        <v>1</v>
      </c>
      <c r="V8" s="475">
        <v>2</v>
      </c>
      <c r="W8" s="475">
        <v>6</v>
      </c>
      <c r="X8" s="477">
        <v>21</v>
      </c>
      <c r="Y8" s="478">
        <v>12</v>
      </c>
      <c r="Z8" s="475">
        <v>8</v>
      </c>
      <c r="AA8" s="475">
        <v>0</v>
      </c>
      <c r="AB8" s="475">
        <v>4</v>
      </c>
      <c r="AC8" s="469">
        <f>SUM(Q8:AB8)</f>
        <v>74</v>
      </c>
    </row>
    <row r="9" spans="1:31" ht="18" customHeight="1" thickBot="1">
      <c r="A9" s="466" t="s">
        <v>153</v>
      </c>
      <c r="B9" s="479">
        <v>84</v>
      </c>
      <c r="C9" s="480">
        <v>62</v>
      </c>
      <c r="D9" s="480">
        <v>99</v>
      </c>
      <c r="E9" s="480">
        <v>112</v>
      </c>
      <c r="F9" s="481">
        <v>224</v>
      </c>
      <c r="G9" s="481">
        <v>526</v>
      </c>
      <c r="H9" s="481">
        <v>521</v>
      </c>
      <c r="I9" s="482">
        <v>768</v>
      </c>
      <c r="J9" s="483">
        <v>454</v>
      </c>
      <c r="K9" s="483">
        <v>390</v>
      </c>
      <c r="L9" s="483">
        <v>416</v>
      </c>
      <c r="M9" s="484">
        <v>154</v>
      </c>
      <c r="N9" s="485">
        <f t="shared" si="2"/>
        <v>3810</v>
      </c>
      <c r="O9" s="4"/>
      <c r="P9" s="486" t="s">
        <v>153</v>
      </c>
      <c r="Q9" s="487">
        <v>1</v>
      </c>
      <c r="R9" s="488">
        <v>1</v>
      </c>
      <c r="S9" s="488">
        <v>4</v>
      </c>
      <c r="T9" s="488">
        <v>2</v>
      </c>
      <c r="U9" s="488">
        <v>2</v>
      </c>
      <c r="V9" s="480">
        <v>7</v>
      </c>
      <c r="W9" s="480">
        <v>7</v>
      </c>
      <c r="X9" s="480">
        <v>3</v>
      </c>
      <c r="Y9" s="480">
        <v>1</v>
      </c>
      <c r="Z9" s="489">
        <v>7</v>
      </c>
      <c r="AA9" s="489">
        <v>7</v>
      </c>
      <c r="AB9" s="490">
        <v>5</v>
      </c>
      <c r="AC9" s="491">
        <f>SUM(Q9:AB9)</f>
        <v>47</v>
      </c>
    </row>
    <row r="10" spans="1:31" ht="18" customHeight="1" thickBot="1">
      <c r="A10" s="492" t="s">
        <v>154</v>
      </c>
      <c r="B10" s="137">
        <v>81</v>
      </c>
      <c r="C10" s="138">
        <v>39</v>
      </c>
      <c r="D10" s="138">
        <v>72</v>
      </c>
      <c r="E10" s="139">
        <v>89</v>
      </c>
      <c r="F10" s="139">
        <v>258</v>
      </c>
      <c r="G10" s="139">
        <v>416</v>
      </c>
      <c r="H10" s="193">
        <v>554</v>
      </c>
      <c r="I10" s="193">
        <v>568</v>
      </c>
      <c r="J10" s="192">
        <v>578</v>
      </c>
      <c r="K10" s="139">
        <v>337</v>
      </c>
      <c r="L10" s="139">
        <v>169</v>
      </c>
      <c r="M10" s="139">
        <v>168</v>
      </c>
      <c r="N10" s="140">
        <f t="shared" si="2"/>
        <v>3329</v>
      </c>
      <c r="O10" s="47" t="s">
        <v>17</v>
      </c>
      <c r="P10" s="493" t="s">
        <v>154</v>
      </c>
      <c r="Q10" s="494">
        <v>0</v>
      </c>
      <c r="R10" s="495">
        <v>5</v>
      </c>
      <c r="S10" s="495">
        <v>4</v>
      </c>
      <c r="T10" s="495">
        <v>1</v>
      </c>
      <c r="U10" s="495">
        <v>1</v>
      </c>
      <c r="V10" s="495">
        <v>1</v>
      </c>
      <c r="W10" s="495">
        <v>1</v>
      </c>
      <c r="X10" s="495">
        <v>1</v>
      </c>
      <c r="Y10" s="494">
        <v>0</v>
      </c>
      <c r="Z10" s="494">
        <v>0</v>
      </c>
      <c r="AA10" s="494">
        <v>0</v>
      </c>
      <c r="AB10" s="494">
        <v>2</v>
      </c>
      <c r="AC10" s="496">
        <f t="shared" ref="AC10:AC21" si="3">SUM(Q10:AB10)</f>
        <v>16</v>
      </c>
    </row>
    <row r="11" spans="1:31" ht="18" customHeight="1" thickBot="1">
      <c r="A11" s="492" t="s">
        <v>155</v>
      </c>
      <c r="B11" s="344">
        <v>81</v>
      </c>
      <c r="C11" s="344">
        <v>48</v>
      </c>
      <c r="D11" s="345">
        <v>71</v>
      </c>
      <c r="E11" s="344">
        <v>128</v>
      </c>
      <c r="F11" s="344">
        <v>171</v>
      </c>
      <c r="G11" s="344">
        <v>350</v>
      </c>
      <c r="H11" s="344">
        <v>569</v>
      </c>
      <c r="I11" s="344">
        <v>553</v>
      </c>
      <c r="J11" s="344">
        <v>458</v>
      </c>
      <c r="K11" s="344">
        <v>306</v>
      </c>
      <c r="L11" s="570">
        <v>221</v>
      </c>
      <c r="M11" s="345">
        <v>229</v>
      </c>
      <c r="N11" s="497">
        <f t="shared" si="2"/>
        <v>3185</v>
      </c>
      <c r="O11" s="115"/>
      <c r="P11" s="493" t="s">
        <v>155</v>
      </c>
      <c r="Q11" s="498">
        <v>1</v>
      </c>
      <c r="R11" s="498">
        <v>2</v>
      </c>
      <c r="S11" s="498">
        <v>1</v>
      </c>
      <c r="T11" s="498">
        <v>0</v>
      </c>
      <c r="U11" s="498">
        <v>0</v>
      </c>
      <c r="V11" s="498">
        <v>0</v>
      </c>
      <c r="W11" s="498">
        <v>1</v>
      </c>
      <c r="X11" s="498">
        <v>1</v>
      </c>
      <c r="Y11" s="498">
        <v>0</v>
      </c>
      <c r="Z11" s="498">
        <v>1</v>
      </c>
      <c r="AA11" s="498">
        <v>0</v>
      </c>
      <c r="AB11" s="498">
        <v>0</v>
      </c>
      <c r="AC11" s="499">
        <f t="shared" si="3"/>
        <v>7</v>
      </c>
    </row>
    <row r="12" spans="1:31" ht="18" customHeight="1" thickBot="1">
      <c r="A12" s="500" t="s">
        <v>156</v>
      </c>
      <c r="B12" s="501">
        <v>112</v>
      </c>
      <c r="C12" s="501">
        <v>85</v>
      </c>
      <c r="D12" s="501">
        <v>60</v>
      </c>
      <c r="E12" s="501">
        <v>97</v>
      </c>
      <c r="F12" s="501">
        <v>95</v>
      </c>
      <c r="G12" s="501">
        <v>305</v>
      </c>
      <c r="H12" s="501">
        <v>544</v>
      </c>
      <c r="I12" s="501">
        <v>449</v>
      </c>
      <c r="J12" s="501">
        <v>475</v>
      </c>
      <c r="K12" s="501">
        <v>505</v>
      </c>
      <c r="L12" s="501">
        <v>219</v>
      </c>
      <c r="M12" s="502">
        <v>98</v>
      </c>
      <c r="N12" s="346">
        <f t="shared" si="2"/>
        <v>3044</v>
      </c>
      <c r="O12" s="47"/>
      <c r="P12" s="492" t="s">
        <v>156</v>
      </c>
      <c r="Q12" s="503">
        <v>16</v>
      </c>
      <c r="R12" s="503">
        <v>1</v>
      </c>
      <c r="S12" s="503">
        <v>19</v>
      </c>
      <c r="T12" s="503">
        <v>3</v>
      </c>
      <c r="U12" s="503">
        <v>13</v>
      </c>
      <c r="V12" s="503">
        <v>1</v>
      </c>
      <c r="W12" s="503">
        <v>2</v>
      </c>
      <c r="X12" s="503">
        <v>2</v>
      </c>
      <c r="Y12" s="503">
        <v>0</v>
      </c>
      <c r="Z12" s="504">
        <v>24</v>
      </c>
      <c r="AA12" s="503">
        <v>4</v>
      </c>
      <c r="AB12" s="503">
        <v>2</v>
      </c>
      <c r="AC12" s="505">
        <f t="shared" si="3"/>
        <v>87</v>
      </c>
    </row>
    <row r="13" spans="1:31" ht="18" hidden="1" customHeight="1" thickBot="1">
      <c r="A13" s="506" t="s">
        <v>157</v>
      </c>
      <c r="B13" s="507">
        <v>84</v>
      </c>
      <c r="C13" s="507">
        <v>100</v>
      </c>
      <c r="D13" s="508">
        <v>77</v>
      </c>
      <c r="E13" s="508">
        <v>80</v>
      </c>
      <c r="F13" s="509">
        <v>236</v>
      </c>
      <c r="G13" s="509">
        <v>438</v>
      </c>
      <c r="H13" s="510">
        <v>631</v>
      </c>
      <c r="I13" s="511">
        <v>752</v>
      </c>
      <c r="J13" s="509">
        <v>427</v>
      </c>
      <c r="K13" s="512">
        <v>253</v>
      </c>
      <c r="L13" s="512"/>
      <c r="M13" s="513">
        <v>136</v>
      </c>
      <c r="N13" s="514">
        <f t="shared" si="2"/>
        <v>3214</v>
      </c>
      <c r="O13" s="47"/>
      <c r="P13" s="515" t="s">
        <v>158</v>
      </c>
      <c r="Q13" s="516">
        <v>7</v>
      </c>
      <c r="R13" s="516">
        <v>7</v>
      </c>
      <c r="S13" s="517">
        <v>13</v>
      </c>
      <c r="T13" s="517">
        <v>3</v>
      </c>
      <c r="U13" s="517">
        <v>8</v>
      </c>
      <c r="V13" s="517">
        <v>11</v>
      </c>
      <c r="W13" s="516">
        <v>5</v>
      </c>
      <c r="X13" s="517">
        <v>11</v>
      </c>
      <c r="Y13" s="517">
        <v>9</v>
      </c>
      <c r="Z13" s="517">
        <v>9</v>
      </c>
      <c r="AA13" s="518">
        <v>20</v>
      </c>
      <c r="AB13" s="518">
        <v>37</v>
      </c>
      <c r="AC13" s="505">
        <f t="shared" si="3"/>
        <v>140</v>
      </c>
    </row>
    <row r="14" spans="1:31" ht="18" hidden="1" customHeight="1">
      <c r="A14" s="506" t="s">
        <v>159</v>
      </c>
      <c r="B14" s="517">
        <v>41</v>
      </c>
      <c r="C14" s="517">
        <v>44</v>
      </c>
      <c r="D14" s="517">
        <v>67</v>
      </c>
      <c r="E14" s="517">
        <v>103</v>
      </c>
      <c r="F14" s="503">
        <v>311</v>
      </c>
      <c r="G14" s="517">
        <v>415</v>
      </c>
      <c r="H14" s="517">
        <v>539</v>
      </c>
      <c r="I14" s="504">
        <v>1165</v>
      </c>
      <c r="J14" s="517">
        <v>297</v>
      </c>
      <c r="K14" s="516">
        <v>205</v>
      </c>
      <c r="L14" s="516"/>
      <c r="M14" s="519">
        <v>92</v>
      </c>
      <c r="N14" s="505">
        <f t="shared" si="2"/>
        <v>3279</v>
      </c>
      <c r="O14" s="47"/>
      <c r="P14" s="520" t="s">
        <v>159</v>
      </c>
      <c r="Q14" s="517">
        <v>9</v>
      </c>
      <c r="R14" s="517">
        <v>22</v>
      </c>
      <c r="S14" s="516">
        <v>18</v>
      </c>
      <c r="T14" s="517">
        <v>9</v>
      </c>
      <c r="U14" s="521">
        <v>21</v>
      </c>
      <c r="V14" s="517">
        <v>14</v>
      </c>
      <c r="W14" s="517">
        <v>6</v>
      </c>
      <c r="X14" s="517">
        <v>13</v>
      </c>
      <c r="Y14" s="517">
        <v>7</v>
      </c>
      <c r="Z14" s="522">
        <v>81</v>
      </c>
      <c r="AA14" s="521">
        <v>31</v>
      </c>
      <c r="AB14" s="522">
        <v>37</v>
      </c>
      <c r="AC14" s="505">
        <f t="shared" si="3"/>
        <v>268</v>
      </c>
    </row>
    <row r="15" spans="1:31" ht="18" hidden="1" customHeight="1">
      <c r="A15" s="506" t="s">
        <v>160</v>
      </c>
      <c r="B15" s="517">
        <v>57</v>
      </c>
      <c r="C15" s="516">
        <v>35</v>
      </c>
      <c r="D15" s="517">
        <v>95</v>
      </c>
      <c r="E15" s="516">
        <v>112</v>
      </c>
      <c r="F15" s="517">
        <v>131</v>
      </c>
      <c r="G15" s="523">
        <v>340</v>
      </c>
      <c r="H15" s="523">
        <v>483</v>
      </c>
      <c r="I15" s="524">
        <v>1339</v>
      </c>
      <c r="J15" s="523">
        <v>349</v>
      </c>
      <c r="K15" s="523">
        <v>236</v>
      </c>
      <c r="L15" s="523"/>
      <c r="M15" s="525">
        <v>68</v>
      </c>
      <c r="N15" s="514">
        <f t="shared" si="2"/>
        <v>3245</v>
      </c>
      <c r="O15" s="47"/>
      <c r="P15" s="520" t="s">
        <v>160</v>
      </c>
      <c r="Q15" s="517">
        <v>19</v>
      </c>
      <c r="R15" s="517">
        <v>12</v>
      </c>
      <c r="S15" s="517">
        <v>8</v>
      </c>
      <c r="T15" s="516">
        <v>12</v>
      </c>
      <c r="U15" s="517">
        <v>7</v>
      </c>
      <c r="V15" s="517">
        <v>15</v>
      </c>
      <c r="W15" s="523">
        <v>16</v>
      </c>
      <c r="X15" s="525">
        <v>12</v>
      </c>
      <c r="Y15" s="516">
        <v>16</v>
      </c>
      <c r="Z15" s="517">
        <v>6</v>
      </c>
      <c r="AA15" s="516">
        <v>12</v>
      </c>
      <c r="AB15" s="516">
        <v>6</v>
      </c>
      <c r="AC15" s="505">
        <f t="shared" si="3"/>
        <v>141</v>
      </c>
    </row>
    <row r="16" spans="1:31" ht="18" hidden="1" customHeight="1">
      <c r="A16" s="506" t="s">
        <v>161</v>
      </c>
      <c r="B16" s="526">
        <v>68</v>
      </c>
      <c r="C16" s="517">
        <v>42</v>
      </c>
      <c r="D16" s="517">
        <v>44</v>
      </c>
      <c r="E16" s="516">
        <v>75</v>
      </c>
      <c r="F16" s="516">
        <v>135</v>
      </c>
      <c r="G16" s="516">
        <v>448</v>
      </c>
      <c r="H16" s="517">
        <v>507</v>
      </c>
      <c r="I16" s="517">
        <v>808</v>
      </c>
      <c r="J16" s="516">
        <v>313</v>
      </c>
      <c r="K16" s="516">
        <v>246</v>
      </c>
      <c r="L16" s="516"/>
      <c r="M16" s="516">
        <v>143</v>
      </c>
      <c r="N16" s="527">
        <f t="shared" si="2"/>
        <v>2829</v>
      </c>
      <c r="O16" s="47"/>
      <c r="P16" s="520" t="s">
        <v>161</v>
      </c>
      <c r="Q16" s="528">
        <v>9</v>
      </c>
      <c r="R16" s="517">
        <v>16</v>
      </c>
      <c r="S16" s="517">
        <v>12</v>
      </c>
      <c r="T16" s="516">
        <v>6</v>
      </c>
      <c r="U16" s="529">
        <v>7</v>
      </c>
      <c r="V16" s="529">
        <v>14</v>
      </c>
      <c r="W16" s="517">
        <v>9</v>
      </c>
      <c r="X16" s="517">
        <v>14</v>
      </c>
      <c r="Y16" s="517">
        <v>9</v>
      </c>
      <c r="Z16" s="517">
        <v>9</v>
      </c>
      <c r="AA16" s="529">
        <v>8</v>
      </c>
      <c r="AB16" s="529">
        <v>7</v>
      </c>
      <c r="AC16" s="530">
        <f t="shared" si="3"/>
        <v>120</v>
      </c>
    </row>
    <row r="17" spans="1:30" ht="18" hidden="1" customHeight="1">
      <c r="A17" s="531" t="s">
        <v>162</v>
      </c>
      <c r="B17" s="532">
        <v>71</v>
      </c>
      <c r="C17" s="532">
        <v>97</v>
      </c>
      <c r="D17" s="532">
        <v>61</v>
      </c>
      <c r="E17" s="533">
        <v>105</v>
      </c>
      <c r="F17" s="533">
        <v>198</v>
      </c>
      <c r="G17" s="533">
        <v>442</v>
      </c>
      <c r="H17" s="534">
        <v>790</v>
      </c>
      <c r="I17" s="535">
        <v>674</v>
      </c>
      <c r="J17" s="533">
        <v>275</v>
      </c>
      <c r="K17" s="533">
        <v>133</v>
      </c>
      <c r="L17" s="533"/>
      <c r="M17" s="533">
        <v>108</v>
      </c>
      <c r="N17" s="527">
        <f t="shared" si="2"/>
        <v>2954</v>
      </c>
      <c r="O17" s="4"/>
      <c r="P17" s="536" t="s">
        <v>162</v>
      </c>
      <c r="Q17" s="532">
        <v>7</v>
      </c>
      <c r="R17" s="532">
        <v>13</v>
      </c>
      <c r="S17" s="532">
        <v>12</v>
      </c>
      <c r="T17" s="533">
        <v>11</v>
      </c>
      <c r="U17" s="533">
        <v>12</v>
      </c>
      <c r="V17" s="533">
        <v>15</v>
      </c>
      <c r="W17" s="533">
        <v>20</v>
      </c>
      <c r="X17" s="533">
        <v>15</v>
      </c>
      <c r="Y17" s="533">
        <v>15</v>
      </c>
      <c r="Z17" s="533">
        <v>20</v>
      </c>
      <c r="AA17" s="533">
        <v>9</v>
      </c>
      <c r="AB17" s="533">
        <v>7</v>
      </c>
      <c r="AC17" s="537">
        <f t="shared" si="3"/>
        <v>156</v>
      </c>
    </row>
    <row r="18" spans="1:30" ht="13.8" hidden="1" thickBot="1">
      <c r="A18" s="538" t="s">
        <v>163</v>
      </c>
      <c r="B18" s="528">
        <v>38</v>
      </c>
      <c r="C18" s="533">
        <v>19</v>
      </c>
      <c r="D18" s="533">
        <v>38</v>
      </c>
      <c r="E18" s="533">
        <v>203</v>
      </c>
      <c r="F18" s="533">
        <v>146</v>
      </c>
      <c r="G18" s="533">
        <v>439</v>
      </c>
      <c r="H18" s="534">
        <v>964</v>
      </c>
      <c r="I18" s="534">
        <v>1154</v>
      </c>
      <c r="J18" s="533">
        <v>388</v>
      </c>
      <c r="K18" s="533">
        <v>176</v>
      </c>
      <c r="L18" s="533"/>
      <c r="M18" s="533">
        <v>143</v>
      </c>
      <c r="N18" s="539">
        <f t="shared" si="2"/>
        <v>3708</v>
      </c>
      <c r="O18" s="4"/>
      <c r="P18" s="540" t="s">
        <v>163</v>
      </c>
      <c r="Q18" s="533">
        <v>7</v>
      </c>
      <c r="R18" s="533">
        <v>7</v>
      </c>
      <c r="S18" s="533">
        <v>8</v>
      </c>
      <c r="T18" s="533">
        <v>12</v>
      </c>
      <c r="U18" s="533">
        <v>9</v>
      </c>
      <c r="V18" s="533">
        <v>6</v>
      </c>
      <c r="W18" s="533">
        <v>11</v>
      </c>
      <c r="X18" s="533">
        <v>8</v>
      </c>
      <c r="Y18" s="533">
        <v>16</v>
      </c>
      <c r="Z18" s="533">
        <v>40</v>
      </c>
      <c r="AA18" s="533">
        <v>17</v>
      </c>
      <c r="AB18" s="533">
        <v>16</v>
      </c>
      <c r="AC18" s="533">
        <f t="shared" si="3"/>
        <v>157</v>
      </c>
    </row>
    <row r="19" spans="1:30" ht="13.8" hidden="1" thickBot="1">
      <c r="A19" s="541" t="s">
        <v>164</v>
      </c>
      <c r="B19" s="535">
        <v>49</v>
      </c>
      <c r="C19" s="535">
        <v>63</v>
      </c>
      <c r="D19" s="535">
        <v>50</v>
      </c>
      <c r="E19" s="535">
        <v>71</v>
      </c>
      <c r="F19" s="535">
        <v>144</v>
      </c>
      <c r="G19" s="535">
        <v>374</v>
      </c>
      <c r="H19" s="542">
        <v>729</v>
      </c>
      <c r="I19" s="542">
        <v>1097</v>
      </c>
      <c r="J19" s="535">
        <v>397</v>
      </c>
      <c r="K19" s="535">
        <v>192</v>
      </c>
      <c r="L19" s="535"/>
      <c r="M19" s="535">
        <v>217</v>
      </c>
      <c r="N19" s="539">
        <f t="shared" si="2"/>
        <v>3383</v>
      </c>
      <c r="O19" s="4"/>
      <c r="P19" s="543" t="s">
        <v>164</v>
      </c>
      <c r="Q19" s="535">
        <v>10</v>
      </c>
      <c r="R19" s="535">
        <v>6</v>
      </c>
      <c r="S19" s="535">
        <v>14</v>
      </c>
      <c r="T19" s="535">
        <v>10</v>
      </c>
      <c r="U19" s="535">
        <v>10</v>
      </c>
      <c r="V19" s="535">
        <v>19</v>
      </c>
      <c r="W19" s="535">
        <v>11</v>
      </c>
      <c r="X19" s="535">
        <v>20</v>
      </c>
      <c r="Y19" s="535">
        <v>15</v>
      </c>
      <c r="Z19" s="535">
        <v>8</v>
      </c>
      <c r="AA19" s="535">
        <v>11</v>
      </c>
      <c r="AB19" s="535">
        <v>8</v>
      </c>
      <c r="AC19" s="533">
        <f t="shared" si="3"/>
        <v>142</v>
      </c>
    </row>
    <row r="20" spans="1:30" ht="13.8" hidden="1" thickBot="1">
      <c r="A20" s="538" t="s">
        <v>165</v>
      </c>
      <c r="B20" s="535">
        <v>53</v>
      </c>
      <c r="C20" s="535">
        <v>39</v>
      </c>
      <c r="D20" s="535">
        <v>74</v>
      </c>
      <c r="E20" s="535">
        <v>64</v>
      </c>
      <c r="F20" s="535">
        <v>208</v>
      </c>
      <c r="G20" s="535">
        <v>491</v>
      </c>
      <c r="H20" s="535">
        <v>454</v>
      </c>
      <c r="I20" s="542">
        <v>1068</v>
      </c>
      <c r="J20" s="535">
        <v>407</v>
      </c>
      <c r="K20" s="535">
        <v>228</v>
      </c>
      <c r="L20" s="535"/>
      <c r="M20" s="535">
        <v>81</v>
      </c>
      <c r="N20" s="544">
        <f t="shared" si="2"/>
        <v>3167</v>
      </c>
      <c r="O20" s="4"/>
      <c r="P20" s="540" t="s">
        <v>165</v>
      </c>
      <c r="Q20" s="535">
        <v>12</v>
      </c>
      <c r="R20" s="535">
        <v>13</v>
      </c>
      <c r="S20" s="535">
        <v>46</v>
      </c>
      <c r="T20" s="535">
        <v>9</v>
      </c>
      <c r="U20" s="535">
        <v>20</v>
      </c>
      <c r="V20" s="535">
        <v>4</v>
      </c>
      <c r="W20" s="535">
        <v>8</v>
      </c>
      <c r="X20" s="535">
        <v>30</v>
      </c>
      <c r="Y20" s="535">
        <v>22</v>
      </c>
      <c r="Z20" s="535">
        <v>20</v>
      </c>
      <c r="AA20" s="535">
        <v>16</v>
      </c>
      <c r="AB20" s="535">
        <v>12</v>
      </c>
      <c r="AC20" s="545">
        <f t="shared" si="3"/>
        <v>212</v>
      </c>
    </row>
    <row r="21" spans="1:30" ht="13.8" hidden="1" thickBot="1">
      <c r="A21" s="538" t="s">
        <v>166</v>
      </c>
      <c r="B21" s="546">
        <v>67</v>
      </c>
      <c r="C21" s="546">
        <v>62</v>
      </c>
      <c r="D21" s="546">
        <v>57</v>
      </c>
      <c r="E21" s="546">
        <v>77</v>
      </c>
      <c r="F21" s="546">
        <v>473</v>
      </c>
      <c r="G21" s="546">
        <v>468</v>
      </c>
      <c r="H21" s="547">
        <v>659</v>
      </c>
      <c r="I21" s="546">
        <v>851</v>
      </c>
      <c r="J21" s="546">
        <v>270</v>
      </c>
      <c r="K21" s="546">
        <v>208</v>
      </c>
      <c r="L21" s="546"/>
      <c r="M21" s="546">
        <v>174</v>
      </c>
      <c r="N21" s="548">
        <f t="shared" si="2"/>
        <v>3366</v>
      </c>
      <c r="O21" s="4" t="s">
        <v>3</v>
      </c>
      <c r="P21" s="543" t="s">
        <v>166</v>
      </c>
      <c r="Q21" s="535">
        <v>6</v>
      </c>
      <c r="R21" s="535">
        <v>25</v>
      </c>
      <c r="S21" s="535">
        <v>29</v>
      </c>
      <c r="T21" s="535">
        <v>4</v>
      </c>
      <c r="U21" s="535">
        <v>17</v>
      </c>
      <c r="V21" s="535">
        <v>19</v>
      </c>
      <c r="W21" s="535">
        <v>14</v>
      </c>
      <c r="X21" s="535">
        <v>37</v>
      </c>
      <c r="Y21" s="549">
        <v>76</v>
      </c>
      <c r="Z21" s="535">
        <v>34</v>
      </c>
      <c r="AA21" s="535">
        <v>17</v>
      </c>
      <c r="AB21" s="535">
        <v>18</v>
      </c>
      <c r="AC21" s="545">
        <f t="shared" si="3"/>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823" t="s">
        <v>265</v>
      </c>
      <c r="B23" s="824"/>
      <c r="C23" s="824"/>
      <c r="D23" s="824"/>
      <c r="E23" s="824"/>
      <c r="F23" s="824"/>
      <c r="G23" s="824"/>
      <c r="H23" s="824"/>
      <c r="I23" s="824"/>
      <c r="J23" s="824"/>
      <c r="K23" s="824"/>
      <c r="L23" s="824"/>
      <c r="M23" s="824"/>
      <c r="N23" s="825"/>
      <c r="O23" s="4"/>
      <c r="P23" s="823" t="str">
        <f>+A23</f>
        <v>2025年 第22週（5/26～6/1）</v>
      </c>
      <c r="Q23" s="824"/>
      <c r="R23" s="824"/>
      <c r="S23" s="824"/>
      <c r="T23" s="824"/>
      <c r="U23" s="824"/>
      <c r="V23" s="824"/>
      <c r="W23" s="824"/>
      <c r="X23" s="824"/>
      <c r="Y23" s="824"/>
      <c r="Z23" s="824"/>
      <c r="AA23" s="824"/>
      <c r="AB23" s="824"/>
      <c r="AC23" s="825"/>
    </row>
    <row r="24" spans="1:30" ht="13.8"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07" t="s">
        <v>167</v>
      </c>
      <c r="B25" s="808"/>
      <c r="C25" s="809"/>
      <c r="D25" s="810" t="s">
        <v>222</v>
      </c>
      <c r="E25" s="811"/>
      <c r="F25" s="4" t="s">
        <v>41</v>
      </c>
      <c r="G25" s="4" t="s">
        <v>17</v>
      </c>
      <c r="H25" s="4"/>
      <c r="I25" s="4"/>
      <c r="J25" s="4"/>
      <c r="K25" s="4"/>
      <c r="L25" s="4"/>
      <c r="M25" s="4"/>
      <c r="N25" s="10"/>
      <c r="O25" s="47" t="s">
        <v>17</v>
      </c>
      <c r="P25" s="67"/>
      <c r="Q25" s="550" t="s">
        <v>168</v>
      </c>
      <c r="R25" s="812" t="s">
        <v>218</v>
      </c>
      <c r="S25" s="813"/>
      <c r="T25" s="814"/>
      <c r="U25" s="4"/>
      <c r="V25" s="4"/>
      <c r="W25" s="4"/>
      <c r="X25" s="4"/>
      <c r="Y25" s="4"/>
      <c r="Z25" s="4"/>
      <c r="AA25" s="4"/>
      <c r="AB25" s="4"/>
      <c r="AC25" s="12"/>
    </row>
    <row r="26" spans="1:30" ht="15" customHeight="1">
      <c r="A26" s="9" t="s">
        <v>179</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1.6">
      <c r="A32" s="141" t="s">
        <v>169</v>
      </c>
      <c r="B32" s="4"/>
      <c r="C32" s="4"/>
      <c r="D32" s="4"/>
      <c r="E32" s="4"/>
      <c r="F32" s="4"/>
      <c r="G32" s="4"/>
      <c r="H32" s="4"/>
      <c r="I32" s="4"/>
      <c r="J32" s="4"/>
      <c r="K32" s="4"/>
      <c r="L32" s="4"/>
      <c r="M32" s="4"/>
      <c r="N32" s="10"/>
      <c r="O32" s="4"/>
      <c r="P32" s="5"/>
      <c r="AC32" s="13"/>
    </row>
    <row r="33" spans="1:29" ht="13.8" thickBot="1">
      <c r="A33" s="551"/>
      <c r="B33" s="552"/>
      <c r="C33" s="552"/>
      <c r="D33" s="552"/>
      <c r="E33" s="552"/>
      <c r="F33" s="552"/>
      <c r="G33" s="552"/>
      <c r="H33" s="552"/>
      <c r="I33" s="552"/>
      <c r="J33" s="552"/>
      <c r="K33" s="552"/>
      <c r="L33" s="552"/>
      <c r="M33" s="552"/>
      <c r="N33" s="553"/>
      <c r="O33" s="4"/>
      <c r="P33" s="554"/>
      <c r="Q33" s="555"/>
      <c r="R33" s="555"/>
      <c r="S33" s="555"/>
      <c r="T33" s="555"/>
      <c r="U33" s="555"/>
      <c r="V33" s="555"/>
      <c r="W33" s="555"/>
      <c r="X33" s="555"/>
      <c r="Y33" s="555"/>
      <c r="Z33" s="555"/>
      <c r="AA33" s="555"/>
      <c r="AB33" s="555"/>
      <c r="AC33" s="556"/>
    </row>
    <row r="34" spans="1:29">
      <c r="A34" s="557"/>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2"/>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workbookViewId="0">
      <selection activeCell="U20" sqref="U20"/>
    </sheetView>
  </sheetViews>
  <sheetFormatPr defaultRowHeight="13.2"/>
  <cols>
    <col min="4" max="9" width="7.21875" customWidth="1"/>
    <col min="14" max="14" width="9.44140625" bestFit="1" customWidth="1"/>
  </cols>
  <sheetData>
    <row r="2" spans="1:26">
      <c r="A2" s="271"/>
      <c r="D2" t="s">
        <v>184</v>
      </c>
      <c r="E2" s="272" t="s">
        <v>185</v>
      </c>
      <c r="F2" t="s">
        <v>186</v>
      </c>
      <c r="G2" t="s">
        <v>187</v>
      </c>
      <c r="H2" t="s">
        <v>188</v>
      </c>
      <c r="I2" t="s">
        <v>189</v>
      </c>
      <c r="J2" t="s">
        <v>190</v>
      </c>
    </row>
    <row r="4" spans="1:26">
      <c r="D4" s="273">
        <v>7</v>
      </c>
      <c r="E4" s="273">
        <v>12</v>
      </c>
      <c r="F4" s="274">
        <v>1</v>
      </c>
      <c r="G4" s="275">
        <v>8</v>
      </c>
      <c r="H4" s="274">
        <v>0</v>
      </c>
      <c r="I4" s="274">
        <v>0</v>
      </c>
      <c r="J4" s="274">
        <v>7</v>
      </c>
      <c r="L4" s="276"/>
      <c r="M4">
        <f>SUM(D4:L4)</f>
        <v>35</v>
      </c>
    </row>
    <row r="5" spans="1:26">
      <c r="D5" s="277">
        <f>+D4/$M$4</f>
        <v>0.2</v>
      </c>
      <c r="E5" s="277">
        <f t="shared" ref="E5:J5" si="0">+E4/$M$4</f>
        <v>0.34285714285714286</v>
      </c>
      <c r="F5" s="278">
        <f t="shared" si="0"/>
        <v>2.8571428571428571E-2</v>
      </c>
      <c r="G5" s="279">
        <f t="shared" si="0"/>
        <v>0.22857142857142856</v>
      </c>
      <c r="H5" s="278">
        <f t="shared" si="0"/>
        <v>0</v>
      </c>
      <c r="I5" s="278">
        <f t="shared" si="0"/>
        <v>0</v>
      </c>
      <c r="J5" s="278">
        <f t="shared" si="0"/>
        <v>0.2</v>
      </c>
    </row>
    <row r="8" spans="1:26" ht="13.8" thickBot="1"/>
    <row r="9" spans="1:26" ht="13.8" thickBot="1">
      <c r="J9" t="s">
        <v>41</v>
      </c>
      <c r="M9" t="s">
        <v>332</v>
      </c>
      <c r="N9" s="831" t="s">
        <v>228</v>
      </c>
      <c r="O9" s="832"/>
      <c r="P9" s="130"/>
      <c r="Q9" s="130"/>
      <c r="R9" s="130"/>
      <c r="S9" s="130"/>
    </row>
    <row r="10" spans="1:26" ht="13.8" thickBot="1">
      <c r="N10" s="833" t="s">
        <v>191</v>
      </c>
      <c r="O10" s="834"/>
      <c r="P10" s="835"/>
      <c r="Q10" s="836" t="s">
        <v>192</v>
      </c>
      <c r="R10" s="837"/>
      <c r="S10" s="838"/>
    </row>
    <row r="11" spans="1:26" ht="13.8" thickBot="1">
      <c r="N11" s="280" t="s">
        <v>193</v>
      </c>
      <c r="O11" s="281" t="s">
        <v>193</v>
      </c>
      <c r="P11" s="282" t="s">
        <v>193</v>
      </c>
      <c r="Q11" s="280" t="s">
        <v>193</v>
      </c>
      <c r="R11" s="281" t="s">
        <v>193</v>
      </c>
      <c r="S11" s="283" t="s">
        <v>193</v>
      </c>
    </row>
    <row r="12" spans="1:26" ht="13.8" thickTop="1">
      <c r="N12" s="284" t="s">
        <v>194</v>
      </c>
      <c r="O12" s="285" t="s">
        <v>195</v>
      </c>
      <c r="P12" s="286" t="s">
        <v>196</v>
      </c>
      <c r="Q12" s="284" t="s">
        <v>194</v>
      </c>
      <c r="R12" s="285" t="s">
        <v>195</v>
      </c>
      <c r="S12" s="287" t="s">
        <v>196</v>
      </c>
    </row>
    <row r="13" spans="1:26" ht="13.8" thickBot="1">
      <c r="N13" s="288">
        <f t="shared" ref="N13:S13" si="1">+U13</f>
        <v>2910</v>
      </c>
      <c r="O13" s="289">
        <f t="shared" si="1"/>
        <v>1536</v>
      </c>
      <c r="P13" s="290">
        <f t="shared" si="1"/>
        <v>1374</v>
      </c>
      <c r="Q13" s="291">
        <f t="shared" si="1"/>
        <v>3694</v>
      </c>
      <c r="R13" s="289">
        <f t="shared" si="1"/>
        <v>1796</v>
      </c>
      <c r="S13" s="292">
        <f t="shared" si="1"/>
        <v>1898</v>
      </c>
      <c r="U13">
        <v>2910</v>
      </c>
      <c r="V13">
        <v>1536</v>
      </c>
      <c r="W13">
        <v>1374</v>
      </c>
      <c r="X13">
        <v>3694</v>
      </c>
      <c r="Y13">
        <v>1796</v>
      </c>
      <c r="Z13">
        <v>1898</v>
      </c>
    </row>
    <row r="15" spans="1:26" ht="13.8" thickBot="1"/>
    <row r="16" spans="1:26" ht="13.8" thickBot="1">
      <c r="N16" s="831" t="s">
        <v>343</v>
      </c>
      <c r="O16" s="832"/>
      <c r="P16" s="130"/>
      <c r="Q16" s="130"/>
      <c r="R16" s="130"/>
      <c r="S16" s="130"/>
    </row>
    <row r="17" spans="14:26" ht="13.8" thickBot="1">
      <c r="N17" s="833" t="s">
        <v>191</v>
      </c>
      <c r="O17" s="834"/>
      <c r="P17" s="835"/>
      <c r="Q17" s="836" t="s">
        <v>192</v>
      </c>
      <c r="R17" s="837"/>
      <c r="S17" s="838"/>
    </row>
    <row r="18" spans="14:26" ht="13.8" thickBot="1">
      <c r="N18" s="280" t="s">
        <v>193</v>
      </c>
      <c r="O18" s="281" t="s">
        <v>193</v>
      </c>
      <c r="P18" s="282" t="s">
        <v>193</v>
      </c>
      <c r="Q18" s="280" t="s">
        <v>193</v>
      </c>
      <c r="R18" s="281" t="s">
        <v>193</v>
      </c>
      <c r="S18" s="283" t="s">
        <v>193</v>
      </c>
    </row>
    <row r="19" spans="14:26" ht="13.8" thickTop="1">
      <c r="N19" s="284" t="s">
        <v>194</v>
      </c>
      <c r="O19" s="285" t="s">
        <v>195</v>
      </c>
      <c r="P19" s="286" t="s">
        <v>196</v>
      </c>
      <c r="Q19" s="284" t="s">
        <v>194</v>
      </c>
      <c r="R19" s="285" t="s">
        <v>195</v>
      </c>
      <c r="S19" s="287" t="s">
        <v>196</v>
      </c>
    </row>
    <row r="20" spans="14:26" ht="13.8" thickBot="1">
      <c r="N20" s="291">
        <f t="shared" ref="N20:S20" si="2">+U20</f>
        <v>2035</v>
      </c>
      <c r="O20" s="289">
        <f t="shared" si="2"/>
        <v>1113</v>
      </c>
      <c r="P20" s="290">
        <f t="shared" si="2"/>
        <v>922</v>
      </c>
      <c r="Q20" s="291">
        <f t="shared" si="2"/>
        <v>3229</v>
      </c>
      <c r="R20" s="289">
        <f t="shared" si="2"/>
        <v>1463</v>
      </c>
      <c r="S20" s="292">
        <f t="shared" si="2"/>
        <v>1766</v>
      </c>
      <c r="U20">
        <v>2035</v>
      </c>
      <c r="V20">
        <v>1113</v>
      </c>
      <c r="W20">
        <v>922</v>
      </c>
      <c r="X20">
        <v>3229</v>
      </c>
      <c r="Y20">
        <v>1463</v>
      </c>
      <c r="Z20">
        <v>1766</v>
      </c>
    </row>
    <row r="22" spans="14:26" ht="13.8" thickBot="1"/>
    <row r="23" spans="14:26" ht="13.8" thickBot="1">
      <c r="N23" s="826" t="s">
        <v>191</v>
      </c>
      <c r="O23" s="827"/>
      <c r="P23" s="827"/>
      <c r="Q23" s="828" t="s">
        <v>192</v>
      </c>
      <c r="R23" s="829"/>
      <c r="S23" s="830"/>
    </row>
    <row r="24" spans="14:26">
      <c r="N24" s="293" t="s">
        <v>194</v>
      </c>
      <c r="O24" s="294" t="s">
        <v>195</v>
      </c>
      <c r="P24" s="295" t="s">
        <v>196</v>
      </c>
      <c r="Q24" s="293" t="s">
        <v>194</v>
      </c>
      <c r="R24" s="294" t="s">
        <v>195</v>
      </c>
      <c r="S24" s="296" t="s">
        <v>196</v>
      </c>
    </row>
    <row r="25" spans="14:26" ht="13.8" thickBot="1">
      <c r="N25" s="297">
        <f>(N20-N13)/N20</f>
        <v>-0.42997542997542998</v>
      </c>
      <c r="O25" s="298">
        <f t="shared" ref="O25:S25" si="3">(O20-O13)/O20</f>
        <v>-0.38005390835579517</v>
      </c>
      <c r="P25" s="299">
        <f t="shared" si="3"/>
        <v>-0.49023861171366595</v>
      </c>
      <c r="Q25" s="297">
        <f>(Q20-Q13)/Q20</f>
        <v>-0.14400743264168472</v>
      </c>
      <c r="R25" s="298">
        <f t="shared" si="3"/>
        <v>-0.22761449077238552</v>
      </c>
      <c r="S25" s="300">
        <f t="shared" si="3"/>
        <v>-7.4745186862967161E-2</v>
      </c>
    </row>
  </sheetData>
  <mergeCells count="8">
    <mergeCell ref="N23:P23"/>
    <mergeCell ref="Q23:S23"/>
    <mergeCell ref="N9:O9"/>
    <mergeCell ref="N10:P10"/>
    <mergeCell ref="Q10:S10"/>
    <mergeCell ref="N16:O16"/>
    <mergeCell ref="N17:P17"/>
    <mergeCell ref="Q17:S17"/>
  </mergeCells>
  <phoneticPr fontId="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22　ノロウイルス関連情報 </vt:lpstr>
      <vt:lpstr>21衛生訓話</vt:lpstr>
      <vt:lpstr>22　食中毒記事等 </vt:lpstr>
      <vt:lpstr>22　 海外情報</vt:lpstr>
      <vt:lpstr>21　国内感染症情報</vt:lpstr>
      <vt:lpstr>22　感染症統計</vt:lpstr>
      <vt:lpstr>Sheet1</vt:lpstr>
      <vt:lpstr>22　食品回収</vt:lpstr>
      <vt:lpstr>22　食品表示</vt:lpstr>
      <vt:lpstr>22　残留農薬など</vt:lpstr>
      <vt:lpstr>'21　国内感染症情報'!Print_Area</vt:lpstr>
      <vt:lpstr>'21衛生訓話'!Print_Area</vt:lpstr>
      <vt:lpstr>'22　 海外情報'!Print_Area</vt:lpstr>
      <vt:lpstr>'22　ノロウイルス関連情報 '!Print_Area</vt:lpstr>
      <vt:lpstr>'22　感染症統計'!Print_Area</vt:lpstr>
      <vt:lpstr>'22　残留農薬など'!Print_Area</vt:lpstr>
      <vt:lpstr>'22　食中毒記事等 '!Print_Area</vt:lpstr>
      <vt:lpstr>'22　食品回収'!Print_Area</vt:lpstr>
      <vt:lpstr>'22　食品表示'!Print_Area</vt:lpstr>
      <vt:lpstr>スポンサー公告!Print_Area</vt:lpstr>
      <vt:lpstr>'22　食中毒記事等 '!Print_Titles</vt:lpstr>
      <vt:lpstr>'22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2025-06-08T00:09:53Z</dcterms:modified>
  <cp:category/>
  <cp:contentStatus/>
</cp:coreProperties>
</file>