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hidePivotFieldList="1"/>
  <xr:revisionPtr revIDLastSave="0" documentId="13_ncr:1_{20E0E307-7072-457C-B801-1FFB15C6937D}" xr6:coauthVersionLast="47" xr6:coauthVersionMax="47" xr10:uidLastSave="{00000000-0000-0000-0000-000000000000}"/>
  <bookViews>
    <workbookView xWindow="-120" yWindow="-120" windowWidth="15600" windowHeight="11040" tabRatio="615" firstSheet="1" activeTab="1" xr2:uid="{00000000-000D-0000-FFFF-FFFF00000000}"/>
  </bookViews>
  <sheets>
    <sheet name="ヘッドライン" sheetId="78" state="hidden" r:id="rId1"/>
    <sheet name="スポンサー公告" sheetId="230" r:id="rId2"/>
    <sheet name="21　ノロウイルス関連情報 " sheetId="101" r:id="rId3"/>
    <sheet name="21  衛生訓話" sheetId="248" r:id="rId4"/>
    <sheet name="21　食中毒記事等 " sheetId="29" r:id="rId5"/>
    <sheet name="21　 海外情報" sheetId="123" r:id="rId6"/>
    <sheet name="20　国内感染症情報" sheetId="124" r:id="rId7"/>
    <sheet name="21　感染症統計" sheetId="240" r:id="rId8"/>
    <sheet name="Sheet1" sheetId="209" state="hidden" r:id="rId9"/>
    <sheet name="21　食品回収" sheetId="60" r:id="rId10"/>
    <sheet name="21　食品表示" sheetId="156" r:id="rId11"/>
    <sheet name="21　残留農薬など" sheetId="34" r:id="rId12"/>
  </sheets>
  <definedNames>
    <definedName name="_xlnm._FilterDatabase" localSheetId="2" hidden="1">'21　ノロウイルス関連情報 '!$A$22:$G$75</definedName>
    <definedName name="_xlnm._FilterDatabase" localSheetId="4" hidden="1">'21　食中毒記事等 '!$A$5:$D$5</definedName>
    <definedName name="_xlnm._FilterDatabase" localSheetId="9" hidden="1">'21　食品回収'!$A$1:$E$43</definedName>
    <definedName name="_xlnm._FilterDatabase" localSheetId="10" hidden="1">'21　食品表示'!$A$1:$C$1</definedName>
    <definedName name="_xlnm.Print_Area" localSheetId="6">'20　国内感染症情報'!$A$1:$D$34</definedName>
    <definedName name="_xlnm.Print_Area" localSheetId="3">'21  衛生訓話'!$A$1:$M$24</definedName>
    <definedName name="_xlnm.Print_Area" localSheetId="5">'21　 海外情報'!$A$1:$C$63</definedName>
    <definedName name="_xlnm.Print_Area" localSheetId="2">'21　ノロウイルス関連情報 '!$A$19:$N$84</definedName>
    <definedName name="_xlnm.Print_Area" localSheetId="7">'21　感染症統計'!$A$1:$AC$39</definedName>
    <definedName name="_xlnm.Print_Area" localSheetId="11">'21　残留農薬など'!$A$1:$N$19</definedName>
    <definedName name="_xlnm.Print_Area" localSheetId="4">'21　食中毒記事等 '!$A$1:$D$58</definedName>
    <definedName name="_xlnm.Print_Area" localSheetId="9">'21　食品回収'!$A$1:$E$47</definedName>
    <definedName name="_xlnm.Print_Area" localSheetId="10">'21　食品表示'!$A$1:$C$33</definedName>
    <definedName name="_xlnm.Print_Area" localSheetId="1">スポンサー公告!$A$1:$U$52</definedName>
    <definedName name="_xlnm.Print_Titles" localSheetId="4">'21　食中毒記事等 '!$5:$5</definedName>
    <definedName name="_xlnm.Print_Titles" localSheetId="10">'21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78" l="1"/>
  <c r="B10" i="78"/>
  <c r="B13" i="78"/>
  <c r="B15" i="78"/>
  <c r="B14" i="78"/>
  <c r="B16" i="78"/>
  <c r="L4" i="240"/>
  <c r="G52" i="101" l="1"/>
  <c r="B52" i="101" s="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X4" i="240"/>
  <c r="W4" i="240"/>
  <c r="V4" i="240"/>
  <c r="U4" i="240"/>
  <c r="T4" i="240"/>
  <c r="S4" i="240"/>
  <c r="R4" i="240"/>
  <c r="Q4" i="240"/>
  <c r="P4" i="240"/>
  <c r="M4" i="240"/>
  <c r="K4" i="240"/>
  <c r="J4" i="240"/>
  <c r="I4" i="240"/>
  <c r="H4" i="240"/>
  <c r="G4" i="240"/>
  <c r="F4" i="240"/>
  <c r="E4" i="240"/>
  <c r="D4" i="240"/>
  <c r="C4" i="240"/>
  <c r="B4" i="240"/>
  <c r="N4" i="240" l="1"/>
  <c r="AC4" i="240"/>
  <c r="M4" i="209" l="1"/>
  <c r="S13" i="209" l="1"/>
  <c r="R13" i="209"/>
  <c r="Q13" i="209"/>
  <c r="P13" i="209"/>
  <c r="O13" i="209"/>
  <c r="N13" i="209"/>
  <c r="S20" i="209"/>
  <c r="R20" i="209"/>
  <c r="Q20" i="209"/>
  <c r="P20" i="209"/>
  <c r="O20" i="209"/>
  <c r="N20" i="209"/>
  <c r="G25" i="101"/>
  <c r="B25" i="101" s="1"/>
  <c r="G26" i="101"/>
  <c r="B26" i="101" s="1"/>
  <c r="G70" i="101" l="1"/>
  <c r="B70" i="101" s="1"/>
  <c r="Q25" i="209" l="1"/>
  <c r="N25" i="209"/>
  <c r="R25" i="209"/>
  <c r="O25" i="209"/>
  <c r="D5" i="209"/>
  <c r="G5" i="209"/>
  <c r="P25" i="209"/>
  <c r="S25" i="209"/>
  <c r="E5" i="209"/>
  <c r="F5" i="209"/>
  <c r="H5" i="209"/>
  <c r="I5" i="209"/>
  <c r="J5" i="209"/>
  <c r="D2" i="124" l="1"/>
  <c r="B12" i="78"/>
  <c r="G24" i="101" l="1"/>
  <c r="B24"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23" i="101"/>
  <c r="B23" i="101" s="1"/>
  <c r="M71" i="101"/>
  <c r="N71" i="101"/>
  <c r="G75" i="101"/>
  <c r="G74" i="101"/>
  <c r="G73" i="101"/>
  <c r="M75" i="101" l="1"/>
  <c r="B17" i="78"/>
  <c r="B11" i="78" l="1"/>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<sst xmlns="http://schemas.openxmlformats.org/spreadsheetml/2006/main" count="701" uniqueCount="492">
  <si>
    <t>皆様  週刊情報2024-10(9)を配信いたします</t>
    <phoneticPr fontId="5"/>
  </si>
  <si>
    <t>l</t>
    <phoneticPr fontId="30"/>
  </si>
  <si>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</si>
  <si>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</si>
  <si>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</si>
  <si>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</si>
  <si>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</si>
  <si>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</si>
  <si>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0"/>
  </si>
  <si>
    <t>2.　ノロウイルス</t>
    <phoneticPr fontId="30"/>
  </si>
  <si>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</si>
  <si>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</si>
  <si>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</si>
  <si>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</si>
  <si>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</si>
  <si>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0"/>
  </si>
  <si>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</si>
  <si>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</si>
  <si>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</si>
  <si>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</si>
  <si>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</si>
  <si>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</si>
  <si>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</si>
  <si>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0"/>
  </si>
  <si>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</si>
  <si>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</si>
  <si>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</si>
  <si>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0"/>
  </si>
  <si>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</si>
  <si>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</si>
  <si>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</si>
  <si>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0"/>
  </si>
  <si>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</si>
  <si>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0"/>
  </si>
  <si>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</si>
  <si>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</si>
  <si>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0"/>
  </si>
  <si>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</si>
  <si>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0"/>
  </si>
  <si>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</si>
  <si>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</si>
  <si>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2"/>
  </si>
  <si>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</si>
  <si>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</si>
  <si>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</si>
  <si>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</si>
  <si>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</si>
  <si>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</si>
  <si>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</si>
  <si>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</si>
  <si>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</si>
  <si>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</si>
  <si>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</si>
  <si>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</si>
  <si>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</si>
  <si>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</si>
  <si>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</si>
  <si>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</si>
  <si>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</si>
  <si>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</si>
  <si>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</si>
  <si>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</si>
  <si>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</si>
  <si>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</si>
  <si>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</si>
  <si>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</si>
  <si>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</si>
  <si>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</si>
  <si>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</si>
  <si>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</si>
  <si>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</si>
  <si>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</si>
  <si>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</si>
  <si>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</si>
  <si>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</si>
  <si>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</si>
  <si>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</si>
  <si>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</si>
  <si>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</si>
  <si>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</si>
  <si>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</si>
  <si>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</si>
  <si>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</si>
  <si>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</si>
  <si>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</si>
  <si>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</si>
  <si>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</si>
  <si>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</si>
  <si>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</si>
  <si>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</si>
  <si>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</si>
  <si>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</si>
  <si>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</si>
  <si>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</si>
  <si>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</si>
  <si>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</si>
  <si>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</si>
  <si>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</si>
  <si>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</si>
  <si>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</si>
  <si>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</si>
  <si>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</si>
  <si>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</si>
  <si>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</si>
  <si>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</si>
  <si>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</si>
  <si>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</si>
  <si>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</si>
  <si>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</si>
  <si>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</si>
  <si>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</si>
  <si>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</si>
  <si>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</si>
  <si>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</si>
  <si>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</si>
  <si>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</si>
  <si>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</si>
  <si>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</si>
  <si>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</si>
  <si>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</si>
  <si>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</si>
  <si>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</si>
  <si>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</si>
  <si>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</si>
  <si>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</si>
  <si>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</si>
  <si>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2"/>
  </si>
  <si>
    <t>https://www.mhlw.go.jp/stf/covid-19/kokunainohasseijoukyou.html#h2_1</t>
    <phoneticPr fontId="82"/>
  </si>
  <si>
    <t>厚生労働省：データからわかる－新型コロナウイルス感染症情報－</t>
    <phoneticPr fontId="82"/>
  </si>
  <si>
    <t>https：//covid19.mhlw.go.jp/</t>
    <phoneticPr fontId="82"/>
  </si>
  <si>
    <t>腸管出血性大腸菌感染症</t>
    <phoneticPr fontId="5"/>
  </si>
  <si>
    <t>4類感染症</t>
    <phoneticPr fontId="82"/>
  </si>
  <si>
    <t>インフルエンザ
と
新型コロナ</t>
    <rPh sb="10" eb="12">
      <t>シンガタ</t>
    </rPh>
    <phoneticPr fontId="82"/>
  </si>
  <si>
    <t>注意</t>
    <rPh sb="0" eb="2">
      <t>チュウイ</t>
    </rPh>
    <phoneticPr fontId="82"/>
  </si>
  <si>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</si>
  <si>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</si>
  <si>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</si>
  <si>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2"/>
  </si>
  <si>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</si>
  <si>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</si>
  <si>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</si>
  <si>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</si>
  <si>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</si>
  <si>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</si>
  <si>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</si>
  <si>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</si>
  <si>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</si>
  <si>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</si>
  <si>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</si>
  <si>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</si>
  <si>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</si>
  <si>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2"/>
  </si>
  <si>
    <t>2024年</t>
    <rPh sb="4" eb="5">
      <t>ネン</t>
    </rPh>
    <phoneticPr fontId="82"/>
  </si>
  <si>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</si>
  <si>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</si>
  <si>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</si>
  <si>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</si>
  <si>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</si>
  <si>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</si>
  <si>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</si>
  <si>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</si>
  <si>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</si>
  <si>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</si>
  <si>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</si>
  <si>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</si>
  <si>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</si>
  <si>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</si>
  <si>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</si>
  <si>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</si>
  <si>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2"/>
  </si>
  <si>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</si>
  <si>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</si>
  <si>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</si>
  <si>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</si>
  <si>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</si>
  <si>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</si>
  <si>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</si>
  <si>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 xml:space="preserve">業者
 </t>
    <rPh sb="0" eb="2">
      <t>ギョウシャ</t>
    </rPh>
    <phoneticPr fontId="5"/>
  </si>
  <si>
    <t>★数年間では、平均的比率でノロウイルス継続</t>
    <rPh sb="0" eb="21">
      <t>ヘイキンテキヒリツケイゾク</t>
    </rPh>
    <phoneticPr fontId="5"/>
  </si>
  <si>
    <t>　</t>
    <phoneticPr fontId="82"/>
  </si>
  <si>
    <t>静岡県</t>
    <phoneticPr fontId="82"/>
  </si>
  <si>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</si>
  <si>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</si>
  <si>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2"/>
  </si>
  <si>
    <t>賞味</t>
    <rPh sb="0" eb="2">
      <t>ショウミ</t>
    </rPh>
    <phoneticPr fontId="82"/>
  </si>
  <si>
    <t>アレルゲン</t>
    <phoneticPr fontId="82"/>
  </si>
  <si>
    <t>残留</t>
    <rPh sb="0" eb="2">
      <t>ザンリュウ</t>
    </rPh>
    <phoneticPr fontId="82"/>
  </si>
  <si>
    <t>異物</t>
    <rPh sb="0" eb="2">
      <t>イブツ</t>
    </rPh>
    <phoneticPr fontId="82"/>
  </si>
  <si>
    <t>細菌</t>
    <rPh sb="0" eb="2">
      <t>サイキン</t>
    </rPh>
    <phoneticPr fontId="82"/>
  </si>
  <si>
    <t>表示</t>
    <rPh sb="0" eb="2">
      <t>ヒョウジ</t>
    </rPh>
    <phoneticPr fontId="82"/>
  </si>
  <si>
    <t>その他</t>
    <rPh sb="2" eb="3">
      <t>タ</t>
    </rPh>
    <phoneticPr fontId="82"/>
  </si>
  <si>
    <t>インフルエンザ新型</t>
    <rPh sb="7" eb="9">
      <t>シンガタ</t>
    </rPh>
    <phoneticPr fontId="82"/>
  </si>
  <si>
    <t>コロナウイルス感染症</t>
    <rPh sb="7" eb="10">
      <t>カンセンショウ</t>
    </rPh>
    <phoneticPr fontId="82"/>
  </si>
  <si>
    <t>報告数</t>
    <rPh sb="0" eb="3">
      <t>ホウコクスウ</t>
    </rPh>
    <phoneticPr fontId="82"/>
  </si>
  <si>
    <t>総数</t>
    <rPh sb="0" eb="2">
      <t>ソウスウ</t>
    </rPh>
    <phoneticPr fontId="82"/>
  </si>
  <si>
    <t>男性</t>
    <rPh sb="0" eb="2">
      <t>ダンセイ</t>
    </rPh>
    <phoneticPr fontId="82"/>
  </si>
  <si>
    <t>女性</t>
    <rPh sb="0" eb="2">
      <t>ジョセイ</t>
    </rPh>
    <phoneticPr fontId="82"/>
  </si>
  <si>
    <t>　　　特設コーナー　ノロウイルス対策 - YouTube 　　　　</t>
    <rPh sb="3" eb="5">
      <t>トクセツ</t>
    </rPh>
    <rPh sb="16" eb="18">
      <t>タイサク</t>
    </rPh>
    <phoneticPr fontId="15"/>
  </si>
  <si>
    <t>https://www.youtube.com/playlist?list=PLqFOooexXuozcltx57lJL4rtmXtKYHjdv</t>
    <phoneticPr fontId="15"/>
  </si>
  <si>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</si>
  <si>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</si>
  <si>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</si>
  <si>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11月ー3月中
施設の所在市町村で流行・食中毒が複数件報告される
定点観測値が5.00～10.00</t>
    <phoneticPr fontId="82"/>
  </si>
  <si>
    <t>2025年</t>
    <phoneticPr fontId="5"/>
  </si>
  <si>
    <t>計</t>
    <rPh sb="0" eb="1">
      <t>ケイ</t>
    </rPh>
    <phoneticPr fontId="5"/>
  </si>
  <si>
    <t>管理レベル「3」　</t>
    <phoneticPr fontId="5"/>
  </si>
  <si>
    <t>全国的に猛威</t>
    <rPh sb="0" eb="3">
      <t>ゼンコクテキ</t>
    </rPh>
    <rPh sb="4" eb="6">
      <t>モウイ</t>
    </rPh>
    <phoneticPr fontId="82"/>
  </si>
  <si>
    <t>食品表示 (2/17-2/24)</t>
  </si>
  <si>
    <t>日付</t>
    <rPh sb="0" eb="2">
      <t>ヒヅケ</t>
    </rPh>
    <phoneticPr fontId="82"/>
  </si>
  <si>
    <t>.</t>
    <phoneticPr fontId="82"/>
  </si>
  <si>
    <t>-</t>
    <phoneticPr fontId="82"/>
  </si>
  <si>
    <t>　</t>
    <phoneticPr fontId="15"/>
  </si>
  <si>
    <t xml:space="preserve"> 5類感染症</t>
    <phoneticPr fontId="5"/>
  </si>
  <si>
    <t>↓　職場の先輩は以下のことを理解して　わかり易く　指導しましょう　↓</t>
    <phoneticPr fontId="5"/>
  </si>
  <si>
    <t>　【情報共有】業界・地域のニュースを掲示して、注意を促す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　　　　
　待機指示
　【訓練】嘔吐物処理の実施訓練
　【お客様・パートナー】客、納品業者に体調不良者がある場合には日報に記録</t>
    <phoneticPr fontId="82"/>
  </si>
  <si>
    <t>海老名市内の飲食店を原因とする食中毒が発生し、厚木保健福祉事務所は令和7年5月20日(火曜日)に、飲食店の営業者に対し、営業禁止処分を行いました。令和7年5月13日(火曜日)、相模原市保健所から県生活衛生課を通じて、「5月9日(金曜日)に海老名市内の飲食店で食事をしたところ、複数名が嘔吐、下痢、腹痛等の症状を呈しているとの連絡を受けた。」旨の連絡が厚木保健福祉事務所にありました。</t>
    <phoneticPr fontId="82"/>
  </si>
  <si>
    <t>RLB毎日放送</t>
    <rPh sb="3" eb="5">
      <t>マイニチ</t>
    </rPh>
    <rPh sb="5" eb="7">
      <t>ホウソウ</t>
    </rPh>
    <phoneticPr fontId="82"/>
  </si>
  <si>
    <t>京都市保健所は、市内の「リーガロイヤルホテル京都」で今月11日に開かれた結婚披露宴に出席した、45人のうち9人に嘔吐や発熱などの症状があり、ノロウイルスによる食中毒と断定したと発表しました。出席者45人中7人が、11日から13日にかけ下痢、嘔吐の症状が出ていると連絡があった」と届出がありました。</t>
    <phoneticPr fontId="82"/>
  </si>
  <si>
    <t>関西テレビ</t>
    <rPh sb="0" eb="2">
      <t>カンサイ</t>
    </rPh>
    <phoneticPr fontId="82"/>
  </si>
  <si>
    <t>回収＆返金</t>
  </si>
  <si>
    <t>イオンリテール</t>
  </si>
  <si>
    <t>回収</t>
  </si>
  <si>
    <t>回収＆交換</t>
  </si>
  <si>
    <t>回収＆返金/交換</t>
  </si>
  <si>
    <t>合同会社Brid...</t>
  </si>
  <si>
    <t>イオン九州</t>
  </si>
  <si>
    <t>サンエー</t>
  </si>
  <si>
    <t>やや多い</t>
    <rPh sb="2" eb="3">
      <t>オオ</t>
    </rPh>
    <phoneticPr fontId="82"/>
  </si>
  <si>
    <t>2025年第19週</t>
    <rPh sb="4" eb="5">
      <t>ネン</t>
    </rPh>
    <rPh sb="5" eb="6">
      <t>ダイ</t>
    </rPh>
    <rPh sb="8" eb="9">
      <t>シュウ</t>
    </rPh>
    <phoneticPr fontId="82"/>
  </si>
  <si>
    <t>2025/20週</t>
    <phoneticPr fontId="82"/>
  </si>
  <si>
    <t>2025/21週</t>
    <phoneticPr fontId="82"/>
  </si>
  <si>
    <t xml:space="preserve"> GⅡ21週　0例</t>
    <rPh sb="8" eb="9">
      <t>レイ</t>
    </rPh>
    <phoneticPr fontId="5"/>
  </si>
  <si>
    <t>今週のニュース（Noroｖｉｒｕｓ） (5/26-6/1)</t>
    <rPh sb="0" eb="2">
      <t>コンシュウ</t>
    </rPh>
    <phoneticPr fontId="5"/>
  </si>
  <si>
    <t>食中毒情報 (5/26-6/1)</t>
    <rPh sb="0" eb="3">
      <t>ショクチュウドク</t>
    </rPh>
    <rPh sb="3" eb="5">
      <t>ジョウホウ</t>
    </rPh>
    <phoneticPr fontId="5"/>
  </si>
  <si>
    <t>列1</t>
  </si>
  <si>
    <t>海外情報 (5/26-6/1)</t>
    <rPh sb="0" eb="4">
      <t>カイガイジョウホウ</t>
    </rPh>
    <phoneticPr fontId="5"/>
  </si>
  <si>
    <t>食品表示
 (5/26-6/1)</t>
    <rPh sb="0" eb="2">
      <t>ショクヒン</t>
    </rPh>
    <rPh sb="2" eb="4">
      <t>ヒョウジ</t>
    </rPh>
    <phoneticPr fontId="5"/>
  </si>
  <si>
    <t>食品表示 (5/26-6/1)</t>
    <phoneticPr fontId="5"/>
  </si>
  <si>
    <r>
      <t>残留農薬</t>
    </r>
    <r>
      <rPr>
        <sz val="20"/>
        <color theme="0"/>
        <rFont val="ＭＳ Ｐゴシック"/>
        <family val="3"/>
        <charset val="128"/>
      </rPr>
      <t xml:space="preserve">  (5/26-6/1)</t>
    </r>
    <phoneticPr fontId="5"/>
  </si>
  <si>
    <t>2025年 第21週（5/19～5/25）</t>
    <phoneticPr fontId="5"/>
  </si>
  <si>
    <t>やや少ない</t>
    <rPh sb="2" eb="3">
      <t>スク</t>
    </rPh>
    <phoneticPr fontId="82"/>
  </si>
  <si>
    <t>アーモンド</t>
  </si>
  <si>
    <t>御菓蔵</t>
  </si>
  <si>
    <t>ベルク</t>
  </si>
  <si>
    <t>岩井農業協同組合...</t>
  </si>
  <si>
    <t>日清食品</t>
  </si>
  <si>
    <t>イズミヤ・阪急オ...</t>
  </si>
  <si>
    <t>社会福祉法人せた...</t>
  </si>
  <si>
    <t>ホンダ製菓</t>
  </si>
  <si>
    <t>ライフコーポレー...</t>
  </si>
  <si>
    <t>ツルヤ</t>
  </si>
  <si>
    <t>田丸屋本店</t>
  </si>
  <si>
    <t>西友</t>
  </si>
  <si>
    <t>遠鉄百貨店</t>
  </si>
  <si>
    <t>セブン-イレブン...</t>
  </si>
  <si>
    <t>KOV</t>
  </si>
  <si>
    <t>青木光悦堂</t>
  </si>
  <si>
    <t>神戸物産</t>
  </si>
  <si>
    <t>業務スーパー 冷凍大根 一部残留農薬基準超過コメントあり</t>
  </si>
  <si>
    <t>大福商事</t>
  </si>
  <si>
    <t>大牟田店 半熟チーズケーキ絹 一部消費期限誤記</t>
  </si>
  <si>
    <t>ダイエー</t>
  </si>
  <si>
    <t>藤沢店 若鶏むね塩唐揚げ 一部(ゼラチン)表示欠落</t>
  </si>
  <si>
    <t>長野中央店 とろさばのしめさば太巻 一部(卵,えび)表示欠落</t>
  </si>
  <si>
    <t>ウイングエース</t>
  </si>
  <si>
    <t>アクワラーニャタルトゥフィ 一部賞味期限誤記</t>
  </si>
  <si>
    <t>カノー</t>
  </si>
  <si>
    <t>東加賀屋店 サーモンサラダ巻 一部(エビ)表示欠落</t>
  </si>
  <si>
    <t>県央店 お肉屋さんのコロッケ 一部(卵,牛肉)表示欠落</t>
  </si>
  <si>
    <t>小田急食品</t>
  </si>
  <si>
    <t>おにぎり直巻わかめ 一部(卵)表示欠落</t>
  </si>
  <si>
    <t>バスコフーズ</t>
  </si>
  <si>
    <t>小石チョコレート 一部(乳成分)表示欠落</t>
  </si>
  <si>
    <t>エフコープ生活協...</t>
  </si>
  <si>
    <t>舞松原店 焼きさば 一部消費期限誤記</t>
  </si>
  <si>
    <t>小田急商事</t>
  </si>
  <si>
    <t>大和店 つやつや黒豆ゼリー 一部保存温度逸脱</t>
  </si>
  <si>
    <t>MUKHITRA...</t>
  </si>
  <si>
    <t>生鮮ユカン 一部残留農薬基準超過</t>
  </si>
  <si>
    <t>やよい</t>
  </si>
  <si>
    <t>あかね麩 一部原料(実山椒)を含まず</t>
  </si>
  <si>
    <t>オーケー</t>
  </si>
  <si>
    <t>西宮北口店 梅ちりめん 一部賞味期限誤記</t>
  </si>
  <si>
    <t>大信畜産工業</t>
  </si>
  <si>
    <t>ポラリス</t>
  </si>
  <si>
    <t>栗芋豆きんつば詰め合わせ 一部カビ発生の恐れ</t>
  </si>
  <si>
    <t>ピーチビレッジフ...</t>
  </si>
  <si>
    <t>砂丘桃羊羹 一部カビ発生の恐れ</t>
  </si>
  <si>
    <t>オーサワジャパン...</t>
  </si>
  <si>
    <t>オーサワの黒炒り玄米 他 一部異物混入の恐れ</t>
  </si>
  <si>
    <t>YUDAミルク</t>
  </si>
  <si>
    <t>プレミアム湯田ヨーグルト 一部賞味期限表示欠落</t>
  </si>
  <si>
    <t>LS商事</t>
  </si>
  <si>
    <t>Mr.HOOお米ヌードルシーフード味 一部(乳成分)表示欠落</t>
  </si>
  <si>
    <t>アランチーニリコペルティ 一部カビ発生の恐れ</t>
  </si>
  <si>
    <t>コンポタおかき 一部(小麦)表示欠落</t>
  </si>
  <si>
    <t>マジックヘアキャンディ他 邦文表示欠落</t>
  </si>
  <si>
    <t>キャノーラソフトマーガリン 一部賞味期限表示欠落</t>
  </si>
  <si>
    <t>セルリー 一部残留農薬基準超過</t>
  </si>
  <si>
    <t>どん兵衛きつねうどんミニ 一部容器破損で火傷の恐れコメントあり</t>
  </si>
  <si>
    <t>玉ねぎベーコンコロッケ 一部(卵,乳成分,小麦他)表示欠落</t>
  </si>
  <si>
    <t>もちもち抹茶クリーム 一部(卵,大豆)表示欠落</t>
  </si>
  <si>
    <t>城野駅前店 紀文糖質0ｇ麵 丸麵 一部保存温度逸脱</t>
  </si>
  <si>
    <t>自然味良品ひとくち海老の華 一部包装誤り原材料誤表示</t>
  </si>
  <si>
    <t>ローストアーモンド他 一部(クルミ他)表示欠落</t>
  </si>
  <si>
    <t>穂高店 焼塩さば 一部加熱不十分</t>
  </si>
  <si>
    <t>本わさび瑞葵 一部賞味期限誤記</t>
  </si>
  <si>
    <t>ムッシュ自家製アーモンドバター 一部保存温度逸脱</t>
  </si>
  <si>
    <t>バターどら焼き 一部商品ラベル誤貼付</t>
  </si>
  <si>
    <t>セブン 宇治抹茶の和パフェ 一部金属片混入の恐れコメントあり</t>
  </si>
  <si>
    <t>クミン香る秘密のスパイスチキンカレー他 一部(小麦)表示欠落</t>
  </si>
  <si>
    <t>涼玉水まんじゅう 一部賞味期限誤記</t>
  </si>
  <si>
    <t>生チョコパイ檸檬とフロマージュ 一部消費期限表示欠落</t>
    <phoneticPr fontId="27"/>
  </si>
  <si>
    <t>信州みその特製たれジンギスカン 一部賞味期限誤記</t>
    <phoneticPr fontId="27"/>
  </si>
  <si>
    <t>　上位2種目(賞味期限・アレルギー表記ミス)で全体の　(59%)</t>
    <rPh sb="1" eb="3">
      <t>ジョウイ</t>
    </rPh>
    <rPh sb="4" eb="6">
      <t>シュモク</t>
    </rPh>
    <rPh sb="7" eb="11">
      <t>ショウミキゲン</t>
    </rPh>
    <rPh sb="17" eb="19">
      <t>ヒョウキ</t>
    </rPh>
    <rPh sb="23" eb="25">
      <t>ゼンタイ</t>
    </rPh>
    <phoneticPr fontId="5"/>
  </si>
  <si>
    <t>2025年第20週（5月12日〜5月18日）</t>
    <phoneticPr fontId="82"/>
  </si>
  <si>
    <t>結核例　195例</t>
    <rPh sb="7" eb="8">
      <t>レイ</t>
    </rPh>
    <phoneticPr fontId="5"/>
  </si>
  <si>
    <t>細菌性赤痢1例‌
菌種：S. flexneri（B群）＿感染地域：インド</t>
    <phoneticPr fontId="82"/>
  </si>
  <si>
    <t xml:space="preserve">
3類感染症
細菌性赤痢</t>
    <phoneticPr fontId="5"/>
  </si>
  <si>
    <t xml:space="preserve">腸チフス
</t>
    <rPh sb="0" eb="1">
      <t>チョウ</t>
    </rPh>
    <phoneticPr fontId="82"/>
  </si>
  <si>
    <t>腸チフス1例  感染地域：ミャンマー</t>
    <phoneticPr fontId="82"/>
  </si>
  <si>
    <t>腸管出血性大腸菌感染症58例（有症者23例、うちHUS‌なし）
‌    感染地域：‌ ‌国内35例、愛知県/香港/韓国1例、中国2例、韓国1例、ベトナム1例、国内・国外不明18例
‌    国内の感染地域：‌‌愛知県4例、群馬県3例、埼玉県3例、神奈川県2例、大阪府2例、福岡県2例、熊本県2例、沖縄県2例、山形県1例、栃木県1例、千葉県1例、東京都1例、滋賀県1例、京都府1例、兵庫県1例、
    奈良県1例、岡山県1例、徳島県1例、国内（都道府県不明）5例</t>
    <phoneticPr fontId="82"/>
  </si>
  <si>
    <t>血清群・毒素型：‌ ‌O157‌VT2（10例）、O26‌VT1（9例）、O103‌ VT1（8例）、O157‌VT1・VT2（2例）、O166‌ VT2（2例）、
    O126‌VT1（1例）、O146‌VT2‌（1例）、O159‌VT2（1例）、O26‌VT1・VT2‌（1例）、O91‌VT1（1例）、O91‌VT1・VT2‌（1例）、
   その他・不明（21例）累積報告数：535例（有症者215例、うちHUS‌3例．死亡1例）</t>
    <phoneticPr fontId="82"/>
  </si>
  <si>
    <t>年齢群：‌‌1歳（1 例 ）、2歳（1 例 ）、3歳（1 例 ）、5歳（1 例 ）、6歳（1 例 ）、7歳（1 例 ）、
   10 代（6 例 ）、20代（20例）、30代（10例）、40代（6例）、50 代（3 例 ）、60 代（3例 ）、
   70 代（2 例 ）、80代（2例）</t>
    <phoneticPr fontId="82"/>
  </si>
  <si>
    <t>E型肝炎11例
   感染地域（感染源）：‌神奈川県3例（豚肉1例、豚レバー1例、不明1例）、
   埼玉県2例（加熱用豚レバーの生食1例、不明1例）、千葉県1例（不明）、
   東京都1例（豚肉）、岡山県1例（不明）、国内・国外不明3例（生焼けの肉1例、
   ジビエ1例、生焼けの牛肉/レバー1例）
A型肝炎1例‌    感染地域：ミャンマー</t>
    <phoneticPr fontId="82"/>
  </si>
  <si>
    <t>レジオネラ症41例（肺炎型38例、ポンティアック熱型2例、無症状病原体保有者1例）‌
    感染地域：大阪府4例、兵庫県4例、埼玉県3例、東京都3例、岐阜県3例、京都府3例、新潟県2例、長野県2例、愛知県2例、
    北海道1例、宮城県1例、山梨県1例、静岡県1例、三重県1例、鳥取県1例、岡山県1例、徳島県1例、沖縄県1例、
    国内（都道府県不明）3例、国内・国外不明3例
‌    年齢群：30代（1例）、40代（1例）、50代（3例．うち1例死亡）、60代（9例）、70代（15例）、80代（9例．うち1例死亡）、
    90代以上（3例）累積報告数：638例</t>
    <phoneticPr fontId="82"/>
  </si>
  <si>
    <t>アメーバ赤痢5例（腸管アメーバ症5例）
‌   感染地域：‌東京都1例、国内（ 都 道 府 県 不 明 ）1例、タイ1例、国内・国外不明2例
‌   感染経路：性的 接 触 2 例（ 異 性 間 1 例 、同性 間 1 例 ）、その他・不明3例
ウイルス性肝炎4例‌ B型肝炎ウイルス3例＿感染経路：性的接触3例（異性/同性間3例） EBウイルス1例＿感染経路：性的 接 触（ 異 性 / 同 性 間 ）</t>
    <phoneticPr fontId="82"/>
  </si>
  <si>
    <t>2025年第20週</t>
    <rPh sb="4" eb="5">
      <t>ネン</t>
    </rPh>
    <rPh sb="5" eb="6">
      <t>ダイ</t>
    </rPh>
    <rPh sb="8" eb="9">
      <t>シュウ</t>
    </rPh>
    <phoneticPr fontId="82"/>
  </si>
  <si>
    <r>
      <t xml:space="preserve">対前週
</t>
    </r>
    <r>
      <rPr>
        <b/>
        <sz val="14"/>
        <color rgb="FFFF0000"/>
        <rFont val="ＭＳ Ｐゴシック"/>
        <family val="3"/>
        <charset val="128"/>
      </rPr>
      <t>インフルエンザ 　　     　       11%    増加</t>
    </r>
    <r>
      <rPr>
        <b/>
        <sz val="11"/>
        <color rgb="FFFF0000"/>
        <rFont val="ＭＳ Ｐゴシック"/>
        <family val="3"/>
        <charset val="128"/>
      </rPr>
      <t xml:space="preserve">
</t>
    </r>
    <r>
      <rPr>
        <b/>
        <sz val="14"/>
        <color rgb="FFFF0000"/>
        <rFont val="ＭＳ Ｐゴシック"/>
        <family val="3"/>
        <charset val="128"/>
      </rPr>
      <t>新型コロナウイルス          　　 2% 　 増加</t>
    </r>
    <rPh sb="0" eb="3">
      <t>タイゼンシュウゾウカゾウカゲンショウ</t>
    </rPh>
    <rPh sb="34" eb="36">
      <t>ゾウカゲンショウ</t>
    </rPh>
    <rPh sb="64" eb="66">
      <t>ゾウカ</t>
    </rPh>
    <phoneticPr fontId="82"/>
  </si>
  <si>
    <t>岩見沢保健所等の調査の結果、有症者及び調理従事者の便からノロウイルスが検出されたこと、有症者の共通食は当該飲食店での食事のみであったことなどから、岩見沢保健所は本日、当該飲食店で調理・提供された食事を原因とするノロウイルスによる食中毒と断定した。</t>
    <phoneticPr fontId="82"/>
  </si>
  <si>
    <t>北海道公表</t>
    <rPh sb="0" eb="3">
      <t>ホッカイドウ</t>
    </rPh>
    <rPh sb="3" eb="5">
      <t>コウヒョウ</t>
    </rPh>
    <phoneticPr fontId="82"/>
  </si>
  <si>
    <t>男女5人に「ノロウイルス」による食中毒を発症させたとして、福岡市は中央区大名の飲食店を2日間の営業停止処分としました。5月30日から2日間の営業停止処分を受けたのは、福岡市中央区大名のオイスターバー「st．763」です。</t>
    <phoneticPr fontId="82"/>
  </si>
  <si>
    <t>列2</t>
  </si>
  <si>
    <t>列3</t>
  </si>
  <si>
    <t>列4</t>
  </si>
  <si>
    <t>20代の男女6人が下痢・頭痛・発熱…鳥取市内の飲食店で食中毒　6人全員の便から「カンピロバクター・ジェジュ二」検出　　　　　　　　　　　　　　　　5日間の営業停止処分</t>
    <phoneticPr fontId="15"/>
  </si>
  <si>
    <t>BSS山陰放送</t>
    <phoneticPr fontId="15"/>
  </si>
  <si>
    <t>　鳥取県鳥取市内の飲食店で食事をした男女6人が下痢や頭痛などの症状を訴え、鳥取市保健所はこの飲食店での食事が原因の食中毒と断定し、5日間の営業停止を命じました。食中毒の症状を訴えたのは、鳥取市末広温泉町の飲食店で5月23日の夜に会食をした同じグループの20代の男女6人です。5月26日から下痢や頭痛、発熱などの症状が出ていました。28日、鳥取市保健所が市内の事業所から「当事業所の職員22人が数日前に会食しており、そのうち複数名が胃腸炎症状を呈している」という連絡を受け調査をしたところ、共通するのが23日のこの食事だけだったこと、6人全員の便からカンピロバクター・ジェジュニが検出されたことから、この食事を原因とする食中毒と断定。この飲食店を29日から5日間の営業停止を命じました。6人の症状は継続、または快方に向かっているということです。</t>
    <phoneticPr fontId="15"/>
  </si>
  <si>
    <t>鳥取県</t>
    <rPh sb="0" eb="3">
      <t>トットリケン</t>
    </rPh>
    <phoneticPr fontId="15"/>
  </si>
  <si>
    <t>菅平高原にある『ホテル城山館』で食事をした4グループ・計36人が、おう吐、発熱、下痢などを発症。うち21人が、医療機関を受診した。発症者の中には、部活動の遠征中だった中学生も含まれている。保健所が検査したところ、旅館の調理従事者と発症者19人からノロウイルスを検出。旅館が提供した食事が原因の「ノロウイルス集団食中毒」と断定した。</t>
    <phoneticPr fontId="82"/>
  </si>
  <si>
    <t>goo ニュース</t>
    <phoneticPr fontId="82"/>
  </si>
  <si>
    <t>二戸保健所管内の高齢者施設（入所者12人・職員10人）から複数の利用者と職員に嘔吐や下痢などの症状があると保健所へ連絡があった。調査した結果、5月21日から5月27日にかけて、利用者9人と職員2人のあわせて11人に嘔吐や下痢などの症状があったことがわかった。糞便検査の結果、症状のある3人からノロウイルスが検出された。</t>
    <phoneticPr fontId="82"/>
  </si>
  <si>
    <t>岩手めんこいテレビ</t>
    <rPh sb="0" eb="2">
      <t>イワテ</t>
    </rPh>
    <phoneticPr fontId="82"/>
  </si>
  <si>
    <t xml:space="preserve"> GⅡ　20週   1例</t>
    <rPh sb="6" eb="7">
      <t>シュウ</t>
    </rPh>
    <phoneticPr fontId="5"/>
  </si>
  <si>
    <t>神奈川県　　公表</t>
    <rPh sb="0" eb="4">
      <t>カナガワケン</t>
    </rPh>
    <rPh sb="6" eb="8">
      <t>コウヒョウ</t>
    </rPh>
    <phoneticPr fontId="82"/>
  </si>
  <si>
    <t>今週のお題(梅雨の時期には湿度を高くしないように)</t>
    <rPh sb="6" eb="8">
      <t>ツユ</t>
    </rPh>
    <rPh sb="9" eb="11">
      <t>ジキ</t>
    </rPh>
    <rPh sb="13" eb="15">
      <t>シツド</t>
    </rPh>
    <rPh sb="16" eb="17">
      <t>タカ</t>
    </rPh>
    <phoneticPr fontId="5"/>
  </si>
  <si>
    <t>なぜ　湿度に注意するのか?　湿度が高いとどんなことが起き易いのか?</t>
    <rPh sb="3" eb="5">
      <t>シツド</t>
    </rPh>
    <rPh sb="6" eb="8">
      <t>チュウイ</t>
    </rPh>
    <rPh sb="14" eb="16">
      <t>シツド</t>
    </rPh>
    <rPh sb="17" eb="18">
      <t>タカ</t>
    </rPh>
    <rPh sb="26" eb="27">
      <t>オ</t>
    </rPh>
    <rPh sb="28" eb="29">
      <t>ヤス</t>
    </rPh>
    <phoneticPr fontId="5"/>
  </si>
  <si>
    <t>★梅雨になると本州の平均湿度は７０%を超える。
★この時期は、カビが発生(発育)する最適環境だ! 
★工場内にカビが充満していたら製品には胞子が付く。胞子は肉眼では　　見えないので、出荷後に発芽してはじめて 肉眼で見えるようになる。
これがカビ混入の厄介なところ。
★カビが工場内に発生するとそこに虫が集まってくる。特にチャタテムシや　ダニ類はカビを好んで食べる。集まった虫の一部は、製品に隠れて消費者　にまで運ばれる。</t>
    <rPh sb="27" eb="29">
      <t>ジキ</t>
    </rPh>
    <rPh sb="78" eb="80">
      <t>ニクガン</t>
    </rPh>
    <rPh sb="84" eb="85">
      <t>ミ</t>
    </rPh>
    <rPh sb="91" eb="93">
      <t>シュッカ</t>
    </rPh>
    <rPh sb="93" eb="94">
      <t>ゴ</t>
    </rPh>
    <rPh sb="122" eb="124">
      <t>コンニュウ</t>
    </rPh>
    <rPh sb="125" eb="127">
      <t>ヤッカイ</t>
    </rPh>
    <rPh sb="182" eb="183">
      <t>アツ</t>
    </rPh>
    <rPh sb="186" eb="187">
      <t>ムシ</t>
    </rPh>
    <rPh sb="188" eb="190">
      <t>イチブ</t>
    </rPh>
    <rPh sb="192" eb="194">
      <t>セイヒン</t>
    </rPh>
    <rPh sb="195" eb="196">
      <t>カク</t>
    </rPh>
    <rPh sb="198" eb="201">
      <t>ショウヒシャ</t>
    </rPh>
    <rPh sb="205" eb="206">
      <t>ハコ</t>
    </rPh>
    <phoneticPr fontId="5"/>
  </si>
  <si>
    <t>温度計は、厨房や加工場に必ずありますよね!  これに湿度計が付いていなかったら有るものに交換しましょう。
湿度43％以下を、1日3時間以上続くようにコントロールすれば、カビは発生しません。
そこまでコントロール出来ない職場では、平均湿度60％以下を心がけましょう。
方法はいくつかあります。
　①清掃後は水濡れを放置しない、水気をふき取る、乾燥させる。
　②定常的に湿っているところには、扇風機や乾燥機を設置し乾燥を心がける。
　③蒸気発生装置からの蒸気をダクトに誘導する。
できることを決めたら、継続してやると必ず効果が出ます。</t>
    <rPh sb="39" eb="40">
      <t>ア</t>
    </rPh>
    <rPh sb="114" eb="116">
      <t>ヘイキン</t>
    </rPh>
    <rPh sb="162" eb="164">
      <t>ミズケ</t>
    </rPh>
    <rPh sb="167" eb="168">
      <t>ト</t>
    </rPh>
    <rPh sb="205" eb="207">
      <t>カンソウ</t>
    </rPh>
    <rPh sb="208" eb="209">
      <t>ココロ</t>
    </rPh>
    <rPh sb="249" eb="251">
      <t>ケイゾク</t>
    </rPh>
    <phoneticPr fontId="5"/>
  </si>
  <si>
    <t xml:space="preserve">   タイ東北部ウドーンターニー県で29日、県内の幼稚園に通う約200人の子どもが下痢と嘔吐の症状で病院に搬送された。医師らは幼稚園の給食で食中毒が発生した可能性があるとして原因究明を急いでいる。子どもたちは下痢と嘔吐などの症状があり、血液検査の結果、一部の子どもが感染性胃腸炎だと判明。発症したのは降園後で、保護者によると、その日の幼稚園の給食はカオマンガイと、デザートのロードチョンだったという。
幼稚園は30日を特別休園。同県知事や保健当局関係者は30日昼に病院を訪れ、子どもたちのお見舞いと原因調査をする予定だという。</t>
    <phoneticPr fontId="82"/>
  </si>
  <si>
    <t>http://thai.news-agency.jp/articles/article/16900</t>
    <phoneticPr fontId="82"/>
  </si>
  <si>
    <t>タイ</t>
    <phoneticPr fontId="82"/>
  </si>
  <si>
    <t xml:space="preserve">ウドーンターニーの幼稚園児200人が食中毒に  </t>
    <phoneticPr fontId="82"/>
  </si>
  <si>
    <t>飲食店で女性3人が食中毒　鶏の生肉使った料理など食べ、下痢や嘔吐　兵庫・西宮</t>
    <phoneticPr fontId="15"/>
  </si>
  <si>
    <t>https://topics.smt.docomo.ne.jp/article/bss/region/bss-1945568</t>
    <phoneticPr fontId="15"/>
  </si>
  <si>
    <t>兵庫県</t>
    <rPh sb="0" eb="3">
      <t>ヒョウゴケン</t>
    </rPh>
    <phoneticPr fontId="15"/>
  </si>
  <si>
    <t>　兵庫県西宮市保健所は５月３１日、同市市庭町８の飲食店「心喜鶏趣　炭平」で食事をした３人が下痢や嘔吐などの症状を訴え、全員から食中毒を起こす細菌カンピロバクターが検出されたと発表した。同保健所は食中毒と断定し、同店に同日から３日間の営業停止を命じた。　同保健所によると、３人は西宮市などに住む２０代の女性で、同２３日に同店で生肉を使った「鶏とアボカドのわさび和え」や焼き鳥などを食べた。同２６日午後以降に発症したが、全員が快方に向かっているという。</t>
    <phoneticPr fontId="15"/>
  </si>
  <si>
    <t>神戸新聞</t>
    <rPh sb="0" eb="4">
      <t>コウベシンブン</t>
    </rPh>
    <phoneticPr fontId="15"/>
  </si>
  <si>
    <t>https://news.goo.ne.jp/article/kobe/nation/kobe-20250531014.html</t>
    <phoneticPr fontId="15"/>
  </si>
  <si>
    <t>旅館で食事した『36人発症』　「ノロウイルス集団食中毒」　部活動の遠征中だった中学生も…</t>
    <phoneticPr fontId="15"/>
  </si>
  <si>
    <t>長野県</t>
    <rPh sb="0" eb="3">
      <t>ナガノケン</t>
    </rPh>
    <phoneticPr fontId="15"/>
  </si>
  <si>
    <t>　長野県の旅館で食事をした36人が、おう吐、発熱、下痢などの食中毒症状を発症。遠征中の中学生も含まれていた。
保健所の検査により、旅館の調理従事者と発症者19人からノロウイルスが検出され、旅館が提供した食事が原因の「ノロウイルス集団食中毒」と断定された。
今年はGII.4とGII.17の2種類のノロウイルスが流行しており、新しい遺伝子型のGII.17は検出が難しいため、二次感染が広がる可能性がある。調理従事者の手洗いと器具の洗浄・消毒が重要である。</t>
    <phoneticPr fontId="15"/>
  </si>
  <si>
    <t>https://news.nifty.com/article/item/neta/12359-4154172/</t>
    <phoneticPr fontId="15"/>
  </si>
  <si>
    <t>TREND NEWS CASTER</t>
    <phoneticPr fontId="15"/>
  </si>
  <si>
    <t>旭川などで今季初の食中毒警報 食品の取り扱いに注意を</t>
    <phoneticPr fontId="15"/>
  </si>
  <si>
    <t>北海道</t>
    <rPh sb="0" eb="3">
      <t>ホッカイドウ</t>
    </rPh>
    <phoneticPr fontId="15"/>
  </si>
  <si>
    <t>　気温が上がり食中毒が起きやすくなっているとして旭川市保健所など上川の３つの保健所は２９日、ことし初めての「食中毒警報」を出し、食品の管理に注意するよう呼びかけています。旭川市では２９日、日中の最高気温が２７度と予想され、３０日はさらに上昇して３０度が予想されています。
旭川市保健所と上川保健所、それに富良野保健所は日中の最高気温が２８度以上の日が続くことが予想されるとして、２９日、管轄する自治体でそれぞれことし初めての「食中毒警報」を出しました。
各保健所は
▽調理や食事の前に手洗いを徹底することや
▽食品は冷蔵庫などで保管して、できるだけ早く食べること、また、調理の際は
▽魚介類は水でよく洗うこと
▽食品はなるべく加熱することなどを呼びかけています。
道北とオホーツク地方では、ことし紋別保健所や北見保健所もすでに食中毒警報を出しています。</t>
    <phoneticPr fontId="15"/>
  </si>
  <si>
    <t>https://www3.nhk.or.jp/lnews/sapporo/20250529/7000075743.html</t>
    <phoneticPr fontId="15"/>
  </si>
  <si>
    <t>NHK</t>
    <phoneticPr fontId="15"/>
  </si>
  <si>
    <t>温泉施設で基準値の620倍「レジオネラ菌」検出　発症者把握後も営業続け約5000人利用　体調不良・体調不安の訴え47件「懸念があったなら早めに教えてほしかった」利用者困惑</t>
    <phoneticPr fontId="15"/>
  </si>
  <si>
    <t xml:space="preserve">   鳥取県米子市にある温浴施設「淀江ゆめ温泉」で基準値を超えるレジオネラ菌が検出された問題で、体調不良などを訴える相談が27日までに、47件寄せられていることが分かりました。追い炊き用の共通配管に原因があったと考えられるということです。お客様をはじめ、地域の皆様、関係者の皆様にご迷惑とご心配をおかけしましたことを、まずもって深くお詫び申し上げます。」28日、記者会見を開き謝罪したのは米子市から「淀江ゆめ温泉」の管理を委託されている指定管理者の白鳳です。
先月26日に、鳥取県から「施設利用者からレジオネラ症発症が確認された」との連絡があり、今月8日と9日に水質検査が行われ、6つある浴槽のうち、水風呂を除く5つの浴槽の水から国の基準を大きく超えるレジオネラ菌が検出されました。男湯の内風呂からは基準値の230倍、女湯の泡風呂からは基準値の620倍となるレジオネラ菌が検出され、今月13日以降、入浴事業を中止しています。
   淀江ゆめ温泉の指定管理者白鳳　錦織宏明　専務取締役
「菌の発生原因は特定には至っていませんが、追い炊き用の共通配管が大きな要因かと考えております。」施設では、毎日風呂の湯を抜いて浴槽などを清掃し、新しい湯を入れていました。また、追い炊き用の共通配管は週に1回の洗浄や消毒を継続して行っていましたが、洗浄や消毒がうまく行き届いておらず、配管内でレジオネラ菌が繁殖していた可能性が考えられるということです。
「施設利用者からレジオネラ症発症が確認された」と県から連絡があったのが先月26日。水質検査を実施したのは今月8日9日で、入浴事業を停止したのは、検査結果が判明した13日。この間におよそ5000人が施設を利用したということです。淀江ゆめ温泉の指定管理者白鳳　安福久美子　代表取締役
「4月26日にお聞きしているのは、うちの施設のご利用であったということは聞いておりますが、確定・特定ではなかったということでしたので、もっとそこは慎重になるべきでしたけれども、そのまま営業を続けさせてもらった」こうしたタイムラグに疑問を感じる利用者もいます。
今月11日に施設を利用した後に発熱や倦怠感などの症状が出たため医者にかかったという市内の60代の男性はBSSの取材に対し…
入浴後に体調を崩した男性  「もし11日の時点で懸念があったなら早めに教えてほしかった。湯はとても気に入っているので、再開してもらって、また浸かりたい」</t>
    <phoneticPr fontId="15"/>
  </si>
  <si>
    <t>https://news.yahoo.co.jp/articles/c0f9c5fd2b70767770b6914bd8a791d8e517b470?page=2</t>
    <phoneticPr fontId="15"/>
  </si>
  <si>
    <t>鳥取県</t>
    <rPh sb="0" eb="3">
      <t>トットリケン</t>
    </rPh>
    <phoneticPr fontId="15"/>
  </si>
  <si>
    <t>「食の安全」確立へ指示　事故相次ぎ中川市長がおわび　上越市定例会見</t>
    <phoneticPr fontId="15"/>
  </si>
  <si>
    <t xml:space="preserve">   上越市の中川幹太市長は２６日の定例記者会見で、８日に市の施設で発生した食中毒、１２日に市立小学校で発生した漂白剤入りの水を児童に提供した事故についておわびした。１２日の事故は同市立直江津小で発生。筒型の容器に入っていた漂白剤入りの水を、教職員が飲料水と誤信して飲用に供し、水を飲んだ児童６人のうち１人が入院する事態となった。中川市長は４月、別の市立小で蛍光管の破片が入った給食を児童が食べた事故を踏まえ「児童の安全に関わる事故が再び発生したことを大変重く受け止める。教育委員会に対し、各校で安全管理体制の確立と児童生徒や保護者からの信頼回復に向け着実に取り組むよう指示した」とした。
　８日の食中毒は大島区の「庄屋の家」で発生。調理者がサトイモと誤信して有毒物質を含むコンニャクイモを汁物にして調理し、中学生１４人が舌のしびれなどを訴えた。上越保健所は食中毒と断定した。　中川市長は報道陣から質問が出るまで食中毒の件について触れなかった。質問を受け「保健所の指摘も踏まえて対策を講じ、安全管理と再発防止を徹底していきたい」とした。</t>
    <phoneticPr fontId="15"/>
  </si>
  <si>
    <t>新潟県</t>
    <rPh sb="0" eb="3">
      <t>ニイガタケン</t>
    </rPh>
    <phoneticPr fontId="15"/>
  </si>
  <si>
    <t>上越タイムス</t>
    <rPh sb="0" eb="2">
      <t>ジョウエツ</t>
    </rPh>
    <phoneticPr fontId="15"/>
  </si>
  <si>
    <t>https://j-times.jp/archives/100583</t>
    <phoneticPr fontId="15"/>
  </si>
  <si>
    <t xml:space="preserve">【速報】市立保育所の給食にビニール片混入、5歳児が食べて気づく 袋を手で破ったことが原因か ... </t>
    <phoneticPr fontId="15"/>
  </si>
  <si>
    <t>https://news.goo.ne.jp/article/ytv/nation/ytv-2025052705645622.html</t>
    <phoneticPr fontId="15"/>
  </si>
  <si>
    <t xml:space="preserve">　大阪市は27日、市立保育所の給食の中にビニール片が混入していることが判明したと発表しました。大阪市によりますと、市立保育所で26日、5歳児の児童が給食を食べていた際、異物に気づき、口から出したため担任が確認したところ、縦0.8センチ、横2.8センチほどの大きさのビニール片が混入していることが判明したということです。
　給食で使用したもやしが入っていたビニール袋を確認したところ、欠損部分があったことなどから、ビニール袋の一部が混入したと考えられるということです。ビニール袋から中身を取り出す際には、袋をはさみで切る決まりとなっていますが、その手順に従わず、袋を手で破ったことが原因だということです。これまでに健康異常を訴える児童はいないということですが、大阪市は「今回の異物混入事故を厳粛に受け止め、今後このようなことが発生しないよう、各市立保育所に対して、今回の事案について周知徹底するとともに、今後、ビニール袋から食材等を取り出す際は、定められた手順を遵守するよう指導いたします」とコメントしています。
　大阪市の給食をめぐっては、市立小学校でも今年4月に調理業者が替わってから異物混入や食器の洗浄不足など給食に関するトラブルが相次ぎ、市は業者に対して指導を行うと共に、今後の対応を検討しています。
</t>
    <phoneticPr fontId="15"/>
  </si>
  <si>
    <t>大阪府</t>
    <rPh sb="0" eb="3">
      <t>オオサカフ</t>
    </rPh>
    <phoneticPr fontId="15"/>
  </si>
  <si>
    <t>徳島県内の飲食店で生のヒラメが原因で１５人が食中毒か</t>
    <phoneticPr fontId="15"/>
  </si>
  <si>
    <t xml:space="preserve">   徳島保健所の管内にある飲食店の料理を食べた２０代から８０代の１５人がおう吐などの症状を訴え、県はこの店が提供した生のヒラメが原因の食中毒と断定しました。
県によりますと、今月２２日、徳島保健所管内の飲食店で提供された料理を食べた２つのグループの２０代から８０代の男女あわせて１５人がおう吐や下痢などの症状を訴えました。調査の結果、ヒラメの刺身や患者の便から寄生虫が検出され、県は、２６日、この飲食店が提供した生のヒラメが原因の食中毒と断定しました。１５人のうち １人が入院していますが、命に別状はなく、ほかの患者は回復に向かっているということです。県によりますと、食事を提供した飲食店では、ヒラメを廃棄したほか、保健所の調査で衛生管理や食品の取り扱いに問題はなかったとして、行政処分や店名の公表は行わないとしています。県によりますと、今回、検出された寄生虫は、マイナス２０度以下で４時間以上冷凍するほか、７５度以上で５分以上加熱することで病原性が失われて食中毒を予防できるということです。
県は家庭で食べる際にも注意するよう呼びかけています。</t>
    <phoneticPr fontId="15"/>
  </si>
  <si>
    <t>徳島県</t>
    <rPh sb="0" eb="3">
      <t>トクシマケン</t>
    </rPh>
    <phoneticPr fontId="15"/>
  </si>
  <si>
    <t>https://www3.nhk.or.jp/lnews/tokushima/20250526/8020023146.html</t>
    <phoneticPr fontId="15"/>
  </si>
  <si>
    <t>読売テレビ</t>
    <rPh sb="0" eb="2">
      <t>ヨミウリ</t>
    </rPh>
    <phoneticPr fontId="15"/>
  </si>
  <si>
    <t>https://news.yahoo.co.jp/articles/436d883c92f052a5988532f6f69e269300d24d7a</t>
    <phoneticPr fontId="82"/>
  </si>
  <si>
    <t>　１９日午後（現地時間）、フィリピン・マニラのある韓国式焼肉屋は大勢の客で賑わっていた。「Ｔａｇａｙ（タガイー）！」という乾杯の音頭があちこちであがった。彼らはブタの三枚肉の焼き肉「サムギョプサル」と一緒に眞露の焼酎瓶を空けた。ラリさん（２９）は「よく見ていた韓国ドラマで、焼酎を飲むシーンが繰り返し登場するのを見て好奇心が湧き、自分もそうするようになった」と話した。フィリピンは韓国が東南アジアの中で眞露焼酎を最も多く輸出している国だ。２０２２年から昨年まで焼酎の販売額が年平均４２％ほど増加した。フィリピン焼酎市場全体で眞露焼酎のシェアは６７％に達する。現地で会ったハイト眞露のキム・インギュ代表理事は「酒だけではなく、韓国の酒文化を売っている」と強調した。韓国飲食品を意味する「Ｋフード」の輸出が急増している。音楽やドラマ・映画のような「Ｋコンテンツ」の人気と融合して世界に拡散する韓流の一流だ。２８日、韓国農林畜産食品部によると、昨年の農食品輸出額は前年比８．９％増となる９９億７６４０万ドル（約１兆４５００億円）で歴代最大を記録した。農食品の輸出は毎年地道に増加している。２０１６年実績と比較すると５４％以上伸び、今年も記録更新が予想される。１月から４月までの農食品輸出額は歴代１～４月のうち最大値となる３４億２５１０万ドルを記録した。
　Ｋフード輸出を主導する細部品目はますます多角化している。ラーメン・コメ加工食品・キムチなどから進入障壁が高いと言われる酒類まで拡大する傾向にある。韓国食品研究院のキム・テワン責任研究員は「焼酎のような酒の輸出が増えると、一緒に食べやすい他の韓国食品の輸出まで促進することができる」とし「Ｋフードの輸出が成長を加速する足掛かりを用意している」と評価した。中央（チュンアン）大学食品工学科のハ・サンド教授は「外国消費者が直接韓国を訪れる需要が増えて国内の内需景気活性化にも寄与する見通し」とした。農食品部は２０２７年Ｋフードと前後方産業（スマートファーム・農機資材など）の輸出額を合わせて２３０億ドルを達成するという目標を掲げている。この目標が実現できれば半導体・自動車などに偏った韓国の主力輸出ポートフォリオを分散するのに寄与することができる。
　Ｋフード輸出成長の障害物は世界的に拡散する保護貿易主義だ。特に米国は先月５日からＫフードに１０％の基本関税を賦課している。農食品部のチュ・ウォンチョル食品産業政策官は「現在までは米国流通業者が関税負担を抱えているためＫフード輸出に大きな影響はない」としつつも「今後状況が変わる可能性があり、総力対応中」と明らかにした。</t>
    <phoneticPr fontId="82"/>
  </si>
  <si>
    <t>韓国</t>
    <rPh sb="0" eb="2">
      <t>カンコク</t>
    </rPh>
    <phoneticPr fontId="82"/>
  </si>
  <si>
    <t>https://www.jetro.go.jp/biznews/2025/05/097d5153a6ec92b0.html?_previewDate_=null&amp;_previewToken_=&amp;revision=0&amp;viewForce=1&amp;_tmpCssPreview_=0%2F%2Fbiznews%2F%2Fevents%2F%2F%2Fevents%2F%2Fbiznews%2F%2Fbiznews%2F%2F%2Fbiznews%2F%2Fbiznews%2F%2Fbiznews%2F%2Fbiznews%2F%2Fbiznews%2F%2F%2F</t>
    <phoneticPr fontId="82"/>
  </si>
  <si>
    <t>　ジェトロは在上海日本総領事館と連携し、5月19～22日に上海国家会展中心で開催された見本市の第27回「Bakery China 2025」（初回は2024年5月31日記事参照）に2度目のジャパンパビリオンを出展した。同見本市の総展示面積33万平方メートルに、約2,200社の出展があり、会期中に約40万人のバイヤーが来訪した。
ジャパンパビリオンは108平方メートルで、計15社が出展した（うち8社は初出展）。前年の出展時より展示面積が48平方メートル広くなり、出展企業数は6社増加だった。出展企業が扱う品目は、小麦粉、ハム、カレー、砂糖、抹茶粉、ユズの加工食品、植物油、調味料、食品添加物、カステラ、アイスなどで、150種類以上のベーカリー原料やスイーツ商品の試食や説明を実施し、パンのメーカー、ベーカリー、スイーツ店、ディストリビューター、小売業、ホテル、レストラン、カフェなどのバイヤーに商品をPRした。ジャパンパビリオンの出展企業からは、「弊社の商品を訪ねたバイヤーが前年より多くなった。中国南部と東北地域から来たバイヤーと商談ができた」「以前、独自ブースで出展したことがあったが、近年は出展していなかった。これまでは深センや広州の顧客が多かったが、今回は東北地域の新規顧客を発掘した」「この展示会は弊社の商品に非常に合う。高級パンのチェーン店や、高級パンの加工工場と成約できた」といった声が寄せられた。
　ジェトロは中国に進出している日系企業のベーカリー関連商品の知名度向上や、日本からの輸出拡大に向けた取り組みを引き続き実施していく。</t>
    <phoneticPr fontId="82"/>
  </si>
  <si>
    <t>中国</t>
    <rPh sb="0" eb="2">
      <t>チュウゴク</t>
    </rPh>
    <phoneticPr fontId="82"/>
  </si>
  <si>
    <t>https://wealth.nna-au.com/rakunou/163606/</t>
    <phoneticPr fontId="82"/>
  </si>
  <si>
    <t>　ニュージーランド（ＮＺ）でバター価格が高騰しており、酪農業が盛んなサウスランド地方の菓子製造業者ですら、より価格の安いバターをオーストラリアから調達する状況となっている。地元各紙が報じた。</t>
    <phoneticPr fontId="82"/>
  </si>
  <si>
    <t>ニュージーランド</t>
    <phoneticPr fontId="82"/>
  </si>
  <si>
    <t>https://diamond-rm.net/flash_news/513689/</t>
    <phoneticPr fontId="82"/>
  </si>
  <si>
    <t>　米老舗百貨店メーシーズは２８日、２０２５年度（２５年２月～２６年１月）通期業績予想について、調整後１株当たり利益を１．６０～２．００ドル（従来予想は２．０５～２．２５ドル）に引き下げたと発表した。トランプ米大統領の高関税政策を巡る先行き不透明感や、衣料品の売れ行きが鈍っていることを考慮した。
　同時に開示した２５年２～４月期（第１四半期）決算は減収減益だった。傘下の高級百貨店「ブルーミングデールズ」が堅調だった一方、主力のメーシーズブランドの百貨店が振るわなかったことが響いた。一方、米メディアによると、売上高と調整後１株当たり利益は市場予想を上回った。
　スプリング最高経営責任者（ＣＥＯ）は米ＣＮＢＣテレビのインタビューに応じ、高関税政策の影響を軽減するため商品の値上げに踏み切るほか、一部商品の取り扱いをやめると説明した。同社が販売する商品のうち２割が中国製という。 　
◇メーシーズ（Ｍ）決算の概要
　　　　２５年２～４月期　　前年同期
　売上高　　　　　４，７９３　　５，０００
　純利益　　　　　　　　３８　　　　　６２
１株利益　　　　　０．１６　　　０．２７
（注）売上高と純利益の単位は１００万ドル、１株利益は調整後、ドル</t>
    <phoneticPr fontId="82"/>
  </si>
  <si>
    <t>米国</t>
    <rPh sb="0" eb="2">
      <t>ベイコク</t>
    </rPh>
    <phoneticPr fontId="82"/>
  </si>
  <si>
    <t>https://news.yahoo.co.jp/articles/f29f0524338754e8aa9f4239758fe6ea78615a39</t>
    <phoneticPr fontId="82"/>
  </si>
  <si>
    <t>　ブラジルのファバロ農相は２７日、南東部ミナスジェライス州マテウス・レメ市で新たに野鳥から鳥インフルエンザが確認されたと発表した。商業的には影響はないとみられている。ファバロ氏は、南部リオグランデドスル州アンタゴルダ市の養鶏場でも感染疑いの１件を調査中だと述べた。同州では今月、別の市の養鶏場で感染が確認されている。アンタゴルダ市では昨年、養鶏場でニューカッスル病が発生している。ブラジルでは現在、約１２件の高病原性鳥インフルエンザ感染の疑いを調査しているが、養鶏場ではアンタゴルダ市の１件を含む２件のみ。</t>
    <phoneticPr fontId="82"/>
  </si>
  <si>
    <t>ブラジル</t>
    <phoneticPr fontId="82"/>
  </si>
  <si>
    <t>https://news.yahoo.co.jp/articles/5c40ca57107052197bd107ef3cc4d540babafe7f</t>
    <phoneticPr fontId="82"/>
  </si>
  <si>
    <t>　米Bender Growers社が栽培し、フレッシュ・スタート・プロデュース社が流通させたキュウリが、4月29日から米国内の複数の州で確認されているサルモネラ菌の大量発生と関連しているとして、米国のトップニュースとなっている。サルモネラ菌といえば、日本でも過去に卵かけご飯を食べた子どもが死亡した事例があり、自然界に広く生息していている細菌のひとつとして知られる。FDA(米食品医薬品局)は現在調査中で、汚染の可能性があるとして4月29日から5月19日の間にスーパーで販売されたキュウリはすべて自主回収された。CDC（米疾病管理予防センター）によると、15の州で26人がサルモネラ菌に感染。うち9人が入院する重症だという。汚染された可能性のあるキュウリは、フロリダ州のBedner’s Farm Fresh Marketsの3店舗（ボイントン・ビーチ店、デルレイ・ビーチ店、ウエスト・パーム・ビーチ店）と卸売業者（フレッシュ・スタート・プロデュース社）で流通していたもの。FDAは汚染されたキュウリがどこで流通していたかの特定に努めているが、これらの店舗でキュウリを購入した場合は、絶対に食べないように住民へ注意喚起している。
　CDCによると、これらは店舗やレストラン、その他の施設に届けられていたことも分かっており、フロリダを出港したクルーズ船の中で食べた数人が感染したことも確認されている。今後1週間、外食する際はレストランにキュウリがBender Growers社のものかどうか尋ねるように呼びかけている。さらに、汚染したキュウリに触れた可能性のある物は、熱い石鹸水か食器洗浄機で洗うようアドバイスしている。
　サルモネラ菌とは　生卵を口にする機会が多い日本人
日本でも生卵（主に卵がけご飯）が原因のサルモネラによる食中毒で、子どもが死亡したケースが過去にある。FDAによると、サルモネラ菌は非常に幼い子どもや高齢者、免疫力の低下した人に、深刻（時には致命的な）感染症を引き起こす可能性があるという。また、健康な人であってもサルモネラ菌に感染して、発熱や下痢（血便を伴う場合も）、吐き気、嘔吐、腹痛を引き起こす場合がある。さらに稀にではあるが、サルモネラ菌感染が血流に広がり、動脈感染（感染性動脈瘤）、心内膜炎、関節炎など、より深刻な病気を引き起こすこともあるという。CDCによると、最も一般的なサルモネラ菌感染の症状は下痢、発熱、腹痛で、通常は細菌を飲み込んでから6間〜6日後に症状が出始め、ほとんどの人は4日〜7日後には特に治療をしなくても回復する。だが、以下のような深刻な症状が出た場合は、直ちに医師に連絡しよう。</t>
    <phoneticPr fontId="82"/>
  </si>
  <si>
    <t>https://news.yahoo.co.jp/articles/53eb38d6818ce2299c04b931dc062033254ca981</t>
    <phoneticPr fontId="82"/>
  </si>
  <si>
    <t>　韓国の外食大手「ザ・ボーン・コリア」が展開する低価格コーヒーチェーン「ペクタバン」で販売されたデザート製品にカビが生えていたとの報告が相次いでいる。
複数のオンラインコミュニティで20日、「ペクタバンで販売されている製品にカビが生えていた」という内容の投稿が共有された。投稿は、大学生向け匿名掲示板「エブリタイム」に掲載された書き込みのキャプチャだ。投稿者は「今日、ソウルのペクタバンで“GABA米つぶ入り餅”をデリバリーで注文し、受け取ってみたらカビが生えていた」と明かし、「店舗に電話したら“冷凍保管している”との説明だった。このメニューを注文する際には注意してほしい」と呼びかけた。添付された写真には、凍った状態の製品にカビらしき異物が付着している様子が写っている。この商品はプラスチック容器に入ったケーキ状のデザートで、今月3日にも同様の内容の投稿が上がっていた。「コーヒーをデリバリーで注文したついでに“GABA米つぶ入り餅”というデザートも頼んだ。賞味期限は9月だったが、一口食べたら、すぐ横にカビが……」というものだ。写真では、カビのような異物が確認できた。この投稿者は「ザ・ボーン・コリアは製造業者の責任だと言い、製造業者は道義的責任として10万ウォン（約1万円）での合意書を求めてきた」と明かし、「結局、皆が責任を回避している」と強く批判した。ペク・ジョンウォン代表とザ・ボーン・コリアは、今年1月末に提起された「ペッハム」の品質問題から始まって、原産地偽装表示や農薬噴霧器の使用による衛生問題、飲酒を伴う面接、放送におけるパワハラ疑惑などトラブルが相次いでいる。</t>
    <phoneticPr fontId="82"/>
  </si>
  <si>
    <t>https://jp.reuters.com/markets/commodities/NJJV4LVVDFP7ZLOWMSMH6RZRHI-2025-05-26/</t>
    <phoneticPr fontId="82"/>
  </si>
  <si>
    <t>　 ブラジル政府の貿易統計によると、５月の鶏肉輸出は国内の商業農場で鳥インフルエンザが発生したことから前年同月比でやや減少した。
ブラジルは世界最大の鶏肉輸出国だが、１６日に南部リオグランデドスル州モンテネグロ市の商業農場で鳥インフルが確認されたことが発覚。これを受け、２０２４年に最大の輸入国だった中国のほか、南アフリカ、フィリピン、欧州連合（ＥＵ）、メキシコなど数十カ国が国家・地域レベルの取引禁止措置を取った。
鶏肉を中心とする「生鮮、冷蔵、冷凍の家禽肉と食用内臓」の輸出は、大半の貿易禁止措置発動前となる５月最初の３週間は前年同期比０．２％増加したが、４週間では１．５％減少に反転し、１日平均約１万９９００トンとなった。ブラジル当局は、２２日に始まった２８日間の観察期間に国内で鳥インフルが発生しないことが確認されるよう期待している。イタウＢＢＡのアナリストらは顧客向けノートで、輸入を禁止した国々との交渉が貿易への悪影響を左右すると指摘。「新たな症例が出れば状況が悪化する傾向があるが、今回のケースに限られるとしても、少なくとも今後１カ月は輸出が減少するとみている」と述べた。</t>
    <phoneticPr fontId="82"/>
  </si>
  <si>
    <t>https://www.jetro.go.jp/biznews/2025/05/7504f85c15ed42d3.html</t>
    <phoneticPr fontId="82"/>
  </si>
  <si>
    <t xml:space="preserve">　ロシアのモスクワで行われた食品見本市「フード・エクスポ」の枠内で、国内のすし職人が技術や知識を競うコンテスト「スシカップ」が3月18日に開催された。見本市はすでに10年以上の歴史があるが、すし職人大会が開かれたのは今回が初めて。主催したドイツ小売り大手のメトロ・キャッシュ・アンド・キャリー・ロシア法人（以下、メトロ）の担当者のマルガリータ・ティシキナ氏に開催の目的などを聞いた（5月21日）。
（問）スシカップの概要は。
（答）ロシア国内の各都市から80人の応募があり、事前のオンラインテストに合格した24人が大会に臨んだ。優勝者には、9月に日本で5日間の研修を受ける機会が与えられた。料理学校での研修費用のほか、日本への渡航費、現地滞在費はすべてメトロが負担する。
（問）小売業のメトロがなぜ料理コンテストを主催するのか。
（答）ロシアのHoReCa（ホテル・レストラン・カフェ・ケータリング）分野の発展のためだ。イベントを通じて外食産業が勢いづき、高度化すれば、プロ向けの食材の販売に注力する自社ビジネスにいつか返ってくる。いわば未来への投資である。メトロは2021年に、モスクワ市の支援を受けて市内に料理アカデミー「STANFOOD」を設立した。シェフやパン職人、パティシエの育成にも取り組んでいるところだ。
（問）昔からすしの人気が高い中で、なぜこのタイミングでコンテストを開催することにしたのか。
（答）ロシアでアジア料理が大きなトレンドとなっているためというのが理由の1つ。メトロはまだアジア食材のラインアップが少なく、この分野で事業を拡大していきたい。また、複数の高級日本食レストランが新規オープンするなど、消費者の間で日本食に対する関心は相変わらず高い。にもかかわらず、現状、すし職人を対象にしたコンテストはほとんどなく、空白を埋めたいと考えた。コンテストの開催を通じて、日本食や日本文化をプロモーションするノウハウを得、日本食料理人のコミュニティーを創ることができた。
</t>
    <phoneticPr fontId="82"/>
  </si>
  <si>
    <t>ロシア</t>
    <phoneticPr fontId="82"/>
  </si>
  <si>
    <t>https://www3.nhk.or.jp/news/html/20250523/k10014814611000.html</t>
    <phoneticPr fontId="82"/>
  </si>
  <si>
    <t>　台湾当局は、牛の病気「BSE」の日本での発生などを受けて、輸入できる日本産牛肉の月齢を生後30か月未満としてきた制限を、撤廃しました。これによって日本産の牛肉が月齢の制限なく輸入できるようになり、日本にとっては市場のさらなる拡大につながるとみられます。台湾の食品薬物管理署は22日、日本の牛肉に関する輸入規定を修正し、効力が直ちに発生すると発表しました。台湾では、牛の病気「BSE」が2001年に日本で発生したことを受けて日本産牛肉の輸入が禁止されたあと、2017年に安全性が確認できたなどとして生後30か月未満の牛肉にかぎり特定の部位を除去することなどを条件に輸入が解禁されていました。今回の輸入規定の修正によって、「生後30か月未満」という制限が撤廃され、月齢の制限なく輸入できるようになりました。今後も脳や脊髄など特定部位の除去を義務づける措置は続けるとしていますが、月齢制限の撤廃により、日本にとっては市場のさらなる拡大につながるとみられます。</t>
    <phoneticPr fontId="82"/>
  </si>
  <si>
    <t>台湾</t>
    <rPh sb="0" eb="2">
      <t>タイワン</t>
    </rPh>
    <phoneticPr fontId="82"/>
  </si>
  <si>
    <t>https://www.jetro.go.jp/biznews/2025/05/0473c176c74c95d9.html</t>
    <phoneticPr fontId="82"/>
  </si>
  <si>
    <t>　タイ商務省外国貿易局は5月16日、米国食品・医薬品局（FDA）が「特定の食品のトレーサビリティーに関する追加的な要件に関する規則」の順守期限を30カ月延期したと発表外部サイトへ、新しいウィンドウで開きますした。当初の順守期限は2026年1月20日だったが、FDAは2025年3月20日に同規則の順守期限の延長意向外部サイトへ、新しいウィンドウで開きますを示していた。食品トレーサビリティー規則（注）は米国食品安全強化法（FDMA）の一部で、2023年1月20日に施行された。同規則では、食品トレーサビリティー・リスト（FTL）外部サイトへ、新しいウィンドウで開きますに記載された食中毒が発生するリスクがある食品を製造・加工・包装・保管する国内外の事業者に対し、次の記録を保持し、FDAに対して迅速に報告することを求めている。
    トレーサビリティー・ロットコード（LTC）
    食品トレーサビリティー計画
    食品流通の要所（CTE）の記録
この規則は、公衆衛生を守り、汚染の可能性がある食品を迅速に特定・回収することを目的として策定された。FTLに記載されている食品には、（セミ）ソフトチーズや殻付き卵、ナッツバター、葉物野菜、魚介類、甲殻類、二枚貝が含まれる。また、事業者は食品のリスク評価のために、科学的情報（査読済み）や米国予防管理センター（CDC）のデータを収集する必要がある。リスク評価の項目には、食中毒の流行の頻度度や、食中毒の性質と重症度、食品の汚染の可能性や病原体の増殖性が含まれる。タイ外国貿易局のアラダー・フアントーン局長によると、FTLに該当し、対米輸出をしている食品として、例えば、エビ（HSコード0306項、1605項）がある。同品目の2024年の輸出額は118億8,600万バーツ（約522億9,840万円、1バーツ＝約4.4円）で、タイの対米食品輸出総額（473億6,200万バーツ）の25.1％を占める。アラダー局長は、今回の規則に抵触する可能性のある輸出者に対し、規則をよく理解し、完全施行に向けて準備を進めるよう呼びかけている。</t>
    <phoneticPr fontId="82"/>
  </si>
  <si>
    <t>https://www.yomiuri.co.jp/economy/20250522-OYT1T50261/</t>
    <phoneticPr fontId="82"/>
  </si>
  <si>
    <t>　東南アジア各国が米トランプ政権との関税交渉の一環で、原産地を偽装した輸出の対策に乗り出した。各国は中国企業が中国で生産した製品を東南アジア製と偽って輸出したことが、米国が抱える貿易赤字の一因だとする。だが、米国は中国企業が合法的に東南アジアから 迂回 輸出する事例も含めて協議の対象にするとみられ、争点がずれて交渉の障害となる可能性もある。（バンコク支局　井戸田崇志）
中国の電子機器メーカーが建設を進める工場（タイ中部アユタヤで）＝井戸田崇志撮影
　タイ政府は１４日、米通商代表部（ＵＳＴＲ）に提案した米タイ協議の枠組み案を公表した。タイによる米国製品の輸入拡大など５分野からなり、柱の一つが「原産地偽装の防止」だ。原産地偽装は、タイ以外の国で生産した製品のラベルを「タイ産」に貼り替えたり、タイの倉庫で保管したりしただけでタイ産と偽って米国に輸出する不正行為を指す。タイで簡単な組み立て作業だけをして輸出するケースも含み、中国企業が行っているとされる。
　タイ政府は防止策として、企業への立ち入り検査の強化や原産地証明書の発行の厳格化に取り組む方針だ。マレーシア政府も５日、同様の対策を公表した。ベトナムのファム・ミン・チン首相は「原産地偽装や密輸、貿易詐欺を防ぐ制度を整備する」と強調する。だが、中国企業の輸出が全て違法なわけではない。東南アジアに建設した工場で一定割合以上の部品を現地調達したうえで生産し、米国に輸出するのは各国で合法的な企業活動となる。東南アジアの対米輸出は近年、拡大している。ベトナムの２０２４年の輸出額は１１９５億ドル（約１７兆円）で、５年前と比べて倍増。中国企業の工場進出が背景にあり、違法行為を取り締まっても、米国がベトナムに抱える１０００億ドル超の貿易赤字がどの程度解消されるかは未知数だ。ただ、各国にとって中国企業の生産全体を制限するのは対中関係の悪化や投資の縮小を招く。不正行為のみに焦点をあてて米国に矛を収めてもらい、米中のバランスを取る思惑がある。一方、米国は輸入全体を問題視する構えだ。米商務省は６月、カンボジア、マレーシア、タイ、ベトナムから輸入される太陽電池に相殺関税などを発動する。税率は国や企業によって異なり、最も高いケースでカンボジアの中国系企業に計３５２１％が課せられる。</t>
    <phoneticPr fontId="82"/>
  </si>
  <si>
    <t>サムギョプサルに焼酎で「Ｔａｇａｙ！」…海外に広がる韓国の食「Ｋフード」</t>
  </si>
  <si>
    <t>上海市で「Bakery China 2025」開催、ジャパンパビリオンに15社出展　ジェトロ</t>
  </si>
  <si>
    <t>ＮＺ産バターが高騰、製菓業者は海外から調達　Wealth</t>
  </si>
  <si>
    <t>メーシーズ、通期利益見通し下げ＝米関税響く、２～４月期は減収減益　DOS</t>
  </si>
  <si>
    <t>ブラジルで野鳥から鳥インフル、一部養鶏場も調査中 ＝ファバロ農相（ロイター） - Yahoo!ニュース</t>
  </si>
  <si>
    <t>サルモネラ菌により9人が入院。原因は「キュウリ」か。 米企業の商品がすべて回収へ（Harper’s BAZAAR（ハーパーズ バザー））</t>
  </si>
  <si>
    <t>またもや衛生問題…韓国・かの「低価格コーヒーブランド」、デザートにカビ発生（KOREA WAVE） - Yahoo!ニュース</t>
  </si>
  <si>
    <t>ブラジル鶏肉輸出、5月は1.5％減　鳥インフル発生で　ロイター</t>
  </si>
  <si>
    <t>衰えぬ日本食への関心、モスクワでのすし職人コンテストの主催者に聞く　ジェトロ</t>
  </si>
  <si>
    <t>台湾 日本産牛肉の輸入 月齢「生後30か月未満」の制限を撤廃 ｜ NHK ｜ 台湾</t>
  </si>
  <si>
    <t>米国向け食品のトレーサビリティー義務が延期、タイ政府は事業者に準備要請(タイ、米国) ｜ ビジネス短信 ―ジェトロ</t>
  </si>
  <si>
    <t>中国の原産地偽装で東南アジア各国が対策、アメリカの「貿易赤字の一因」と主張…関税交渉を意識 ： 読売新聞</t>
  </si>
  <si>
    <t xml:space="preserve">消費者庁、157商品で虚偽・誇大表示か 健康食品のネット広告に改善指導 - ニフティニュース </t>
    <phoneticPr fontId="82"/>
  </si>
  <si>
    <t>　消費者庁は5月16日、2025年1月から3月にかけて実施したインターネット上の健康食品等の表示監視の結果を公表した。108事業者が販売する157商品について、健康増進法に違反するおそれのある虚偽・誇大な表現が確認されたとして、表示の改善指導を行ったとしている。対象となった表示には、「がん予防」「認知症予防」「高血圧対策」「美白効果」など、科学的根拠が乏しい健康保持増進効果をうたうものが多数含まれていたという。特に、錠剤やカプセルなどのいわゆる健康食品では、記憶力向上や女性ホルモンの活性化、美肌作用を標ぼうする内容が目立った。
今回の監視では、検索エンジンによるキーワード検索を通じて商品サイトを目視で確認する方法がとられた。違反の疑いがある場合は、該当事業者に対して自主的な表示修正を促す形で改善指導が実施された。該当事業者がECモールに出店している場合は、その運営事業者にも適正表示の協力を要請したとしている。</t>
    <phoneticPr fontId="82"/>
  </si>
  <si>
    <t>https://news.nifty.com/article/economy/economyall/12399-4157526/</t>
    <phoneticPr fontId="82"/>
  </si>
  <si>
    <t xml:space="preserve">奄美市食料品ストック機能強化支援事業補助金 　奄美市 </t>
    <phoneticPr fontId="82"/>
  </si>
  <si>
    <t>　本市において台風等の荒天時に食料品が不足することから、食料品小売業者が食料品の在庫を確保する取り組みに対し、経費の一部を予算の範囲内で補助します。
台風等の荒天時に食料品が不足する状況へ対応するために、冷凍・冷蔵コンテナまたは非常用電源設備をレンタル・リース等により整備する事業
ただし、次の要件を満たすもの
事業着手前に事業計画書の提出ができるもの
年度内（2月末日）までに事業を完了し、実績報告ができるもの
他の助成を受けていないもの
補助対象事業者
次の要件にすべて当てはまる者
奄美市内に店舗を有する法人または個人であること
各種食料品小売業を営む店舗であること
生鮮食品を冷凍・冷蔵室で保存し、販売していること
食品表示基準の対象となる生鮮食品（別表第2）（PDF：105KB）
　補助対象経費　補助金の交付決定の日から当該年度の2月末日までに補助対象事業を実施し、支払いがなされた経費
　補助金額（上限30万円）　補助対象経費の2分の1以内の額（千円未満切捨）</t>
    <phoneticPr fontId="82"/>
  </si>
  <si>
    <t>https://www.city.amami.lg.jp/shosui/tyuusyoukigyou/stock.html</t>
    <phoneticPr fontId="82"/>
  </si>
  <si>
    <t xml:space="preserve">「バイオスティミュラントの表示等に係るガイドライン」を策定しました - 農林水産省 </t>
    <phoneticPr fontId="82"/>
  </si>
  <si>
    <t>　農林水産省は、農業者が効果のあるバイオスティミュラントを安心して選択・使用できる環境を整えるため、事業者がバイオスティミュラントを取り扱うに当たって留意すべき事項を取りまとめた「バイオスティミュラントの表示等に係るガイドライン」を策定しました。
1.趣旨　　近年、バイオスティミュラントと呼ばれる新たな生産資材の開発・使用が国内外で進んでいます。
一方で、バイオスティミュラントは新たな生産資材であり、どの資材に効果があるのか分かりづらい、表示が明確になっていないものがあるなどの課題があります。
このため、農林水産省は、令和7年2月、バイオスティミュラントの製造者、使用者等を参加者とする「バイオスティミュラントに係る意見交換会」を開催し、同意見交換会での御意見等を踏まえて、今般、「バイオスティミュラントの表示等に係るガイドライン」を取りまとめました。
　2.ガイドラインの概要　本ガイドラインでは、我が国におけるバイオスティミュラントの定義の他、効果や使用に係る表示、それらの根拠情報の確認、安全性の確認など、事業者がバイオスティミュラントを取り扱うに当たって特に留意すべき事項をお示ししています。</t>
    <phoneticPr fontId="82"/>
  </si>
  <si>
    <t>https://www.maff.go.jp/j/press/syouan/nouan/250530.html</t>
    <phoneticPr fontId="82"/>
  </si>
  <si>
    <t>食品表示制度の最新動向を学ぶ　ホクネットの記念講演で消費者庁が講演</t>
    <phoneticPr fontId="82"/>
  </si>
  <si>
    <t>　特定適格消費者団体の（特非）消費者支援ネット北海道（ホクネット、北海道札幌市、松久三四彦理事長）は6月21日、総会記念講演「食品表示の今～食品表示制度の概要と最近の食品表示に係る違反事例」を開催する。講演は札幌市のTKP札幌ホワイトビルカンファレンスセンターで行われる。会場参加に加えオンライン視聴も可能。消費者庁食品表示課の幹部職員を講師に迎え、食品表示制度の全体像と直近の違反事例を中心に、実務に資する知見が提供される予定。
　講師には、消費者庁食品表示課 食品表示対策室の田中哲也室長と吉田弥生食品表示調査官の両名が登壇する。講演では、制度の概要に加え、近年増加傾向にある違反事例の具体例、特に機能性表示食品や健康志向商品に関連するトラブルについて、行政の視点から詳細に解説する。紅麹関連サプリメントによる健康被害報道の影響を受けて、食品表示の信頼性や情報の適正表示に対する関心が一層高まっており、本講演は制度理解と実務対応の両面で有意義な機会となる。
　消費者庁が実施した「令和4年度 食品表示に関する消費者意向調査」によれば、食品に栄養成分表示があることを認識している人は全体の71%に達し、そのうち63%が日常的に表示を参考にしている。また、機能性表示食品の市場規模は前年比19.3%増の6,865億円と推計されており、関心とともに市場も拡大している。一方で、表示内容の不備や誇大表示に対する懸念も広がっており、制度の厳格な運用が求められている。</t>
    <phoneticPr fontId="82"/>
  </si>
  <si>
    <t>https://wellness-news.co.jp/posts/250529-2/</t>
    <phoneticPr fontId="82"/>
  </si>
  <si>
    <t xml:space="preserve">キユーピー、「賞味期限表示」変更の対象商品拡大 フードロス削減へ </t>
    <phoneticPr fontId="82"/>
  </si>
  <si>
    <t>　キユーピーは、「キユーピー マヨネーズ」の年月表示への変更と賞味期間延長の対象商品を拡大し、今年7月製造分から順次出荷を開始する。年月表示の変更によって日付ごとの商品区別の手間が省けるほか、納入前に商品が期限切れとなる事態を防ぐことで、食品ロスの削減にもつながる。年間約472万トンとされる食品ロスの削減や物流効率化を目指す。
　2024年12月に開始した450gと350gに加え、ポリボトル容器の小容量帯3品（50g、130g、200g）、瓶入り3品が対象に加わった。賞味期間については、「キユーピー 平飼い卵マヨネーズ」を除く5品は12カ月から13カ月に、「キユーピー 平飼い卵マヨネーズ」は10カ月から13カ月に延長される。消費者庁、農林水産省、国土交通省などは、食品の賞味期限の年月表示への変更を推進している。食品ロスの削減を目的とした取り組みであり、製造から3カ月以上の賞味期限がある食品については、「年月」表示が認められている。日単位での製造調整が不要になることで、食品ロス削減につながる。同社は2024年12月に主力容量である450gと350gの2品の賞味期限の表示を変更。実施に先立ち、店舗から物流などの関係者に対して説明を行ったところ様々な意見が寄せられた。量販店関係者からは、「店舗運営の効率化や食品ロス削減に効果を期待している」との声が上がった。店舗管理の容易化やオペレーションの無駄の削減といったメリットが見込まれており、陳列作業や在庫管理にかかる労力の削減、日付管理の負担軽減が期待されている。卸店や物流団体からは、食品の製造日から賞味期限までを3分割し「納品期限は製造日から3分の1の時点まで」とする「3分の1ルール」などの緩和にもつながるとの見解が示された。製造、卸売、小売の各段階において食品ロスの削減や物流効率化が期待されている。マヨネーズのような多頻度製造品においては、、年月表示化が進むことで、同一年月の商品をまとめて保管できるようになり、保管スペースの圧縮や荷揃え作業の省力化が可能になる。
一方、年月表示には、日付を省略することで賞味期限が実際より短く見えるというデメリットもある。同社は保存テストによって品質が保たれることを確認した上で賞味期間の延長も実施しており、デメリットを緩和している。同社は、消費者にとっての分かりやすさと食品ロス解決の両立を目指す。担当者は「今後もお客さまや関係各所の意見や市場動向を注視しながら、必要に応じて情報発信を行っていきたい」と話した。</t>
    <phoneticPr fontId="82"/>
  </si>
  <si>
    <t>https://www.advertimes.com/20250527/article498813/2/</t>
    <phoneticPr fontId="82"/>
  </si>
  <si>
    <t xml:space="preserve">加工食品「期限表示」の実態調査公表 食品ロス削減へ向け、ガイドライン見直しへ </t>
    <phoneticPr fontId="82"/>
  </si>
  <si>
    <t>　消費者庁は、加工食品の期限表示の実態把握のため、2024年度に全国の食品関連事業者を対象とした大規模調査を実施した。23日にその結果を公表した。同調査は、食品ロス削減推進法やSDGsの目標達成に向けた一環であり、「食品期限表示の設定のためのガイドライン」（2005年策定）の見直しを視野に入れた取り組みとして行われた。同ガイドラインは今年3月28日に改正、公表されている。
　調査は2段階で構成され、まず同年7月～8月にかけてWebアンケート（有効回答585社）を実施し、その後、「水産事業者」、「加工食品事業者」、「菓子事業者」、「製パン事業者」、「青果物事業者」、「中食事業者」、「入試品事業者」、「洋菓子事業者」、「調味料事業者」、「飲料事業者」の10業種の事業者に対して詳細なヒアリングが行われた。
　調査項目は、「期限表示設定について」、「期限設定後のチルド食品の保管温度及び出荷期限について」、「食品ロス削減に向けた取組について」の3項目。以下に、その主な内容を整理する。
期限設定の根拠は「微生物試験」が中心
　消費期限および賞味期限の設定にあたり、多くの事業者が最も重視しているのは微生物試験である。アンケート結果では、消費期限の指標として「一般生菌数」や「大腸菌群数」が広く用いられており、ヒアリングでも同様の傾向が確認された。一方で、賞味期限の設定では、官能検査の指標において「味」が最も多く、「色味・見た目」、「香り」が続いた。
　理化学試験・微生物試験・官能検査以外の指標について、全体の回答数が973件で、「あてはまるものはない」（47.1%）が最も多く、次いで「（腐敗等に関する）経験則」（41.7%）だった。
安全係数の運用にはばらつきも
　期限を決定する際の「安全係数」については、多くの事業者が「0.8～0.99」に設定していた。次いで「0.70～0.79」（30.0%）、「安全係数は設けていない」（18.2%）となっている。カテゴリーごとの内訳をみると、フローズンチルド（FC）食品以外のカテゴリーでは「0.80～0.９9」が、FC食品では「0.70～0.79」が最も多い。</t>
    <phoneticPr fontId="82"/>
  </si>
  <si>
    <t>https://wellness-news.co.jp/posts/250527-3/</t>
    <phoneticPr fontId="82"/>
  </si>
  <si>
    <t xml:space="preserve">日本栄養・食糧学会で曽根教授が講演 紅麹問題が投げた影～健康食品の安全性を再点検せよ </t>
    <phoneticPr fontId="82"/>
  </si>
  <si>
    <t>　24日、第79回日本栄養・食糧学会大会は名古屋大学東山キャンパス・豊田講堂（名古屋市千種区）で緊急シンポジウム「健康食品・機能性食品の安全性確保に向けて」を開催した。2024年3月に発生した紅麹サプリ問題をテーマに取り上げ、有識者や業界団体、そして厚生労働省を迎えて、同問題が投げ掛けた課題と今後の対応について考えた。
紅麹サプリ事件の背景と影響
　新潟大学医学部の曽根博仁教授（=写真）は「紅麹サプリメント事件が投げかけた課題」と題して講演した。
　冒頭の挨拶で、「今回のシンポジウムは特定の企業を糾弾するためのものではなく、むしろこの問題から業界全体を含む多くの関係者が学びを得るべき機会として捉えるべきである」と強調する一方、「関係した企業の責任を覆い隠すとか、うやむやにするという趣旨でもない」と前置きした。
　紅麹サプリメントに関する大規模な健康被害がどのように発生したか、関係する企業の対応の問題、また、この出来事から業界全体が学ぶべき教訓について議論する必要性を強く訴えた。
　講演では、事件発生からの経過を説明後、その後に生じた健康被害の実態、企業における医学的判断の欠如など明らかになった課題、それが元で後手に回ってしまった健康被害報告の遅れが原因で被害の拡大につながった実情などを詳しく紹介した。曽根教授は、国の「紅麹関連製品に係る事案の健康被害情報への対応に関するワーキンググループ」（紅麹関連製品WG）の他、現在は国が毎月開催している「機能性表示食品等の健康被害情報への対応に関する小委員会委員」（紅麹関連製品WG）の座長を務めている。その経験を踏まえて、健康障害事例収集・提供システムの円滑な運用に関する重要な提言を行った。</t>
    <phoneticPr fontId="82"/>
  </si>
  <si>
    <t>https://wellness-news.co.jp/posts/250526-2-2/</t>
    <phoneticPr fontId="82"/>
  </si>
  <si>
    <t xml:space="preserve">	セルリー 一部残留農薬基準超過 - フーズチャネル </t>
    <phoneticPr fontId="15"/>
  </si>
  <si>
    <t>　令和7年5月12日-令和7年5月21日に、卸売市場を通して流通したスーパー及び業務加工業者で販売した「セルリー」において、基準値を超える残留農薬(イプロジオン)の検出が確認されたため、リコール(自主回収)する。これまで健康被害の報告はない。(リコールプラス編集部)(リコールプラス)
【対象】
1.小売向け:セルリー袋入り　1片　100g-200g
2.業務向け:セルリーDB箱入り　　5株-9株入り　　10kg　
【その他】輸入品:いいえ
販売地域:首都圏内、茨城県、長野県、宮城県、秋田県、北海道、兵庫県
販売店　:卸売市場を通して流通したスーパー及び業務加工業者
販売日　:令和7年5月12日-令和7年5月21日
販売数量:2,380㎏
【対処方法】【回収方法・問い合わせ先】</t>
    <phoneticPr fontId="15"/>
  </si>
  <si>
    <t>https://foods-ch.infomart.co.jp/anzen/recall/173524</t>
    <phoneticPr fontId="15"/>
  </si>
  <si>
    <t>　【対象商品】
   商品名：千切りピーマン
  名称：冷凍 千切りピーマン
  内容量：500g
  形態：合成樹脂製袋入
【JANコード】  JANコード：4942355504399
【賞味期限】  賞味期限：①2027.03.07            ②2027.03.22
回収の理由 	食品衛生法違反
詳細 	一部商品において基準値を超える残留農薬（エトキサゾール）が検出されたため。</t>
    <phoneticPr fontId="15"/>
  </si>
  <si>
    <t>業務スーパーで販売した残留基準値を超える殺虫剤エトキサゾルが検出され回収命令が発出された千切りピーマン</t>
    <phoneticPr fontId="15"/>
  </si>
  <si>
    <t>https://x.com/OrganicNewsClip/status/1928728794359021663</t>
    <phoneticPr fontId="15"/>
  </si>
  <si>
    <t xml:space="preserve">どん兵衛きつねうどんミニ、西日本向けの１万２０６０個を自主回収…容器破損の恐れ </t>
    <phoneticPr fontId="15"/>
  </si>
  <si>
    <t>　日清食品は２９日、「日清のどん兵衛　きつねうどんミニ（西日本向け）」の一部商品について、カップ容器に破損が生じる恐れがあり自主回収すると発表した。
　対象は山口県の下関工場で製造し、賞味期限が「２０２５年１１月９日」の商品。北陸、近畿、中国、四国、九州、沖縄の各地方に出荷した１万２０６０個を回収する。同工場で商品を段ボール詰めする設備の一部に不具合が発生したことが原因といい、健康被害の報告はないという。</t>
    <phoneticPr fontId="15"/>
  </si>
  <si>
    <t>https://news.biglobe.ne.jp/economy/0529/ym_250529_9661726942.html</t>
    <phoneticPr fontId="15"/>
  </si>
  <si>
    <t>神戸物産－3日続落　中国産の冷凍野菜の一部に基準値を超える残留農薬　自主回収へ</t>
    <phoneticPr fontId="15"/>
  </si>
  <si>
    <t>　神戸物産&lt;3038&gt;が3日続落。同社は28日に、販売した中国産の冷凍野菜の一部に基準値を超える残留農薬が含まれていたとして、商品の自主回収を行うと発表した。商品名は「冷凍大根」で、基準値を超える残留農薬（チアメトキサム）が検出されたためとしている。</t>
    <phoneticPr fontId="15"/>
  </si>
  <si>
    <t>https://finance.yahoo.co.jp/news/detail/eab77b02f2de665f3fd57008559e9783a1aaa16d</t>
    <phoneticPr fontId="15"/>
  </si>
  <si>
    <t xml:space="preserve">インド産アムラから基準値超の農薬 厚労省、輸入者に対し検査命令を実施 </t>
    <phoneticPr fontId="15"/>
  </si>
  <si>
    <t xml:space="preserve">　厚生労働省は5月28日、インド産アムラからモノクロトホスを検出、アムラおよびその簡易な加工品について、食品衛生法第26条第3項に基づく「検査命令」を発出したと発表した。検査命令とは、輸入届出のたびにすべてのロットに対し検査を義務づける措置。インド産アムラに対する検査命令の実施は今回が初めてとなる。ノクロトホスは、主に殺虫剤として用いられる農薬で、FAO/WHO合同残留農薬専門家会議（JMPR）によると、許容1日摂取量（人が一生涯毎日摂取し続けても、健康への影響がないとされる一日当たりの摂取量）は、体重1kg当たり0.0006 mg／日であり、急性参照用量（人が24時間または、それより短い時間の間の経口摂取により、健康に影響がないとする摂取量）は、体重1kg当たり0.002 mgとされている。
＜違反の内容＞
① 品名：生鮮アムラ　　　　　　　　　　　　　　　　　　　　　　　　　　　　　　　　　　　② 品名：生鮮アムラ
輸入者：㈱パドマ　　　　　　　　　　　　　　　　　　　　　　　　　　　　　　　　　　　　輸入者：MUKHI TRADING（同）
輸出者・包装者：BANKE BIHARI BUILDTECH PRIVATE LIMITED　　　　　　　　 　　　　　輸出者・包装者：NADIADWALA FOOD CO.(N.F.C.)
届出数量及び重量：10 CT、50.00 kg　　　　　　　　　　　　　　　　　　　　　　 　　　　　届出数量及び重量：11 CT、55.00 kg
検査結果：モノクロトホス 0.13 ppm 検出（基準：0.01 ppm)　　　　　　　　　　　 　　　　　検査結果：モノクロトホス 0.05 ppm 検出（基準：0.01 ppm）
届出先：成田空港検疫所　　　　　　　　　　　　　　　　　　　　　　　　　　　　　　　　　届出先：成田空港検疫所
日本への到着年月日：2025年4月7日　　　　　　　　　　　　　　　　　　　　　　　 　　　 　日本への到着年月日：2025年5月14日
違反確定日：2025年4月17日　　　　　　　　　　　　　　　　　　　　　　　　　　　　　　　違反確定日：2025年5月22日
貨物の措置状況：一部販売済み、残余廃棄　　　　　　　　　　　　　　　　　　　　　　　　　貨物の措置状況：一部販売済み、残余廃棄
</t>
    <phoneticPr fontId="15"/>
  </si>
  <si>
    <t>https://wellness-news.co.jp/posts/250529-1/</t>
    <phoneticPr fontId="15"/>
  </si>
  <si>
    <t>「中国産ブルーベリー」にテブコナゾール農薬0.02ppm残留</t>
    <phoneticPr fontId="15"/>
  </si>
  <si>
    <t>　対象は、2025年4月30日から5月2日までの間に販売された「中国産ブルーベリー」で、江戸川区「楽買　アジア物産」240パック（60ケース）、足立区「MIRAKU生鮮市場」240パック（60ケース）。回収後返金対応を行なっています。
▼対象の特定情報
商品名　：中国産ブルーベリー
内容量　：300g
形　態　：パック詰め　4パック／ケース
輸入国　：中国
販売地域：江戸川区
販売店　：楽買　アジア物産
販売日　：2025年4月30日から5月2日まで
販売数量：240パック（60ケース）
販売地域：足立区
販売店　：MIRAKU生鮮市場
販売日　：2025年4月30日から5月3日まで
販売数量：240パック（60ケース）
▼回収の理由：　食品衛生法第13条3項違反　テブコナゾール農薬0.02ppm残留
▼対応方法【回収情報の周知方法】　販売店におけるPOPにより周知
【回収方法】　料金着払いにて以下の住所まで郵送</t>
    <phoneticPr fontId="15"/>
  </si>
  <si>
    <t>https://www.gourmetbiz.net/209635/</t>
    <phoneticPr fontId="15"/>
  </si>
  <si>
    <t>JFS-B/Bplus認証までの道</t>
    <rPh sb="11" eb="13">
      <t>ニンショウ</t>
    </rPh>
    <rPh sb="16" eb="17">
      <t>ミチ</t>
    </rPh>
    <phoneticPr fontId="82"/>
  </si>
  <si>
    <t>認証の動機</t>
    <rPh sb="0" eb="2">
      <t>ニンショウ</t>
    </rPh>
    <rPh sb="3" eb="5">
      <t>ドウキ</t>
    </rPh>
    <phoneticPr fontId="82"/>
  </si>
  <si>
    <t>1.客観的安全性の確認</t>
    <rPh sb="2" eb="5">
      <t>キャッカンテキ</t>
    </rPh>
    <rPh sb="5" eb="8">
      <t>アンゼンセイ</t>
    </rPh>
    <rPh sb="9" eb="11">
      <t>カクニン</t>
    </rPh>
    <phoneticPr fontId="82"/>
  </si>
  <si>
    <t>2.従事者への健全企業としての証</t>
    <rPh sb="2" eb="5">
      <t>ジュウジシャ</t>
    </rPh>
    <rPh sb="7" eb="9">
      <t>ケンゼン</t>
    </rPh>
    <rPh sb="9" eb="11">
      <t>キギョウ</t>
    </rPh>
    <rPh sb="15" eb="16">
      <t>アカシ</t>
    </rPh>
    <phoneticPr fontId="82"/>
  </si>
  <si>
    <t>3.製造製品のブランディング</t>
    <rPh sb="2" eb="4">
      <t>セイゾウ</t>
    </rPh>
    <rPh sb="4" eb="6">
      <t>セイヒン</t>
    </rPh>
    <phoneticPr fontId="82"/>
  </si>
  <si>
    <t>4.企業内の情報の活性化</t>
    <rPh sb="2" eb="5">
      <t>キギョウナイ</t>
    </rPh>
    <rPh sb="6" eb="8">
      <t>ジョウホウ</t>
    </rPh>
    <rPh sb="9" eb="12">
      <t>カッセイカ</t>
    </rPh>
    <phoneticPr fontId="82"/>
  </si>
  <si>
    <t>5.企業成長のステップアップ</t>
    <rPh sb="2" eb="4">
      <t>キギョウ</t>
    </rPh>
    <rPh sb="4" eb="6">
      <t>セイチョウ</t>
    </rPh>
    <phoneticPr fontId="82"/>
  </si>
  <si>
    <t>はじめに手を付けること</t>
    <rPh sb="4" eb="5">
      <t>テ</t>
    </rPh>
    <rPh sb="6" eb="7">
      <t>ツ</t>
    </rPh>
    <phoneticPr fontId="82"/>
  </si>
  <si>
    <t>食品安全責任者の任命</t>
    <rPh sb="0" eb="4">
      <t>ショクヒンアンゼン</t>
    </rPh>
    <rPh sb="4" eb="7">
      <t>セキニンシャ</t>
    </rPh>
    <rPh sb="8" eb="10">
      <t>ニンメイ</t>
    </rPh>
    <phoneticPr fontId="82"/>
  </si>
  <si>
    <t>まじめで、根気強く明るい人</t>
    <rPh sb="5" eb="8">
      <t>コンキヅヨ</t>
    </rPh>
    <rPh sb="9" eb="10">
      <t>アカ</t>
    </rPh>
    <rPh sb="12" eb="13">
      <t>ヒト</t>
    </rPh>
    <phoneticPr fontId="82"/>
  </si>
  <si>
    <t>現状の把握</t>
    <rPh sb="0" eb="2">
      <t>ゲンジョウ</t>
    </rPh>
    <rPh sb="3" eb="5">
      <t>ハアク</t>
    </rPh>
    <phoneticPr fontId="82"/>
  </si>
  <si>
    <t>ギャップ診断　コンサルタントに現時点を判定してもらう</t>
    <rPh sb="4" eb="6">
      <t>シンダン</t>
    </rPh>
    <rPh sb="15" eb="18">
      <t>ゲンジテン</t>
    </rPh>
    <rPh sb="19" eb="21">
      <t>ハンテイ</t>
    </rPh>
    <phoneticPr fontId="82"/>
  </si>
  <si>
    <t>評価</t>
    <rPh sb="0" eb="2">
      <t>ヒョウカ</t>
    </rPh>
    <phoneticPr fontId="82"/>
  </si>
  <si>
    <t>出来ていること</t>
    <rPh sb="0" eb="2">
      <t>デキ</t>
    </rPh>
    <phoneticPr fontId="82"/>
  </si>
  <si>
    <t>不十分な出</t>
    <rPh sb="0" eb="3">
      <t>フジュウブン</t>
    </rPh>
    <rPh sb="4" eb="5">
      <t>デ</t>
    </rPh>
    <phoneticPr fontId="82"/>
  </si>
  <si>
    <t>これから作り上げること</t>
    <rPh sb="4" eb="5">
      <t>ツク</t>
    </rPh>
    <rPh sb="6" eb="7">
      <t>ア</t>
    </rPh>
    <phoneticPr fontId="82"/>
  </si>
  <si>
    <t>認定課題とスケジューリング</t>
    <rPh sb="0" eb="4">
      <t>ニンテイカダイ</t>
    </rPh>
    <phoneticPr fontId="82"/>
  </si>
  <si>
    <t>認証までの予算化　社内承認</t>
    <rPh sb="0" eb="2">
      <t>ニンショウ</t>
    </rPh>
    <rPh sb="5" eb="8">
      <t>ヨサンカ</t>
    </rPh>
    <rPh sb="9" eb="13">
      <t>シャナイショウニン</t>
    </rPh>
    <phoneticPr fontId="82"/>
  </si>
  <si>
    <t>Food・Safetyに連絡</t>
    <rPh sb="12" eb="14">
      <t>レンラク</t>
    </rPh>
    <phoneticPr fontId="82"/>
  </si>
  <si>
    <t>JFS-B/Bplus認証までの道</t>
    <rPh sb="11" eb="13">
      <t>ニンショウ</t>
    </rPh>
    <rPh sb="16" eb="17">
      <t>ミチ</t>
    </rPh>
    <phoneticPr fontId="30"/>
  </si>
  <si>
    <t>市内医療機関の職員食堂の給食業務を受託している営業者より「給食を喫食した複数名が、２月19日から、嘔吐、下痢等の症状を呈しているとの連絡を委託元から受けた。」との通報を受け直ちに調査を開始しました。　調査の結果、発症状況及び喫食状況などの疫学的調査並びに微生物学的検査により、次の事項が判明したことから、本件を当該職員食堂の食事を原因とする食中毒と断定しました。</t>
    <phoneticPr fontId="82"/>
  </si>
  <si>
    <t>いわき市</t>
    <rPh sb="3" eb="4">
      <t>シ</t>
    </rPh>
    <phoneticPr fontId="82"/>
  </si>
  <si>
    <t>画像</t>
    <phoneticPr fontId="8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</si>
</sst>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18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b/>
      <sz val="14"/>
      <color rgb="FF333333"/>
      <name val="游ゴシック"/>
      <family val="3"/>
      <charset val="128"/>
    </font>
    <font>
      <b/>
      <sz val="15"/>
      <color rgb="FF454545"/>
      <name val="游ゴシック"/>
      <family val="3"/>
      <charset val="128"/>
    </font>
    <font>
      <sz val="14"/>
      <color indexed="63"/>
      <name val="Arial"/>
      <family val="2"/>
    </font>
    <font>
      <b/>
      <sz val="20"/>
      <color theme="1"/>
      <name val="ＭＳ Ｐゴシック"/>
      <family val="3"/>
      <charset val="128"/>
    </font>
    <font>
      <sz val="11"/>
      <color theme="1"/>
      <name val="Noto Sans JP"/>
      <family val="3"/>
      <charset val="128"/>
    </font>
    <font>
      <b/>
      <sz val="10"/>
      <color indexed="62"/>
      <name val="ＭＳ Ｐゴシック"/>
      <family val="3"/>
      <charset val="128"/>
    </font>
    <font>
      <sz val="10"/>
      <color indexed="62"/>
      <name val="ＭＳ Ｐゴシック"/>
      <family val="3"/>
      <charset val="128"/>
    </font>
    <font>
      <sz val="10"/>
      <name val="Arial"/>
      <family val="2"/>
    </font>
    <font>
      <sz val="8.8000000000000007"/>
      <color indexed="23"/>
      <name val="ＭＳ Ｐゴシック"/>
      <family val="3"/>
      <charset val="128"/>
    </font>
    <font>
      <sz val="22"/>
      <color theme="1"/>
      <name val="AR Pゴシック体S"/>
      <family val="3"/>
      <charset val="128"/>
    </font>
    <font>
      <b/>
      <sz val="20"/>
      <color theme="0"/>
      <name val="ＭＳ Ｐゴシック"/>
      <family val="3"/>
      <charset val="128"/>
    </font>
    <font>
      <sz val="20"/>
      <color theme="0"/>
      <name val="ＭＳ Ｐゴシック"/>
      <family val="3"/>
      <charset val="128"/>
    </font>
    <font>
      <b/>
      <sz val="13.5"/>
      <name val="游ゴシック"/>
      <family val="3"/>
      <charset val="128"/>
    </font>
    <font>
      <b/>
      <sz val="20"/>
      <color theme="1"/>
      <name val="ＭＳ Ｐゴシック"/>
      <family val="3"/>
      <charset val="128"/>
      <scheme val="minor"/>
    </font>
    <font>
      <b/>
      <i/>
      <sz val="14"/>
      <color indexed="10"/>
      <name val="ＭＳ Ｐゴシック"/>
      <family val="3"/>
      <charset val="128"/>
    </font>
    <font>
      <b/>
      <sz val="14"/>
      <color indexed="12"/>
      <name val="ＭＳ Ｐゴシック"/>
      <family val="3"/>
      <charset val="128"/>
    </font>
    <font>
      <sz val="22"/>
      <name val="ＭＳ Ｐゴシック"/>
      <family val="3"/>
      <charset val="128"/>
    </font>
    <font>
      <b/>
      <sz val="14"/>
      <color indexed="53"/>
      <name val="ＭＳ Ｐゴシック"/>
      <family val="3"/>
      <charset val="128"/>
    </font>
    <font>
      <sz val="12"/>
      <color indexed="9"/>
      <name val="ＭＳ Ｐゴシック"/>
      <family val="3"/>
      <charset val="128"/>
    </font>
    <font>
      <sz val="14"/>
      <color indexed="63"/>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sz val="12"/>
      <color theme="0"/>
      <name val="メイリオ"/>
      <family val="3"/>
      <charset val="128"/>
    </font>
    <font>
      <b/>
      <u/>
      <sz val="11"/>
      <color indexed="12"/>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theme="6" tint="0.39997558519241921"/>
        <bgColor indexed="64"/>
      </patternFill>
    </fill>
    <fill>
      <patternFill patternType="solid">
        <fgColor rgb="FF6DDDF7"/>
        <bgColor indexed="64"/>
      </patternFill>
    </fill>
    <fill>
      <patternFill patternType="solid">
        <fgColor theme="9" tint="0.79998168889431442"/>
        <bgColor indexed="64"/>
      </patternFill>
    </fill>
    <fill>
      <patternFill patternType="solid">
        <fgColor rgb="FFFF9900"/>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theme="5" tint="0.39997558519241921"/>
        <bgColor indexed="64"/>
      </patternFill>
    </fill>
    <fill>
      <patternFill patternType="solid">
        <fgColor indexed="12"/>
        <bgColor indexed="64"/>
      </patternFill>
    </fill>
    <fill>
      <patternFill patternType="solid">
        <fgColor indexed="48"/>
        <bgColor indexed="64"/>
      </patternFill>
    </fill>
    <fill>
      <patternFill patternType="solid">
        <fgColor theme="9" tint="0.39997558519241921"/>
        <bgColor indexed="64"/>
      </patternFill>
    </fill>
    <fill>
      <patternFill patternType="solid">
        <fgColor rgb="FF92D050"/>
        <bgColor indexed="64"/>
      </patternFill>
    </fill>
  </fills>
  <borders count="333">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style="medium">
        <color theme="3"/>
      </left>
      <right style="medium">
        <color indexed="12"/>
      </right>
      <top style="medium">
        <color theme="3"/>
      </top>
      <bottom/>
      <diagonal/>
    </border>
    <border>
      <left/>
      <right/>
      <top style="thin">
        <color auto="1"/>
      </top>
      <bottom style="medium">
        <color auto="1"/>
      </bottom>
      <diagonal/>
    </border>
    <border>
      <left style="medium">
        <color theme="3"/>
      </left>
      <right style="medium">
        <color theme="3"/>
      </right>
      <top style="medium">
        <color rgb="FF0070C0"/>
      </top>
      <bottom/>
      <diagonal/>
    </border>
    <border>
      <left style="medium">
        <color theme="3"/>
      </left>
      <right style="medium">
        <color indexed="12"/>
      </right>
      <top style="medium">
        <color rgb="FF0070C0"/>
      </top>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medium">
        <color theme="3"/>
      </left>
      <right style="medium">
        <color theme="3"/>
      </right>
      <top/>
      <bottom style="medium">
        <color indexed="12"/>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64"/>
      </left>
      <right/>
      <top/>
      <bottom style="medium">
        <color auto="1"/>
      </bottom>
      <diagonal/>
    </border>
    <border>
      <left style="medium">
        <color auto="1"/>
      </left>
      <right/>
      <top/>
      <bottom/>
      <diagonal/>
    </border>
    <border>
      <left style="thin">
        <color indexed="12"/>
      </left>
      <right style="thin">
        <color indexed="12"/>
      </right>
      <top/>
      <bottom/>
      <diagonal/>
    </border>
    <border>
      <left/>
      <right style="medium">
        <color theme="3"/>
      </right>
      <top style="thin">
        <color theme="3"/>
      </top>
      <bottom/>
      <diagonal/>
    </border>
    <border>
      <left style="thin">
        <color theme="3"/>
      </left>
      <right style="medium">
        <color theme="3"/>
      </right>
      <top style="thin">
        <color theme="3"/>
      </top>
      <bottom/>
      <diagonal/>
    </border>
    <border>
      <left style="medium">
        <color auto="1"/>
      </left>
      <right/>
      <top style="medium">
        <color rgb="FF0070C0"/>
      </top>
      <bottom/>
      <diagonal/>
    </border>
    <border>
      <left/>
      <right style="thin">
        <color indexed="12"/>
      </right>
      <top style="thin">
        <color indexed="12"/>
      </top>
      <bottom/>
      <diagonal/>
    </border>
    <border>
      <left style="medium">
        <color rgb="FF0070C0"/>
      </left>
      <right style="medium">
        <color rgb="FF0070C0"/>
      </right>
      <top style="thin">
        <color rgb="FF0070C0"/>
      </top>
      <bottom style="thin">
        <color rgb="FF0070C0"/>
      </bottom>
      <diagonal/>
    </border>
    <border>
      <left/>
      <right style="medium">
        <color theme="3"/>
      </right>
      <top style="thin">
        <color indexed="12"/>
      </top>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thin">
        <color indexed="64"/>
      </right>
      <top style="thin">
        <color theme="3"/>
      </top>
      <bottom/>
      <diagonal/>
    </border>
    <border>
      <left/>
      <right style="medium">
        <color indexed="55"/>
      </right>
      <top style="medium">
        <color indexed="55"/>
      </top>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thin">
        <color indexed="64"/>
      </left>
      <right style="medium">
        <color theme="3"/>
      </right>
      <top/>
      <bottom style="medium">
        <color indexed="64"/>
      </bottom>
      <diagonal/>
    </border>
    <border>
      <left style="medium">
        <color theme="3"/>
      </left>
      <right style="medium">
        <color indexed="12"/>
      </right>
      <top/>
      <bottom style="medium">
        <color indexed="64"/>
      </bottom>
      <diagonal/>
    </border>
    <border>
      <left/>
      <right/>
      <top style="thin">
        <color indexed="12"/>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medium">
        <color indexed="12"/>
      </top>
      <bottom style="thin">
        <color indexed="12"/>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style="medium">
        <color indexed="12"/>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auto="1"/>
      </top>
      <bottom style="thin">
        <color auto="1"/>
      </bottom>
      <diagonal/>
    </border>
    <border>
      <left/>
      <right style="medium">
        <color indexed="12"/>
      </right>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style="medium">
        <color rgb="FF0070C0"/>
      </left>
      <right style="medium">
        <color rgb="FF0070C0"/>
      </right>
      <top style="medium">
        <color rgb="FF0070C0"/>
      </top>
      <bottom style="thin">
        <color rgb="FF0070C0"/>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style="thick">
        <color theme="9" tint="0.39994506668294322"/>
      </left>
      <right/>
      <top style="thick">
        <color theme="9" tint="0.39994506668294322"/>
      </top>
      <bottom/>
      <diagonal/>
    </border>
    <border>
      <left/>
      <right/>
      <top style="thick">
        <color theme="9" tint="0.39994506668294322"/>
      </top>
      <bottom/>
      <diagonal/>
    </border>
    <border>
      <left/>
      <right style="thick">
        <color theme="9" tint="0.39994506668294322"/>
      </right>
      <top style="thick">
        <color theme="9" tint="0.39994506668294322"/>
      </top>
      <bottom/>
      <diagonal/>
    </border>
    <border>
      <left style="thick">
        <color theme="9" tint="0.39994506668294322"/>
      </left>
      <right/>
      <top/>
      <bottom/>
      <diagonal/>
    </border>
    <border>
      <left/>
      <right style="thick">
        <color theme="9" tint="0.39994506668294322"/>
      </right>
      <top/>
      <bottom/>
      <diagonal/>
    </border>
    <border>
      <left style="thick">
        <color theme="9" tint="0.39994506668294322"/>
      </left>
      <right/>
      <top/>
      <bottom style="thick">
        <color theme="9" tint="0.39994506668294322"/>
      </bottom>
      <diagonal/>
    </border>
    <border>
      <left/>
      <right/>
      <top/>
      <bottom style="thick">
        <color theme="9" tint="0.39994506668294322"/>
      </bottom>
      <diagonal/>
    </border>
    <border>
      <left/>
      <right style="thick">
        <color theme="9" tint="0.39994506668294322"/>
      </right>
      <top/>
      <bottom style="thick">
        <color theme="9" tint="0.39994506668294322"/>
      </bottom>
      <diagonal/>
    </border>
    <border>
      <left style="thick">
        <color theme="9" tint="0.59996337778862885"/>
      </left>
      <right/>
      <top style="thick">
        <color theme="9" tint="0.59996337778862885"/>
      </top>
      <bottom/>
      <diagonal/>
    </border>
    <border>
      <left/>
      <right/>
      <top style="thick">
        <color theme="9" tint="0.59996337778862885"/>
      </top>
      <bottom/>
      <diagonal/>
    </border>
    <border>
      <left/>
      <right style="thick">
        <color theme="9" tint="0.59996337778862885"/>
      </right>
      <top style="thick">
        <color theme="9" tint="0.59996337778862885"/>
      </top>
      <bottom/>
      <diagonal/>
    </border>
    <border>
      <left style="thick">
        <color theme="9" tint="0.59996337778862885"/>
      </left>
      <right/>
      <top/>
      <bottom/>
      <diagonal/>
    </border>
    <border>
      <left/>
      <right style="thick">
        <color theme="9" tint="0.59996337778862885"/>
      </right>
      <top/>
      <bottom/>
      <diagonal/>
    </border>
    <border>
      <left style="thick">
        <color theme="9" tint="0.59996337778862885"/>
      </left>
      <right/>
      <top/>
      <bottom style="thick">
        <color theme="9" tint="0.59996337778862885"/>
      </bottom>
      <diagonal/>
    </border>
    <border>
      <left/>
      <right/>
      <top/>
      <bottom style="thick">
        <color theme="9" tint="0.59996337778862885"/>
      </bottom>
      <diagonal/>
    </border>
    <border>
      <left/>
      <right style="thick">
        <color theme="9" tint="0.59996337778862885"/>
      </right>
      <top/>
      <bottom style="thick">
        <color theme="9" tint="0.59996337778862885"/>
      </bottom>
      <diagonal/>
    </border>
    <border>
      <left/>
      <right style="medium">
        <color rgb="FF0070C0"/>
      </right>
      <top style="thin">
        <color indexed="64"/>
      </top>
      <bottom style="medium">
        <color indexed="64"/>
      </bottom>
      <diagonal/>
    </border>
  </borders>
  <cellStyleXfs count="27">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6" fillId="0" borderId="0">
      <alignment vertical="center"/>
    </xf>
    <xf numFmtId="0" fontId="6" fillId="0" borderId="0"/>
    <xf numFmtId="0" fontId="66" fillId="0" borderId="0">
      <alignment vertical="center"/>
    </xf>
    <xf numFmtId="0" fontId="6"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3" fillId="0" borderId="0">
      <alignment vertical="center"/>
    </xf>
    <xf numFmtId="0" fontId="4" fillId="0" borderId="0">
      <alignment vertical="center"/>
    </xf>
    <xf numFmtId="0" fontId="66"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4" fillId="0" borderId="0"/>
    <xf numFmtId="0" fontId="105" fillId="0" borderId="0" applyNumberFormat="0" applyFill="0" applyBorder="0" applyAlignment="0" applyProtection="0"/>
    <xf numFmtId="0" fontId="104" fillId="0" borderId="0"/>
    <xf numFmtId="0" fontId="139" fillId="0" borderId="0" applyNumberFormat="0" applyFill="0" applyBorder="0" applyAlignment="0" applyProtection="0">
      <alignment vertical="center"/>
    </xf>
    <xf numFmtId="0" fontId="1" fillId="0" borderId="0">
      <alignment vertical="center"/>
    </xf>
  </cellStyleXfs>
  <cellXfs count="944">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1"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1"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3" fillId="0" borderId="0" xfId="2" applyFont="1">
      <alignment vertical="center"/>
    </xf>
    <xf numFmtId="0" fontId="6" fillId="0" borderId="0" xfId="2" applyAlignment="1">
      <alignment horizontal="center" vertical="center"/>
    </xf>
    <xf numFmtId="0" fontId="24" fillId="0" borderId="0" xfId="2" applyFont="1" applyAlignment="1">
      <alignment horizontal="center" vertical="center"/>
    </xf>
    <xf numFmtId="0" fontId="31" fillId="8" borderId="12" xfId="17" applyFont="1" applyFill="1" applyBorder="1" applyAlignment="1">
      <alignment horizontal="left" vertical="center"/>
    </xf>
    <xf numFmtId="0" fontId="31" fillId="8" borderId="13" xfId="17" applyFont="1" applyFill="1" applyBorder="1" applyAlignment="1">
      <alignment horizontal="center" vertical="center"/>
    </xf>
    <xf numFmtId="0" fontId="31" fillId="8" borderId="13" xfId="2" applyFont="1" applyFill="1" applyBorder="1" applyAlignment="1">
      <alignment horizontal="center" vertical="center"/>
    </xf>
    <xf numFmtId="0" fontId="32" fillId="8" borderId="13" xfId="2" applyFont="1" applyFill="1" applyBorder="1" applyAlignment="1">
      <alignment horizontal="center" vertical="center"/>
    </xf>
    <xf numFmtId="0" fontId="32" fillId="8" borderId="14" xfId="2" applyFont="1" applyFill="1" applyBorder="1" applyAlignment="1">
      <alignment horizontal="center" vertical="center"/>
    </xf>
    <xf numFmtId="0" fontId="1" fillId="0" borderId="0" xfId="17">
      <alignment vertical="center"/>
    </xf>
    <xf numFmtId="0" fontId="38" fillId="0" borderId="0" xfId="17" applyFont="1">
      <alignment vertical="center"/>
    </xf>
    <xf numFmtId="0" fontId="32" fillId="8" borderId="15" xfId="2" applyFont="1" applyFill="1" applyBorder="1" applyAlignment="1">
      <alignment horizontal="center" vertical="center"/>
    </xf>
    <xf numFmtId="0" fontId="32" fillId="8" borderId="16" xfId="2" applyFont="1" applyFill="1" applyBorder="1" applyAlignment="1">
      <alignment horizontal="center" vertical="center"/>
    </xf>
    <xf numFmtId="0" fontId="35" fillId="0" borderId="0" xfId="17" applyFont="1" applyAlignment="1">
      <alignment horizontal="center" vertical="center"/>
    </xf>
    <xf numFmtId="0" fontId="8" fillId="9" borderId="0" xfId="1" applyFill="1" applyBorder="1" applyAlignment="1" applyProtection="1">
      <alignment vertical="center" wrapText="1"/>
    </xf>
    <xf numFmtId="0" fontId="43" fillId="0" borderId="0" xfId="17" applyFont="1" applyAlignment="1">
      <alignment vertical="center" wrapText="1"/>
    </xf>
    <xf numFmtId="0" fontId="45" fillId="0" borderId="0" xfId="17" applyFont="1" applyAlignment="1">
      <alignment horizontal="left" vertical="center"/>
    </xf>
    <xf numFmtId="0" fontId="35"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6"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1" fillId="0" borderId="0" xfId="2" applyFont="1" applyAlignment="1">
      <alignment vertical="top" wrapText="1"/>
    </xf>
    <xf numFmtId="0" fontId="0" fillId="0" borderId="22" xfId="0" applyBorder="1">
      <alignment vertical="center"/>
    </xf>
    <xf numFmtId="0" fontId="14" fillId="0" borderId="22" xfId="0" applyFont="1" applyBorder="1">
      <alignment vertical="center"/>
    </xf>
    <xf numFmtId="0" fontId="0" fillId="0" borderId="23" xfId="0" applyBorder="1">
      <alignment vertical="center"/>
    </xf>
    <xf numFmtId="0" fontId="0" fillId="0" borderId="18"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2" xfId="0" applyBorder="1" applyAlignment="1">
      <alignment vertical="top"/>
    </xf>
    <xf numFmtId="0" fontId="0" fillId="0" borderId="0" xfId="0" applyAlignment="1">
      <alignment vertical="top"/>
    </xf>
    <xf numFmtId="0" fontId="0" fillId="0" borderId="0" xfId="0" applyAlignment="1">
      <alignment horizontal="left" vertical="center"/>
    </xf>
    <xf numFmtId="0" fontId="69" fillId="0" borderId="0" xfId="0" applyFont="1" applyAlignment="1">
      <alignment horizontal="left" vertical="center"/>
    </xf>
    <xf numFmtId="0" fontId="70" fillId="0" borderId="0" xfId="0" applyFont="1" applyAlignment="1">
      <alignment horizontal="center" vertical="center" wrapText="1"/>
    </xf>
    <xf numFmtId="0" fontId="70" fillId="0" borderId="0" xfId="0" applyFont="1" applyAlignment="1">
      <alignment horizontal="left" vertical="center" wrapText="1"/>
    </xf>
    <xf numFmtId="0" fontId="80" fillId="0" borderId="0" xfId="17" applyFont="1">
      <alignment vertical="center"/>
    </xf>
    <xf numFmtId="0" fontId="79" fillId="0" borderId="0" xfId="2" applyFont="1">
      <alignment vertical="center"/>
    </xf>
    <xf numFmtId="0" fontId="88" fillId="0" borderId="0" xfId="2" applyFont="1" applyAlignment="1">
      <alignment horizontal="center" vertical="center"/>
    </xf>
    <xf numFmtId="14" fontId="87" fillId="0" borderId="0" xfId="2" applyNumberFormat="1" applyFont="1" applyAlignment="1">
      <alignment horizontal="center" vertical="center"/>
    </xf>
    <xf numFmtId="0" fontId="6" fillId="0" borderId="21" xfId="0" applyFont="1" applyBorder="1">
      <alignment vertical="center"/>
    </xf>
    <xf numFmtId="0" fontId="6" fillId="0" borderId="13" xfId="0" applyFont="1" applyBorder="1">
      <alignment vertical="center"/>
    </xf>
    <xf numFmtId="0" fontId="6" fillId="0" borderId="22" xfId="0" applyFont="1" applyBorder="1">
      <alignment vertical="center"/>
    </xf>
    <xf numFmtId="0" fontId="6" fillId="0" borderId="0" xfId="0" applyFont="1">
      <alignment vertical="center"/>
    </xf>
    <xf numFmtId="0" fontId="86" fillId="0" borderId="22" xfId="0" applyFont="1" applyBorder="1">
      <alignment vertical="center"/>
    </xf>
    <xf numFmtId="0" fontId="86" fillId="0" borderId="0" xfId="0" applyFont="1">
      <alignment vertical="center"/>
    </xf>
    <xf numFmtId="0" fontId="86" fillId="5" borderId="22" xfId="0" applyFont="1" applyFill="1" applyBorder="1">
      <alignment vertical="center"/>
    </xf>
    <xf numFmtId="0" fontId="86" fillId="5" borderId="0" xfId="0" applyFont="1" applyFill="1">
      <alignment vertical="center"/>
    </xf>
    <xf numFmtId="0" fontId="6" fillId="5" borderId="58" xfId="2" applyFill="1" applyBorder="1">
      <alignment vertical="center"/>
    </xf>
    <xf numFmtId="0" fontId="6" fillId="0" borderId="58" xfId="2" applyBorder="1">
      <alignment vertical="center"/>
    </xf>
    <xf numFmtId="0" fontId="6" fillId="0" borderId="0" xfId="2" applyAlignment="1">
      <alignment horizontal="left" vertical="top"/>
    </xf>
    <xf numFmtId="0" fontId="6" fillId="24" borderId="63" xfId="2" applyFill="1" applyBorder="1" applyAlignment="1">
      <alignment horizontal="left" vertical="top"/>
    </xf>
    <xf numFmtId="0" fontId="8" fillId="24" borderId="62" xfId="1" applyFill="1" applyBorder="1" applyAlignment="1" applyProtection="1">
      <alignment horizontal="left" vertical="top"/>
    </xf>
    <xf numFmtId="0" fontId="80" fillId="0" borderId="0" xfId="17" applyFont="1" applyAlignment="1">
      <alignment horizontal="left" vertical="center"/>
    </xf>
    <xf numFmtId="0" fontId="87" fillId="19" borderId="11" xfId="2" applyFont="1" applyFill="1" applyBorder="1" applyAlignment="1">
      <alignment horizontal="center" vertical="center"/>
    </xf>
    <xf numFmtId="0" fontId="6" fillId="0" borderId="0" xfId="2" applyAlignment="1">
      <alignment horizontal="left" vertical="center"/>
    </xf>
    <xf numFmtId="0" fontId="99" fillId="5" borderId="22" xfId="0" applyFont="1" applyFill="1" applyBorder="1">
      <alignment vertical="center"/>
    </xf>
    <xf numFmtId="0" fontId="99" fillId="5" borderId="0" xfId="0" applyFont="1" applyFill="1" applyAlignment="1">
      <alignment horizontal="left" vertical="center"/>
    </xf>
    <xf numFmtId="0" fontId="99" fillId="5" borderId="0" xfId="0" applyFont="1" applyFill="1">
      <alignment vertical="center"/>
    </xf>
    <xf numFmtId="176" fontId="99" fillId="5" borderId="0" xfId="0" applyNumberFormat="1" applyFont="1" applyFill="1" applyAlignment="1">
      <alignment horizontal="left" vertical="center"/>
    </xf>
    <xf numFmtId="182" fontId="99" fillId="5" borderId="0" xfId="0" applyNumberFormat="1" applyFont="1" applyFill="1" applyAlignment="1">
      <alignment horizontal="center" vertical="center"/>
    </xf>
    <xf numFmtId="0" fontId="99" fillId="5" borderId="22" xfId="0" applyFont="1" applyFill="1" applyBorder="1" applyAlignment="1">
      <alignment vertical="top"/>
    </xf>
    <xf numFmtId="0" fontId="99" fillId="5" borderId="0" xfId="0" applyFont="1" applyFill="1" applyAlignment="1">
      <alignment vertical="top"/>
    </xf>
    <xf numFmtId="14" fontId="99" fillId="5" borderId="0" xfId="0" applyNumberFormat="1" applyFont="1" applyFill="1" applyAlignment="1">
      <alignment horizontal="left" vertical="center"/>
    </xf>
    <xf numFmtId="14" fontId="99" fillId="0" borderId="0" xfId="0" applyNumberFormat="1" applyFont="1">
      <alignment vertical="center"/>
    </xf>
    <xf numFmtId="0" fontId="100" fillId="0" borderId="0" xfId="0" applyFont="1">
      <alignment vertical="center"/>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32"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6" fillId="0" borderId="0" xfId="17" applyFont="1" applyAlignment="1">
      <alignment horizontal="left" vertical="center"/>
    </xf>
    <xf numFmtId="0" fontId="47" fillId="0" borderId="18" xfId="17" applyFont="1" applyBorder="1">
      <alignment vertical="center"/>
    </xf>
    <xf numFmtId="0" fontId="47" fillId="0" borderId="18" xfId="17" applyFont="1" applyBorder="1" applyAlignment="1">
      <alignment horizontal="right" vertical="center"/>
    </xf>
    <xf numFmtId="0" fontId="35" fillId="0" borderId="20" xfId="17" applyFont="1" applyBorder="1" applyAlignment="1">
      <alignment horizontal="center" vertical="center"/>
    </xf>
    <xf numFmtId="0" fontId="49" fillId="0" borderId="0" xfId="17" applyFont="1" applyAlignment="1">
      <alignment horizontal="center" vertical="center"/>
    </xf>
    <xf numFmtId="0" fontId="50" fillId="0" borderId="0" xfId="17" applyFont="1" applyAlignment="1">
      <alignment horizontal="center" vertical="center" wrapText="1"/>
    </xf>
    <xf numFmtId="0" fontId="1" fillId="0" borderId="0" xfId="17" applyAlignment="1">
      <alignment vertical="center" shrinkToFit="1"/>
    </xf>
    <xf numFmtId="0" fontId="12" fillId="0" borderId="57"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6" fillId="3" borderId="0" xfId="17" applyFont="1" applyFill="1" applyAlignment="1">
      <alignment horizontal="center" vertical="center" wrapText="1"/>
    </xf>
    <xf numFmtId="0" fontId="1" fillId="5" borderId="0" xfId="2" applyFont="1" applyFill="1" applyAlignment="1">
      <alignment horizontal="center" vertical="center"/>
    </xf>
    <xf numFmtId="0" fontId="43" fillId="5" borderId="0" xfId="0" applyFont="1" applyFill="1" applyAlignment="1">
      <alignment horizontal="center" vertical="center" wrapText="1"/>
    </xf>
    <xf numFmtId="180" fontId="47"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7"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7" fillId="17" borderId="68" xfId="16" applyFont="1" applyFill="1" applyBorder="1">
      <alignment vertical="center"/>
    </xf>
    <xf numFmtId="0" fontId="10" fillId="17" borderId="68" xfId="16" applyFont="1" applyFill="1" applyBorder="1">
      <alignment vertical="center"/>
    </xf>
    <xf numFmtId="0" fontId="34" fillId="0" borderId="0" xfId="17" applyFont="1" applyAlignment="1">
      <alignment horizontal="left" vertical="center" indent="2"/>
    </xf>
    <xf numFmtId="0" fontId="101" fillId="0" borderId="0" xfId="17" applyFont="1">
      <alignment vertical="center"/>
    </xf>
    <xf numFmtId="0" fontId="1" fillId="17" borderId="0" xfId="2" applyFont="1" applyFill="1">
      <alignment vertical="center"/>
    </xf>
    <xf numFmtId="0" fontId="24" fillId="17" borderId="0" xfId="19" applyFont="1" applyFill="1">
      <alignment vertical="center"/>
    </xf>
    <xf numFmtId="0" fontId="24" fillId="17" borderId="0" xfId="2" applyFont="1" applyFill="1" applyAlignment="1">
      <alignment horizontal="left" vertical="center"/>
    </xf>
    <xf numFmtId="0" fontId="38" fillId="17" borderId="0" xfId="17" applyFont="1" applyFill="1">
      <alignment vertical="center"/>
    </xf>
    <xf numFmtId="0" fontId="12" fillId="0" borderId="0" xfId="2" applyFont="1" applyAlignment="1">
      <alignment horizontal="center" vertical="center"/>
    </xf>
    <xf numFmtId="14" fontId="83" fillId="0" borderId="0" xfId="2" applyNumberFormat="1" applyFont="1" applyAlignment="1">
      <alignment horizontal="center" vertical="center"/>
    </xf>
    <xf numFmtId="0" fontId="12" fillId="0" borderId="0" xfId="2" applyFont="1" applyAlignment="1">
      <alignment vertical="top" wrapText="1"/>
    </xf>
    <xf numFmtId="0" fontId="38" fillId="0" borderId="0" xfId="17" applyFont="1" applyAlignment="1">
      <alignment horizontal="center" vertical="center"/>
    </xf>
    <xf numFmtId="0" fontId="106" fillId="17" borderId="0" xfId="17" applyFont="1" applyFill="1" applyAlignment="1">
      <alignment horizontal="left" vertical="center"/>
    </xf>
    <xf numFmtId="0" fontId="83" fillId="0" borderId="0" xfId="2" applyFont="1" applyAlignment="1">
      <alignment vertical="top" wrapText="1"/>
    </xf>
    <xf numFmtId="180" fontId="47" fillId="10" borderId="70" xfId="17" applyNumberFormat="1" applyFont="1" applyFill="1" applyBorder="1" applyAlignment="1">
      <alignment horizontal="center" vertical="center"/>
    </xf>
    <xf numFmtId="14" fontId="87" fillId="19" borderId="60" xfId="2" applyNumberFormat="1" applyFont="1" applyFill="1" applyBorder="1" applyAlignment="1">
      <alignment vertical="center" shrinkToFit="1"/>
    </xf>
    <xf numFmtId="14" fontId="26" fillId="19" borderId="71" xfId="2" applyNumberFormat="1" applyFont="1" applyFill="1" applyBorder="1" applyAlignment="1">
      <alignment horizontal="center" vertical="center" shrinkToFit="1"/>
    </xf>
    <xf numFmtId="14" fontId="83" fillId="19" borderId="74" xfId="1" applyNumberFormat="1" applyFont="1" applyFill="1" applyBorder="1" applyAlignment="1" applyProtection="1">
      <alignment vertical="center" wrapText="1"/>
    </xf>
    <xf numFmtId="14" fontId="83" fillId="19" borderId="72" xfId="2" applyNumberFormat="1" applyFont="1" applyFill="1" applyBorder="1">
      <alignment vertical="center"/>
    </xf>
    <xf numFmtId="0" fontId="67" fillId="0" borderId="0" xfId="0" applyFont="1">
      <alignment vertical="center"/>
    </xf>
    <xf numFmtId="0" fontId="111" fillId="5" borderId="3" xfId="2" applyFont="1" applyFill="1" applyBorder="1">
      <alignment vertical="center"/>
    </xf>
    <xf numFmtId="0" fontId="110" fillId="0" borderId="58" xfId="0" applyFont="1" applyBorder="1">
      <alignment vertical="center"/>
    </xf>
    <xf numFmtId="0" fontId="24" fillId="17" borderId="0" xfId="19" applyFont="1" applyFill="1" applyAlignment="1">
      <alignment horizontal="center" vertical="center"/>
    </xf>
    <xf numFmtId="0" fontId="24" fillId="17" borderId="0" xfId="19" applyFont="1" applyFill="1" applyAlignment="1">
      <alignment horizontal="center" vertical="center" wrapText="1"/>
    </xf>
    <xf numFmtId="0" fontId="101" fillId="0" borderId="0" xfId="17" applyFont="1" applyAlignment="1">
      <alignment horizontal="left" vertical="center"/>
    </xf>
    <xf numFmtId="177" fontId="1" fillId="17" borderId="75" xfId="2" applyNumberFormat="1" applyFont="1" applyFill="1" applyBorder="1" applyAlignment="1">
      <alignment horizontal="center" vertical="center" wrapText="1"/>
    </xf>
    <xf numFmtId="0" fontId="112" fillId="17" borderId="76" xfId="2" applyFont="1" applyFill="1" applyBorder="1" applyAlignment="1">
      <alignment horizontal="center" vertical="center"/>
    </xf>
    <xf numFmtId="177" fontId="112" fillId="17" borderId="76" xfId="2" applyNumberFormat="1" applyFont="1" applyFill="1" applyBorder="1" applyAlignment="1">
      <alignment horizontal="center" vertical="center" shrinkToFit="1"/>
    </xf>
    <xf numFmtId="0" fontId="113" fillId="0" borderId="76" xfId="0" applyFont="1" applyBorder="1" applyAlignment="1">
      <alignment horizontal="center" vertical="center" wrapText="1"/>
    </xf>
    <xf numFmtId="177" fontId="12" fillId="17" borderId="76" xfId="2" applyNumberFormat="1" applyFont="1" applyFill="1" applyBorder="1" applyAlignment="1">
      <alignment horizontal="center" vertical="center" wrapText="1"/>
    </xf>
    <xf numFmtId="0" fontId="117" fillId="0" borderId="0" xfId="0" applyFont="1">
      <alignment vertical="center"/>
    </xf>
    <xf numFmtId="0" fontId="6" fillId="0" borderId="36" xfId="2" applyBorder="1">
      <alignment vertical="center"/>
    </xf>
    <xf numFmtId="0" fontId="6" fillId="0" borderId="37" xfId="2" applyBorder="1">
      <alignment vertical="center"/>
    </xf>
    <xf numFmtId="0" fontId="99" fillId="5" borderId="22" xfId="0" applyFont="1" applyFill="1" applyBorder="1" applyAlignment="1">
      <alignment horizontal="left" vertical="top"/>
    </xf>
    <xf numFmtId="0" fontId="33" fillId="17" borderId="0" xfId="2" applyFont="1" applyFill="1">
      <alignment vertical="center"/>
    </xf>
    <xf numFmtId="0" fontId="34" fillId="17" borderId="0" xfId="17" applyFont="1" applyFill="1">
      <alignment vertical="center"/>
    </xf>
    <xf numFmtId="0" fontId="35" fillId="17" borderId="0" xfId="17" applyFont="1" applyFill="1" applyAlignment="1">
      <alignment vertical="top" wrapText="1"/>
    </xf>
    <xf numFmtId="0" fontId="36" fillId="17" borderId="0" xfId="2" applyFont="1" applyFill="1" applyAlignment="1">
      <alignment horizontal="center" vertical="center"/>
    </xf>
    <xf numFmtId="0" fontId="78" fillId="17" borderId="0" xfId="17" applyFont="1" applyFill="1" applyAlignment="1">
      <alignment horizontal="left" vertical="center"/>
    </xf>
    <xf numFmtId="0" fontId="37" fillId="17" borderId="0" xfId="2" applyFont="1" applyFill="1" applyAlignment="1">
      <alignment vertical="center" wrapText="1"/>
    </xf>
    <xf numFmtId="0" fontId="39" fillId="17" borderId="0" xfId="2" applyFont="1" applyFill="1" applyAlignment="1">
      <alignment vertical="center" wrapText="1"/>
    </xf>
    <xf numFmtId="0" fontId="41" fillId="17" borderId="0" xfId="2" applyFont="1" applyFill="1">
      <alignment vertical="center"/>
    </xf>
    <xf numFmtId="0" fontId="42" fillId="17" borderId="0" xfId="2" applyFont="1" applyFill="1" applyAlignment="1">
      <alignment horizontal="center" vertical="center"/>
    </xf>
    <xf numFmtId="0" fontId="35" fillId="17" borderId="0" xfId="17" applyFont="1" applyFill="1" applyAlignment="1">
      <alignment horizontal="center" vertical="center"/>
    </xf>
    <xf numFmtId="0" fontId="40" fillId="17" borderId="0" xfId="17" applyFont="1" applyFill="1" applyAlignment="1">
      <alignment vertical="top" wrapText="1"/>
    </xf>
    <xf numFmtId="0" fontId="1" fillId="17" borderId="0" xfId="17" applyFill="1" applyAlignment="1">
      <alignment horizontal="center" vertical="center"/>
    </xf>
    <xf numFmtId="0" fontId="43" fillId="17" borderId="0" xfId="2" applyFont="1" applyFill="1" applyAlignment="1">
      <alignment vertical="center" wrapText="1"/>
    </xf>
    <xf numFmtId="0" fontId="39" fillId="17" borderId="0" xfId="2" applyFont="1" applyFill="1">
      <alignment vertical="center"/>
    </xf>
    <xf numFmtId="0" fontId="35" fillId="17" borderId="0" xfId="17" applyFont="1" applyFill="1">
      <alignment vertical="center"/>
    </xf>
    <xf numFmtId="0" fontId="44" fillId="17" borderId="0" xfId="17" applyFont="1" applyFill="1" applyAlignment="1">
      <alignment horizontal="center" vertical="center" wrapText="1"/>
    </xf>
    <xf numFmtId="0" fontId="45" fillId="17" borderId="0" xfId="17" applyFont="1" applyFill="1">
      <alignment vertical="center"/>
    </xf>
    <xf numFmtId="0" fontId="6" fillId="17" borderId="0" xfId="2" applyFill="1" applyAlignment="1">
      <alignment horizontal="center" vertical="center"/>
    </xf>
    <xf numFmtId="0" fontId="43" fillId="17" borderId="0" xfId="17" applyFont="1" applyFill="1" applyAlignment="1">
      <alignment vertical="center" wrapText="1"/>
    </xf>
    <xf numFmtId="0" fontId="48" fillId="17" borderId="0" xfId="17" applyFont="1" applyFill="1" applyAlignment="1">
      <alignment horizontal="center" vertical="center"/>
    </xf>
    <xf numFmtId="0" fontId="8" fillId="17" borderId="0" xfId="1" applyFill="1" applyAlignment="1" applyProtection="1">
      <alignment horizontal="center" vertical="center"/>
    </xf>
    <xf numFmtId="0" fontId="51" fillId="17" borderId="0" xfId="17" applyFont="1" applyFill="1" applyAlignment="1">
      <alignment horizontal="center" vertical="center"/>
    </xf>
    <xf numFmtId="0" fontId="0" fillId="17" borderId="0" xfId="0" applyFill="1" applyAlignment="1">
      <alignment vertical="center" wrapText="1"/>
    </xf>
    <xf numFmtId="0" fontId="1" fillId="17" borderId="55" xfId="17" applyFill="1" applyBorder="1" applyAlignment="1">
      <alignment horizontal="center" vertical="center" wrapText="1"/>
    </xf>
    <xf numFmtId="0" fontId="1" fillId="17" borderId="0" xfId="17" applyFill="1">
      <alignment vertical="center"/>
    </xf>
    <xf numFmtId="0" fontId="1" fillId="17" borderId="56" xfId="17" applyFill="1" applyBorder="1" applyAlignment="1">
      <alignment horizontal="center" vertical="center"/>
    </xf>
    <xf numFmtId="182" fontId="99" fillId="5" borderId="0" xfId="0" applyNumberFormat="1" applyFont="1" applyFill="1" applyAlignment="1">
      <alignment horizontal="left" vertical="center"/>
    </xf>
    <xf numFmtId="14" fontId="87" fillId="19" borderId="78" xfId="2" applyNumberFormat="1" applyFont="1" applyFill="1" applyBorder="1" applyAlignment="1">
      <alignment horizontal="center" vertical="center"/>
    </xf>
    <xf numFmtId="14" fontId="87" fillId="19" borderId="79" xfId="2" applyNumberFormat="1" applyFont="1" applyFill="1" applyBorder="1" applyAlignment="1">
      <alignment horizontal="center" vertical="center"/>
    </xf>
    <xf numFmtId="14" fontId="87" fillId="19" borderId="80" xfId="2" applyNumberFormat="1" applyFont="1" applyFill="1" applyBorder="1" applyAlignment="1">
      <alignment horizontal="center" vertical="center"/>
    </xf>
    <xf numFmtId="0" fontId="122" fillId="31" borderId="0" xfId="0" applyFont="1" applyFill="1" applyAlignment="1">
      <alignment horizontal="center" vertical="center" wrapText="1"/>
    </xf>
    <xf numFmtId="0" fontId="12" fillId="0" borderId="84" xfId="2" applyFont="1" applyBorder="1" applyAlignment="1">
      <alignment horizontal="center" vertical="center" wrapText="1"/>
    </xf>
    <xf numFmtId="14" fontId="83" fillId="19" borderId="1" xfId="1" applyNumberFormat="1" applyFont="1" applyFill="1" applyBorder="1" applyAlignment="1" applyProtection="1">
      <alignment horizontal="center" vertical="center" shrinkToFit="1"/>
    </xf>
    <xf numFmtId="0" fontId="108" fillId="19" borderId="79" xfId="2" applyFont="1" applyFill="1" applyBorder="1" applyAlignment="1">
      <alignment horizontal="center" vertical="center" wrapText="1"/>
    </xf>
    <xf numFmtId="0" fontId="108" fillId="19" borderId="79" xfId="2" applyFont="1" applyFill="1" applyBorder="1" applyAlignment="1">
      <alignment horizontal="center" vertical="center"/>
    </xf>
    <xf numFmtId="0" fontId="108" fillId="19" borderId="78" xfId="2" applyFont="1" applyFill="1" applyBorder="1" applyAlignment="1">
      <alignment horizontal="center" vertical="center"/>
    </xf>
    <xf numFmtId="0" fontId="121" fillId="0" borderId="0" xfId="2" applyFont="1">
      <alignment vertical="center"/>
    </xf>
    <xf numFmtId="0" fontId="6" fillId="0" borderId="0" xfId="2" applyAlignment="1">
      <alignment horizontal="center" vertical="top"/>
    </xf>
    <xf numFmtId="14" fontId="83" fillId="19" borderId="73" xfId="1" applyNumberFormat="1" applyFont="1" applyFill="1" applyBorder="1" applyAlignment="1" applyProtection="1">
      <alignment horizontal="center" vertical="center" wrapText="1"/>
    </xf>
    <xf numFmtId="0" fontId="118" fillId="31" borderId="0" xfId="0" applyFont="1" applyFill="1" applyAlignment="1">
      <alignment horizontal="center" vertical="center" wrapText="1"/>
    </xf>
    <xf numFmtId="0" fontId="21" fillId="17" borderId="75" xfId="2" applyFont="1" applyFill="1" applyBorder="1" applyAlignment="1">
      <alignment horizontal="center" vertical="center" wrapText="1"/>
    </xf>
    <xf numFmtId="0" fontId="85" fillId="0" borderId="0" xfId="2" applyFont="1" applyAlignment="1">
      <alignment vertical="top" wrapText="1"/>
    </xf>
    <xf numFmtId="0" fontId="8" fillId="0" borderId="87" xfId="1" applyBorder="1" applyAlignment="1" applyProtection="1">
      <alignment horizontal="left" vertical="top" wrapText="1"/>
    </xf>
    <xf numFmtId="14" fontId="18" fillId="19" borderId="1" xfId="2" applyNumberFormat="1" applyFont="1" applyFill="1" applyBorder="1" applyAlignment="1">
      <alignment horizontal="center" vertical="center" wrapText="1" shrinkToFit="1"/>
    </xf>
    <xf numFmtId="0" fontId="43" fillId="5" borderId="0" xfId="17" applyFont="1" applyFill="1" applyAlignment="1">
      <alignment vertical="center" wrapText="1"/>
    </xf>
    <xf numFmtId="14" fontId="83" fillId="19" borderId="60" xfId="2" applyNumberFormat="1" applyFont="1" applyFill="1" applyBorder="1" applyAlignment="1">
      <alignment horizontal="center" vertical="center" wrapText="1" shrinkToFit="1"/>
    </xf>
    <xf numFmtId="14" fontId="87" fillId="19" borderId="90" xfId="2" applyNumberFormat="1" applyFont="1" applyFill="1" applyBorder="1" applyAlignment="1">
      <alignment vertical="center" shrinkToFit="1"/>
    </xf>
    <xf numFmtId="0" fontId="113" fillId="21" borderId="76" xfId="0" applyFont="1" applyFill="1" applyBorder="1" applyAlignment="1">
      <alignment horizontal="center" vertical="center" wrapText="1"/>
    </xf>
    <xf numFmtId="0" fontId="113" fillId="33" borderId="76" xfId="0" applyFont="1" applyFill="1" applyBorder="1" applyAlignment="1">
      <alignment horizontal="center" vertical="center" wrapText="1"/>
    </xf>
    <xf numFmtId="0" fontId="136" fillId="17" borderId="0" xfId="2" applyFont="1" applyFill="1" applyAlignment="1">
      <alignment horizontal="center" vertical="center" wrapText="1"/>
    </xf>
    <xf numFmtId="183" fontId="136" fillId="17" borderId="0" xfId="2" applyNumberFormat="1" applyFont="1" applyFill="1" applyAlignment="1">
      <alignment horizontal="center" vertical="center"/>
    </xf>
    <xf numFmtId="14" fontId="87" fillId="19" borderId="1" xfId="2" applyNumberFormat="1" applyFont="1" applyFill="1" applyBorder="1" applyAlignment="1">
      <alignment horizontal="center" vertical="center" wrapText="1" shrinkToFit="1"/>
    </xf>
    <xf numFmtId="0" fontId="8" fillId="0" borderId="87" xfId="1" applyBorder="1" applyAlignment="1" applyProtection="1">
      <alignment horizontal="left" vertical="center" wrapText="1"/>
    </xf>
    <xf numFmtId="0" fontId="24" fillId="17" borderId="0" xfId="19" applyFont="1" applyFill="1" applyAlignment="1">
      <alignment horizontal="left" vertical="center"/>
    </xf>
    <xf numFmtId="0" fontId="137" fillId="21" borderId="81" xfId="2" applyFont="1" applyFill="1" applyBorder="1" applyAlignment="1">
      <alignment horizontal="center" vertical="center" wrapText="1"/>
    </xf>
    <xf numFmtId="0" fontId="114" fillId="0" borderId="0" xfId="2" applyFont="1" applyAlignment="1">
      <alignment vertical="top" wrapText="1"/>
    </xf>
    <xf numFmtId="0" fontId="83" fillId="19" borderId="79" xfId="1" applyFont="1" applyFill="1" applyBorder="1" applyAlignment="1" applyProtection="1">
      <alignment horizontal="center" vertical="center"/>
    </xf>
    <xf numFmtId="0" fontId="6" fillId="0" borderId="89" xfId="2" applyBorder="1">
      <alignment vertical="center"/>
    </xf>
    <xf numFmtId="0" fontId="8" fillId="0" borderId="92" xfId="1" applyFill="1" applyBorder="1" applyAlignment="1" applyProtection="1">
      <alignment vertical="center" wrapText="1"/>
    </xf>
    <xf numFmtId="0" fontId="114" fillId="0" borderId="93" xfId="1" applyFont="1" applyFill="1" applyBorder="1" applyAlignment="1" applyProtection="1">
      <alignment horizontal="left" vertical="top" wrapText="1"/>
    </xf>
    <xf numFmtId="0" fontId="8" fillId="0" borderId="94" xfId="1" applyBorder="1" applyAlignment="1" applyProtection="1">
      <alignment vertical="center" wrapText="1"/>
    </xf>
    <xf numFmtId="0" fontId="115" fillId="0" borderId="95" xfId="1" applyFont="1" applyFill="1" applyBorder="1" applyAlignment="1" applyProtection="1">
      <alignment horizontal="left" vertical="top" wrapText="1"/>
    </xf>
    <xf numFmtId="0" fontId="8" fillId="0" borderId="96" xfId="1" applyFill="1" applyBorder="1" applyAlignment="1" applyProtection="1">
      <alignment horizontal="left" vertical="center" wrapText="1"/>
    </xf>
    <xf numFmtId="0" fontId="11" fillId="0" borderId="99" xfId="17" applyFont="1" applyBorder="1" applyAlignment="1">
      <alignment horizontal="center" vertical="center" shrinkToFit="1"/>
    </xf>
    <xf numFmtId="0" fontId="47" fillId="0" borderId="100" xfId="17" applyFont="1" applyBorder="1" applyAlignment="1">
      <alignment vertical="center" shrinkToFit="1"/>
    </xf>
    <xf numFmtId="0" fontId="47" fillId="10" borderId="104" xfId="17" applyFont="1" applyFill="1" applyBorder="1" applyAlignment="1">
      <alignment horizontal="center" vertical="center"/>
    </xf>
    <xf numFmtId="0" fontId="47" fillId="0" borderId="100" xfId="17" applyFont="1" applyBorder="1" applyAlignment="1">
      <alignment horizontal="center" vertical="center"/>
    </xf>
    <xf numFmtId="0" fontId="89" fillId="17" borderId="107" xfId="17" applyFont="1" applyFill="1" applyBorder="1" applyAlignment="1">
      <alignment horizontal="center" vertical="center" wrapText="1"/>
    </xf>
    <xf numFmtId="14" fontId="89" fillId="17" borderId="108" xfId="17" applyNumberFormat="1" applyFont="1" applyFill="1" applyBorder="1" applyAlignment="1">
      <alignment horizontal="center" vertical="center"/>
    </xf>
    <xf numFmtId="0" fontId="12" fillId="0" borderId="110" xfId="2" applyFont="1" applyBorder="1" applyAlignment="1">
      <alignment horizontal="center" vertical="center" wrapText="1"/>
    </xf>
    <xf numFmtId="14" fontId="34" fillId="17" borderId="108" xfId="17" applyNumberFormat="1" applyFont="1" applyFill="1" applyBorder="1" applyAlignment="1">
      <alignment horizontal="center" vertical="center"/>
    </xf>
    <xf numFmtId="0" fontId="12" fillId="0" borderId="111"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113" xfId="2" applyFont="1" applyBorder="1" applyAlignment="1">
      <alignment horizontal="center" vertical="center" wrapText="1"/>
    </xf>
    <xf numFmtId="0" fontId="12" fillId="0" borderId="110" xfId="2" applyFont="1" applyBorder="1" applyAlignment="1">
      <alignment horizontal="center" vertical="center"/>
    </xf>
    <xf numFmtId="0" fontId="12" fillId="5" borderId="113" xfId="2" applyFont="1" applyFill="1" applyBorder="1" applyAlignment="1">
      <alignment horizontal="center" vertical="center" wrapText="1"/>
    </xf>
    <xf numFmtId="0" fontId="1" fillId="17" borderId="114" xfId="17" applyFill="1" applyBorder="1" applyAlignment="1">
      <alignment horizontal="center" vertical="center" wrapText="1"/>
    </xf>
    <xf numFmtId="0" fontId="54" fillId="3" borderId="115" xfId="17" applyFont="1" applyFill="1" applyBorder="1" applyAlignment="1">
      <alignment horizontal="center" vertical="center" wrapText="1"/>
    </xf>
    <xf numFmtId="0" fontId="7" fillId="3" borderId="116" xfId="17" applyFont="1" applyFill="1" applyBorder="1" applyAlignment="1">
      <alignment horizontal="center" vertical="center" wrapText="1"/>
    </xf>
    <xf numFmtId="0" fontId="13" fillId="3" borderId="116" xfId="17" applyFont="1" applyFill="1" applyBorder="1" applyAlignment="1">
      <alignment horizontal="center" vertical="center" wrapText="1"/>
    </xf>
    <xf numFmtId="0" fontId="56" fillId="3" borderId="116" xfId="17" applyFont="1" applyFill="1" applyBorder="1" applyAlignment="1">
      <alignment horizontal="center" vertical="center" wrapText="1"/>
    </xf>
    <xf numFmtId="0" fontId="7" fillId="3" borderId="118" xfId="17" applyFont="1" applyFill="1" applyBorder="1" applyAlignment="1">
      <alignment horizontal="center" vertical="center" wrapText="1"/>
    </xf>
    <xf numFmtId="176" fontId="57" fillId="3" borderId="122" xfId="17" applyNumberFormat="1" applyFont="1" applyFill="1" applyBorder="1" applyAlignment="1">
      <alignment horizontal="center" vertical="center" wrapText="1"/>
    </xf>
    <xf numFmtId="0" fontId="57" fillId="3" borderId="122" xfId="17" applyFont="1" applyFill="1" applyBorder="1" applyAlignment="1">
      <alignment horizontal="left" vertical="center" wrapText="1"/>
    </xf>
    <xf numFmtId="176" fontId="57" fillId="11" borderId="123" xfId="17" applyNumberFormat="1" applyFont="1" applyFill="1" applyBorder="1" applyAlignment="1">
      <alignment horizontal="center" vertical="center" wrapText="1"/>
    </xf>
    <xf numFmtId="0" fontId="57" fillId="11" borderId="123" xfId="17" applyFont="1" applyFill="1" applyBorder="1" applyAlignment="1">
      <alignment horizontal="left" vertical="center" wrapText="1"/>
    </xf>
    <xf numFmtId="0" fontId="47" fillId="17" borderId="99" xfId="16" applyFont="1" applyFill="1" applyBorder="1">
      <alignment vertical="center"/>
    </xf>
    <xf numFmtId="0" fontId="61" fillId="12" borderId="124" xfId="17" applyFont="1" applyFill="1" applyBorder="1" applyAlignment="1">
      <alignment horizontal="center" vertical="center" wrapText="1"/>
    </xf>
    <xf numFmtId="176" fontId="59" fillId="12" borderId="124" xfId="17" applyNumberFormat="1" applyFont="1" applyFill="1" applyBorder="1" applyAlignment="1">
      <alignment horizontal="center" vertical="center" wrapText="1"/>
    </xf>
    <xf numFmtId="181" fontId="61" fillId="9" borderId="124" xfId="0" applyNumberFormat="1" applyFont="1" applyFill="1" applyBorder="1" applyAlignment="1">
      <alignment horizontal="center" vertical="center"/>
    </xf>
    <xf numFmtId="0" fontId="61" fillId="12" borderId="125" xfId="17" applyFont="1" applyFill="1" applyBorder="1" applyAlignment="1">
      <alignment horizontal="center" vertical="center" wrapText="1"/>
    </xf>
    <xf numFmtId="0" fontId="138" fillId="19" borderId="127" xfId="2" applyFont="1" applyFill="1" applyBorder="1" applyAlignment="1">
      <alignment horizontal="center" vertical="center" wrapText="1"/>
    </xf>
    <xf numFmtId="0" fontId="127" fillId="19" borderId="127" xfId="2" applyFont="1" applyFill="1" applyBorder="1" applyAlignment="1">
      <alignment horizontal="center" vertical="center" wrapText="1"/>
    </xf>
    <xf numFmtId="0" fontId="6" fillId="0" borderId="128" xfId="2" applyBorder="1" applyAlignment="1">
      <alignment vertical="top" wrapText="1"/>
    </xf>
    <xf numFmtId="0" fontId="6" fillId="0" borderId="129" xfId="2" applyBorder="1" applyAlignment="1">
      <alignment vertical="top" wrapText="1"/>
    </xf>
    <xf numFmtId="0" fontId="6" fillId="13" borderId="128" xfId="2" applyFill="1" applyBorder="1" applyAlignment="1">
      <alignment vertical="top" wrapText="1"/>
    </xf>
    <xf numFmtId="0" fontId="1" fillId="2" borderId="130" xfId="2" applyFont="1" applyFill="1" applyBorder="1" applyAlignment="1">
      <alignment vertical="top" wrapText="1"/>
    </xf>
    <xf numFmtId="0" fontId="96" fillId="2" borderId="133" xfId="2" applyFont="1" applyFill="1" applyBorder="1" applyAlignment="1">
      <alignment vertical="top" wrapText="1"/>
    </xf>
    <xf numFmtId="0" fontId="1" fillId="3" borderId="134" xfId="2" applyFont="1" applyFill="1" applyBorder="1" applyAlignment="1">
      <alignment vertical="top" wrapText="1"/>
    </xf>
    <xf numFmtId="0" fontId="0" fillId="19" borderId="128" xfId="0" applyFill="1" applyBorder="1" applyAlignment="1">
      <alignment vertical="top" wrapText="1"/>
    </xf>
    <xf numFmtId="0" fontId="17" fillId="3" borderId="135" xfId="2" applyFont="1" applyFill="1" applyBorder="1" applyAlignment="1">
      <alignment horizontal="center" vertical="center" wrapText="1"/>
    </xf>
    <xf numFmtId="0" fontId="87" fillId="19" borderId="136" xfId="2" applyFont="1" applyFill="1" applyBorder="1" applyAlignment="1">
      <alignment horizontal="center" vertical="center"/>
    </xf>
    <xf numFmtId="0" fontId="93" fillId="23" borderId="137" xfId="2" applyFont="1" applyFill="1" applyBorder="1" applyAlignment="1">
      <alignment horizontal="center" vertical="center" wrapText="1"/>
    </xf>
    <xf numFmtId="0" fontId="102" fillId="23" borderId="138" xfId="2" applyFont="1" applyFill="1" applyBorder="1" applyAlignment="1">
      <alignment horizontal="left" vertical="center" shrinkToFit="1"/>
    </xf>
    <xf numFmtId="0" fontId="92" fillId="23" borderId="138" xfId="2" applyFont="1" applyFill="1" applyBorder="1" applyAlignment="1">
      <alignment horizontal="center" vertical="center"/>
    </xf>
    <xf numFmtId="0" fontId="92" fillId="23" borderId="139" xfId="2" applyFont="1" applyFill="1" applyBorder="1" applyAlignment="1">
      <alignment horizontal="center" vertical="center"/>
    </xf>
    <xf numFmtId="0" fontId="8" fillId="0" borderId="141" xfId="1" applyFill="1" applyBorder="1" applyAlignment="1" applyProtection="1">
      <alignment vertical="center" wrapText="1"/>
    </xf>
    <xf numFmtId="0" fontId="25" fillId="0" borderId="142" xfId="2" applyFont="1" applyBorder="1" applyAlignment="1">
      <alignment vertical="top" wrapText="1"/>
    </xf>
    <xf numFmtId="0" fontId="92" fillId="23" borderId="138" xfId="2" applyFont="1" applyFill="1" applyBorder="1" applyAlignment="1">
      <alignment horizontal="center" vertical="center" wrapText="1"/>
    </xf>
    <xf numFmtId="0" fontId="140" fillId="0" borderId="95" xfId="1" applyFont="1" applyFill="1" applyBorder="1" applyAlignment="1" applyProtection="1">
      <alignment horizontal="left" vertical="top" wrapText="1"/>
    </xf>
    <xf numFmtId="14" fontId="18" fillId="3" borderId="2" xfId="2" applyNumberFormat="1" applyFont="1" applyFill="1" applyBorder="1" applyAlignment="1">
      <alignment horizontal="center" vertical="center" shrinkToFit="1"/>
    </xf>
    <xf numFmtId="14" fontId="25"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5" fillId="3" borderId="0" xfId="1" applyNumberFormat="1" applyFont="1" applyFill="1" applyBorder="1" applyAlignment="1" applyProtection="1">
      <alignment horizontal="center" vertical="center" wrapText="1" shrinkToFit="1"/>
    </xf>
    <xf numFmtId="0" fontId="141" fillId="19" borderId="127" xfId="2" applyFont="1" applyFill="1" applyBorder="1" applyAlignment="1">
      <alignment horizontal="center" vertical="center" wrapText="1"/>
    </xf>
    <xf numFmtId="0" fontId="84" fillId="0" borderId="89" xfId="2" applyFont="1" applyBorder="1" applyAlignment="1">
      <alignment vertical="center" shrinkToFit="1"/>
    </xf>
    <xf numFmtId="0" fontId="8" fillId="0" borderId="153" xfId="1" applyBorder="1" applyAlignment="1" applyProtection="1">
      <alignment horizontal="left" vertical="center" wrapText="1"/>
    </xf>
    <xf numFmtId="0" fontId="6" fillId="0" borderId="153" xfId="2" applyBorder="1">
      <alignment vertical="center"/>
    </xf>
    <xf numFmtId="14" fontId="87" fillId="19" borderId="79" xfId="2" applyNumberFormat="1" applyFont="1" applyFill="1" applyBorder="1" applyAlignment="1">
      <alignment horizontal="center" vertical="center" wrapText="1"/>
    </xf>
    <xf numFmtId="0" fontId="8" fillId="0" borderId="157" xfId="1" applyFill="1" applyBorder="1" applyAlignment="1" applyProtection="1">
      <alignment horizontal="left" vertical="top" wrapText="1"/>
    </xf>
    <xf numFmtId="0" fontId="6" fillId="0" borderId="157" xfId="2" applyBorder="1">
      <alignment vertical="center"/>
    </xf>
    <xf numFmtId="0" fontId="142" fillId="31" borderId="64" xfId="0" applyFont="1" applyFill="1" applyBorder="1" applyAlignment="1">
      <alignment horizontal="center" vertical="center" wrapText="1"/>
    </xf>
    <xf numFmtId="0" fontId="85" fillId="19" borderId="140" xfId="2" applyFont="1" applyFill="1" applyBorder="1" applyAlignment="1">
      <alignment horizontal="center" vertical="center" wrapText="1"/>
    </xf>
    <xf numFmtId="0" fontId="114" fillId="0" borderId="159" xfId="1" applyFont="1" applyFill="1" applyBorder="1" applyAlignment="1" applyProtection="1">
      <alignment vertical="top" wrapText="1"/>
    </xf>
    <xf numFmtId="14" fontId="83" fillId="19" borderId="162" xfId="1" applyNumberFormat="1" applyFont="1" applyFill="1" applyBorder="1" applyAlignment="1" applyProtection="1">
      <alignment horizontal="center" vertical="center" shrinkToFit="1"/>
    </xf>
    <xf numFmtId="14" fontId="83" fillId="19" borderId="162" xfId="2" applyNumberFormat="1" applyFont="1" applyFill="1" applyBorder="1" applyAlignment="1">
      <alignment horizontal="center" vertical="center" wrapText="1" shrinkToFit="1"/>
    </xf>
    <xf numFmtId="14" fontId="83" fillId="19" borderId="162" xfId="1" applyNumberFormat="1" applyFont="1" applyFill="1" applyBorder="1" applyAlignment="1" applyProtection="1">
      <alignment horizontal="center" vertical="center" wrapText="1"/>
    </xf>
    <xf numFmtId="0" fontId="8" fillId="0" borderId="163" xfId="1" applyBorder="1" applyAlignment="1" applyProtection="1">
      <alignment vertical="center"/>
    </xf>
    <xf numFmtId="0" fontId="21" fillId="17" borderId="164" xfId="2" applyFont="1" applyFill="1" applyBorder="1" applyAlignment="1">
      <alignment horizontal="center" vertical="center" wrapText="1"/>
    </xf>
    <xf numFmtId="0" fontId="83" fillId="19" borderId="147" xfId="2" applyFont="1" applyFill="1" applyBorder="1" applyAlignment="1">
      <alignment horizontal="center" vertical="center"/>
    </xf>
    <xf numFmtId="0" fontId="83" fillId="19" borderId="0" xfId="2" applyFont="1" applyFill="1" applyAlignment="1">
      <alignment horizontal="center" vertical="center" wrapText="1"/>
    </xf>
    <xf numFmtId="0" fontId="145" fillId="0" borderId="0" xfId="0" applyFont="1">
      <alignment vertical="center"/>
    </xf>
    <xf numFmtId="0" fontId="128" fillId="0" borderId="0" xfId="0" applyFont="1">
      <alignment vertical="center"/>
    </xf>
    <xf numFmtId="0" fontId="0" fillId="19" borderId="155" xfId="0" applyFill="1" applyBorder="1" applyAlignment="1">
      <alignment horizontal="center" vertical="center"/>
    </xf>
    <xf numFmtId="0" fontId="0" fillId="0" borderId="155" xfId="0" applyBorder="1" applyAlignment="1">
      <alignment horizontal="center" vertical="center"/>
    </xf>
    <xf numFmtId="0" fontId="0" fillId="17" borderId="155" xfId="0" applyFill="1" applyBorder="1" applyAlignment="1">
      <alignment horizontal="center" vertical="center"/>
    </xf>
    <xf numFmtId="0" fontId="0" fillId="0" borderId="33" xfId="0" applyBorder="1" applyAlignment="1">
      <alignment horizontal="center" vertical="center"/>
    </xf>
    <xf numFmtId="9" fontId="0" fillId="19" borderId="155" xfId="0" applyNumberFormat="1" applyFill="1" applyBorder="1" applyAlignment="1">
      <alignment horizontal="center" vertical="center"/>
    </xf>
    <xf numFmtId="9" fontId="0" fillId="0" borderId="155" xfId="0" applyNumberFormat="1" applyBorder="1" applyAlignment="1">
      <alignment horizontal="center" vertical="center"/>
    </xf>
    <xf numFmtId="9" fontId="0" fillId="17" borderId="155" xfId="0" applyNumberFormat="1" applyFill="1" applyBorder="1" applyAlignment="1">
      <alignment horizontal="center" vertical="center"/>
    </xf>
    <xf numFmtId="0" fontId="146" fillId="0" borderId="170" xfId="0" applyFont="1" applyBorder="1" applyAlignment="1">
      <alignment horizontal="center" vertical="center"/>
    </xf>
    <xf numFmtId="0" fontId="146" fillId="0" borderId="171" xfId="0" applyFont="1" applyBorder="1" applyAlignment="1">
      <alignment horizontal="center" vertical="center"/>
    </xf>
    <xf numFmtId="0" fontId="146" fillId="0" borderId="172" xfId="0" applyFont="1" applyBorder="1" applyAlignment="1">
      <alignment horizontal="center" vertical="center"/>
    </xf>
    <xf numFmtId="0" fontId="146" fillId="0" borderId="173" xfId="0" applyFont="1" applyBorder="1" applyAlignment="1">
      <alignment horizontal="center" vertical="center"/>
    </xf>
    <xf numFmtId="0" fontId="146" fillId="0" borderId="174" xfId="0" applyFont="1" applyBorder="1" applyAlignment="1">
      <alignment horizontal="center" vertical="center"/>
    </xf>
    <xf numFmtId="0" fontId="146" fillId="0" borderId="175" xfId="0" applyFont="1" applyBorder="1" applyAlignment="1">
      <alignment horizontal="center" vertical="center"/>
    </xf>
    <xf numFmtId="0" fontId="146" fillId="0" borderId="176" xfId="0" applyFont="1" applyBorder="1" applyAlignment="1">
      <alignment horizontal="center" vertical="center"/>
    </xf>
    <xf numFmtId="0" fontId="146" fillId="0" borderId="177" xfId="0" applyFont="1" applyBorder="1" applyAlignment="1">
      <alignment horizontal="center" vertical="center"/>
    </xf>
    <xf numFmtId="0" fontId="0" fillId="0" borderId="178" xfId="0" applyBorder="1" applyAlignment="1">
      <alignment horizontal="center" vertical="center"/>
    </xf>
    <xf numFmtId="0" fontId="0" fillId="0" borderId="179" xfId="0" applyBorder="1" applyAlignment="1">
      <alignment horizontal="center" vertical="center"/>
    </xf>
    <xf numFmtId="0" fontId="0" fillId="0" borderId="180" xfId="0" applyBorder="1" applyAlignment="1">
      <alignment horizontal="center"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147" fillId="0" borderId="170" xfId="0" applyFont="1" applyBorder="1" applyAlignment="1">
      <alignment horizontal="center" vertical="center"/>
    </xf>
    <xf numFmtId="0" fontId="147" fillId="0" borderId="171" xfId="0" applyFont="1" applyBorder="1" applyAlignment="1">
      <alignment horizontal="center" vertical="center"/>
    </xf>
    <xf numFmtId="0" fontId="147" fillId="0" borderId="172" xfId="0" applyFont="1" applyBorder="1" applyAlignment="1">
      <alignment horizontal="center" vertical="center"/>
    </xf>
    <xf numFmtId="0" fontId="147" fillId="0" borderId="173" xfId="0" applyFont="1" applyBorder="1" applyAlignment="1">
      <alignment horizontal="center" vertical="center"/>
    </xf>
    <xf numFmtId="9" fontId="0" fillId="0" borderId="181" xfId="0" applyNumberFormat="1" applyBorder="1" applyAlignment="1">
      <alignment horizontal="center" vertical="center"/>
    </xf>
    <xf numFmtId="9" fontId="0" fillId="0" borderId="179" xfId="0" applyNumberFormat="1" applyBorder="1" applyAlignment="1">
      <alignment horizontal="center" vertical="center"/>
    </xf>
    <xf numFmtId="9" fontId="0" fillId="0" borderId="180" xfId="0" applyNumberFormat="1" applyBorder="1" applyAlignment="1">
      <alignment horizontal="center" vertical="center"/>
    </xf>
    <xf numFmtId="9" fontId="0" fillId="0" borderId="182" xfId="0" applyNumberFormat="1" applyBorder="1" applyAlignment="1">
      <alignment horizontal="center" vertical="center"/>
    </xf>
    <xf numFmtId="0" fontId="17" fillId="21" borderId="146" xfId="1" applyFont="1" applyFill="1" applyBorder="1" applyAlignment="1" applyProtection="1">
      <alignment horizontal="center" vertical="center" wrapText="1"/>
    </xf>
    <xf numFmtId="0" fontId="89" fillId="13" borderId="130" xfId="2" applyFont="1" applyFill="1" applyBorder="1" applyAlignment="1">
      <alignment vertical="top" wrapText="1"/>
    </xf>
    <xf numFmtId="14" fontId="87" fillId="19" borderId="186" xfId="2" applyNumberFormat="1" applyFont="1" applyFill="1" applyBorder="1" applyAlignment="1">
      <alignment horizontal="center" vertical="center"/>
    </xf>
    <xf numFmtId="14" fontId="87" fillId="19" borderId="185" xfId="2" applyNumberFormat="1" applyFont="1" applyFill="1" applyBorder="1" applyAlignment="1">
      <alignment horizontal="center" vertical="center"/>
    </xf>
    <xf numFmtId="0" fontId="88" fillId="19" borderId="187" xfId="2" applyFont="1" applyFill="1" applyBorder="1" applyAlignment="1">
      <alignment horizontal="center" vertical="center"/>
    </xf>
    <xf numFmtId="14" fontId="87" fillId="19" borderId="187" xfId="2" applyNumberFormat="1" applyFont="1" applyFill="1" applyBorder="1" applyAlignment="1">
      <alignment horizontal="center" vertical="center"/>
    </xf>
    <xf numFmtId="0" fontId="8" fillId="0" borderId="184" xfId="1" applyBorder="1" applyAlignment="1" applyProtection="1">
      <alignment vertical="top" wrapText="1"/>
    </xf>
    <xf numFmtId="0" fontId="114" fillId="0" borderId="82" xfId="2" applyFont="1" applyBorder="1" applyAlignment="1">
      <alignment horizontal="left" vertical="top" wrapText="1"/>
    </xf>
    <xf numFmtId="0" fontId="114" fillId="0" borderId="184" xfId="2" applyFont="1" applyBorder="1" applyAlignment="1">
      <alignment vertical="top" wrapText="1"/>
    </xf>
    <xf numFmtId="0" fontId="114" fillId="0" borderId="0" xfId="1" applyFont="1" applyAlignment="1" applyProtection="1">
      <alignment horizontal="left" vertical="top" wrapText="1"/>
    </xf>
    <xf numFmtId="0" fontId="83" fillId="19" borderId="64" xfId="2" applyFont="1" applyFill="1" applyBorder="1" applyAlignment="1">
      <alignment horizontal="center" vertical="center"/>
    </xf>
    <xf numFmtId="0" fontId="148" fillId="19" borderId="185" xfId="2" applyFont="1" applyFill="1" applyBorder="1" applyAlignment="1">
      <alignment horizontal="center" vertical="center"/>
    </xf>
    <xf numFmtId="0" fontId="148" fillId="19" borderId="186" xfId="2" applyFont="1" applyFill="1" applyBorder="1" applyAlignment="1">
      <alignment horizontal="center" vertical="center"/>
    </xf>
    <xf numFmtId="56" fontId="83" fillId="19" borderId="148" xfId="2" applyNumberFormat="1" applyFont="1" applyFill="1" applyBorder="1" applyAlignment="1">
      <alignment horizontal="center" vertical="center" wrapText="1"/>
    </xf>
    <xf numFmtId="14" fontId="87" fillId="19" borderId="188" xfId="2" applyNumberFormat="1" applyFont="1" applyFill="1" applyBorder="1" applyAlignment="1">
      <alignment horizontal="center" vertical="center"/>
    </xf>
    <xf numFmtId="0" fontId="12" fillId="37" borderId="0" xfId="2" applyFont="1" applyFill="1" applyAlignment="1">
      <alignment vertical="top" wrapText="1"/>
    </xf>
    <xf numFmtId="0" fontId="29" fillId="37" borderId="0" xfId="2" applyFont="1" applyFill="1" applyAlignment="1">
      <alignment vertical="top" wrapText="1"/>
    </xf>
    <xf numFmtId="0" fontId="8" fillId="37" borderId="0" xfId="1" applyFill="1" applyAlignment="1" applyProtection="1">
      <alignment horizontal="center" vertical="top" wrapText="1"/>
    </xf>
    <xf numFmtId="0" fontId="83" fillId="19" borderId="149" xfId="2" applyFont="1" applyFill="1" applyBorder="1">
      <alignment vertical="center"/>
    </xf>
    <xf numFmtId="14" fontId="83" fillId="2" borderId="146" xfId="2" applyNumberFormat="1" applyFont="1" applyFill="1" applyBorder="1" applyAlignment="1">
      <alignment horizontal="center" vertical="center"/>
    </xf>
    <xf numFmtId="14" fontId="83" fillId="19" borderId="149" xfId="2" applyNumberFormat="1" applyFont="1" applyFill="1" applyBorder="1">
      <alignment vertical="center"/>
    </xf>
    <xf numFmtId="14" fontId="83" fillId="19" borderId="154" xfId="2" applyNumberFormat="1" applyFont="1" applyFill="1" applyBorder="1">
      <alignment vertical="center"/>
    </xf>
    <xf numFmtId="0" fontId="83" fillId="19" borderId="0" xfId="2" applyFont="1" applyFill="1">
      <alignment vertical="center"/>
    </xf>
    <xf numFmtId="14" fontId="83" fillId="19" borderId="2" xfId="1" applyNumberFormat="1" applyFont="1" applyFill="1" applyBorder="1" applyAlignment="1" applyProtection="1">
      <alignment horizontal="center" vertical="center" shrinkToFit="1"/>
    </xf>
    <xf numFmtId="0" fontId="8" fillId="0" borderId="189" xfId="1" applyBorder="1" applyAlignment="1" applyProtection="1">
      <alignment horizontal="left" vertical="center" wrapText="1"/>
    </xf>
    <xf numFmtId="0" fontId="6" fillId="0" borderId="189" xfId="2" applyBorder="1">
      <alignment vertical="center"/>
    </xf>
    <xf numFmtId="56" fontId="83" fillId="19" borderId="158" xfId="2" applyNumberFormat="1" applyFont="1" applyFill="1" applyBorder="1">
      <alignment vertical="center"/>
    </xf>
    <xf numFmtId="0" fontId="8" fillId="0" borderId="0" xfId="1" applyAlignment="1" applyProtection="1">
      <alignment vertical="top" wrapText="1"/>
    </xf>
    <xf numFmtId="0" fontId="150" fillId="0" borderId="183" xfId="1" applyFont="1" applyBorder="1" applyAlignment="1" applyProtection="1">
      <alignment horizontal="left" vertical="top" wrapText="1"/>
    </xf>
    <xf numFmtId="0" fontId="83" fillId="19" borderId="190" xfId="1" applyFont="1" applyFill="1" applyBorder="1" applyAlignment="1" applyProtection="1">
      <alignment horizontal="center" vertical="center"/>
    </xf>
    <xf numFmtId="14" fontId="87" fillId="19" borderId="191" xfId="2" applyNumberFormat="1" applyFont="1" applyFill="1" applyBorder="1" applyAlignment="1">
      <alignment horizontal="center" vertical="center" wrapText="1"/>
    </xf>
    <xf numFmtId="0" fontId="151" fillId="0" borderId="156" xfId="1" applyFont="1" applyFill="1" applyBorder="1" applyAlignment="1" applyProtection="1">
      <alignment horizontal="left" vertical="top" wrapText="1"/>
    </xf>
    <xf numFmtId="0" fontId="7" fillId="38" borderId="116" xfId="17" applyFont="1" applyFill="1" applyBorder="1" applyAlignment="1">
      <alignment horizontal="center" vertical="center" wrapText="1"/>
    </xf>
    <xf numFmtId="0" fontId="88" fillId="19" borderId="196" xfId="2" applyFont="1" applyFill="1" applyBorder="1" applyAlignment="1">
      <alignment horizontal="center" vertical="center"/>
    </xf>
    <xf numFmtId="0" fontId="88" fillId="19" borderId="197" xfId="2" applyFont="1" applyFill="1" applyBorder="1" applyAlignment="1">
      <alignment horizontal="center" vertical="center"/>
    </xf>
    <xf numFmtId="0" fontId="88" fillId="19" borderId="198" xfId="2" applyFont="1" applyFill="1" applyBorder="1" applyAlignment="1">
      <alignment horizontal="center" vertical="center"/>
    </xf>
    <xf numFmtId="14" fontId="87" fillId="19" borderId="196" xfId="2" applyNumberFormat="1" applyFont="1" applyFill="1" applyBorder="1" applyAlignment="1">
      <alignment horizontal="center" vertical="center"/>
    </xf>
    <xf numFmtId="14" fontId="87" fillId="19" borderId="197" xfId="2" applyNumberFormat="1" applyFont="1" applyFill="1" applyBorder="1" applyAlignment="1">
      <alignment horizontal="center" vertical="center"/>
    </xf>
    <xf numFmtId="14" fontId="87" fillId="19" borderId="198" xfId="2" applyNumberFormat="1" applyFont="1" applyFill="1" applyBorder="1" applyAlignment="1">
      <alignment horizontal="center" vertical="center"/>
    </xf>
    <xf numFmtId="14" fontId="87" fillId="19" borderId="11" xfId="2" applyNumberFormat="1" applyFont="1" applyFill="1" applyBorder="1" applyAlignment="1">
      <alignment vertical="center" shrinkToFit="1"/>
    </xf>
    <xf numFmtId="14" fontId="87" fillId="19" borderId="199" xfId="2" applyNumberFormat="1" applyFont="1" applyFill="1" applyBorder="1" applyAlignment="1">
      <alignment horizontal="center" vertical="center"/>
    </xf>
    <xf numFmtId="0" fontId="8" fillId="0" borderId="200" xfId="1" applyFill="1" applyBorder="1" applyAlignment="1" applyProtection="1">
      <alignment vertical="center" wrapText="1"/>
    </xf>
    <xf numFmtId="0" fontId="83" fillId="19" borderId="79" xfId="1" applyFont="1" applyFill="1" applyBorder="1" applyAlignment="1" applyProtection="1">
      <alignment horizontal="center" vertical="center" wrapText="1"/>
    </xf>
    <xf numFmtId="0" fontId="97" fillId="36" borderId="59" xfId="0" applyFont="1" applyFill="1" applyBorder="1" applyAlignment="1">
      <alignment horizontal="center" vertical="center" wrapText="1"/>
    </xf>
    <xf numFmtId="0" fontId="97" fillId="36" borderId="66" xfId="0" applyFont="1" applyFill="1" applyBorder="1" applyAlignment="1">
      <alignment horizontal="center" vertical="center" wrapText="1"/>
    </xf>
    <xf numFmtId="177" fontId="12" fillId="36" borderId="35" xfId="2" applyNumberFormat="1" applyFont="1" applyFill="1" applyBorder="1" applyAlignment="1">
      <alignment horizontal="center" vertical="center" wrapText="1"/>
    </xf>
    <xf numFmtId="0" fontId="29" fillId="21" borderId="184" xfId="2" applyFont="1" applyFill="1" applyBorder="1" applyAlignment="1">
      <alignment horizontal="center" vertical="center" wrapText="1"/>
    </xf>
    <xf numFmtId="0" fontId="29" fillId="21" borderId="193" xfId="2" applyFont="1" applyFill="1" applyBorder="1" applyAlignment="1">
      <alignment horizontal="center" vertical="center" wrapText="1"/>
    </xf>
    <xf numFmtId="0" fontId="153" fillId="27" borderId="77" xfId="1" applyFont="1" applyFill="1" applyBorder="1" applyAlignment="1" applyProtection="1">
      <alignment horizontal="center" vertical="center" wrapText="1" shrinkToFit="1"/>
    </xf>
    <xf numFmtId="0" fontId="22" fillId="17" borderId="201" xfId="2" applyFont="1" applyFill="1" applyBorder="1" applyAlignment="1">
      <alignment horizontal="center" vertical="center" wrapText="1"/>
    </xf>
    <xf numFmtId="0" fontId="22" fillId="17" borderId="202" xfId="2" applyFont="1" applyFill="1" applyBorder="1" applyAlignment="1">
      <alignment horizontal="center" vertical="center" wrapText="1"/>
    </xf>
    <xf numFmtId="0" fontId="83" fillId="19" borderId="0" xfId="2" applyFont="1" applyFill="1" applyAlignment="1">
      <alignment vertical="center" wrapText="1"/>
    </xf>
    <xf numFmtId="0" fontId="6" fillId="0" borderId="0" xfId="2" applyAlignment="1">
      <alignment vertical="top"/>
    </xf>
    <xf numFmtId="0" fontId="108" fillId="19" borderId="78" xfId="2" applyFont="1" applyFill="1" applyBorder="1">
      <alignment vertical="center"/>
    </xf>
    <xf numFmtId="14" fontId="87" fillId="19" borderId="78" xfId="2" applyNumberFormat="1" applyFont="1" applyFill="1" applyBorder="1">
      <alignment vertical="center"/>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8" fillId="19" borderId="80" xfId="2" applyFont="1" applyFill="1" applyBorder="1" applyAlignment="1">
      <alignment horizontal="center" vertical="center"/>
    </xf>
    <xf numFmtId="14" fontId="107" fillId="17" borderId="36" xfId="2" applyNumberFormat="1" applyFont="1" applyFill="1" applyBorder="1" applyAlignment="1">
      <alignment horizontal="left" vertical="center"/>
    </xf>
    <xf numFmtId="0" fontId="156" fillId="0" borderId="67" xfId="17" applyFont="1" applyBorder="1" applyAlignment="1">
      <alignment horizontal="center" vertical="center" wrapText="1"/>
    </xf>
    <xf numFmtId="14" fontId="83" fillId="19" borderId="165" xfId="2" applyNumberFormat="1" applyFont="1" applyFill="1" applyBorder="1" applyAlignment="1">
      <alignment horizontal="center" vertical="center"/>
    </xf>
    <xf numFmtId="14" fontId="83" fillId="19" borderId="204" xfId="2" applyNumberFormat="1" applyFont="1" applyFill="1" applyBorder="1" applyAlignment="1">
      <alignment horizontal="center" vertical="center"/>
    </xf>
    <xf numFmtId="0" fontId="17" fillId="21" borderId="204" xfId="2" applyFont="1" applyFill="1" applyBorder="1" applyAlignment="1">
      <alignment horizontal="center" vertical="center" wrapText="1"/>
    </xf>
    <xf numFmtId="0" fontId="83" fillId="21" borderId="205" xfId="2" applyFont="1" applyFill="1" applyBorder="1" applyAlignment="1">
      <alignment horizontal="center" vertical="center"/>
    </xf>
    <xf numFmtId="0" fontId="83" fillId="21" borderId="0" xfId="2" applyFont="1" applyFill="1" applyAlignment="1">
      <alignment horizontal="center" vertical="center"/>
    </xf>
    <xf numFmtId="14" fontId="83" fillId="21" borderId="0" xfId="2" applyNumberFormat="1" applyFont="1" applyFill="1" applyAlignment="1">
      <alignment horizontal="center" vertical="center"/>
    </xf>
    <xf numFmtId="0" fontId="8" fillId="17" borderId="206" xfId="1" applyFill="1" applyBorder="1" applyAlignment="1" applyProtection="1">
      <alignment horizontal="left" vertical="center" wrapText="1"/>
    </xf>
    <xf numFmtId="0" fontId="83" fillId="19" borderId="0" xfId="2" applyFont="1" applyFill="1" applyAlignment="1">
      <alignment horizontal="center" vertical="center"/>
    </xf>
    <xf numFmtId="0" fontId="83" fillId="19" borderId="148" xfId="2" applyFont="1" applyFill="1" applyBorder="1" applyAlignment="1">
      <alignment horizontal="center" vertical="center"/>
    </xf>
    <xf numFmtId="0" fontId="114" fillId="17" borderId="207" xfId="2" applyFont="1" applyFill="1" applyBorder="1" applyAlignment="1">
      <alignment horizontal="left" vertical="top" wrapText="1"/>
    </xf>
    <xf numFmtId="14" fontId="83" fillId="19" borderId="161" xfId="1" applyNumberFormat="1" applyFont="1" applyFill="1" applyBorder="1" applyAlignment="1" applyProtection="1">
      <alignment vertical="center" shrinkToFit="1"/>
    </xf>
    <xf numFmtId="14" fontId="83" fillId="19" borderId="161" xfId="2" applyNumberFormat="1" applyFont="1" applyFill="1" applyBorder="1" applyAlignment="1">
      <alignment vertical="center" wrapText="1" shrinkToFit="1"/>
    </xf>
    <xf numFmtId="14" fontId="83" fillId="19" borderId="79" xfId="1" applyNumberFormat="1" applyFont="1" applyFill="1" applyBorder="1" applyAlignment="1" applyProtection="1">
      <alignment horizontal="center" vertical="center" wrapText="1"/>
    </xf>
    <xf numFmtId="0" fontId="83" fillId="19" borderId="0" xfId="1" applyFont="1" applyFill="1" applyBorder="1" applyAlignment="1" applyProtection="1">
      <alignment horizontal="center" vertical="center" wrapText="1"/>
    </xf>
    <xf numFmtId="0" fontId="114" fillId="0" borderId="210" xfId="2" applyFont="1" applyBorder="1" applyAlignment="1">
      <alignment vertical="top" wrapText="1"/>
    </xf>
    <xf numFmtId="14" fontId="83" fillId="19" borderId="203" xfId="2" applyNumberFormat="1" applyFont="1" applyFill="1" applyBorder="1" applyAlignment="1">
      <alignment horizontal="center" vertical="center"/>
    </xf>
    <xf numFmtId="0" fontId="114" fillId="17" borderId="87" xfId="1" applyFont="1" applyFill="1" applyBorder="1" applyAlignment="1" applyProtection="1">
      <alignment vertical="top" wrapText="1"/>
    </xf>
    <xf numFmtId="14" fontId="83" fillId="19" borderId="212" xfId="2" applyNumberFormat="1" applyFont="1" applyFill="1" applyBorder="1" applyAlignment="1">
      <alignment horizontal="center" vertical="center"/>
    </xf>
    <xf numFmtId="0" fontId="29" fillId="21" borderId="196" xfId="2" applyFont="1" applyFill="1" applyBorder="1" applyAlignment="1">
      <alignment horizontal="center" vertical="center" wrapText="1"/>
    </xf>
    <xf numFmtId="14" fontId="83" fillId="19" borderId="148" xfId="2" applyNumberFormat="1" applyFont="1" applyFill="1" applyBorder="1" applyAlignment="1">
      <alignment horizontal="center" vertical="center"/>
    </xf>
    <xf numFmtId="0" fontId="67" fillId="21" borderId="0" xfId="0" applyFont="1" applyFill="1">
      <alignment vertical="center"/>
    </xf>
    <xf numFmtId="0" fontId="8" fillId="17" borderId="209" xfId="1" applyFill="1" applyBorder="1" applyAlignment="1" applyProtection="1">
      <alignment vertical="center" wrapText="1"/>
    </xf>
    <xf numFmtId="14" fontId="32" fillId="19" borderId="204" xfId="2" applyNumberFormat="1" applyFont="1" applyFill="1" applyBorder="1" applyAlignment="1">
      <alignment horizontal="center" vertical="center"/>
    </xf>
    <xf numFmtId="0" fontId="8" fillId="17" borderId="211" xfId="1" applyFill="1" applyBorder="1" applyAlignment="1" applyProtection="1">
      <alignment horizontal="left" vertical="center" wrapText="1"/>
    </xf>
    <xf numFmtId="0" fontId="17" fillId="19" borderId="78" xfId="2" applyFont="1" applyFill="1" applyBorder="1" applyAlignment="1">
      <alignment horizontal="center" vertical="center" wrapText="1"/>
    </xf>
    <xf numFmtId="0" fontId="17" fillId="19" borderId="208" xfId="2" applyFont="1" applyFill="1" applyBorder="1" applyAlignment="1">
      <alignment horizontal="center" vertical="center" wrapText="1"/>
    </xf>
    <xf numFmtId="0" fontId="17" fillId="19" borderId="81" xfId="1" applyFont="1" applyFill="1" applyBorder="1" applyAlignment="1" applyProtection="1">
      <alignment horizontal="center" vertical="center" wrapText="1"/>
    </xf>
    <xf numFmtId="0" fontId="114" fillId="17" borderId="192" xfId="1" applyFont="1" applyFill="1" applyBorder="1" applyAlignment="1" applyProtection="1">
      <alignment horizontal="left" vertical="top" wrapText="1"/>
    </xf>
    <xf numFmtId="0" fontId="17" fillId="19" borderId="81" xfId="2" applyFont="1" applyFill="1" applyBorder="1" applyAlignment="1">
      <alignment horizontal="center" vertical="center" wrapText="1"/>
    </xf>
    <xf numFmtId="0" fontId="114" fillId="17" borderId="0" xfId="2" applyFont="1" applyFill="1" applyAlignment="1">
      <alignment horizontal="left" vertical="top" wrapText="1"/>
    </xf>
    <xf numFmtId="0" fontId="6" fillId="21" borderId="0" xfId="2" applyFill="1">
      <alignment vertical="center"/>
    </xf>
    <xf numFmtId="14" fontId="107" fillId="17" borderId="0" xfId="2" applyNumberFormat="1" applyFont="1" applyFill="1" applyAlignment="1">
      <alignment horizontal="left" vertical="center"/>
    </xf>
    <xf numFmtId="178" fontId="83" fillId="3" borderId="147" xfId="2" applyNumberFormat="1" applyFont="1" applyFill="1" applyBorder="1">
      <alignment vertical="center"/>
    </xf>
    <xf numFmtId="0" fontId="148" fillId="19" borderId="197" xfId="2" applyFont="1" applyFill="1" applyBorder="1" applyAlignment="1">
      <alignment horizontal="center" vertical="center"/>
    </xf>
    <xf numFmtId="0" fontId="114" fillId="0" borderId="194" xfId="1" applyFont="1" applyBorder="1" applyAlignment="1" applyProtection="1">
      <alignment vertical="top" wrapText="1"/>
    </xf>
    <xf numFmtId="184" fontId="63" fillId="12" borderId="126" xfId="17" applyNumberFormat="1" applyFont="1" applyFill="1" applyBorder="1" applyAlignment="1">
      <alignment horizontal="center" vertical="center" wrapText="1"/>
    </xf>
    <xf numFmtId="178" fontId="83" fillId="3" borderId="148" xfId="0" applyNumberFormat="1" applyFont="1" applyFill="1" applyBorder="1" applyAlignment="1">
      <alignment horizontal="center" vertical="center"/>
    </xf>
    <xf numFmtId="0" fontId="8" fillId="0" borderId="36" xfId="1" applyBorder="1" applyAlignment="1" applyProtection="1">
      <alignment vertical="center" wrapText="1"/>
    </xf>
    <xf numFmtId="0" fontId="12" fillId="0" borderId="218" xfId="2" applyFont="1" applyBorder="1" applyAlignment="1">
      <alignment horizontal="center" vertical="center" wrapText="1"/>
    </xf>
    <xf numFmtId="180" fontId="47" fillId="10" borderId="219" xfId="17" applyNumberFormat="1" applyFont="1" applyFill="1" applyBorder="1" applyAlignment="1">
      <alignment horizontal="center" vertical="center"/>
    </xf>
    <xf numFmtId="14" fontId="89" fillId="17" borderId="223" xfId="17" applyNumberFormat="1" applyFont="1" applyFill="1" applyBorder="1" applyAlignment="1">
      <alignment horizontal="center" vertical="center"/>
    </xf>
    <xf numFmtId="0" fontId="158" fillId="17" borderId="0" xfId="0" applyFont="1" applyFill="1" applyAlignment="1">
      <alignment horizontal="left" vertical="top" wrapText="1"/>
    </xf>
    <xf numFmtId="0" fontId="108" fillId="19" borderId="224" xfId="2" applyFont="1" applyFill="1" applyBorder="1" applyAlignment="1">
      <alignment horizontal="center" vertical="center"/>
    </xf>
    <xf numFmtId="14" fontId="87" fillId="19" borderId="225" xfId="2" applyNumberFormat="1" applyFont="1" applyFill="1" applyBorder="1" applyAlignment="1">
      <alignment horizontal="center" vertical="center"/>
    </xf>
    <xf numFmtId="14" fontId="83" fillId="19" borderId="8" xfId="2" applyNumberFormat="1" applyFont="1" applyFill="1" applyBorder="1" applyAlignment="1">
      <alignment horizontal="center" vertical="center"/>
    </xf>
    <xf numFmtId="14" fontId="83" fillId="19" borderId="79" xfId="2" applyNumberFormat="1" applyFont="1" applyFill="1" applyBorder="1" applyAlignment="1">
      <alignment horizontal="center" vertical="center"/>
    </xf>
    <xf numFmtId="0" fontId="159" fillId="0" borderId="0" xfId="0" applyFont="1" applyAlignment="1">
      <alignment horizontal="left" vertical="top" wrapText="1"/>
    </xf>
    <xf numFmtId="0" fontId="124" fillId="17" borderId="0" xfId="0" applyFont="1" applyFill="1" applyAlignment="1">
      <alignment horizontal="center" vertical="center" wrapText="1"/>
    </xf>
    <xf numFmtId="14" fontId="89" fillId="17" borderId="108" xfId="17" applyNumberFormat="1" applyFont="1" applyFill="1" applyBorder="1" applyAlignment="1">
      <alignment horizontal="center" vertical="center" wrapText="1"/>
    </xf>
    <xf numFmtId="0" fontId="154" fillId="17" borderId="227" xfId="2" applyFont="1" applyFill="1" applyBorder="1" applyAlignment="1">
      <alignment horizontal="center" vertical="center" wrapText="1"/>
    </xf>
    <xf numFmtId="0" fontId="126" fillId="17" borderId="227" xfId="2" applyFont="1" applyFill="1" applyBorder="1" applyAlignment="1">
      <alignment horizontal="center" vertical="center" wrapText="1"/>
    </xf>
    <xf numFmtId="0" fontId="21" fillId="17" borderId="227" xfId="2" applyFont="1" applyFill="1" applyBorder="1" applyAlignment="1">
      <alignment horizontal="left" vertical="center" shrinkToFit="1"/>
    </xf>
    <xf numFmtId="14" fontId="21" fillId="17" borderId="227" xfId="2" applyNumberFormat="1" applyFont="1" applyFill="1" applyBorder="1" applyAlignment="1">
      <alignment horizontal="center" vertical="center"/>
    </xf>
    <xf numFmtId="14" fontId="21" fillId="17" borderId="228" xfId="2" applyNumberFormat="1" applyFont="1" applyFill="1" applyBorder="1" applyAlignment="1">
      <alignment horizontal="center" vertical="center"/>
    </xf>
    <xf numFmtId="0" fontId="114" fillId="17" borderId="0" xfId="1" applyFont="1" applyFill="1" applyAlignment="1" applyProtection="1">
      <alignment vertical="top" wrapText="1"/>
    </xf>
    <xf numFmtId="14" fontId="87" fillId="19" borderId="0" xfId="2" applyNumberFormat="1" applyFont="1" applyFill="1" applyAlignment="1">
      <alignment horizontal="center" vertical="center"/>
    </xf>
    <xf numFmtId="0" fontId="83" fillId="21" borderId="0" xfId="2" applyFont="1" applyFill="1" applyAlignment="1">
      <alignment horizontal="center" vertical="center" wrapText="1"/>
    </xf>
    <xf numFmtId="0" fontId="67" fillId="17" borderId="0" xfId="0" applyFont="1" applyFill="1" applyAlignment="1">
      <alignment horizontal="center" vertical="center" wrapText="1"/>
    </xf>
    <xf numFmtId="0" fontId="21" fillId="17" borderId="229" xfId="2" applyFont="1" applyFill="1" applyBorder="1" applyAlignment="1">
      <alignment horizontal="center" vertical="center" wrapText="1"/>
    </xf>
    <xf numFmtId="0" fontId="6" fillId="0" borderId="0" xfId="4"/>
    <xf numFmtId="0" fontId="160" fillId="0" borderId="0" xfId="2" applyFont="1">
      <alignment vertical="center"/>
    </xf>
    <xf numFmtId="0" fontId="88" fillId="19" borderId="197" xfId="2" applyFont="1" applyFill="1" applyBorder="1" applyAlignment="1">
      <alignment horizontal="center" vertical="center" wrapText="1"/>
    </xf>
    <xf numFmtId="0" fontId="114" fillId="0" borderId="226" xfId="1" applyFont="1" applyBorder="1" applyAlignment="1" applyProtection="1">
      <alignment horizontal="left" vertical="top" wrapText="1"/>
    </xf>
    <xf numFmtId="0" fontId="116" fillId="0" borderId="156" xfId="1" applyFont="1" applyFill="1" applyBorder="1" applyAlignment="1" applyProtection="1">
      <alignment horizontal="left" vertical="top" wrapText="1"/>
    </xf>
    <xf numFmtId="14" fontId="83" fillId="19" borderId="148" xfId="2" applyNumberFormat="1" applyFont="1" applyFill="1" applyBorder="1">
      <alignment vertical="center"/>
    </xf>
    <xf numFmtId="0" fontId="161" fillId="24" borderId="230" xfId="1" applyFont="1" applyFill="1" applyBorder="1" applyAlignment="1" applyProtection="1">
      <alignment horizontal="center" vertical="center" wrapText="1"/>
    </xf>
    <xf numFmtId="0" fontId="161" fillId="24" borderId="231" xfId="1" applyFont="1" applyFill="1" applyBorder="1" applyAlignment="1" applyProtection="1">
      <alignment horizontal="center" vertical="center" wrapText="1"/>
    </xf>
    <xf numFmtId="0" fontId="8" fillId="0" borderId="232" xfId="1" applyBorder="1" applyAlignment="1" applyProtection="1">
      <alignment vertical="center" wrapText="1"/>
    </xf>
    <xf numFmtId="0" fontId="114" fillId="0" borderId="231" xfId="2" applyFont="1" applyBorder="1" applyAlignment="1">
      <alignment horizontal="left" vertical="top" wrapText="1"/>
    </xf>
    <xf numFmtId="0" fontId="115" fillId="0" borderId="231" xfId="1" applyFont="1" applyBorder="1" applyAlignment="1" applyProtection="1">
      <alignment horizontal="left" vertical="top" wrapText="1"/>
    </xf>
    <xf numFmtId="0" fontId="29" fillId="21" borderId="0" xfId="2" applyFont="1" applyFill="1" applyAlignment="1">
      <alignment horizontal="center" vertical="center" wrapText="1"/>
    </xf>
    <xf numFmtId="0" fontId="157" fillId="17" borderId="0" xfId="0" applyFont="1" applyFill="1" applyAlignment="1">
      <alignment horizontal="center" vertical="center" wrapText="1"/>
    </xf>
    <xf numFmtId="0" fontId="162" fillId="18" borderId="50" xfId="0" applyFont="1" applyFill="1" applyBorder="1" applyAlignment="1">
      <alignment horizontal="center" vertical="center" wrapText="1"/>
    </xf>
    <xf numFmtId="0" fontId="162" fillId="32" borderId="50" xfId="0" applyFont="1" applyFill="1" applyBorder="1" applyAlignment="1">
      <alignment horizontal="center" vertical="center" wrapText="1"/>
    </xf>
    <xf numFmtId="0" fontId="162" fillId="40" borderId="50" xfId="0" applyFont="1" applyFill="1" applyBorder="1" applyAlignment="1">
      <alignment horizontal="center" vertical="center" wrapText="1"/>
    </xf>
    <xf numFmtId="14" fontId="83" fillId="19" borderId="147" xfId="2" applyNumberFormat="1" applyFont="1" applyFill="1" applyBorder="1">
      <alignment vertical="center"/>
    </xf>
    <xf numFmtId="14" fontId="83" fillId="19" borderId="158" xfId="2" applyNumberFormat="1" applyFont="1" applyFill="1" applyBorder="1">
      <alignment vertical="center"/>
    </xf>
    <xf numFmtId="46" fontId="118" fillId="31" borderId="0" xfId="0" applyNumberFormat="1" applyFont="1" applyFill="1" applyAlignment="1">
      <alignment horizontal="center" vertical="center" wrapText="1"/>
    </xf>
    <xf numFmtId="0" fontId="0" fillId="42" borderId="0" xfId="0" applyFill="1">
      <alignment vertical="center"/>
    </xf>
    <xf numFmtId="0" fontId="34" fillId="17" borderId="107" xfId="17" applyFont="1" applyFill="1" applyBorder="1" applyAlignment="1">
      <alignment horizontal="center" vertical="center" wrapText="1"/>
    </xf>
    <xf numFmtId="0" fontId="19" fillId="19" borderId="197" xfId="1" applyFont="1" applyFill="1" applyBorder="1" applyAlignment="1" applyProtection="1">
      <alignment horizontal="center" vertical="center" wrapText="1"/>
    </xf>
    <xf numFmtId="0" fontId="94" fillId="17" borderId="0" xfId="0" applyFont="1" applyFill="1" applyAlignment="1">
      <alignment horizontal="center" vertical="center" wrapText="1"/>
    </xf>
    <xf numFmtId="14" fontId="12" fillId="17" borderId="108" xfId="17" applyNumberFormat="1" applyFont="1" applyFill="1" applyBorder="1" applyAlignment="1">
      <alignment horizontal="center" vertical="center" wrapText="1"/>
    </xf>
    <xf numFmtId="14" fontId="17" fillId="19" borderId="198" xfId="2" applyNumberFormat="1" applyFont="1" applyFill="1" applyBorder="1" applyAlignment="1">
      <alignment horizontal="center" vertical="center"/>
    </xf>
    <xf numFmtId="0" fontId="8" fillId="17" borderId="214" xfId="1" applyFill="1" applyBorder="1" applyAlignment="1" applyProtection="1">
      <alignment vertical="center" wrapText="1"/>
    </xf>
    <xf numFmtId="0" fontId="84" fillId="19" borderId="0" xfId="2" applyFont="1" applyFill="1" applyAlignment="1">
      <alignment horizontal="center" vertical="center" wrapText="1"/>
    </xf>
    <xf numFmtId="0" fontId="114" fillId="0" borderId="91" xfId="1" applyFont="1" applyFill="1" applyBorder="1" applyAlignment="1" applyProtection="1">
      <alignment vertical="top" wrapText="1"/>
    </xf>
    <xf numFmtId="0" fontId="0" fillId="33" borderId="0" xfId="0" applyFill="1">
      <alignment vertical="center"/>
    </xf>
    <xf numFmtId="0" fontId="8" fillId="0" borderId="231" xfId="1" applyBorder="1" applyAlignment="1" applyProtection="1">
      <alignment horizontal="left" vertical="center" wrapText="1"/>
    </xf>
    <xf numFmtId="0" fontId="122" fillId="31" borderId="237" xfId="0" applyFont="1" applyFill="1" applyBorder="1" applyAlignment="1">
      <alignment horizontal="center" vertical="center" wrapText="1"/>
    </xf>
    <xf numFmtId="0" fontId="116" fillId="0" borderId="0" xfId="0" applyFont="1" applyAlignment="1">
      <alignment horizontal="left" vertical="top" wrapText="1"/>
    </xf>
    <xf numFmtId="0" fontId="116" fillId="17" borderId="0" xfId="1" applyFont="1" applyFill="1" applyBorder="1" applyAlignment="1" applyProtection="1">
      <alignment vertical="top" wrapText="1"/>
    </xf>
    <xf numFmtId="0" fontId="32" fillId="19" borderId="0" xfId="1" applyFont="1" applyFill="1" applyAlignment="1" applyProtection="1">
      <alignment horizontal="center" vertical="center" wrapText="1"/>
    </xf>
    <xf numFmtId="0" fontId="170" fillId="0" borderId="194" xfId="1" applyFont="1" applyBorder="1" applyAlignment="1" applyProtection="1">
      <alignment vertical="top" wrapText="1"/>
    </xf>
    <xf numFmtId="0" fontId="162" fillId="18" borderId="59" xfId="0" applyFont="1" applyFill="1" applyBorder="1" applyAlignment="1">
      <alignment horizontal="center" vertical="center" wrapText="1"/>
    </xf>
    <xf numFmtId="0" fontId="21" fillId="4" borderId="253" xfId="2" applyFont="1" applyFill="1" applyBorder="1" applyAlignment="1">
      <alignment horizontal="center" vertical="center" wrapText="1"/>
    </xf>
    <xf numFmtId="0" fontId="21" fillId="41" borderId="254" xfId="2" applyFont="1" applyFill="1" applyBorder="1" applyAlignment="1">
      <alignment horizontal="center" vertical="center" wrapText="1"/>
    </xf>
    <xf numFmtId="0" fontId="21" fillId="19" borderId="254" xfId="2" applyFont="1" applyFill="1" applyBorder="1" applyAlignment="1">
      <alignment horizontal="center" vertical="center" wrapText="1"/>
    </xf>
    <xf numFmtId="0" fontId="21" fillId="4" borderId="254" xfId="2" applyFont="1" applyFill="1" applyBorder="1" applyAlignment="1">
      <alignment horizontal="center" vertical="center" wrapText="1"/>
    </xf>
    <xf numFmtId="0" fontId="21" fillId="4" borderId="255" xfId="2" applyFont="1" applyFill="1" applyBorder="1" applyAlignment="1">
      <alignment horizontal="center" vertical="center" wrapText="1"/>
    </xf>
    <xf numFmtId="0" fontId="21" fillId="4" borderId="256" xfId="2" applyFont="1" applyFill="1" applyBorder="1" applyAlignment="1">
      <alignment horizontal="center" vertical="center" wrapText="1"/>
    </xf>
    <xf numFmtId="0" fontId="22" fillId="21" borderId="257" xfId="2" applyFont="1" applyFill="1" applyBorder="1" applyAlignment="1">
      <alignment horizontal="center" vertical="top" wrapText="1"/>
    </xf>
    <xf numFmtId="177" fontId="1" fillId="21" borderId="258" xfId="2" applyNumberFormat="1" applyFont="1" applyFill="1" applyBorder="1" applyAlignment="1">
      <alignment horizontal="center" vertical="center" wrapText="1"/>
    </xf>
    <xf numFmtId="0" fontId="22" fillId="21" borderId="257" xfId="2" applyFont="1" applyFill="1" applyBorder="1" applyAlignment="1">
      <alignment horizontal="center" vertical="center" wrapText="1"/>
    </xf>
    <xf numFmtId="0" fontId="22" fillId="17" borderId="258" xfId="2" applyFont="1" applyFill="1" applyBorder="1" applyAlignment="1">
      <alignment horizontal="center" vertical="top" wrapText="1"/>
    </xf>
    <xf numFmtId="177" fontId="21" fillId="19" borderId="201" xfId="2" applyNumberFormat="1" applyFont="1" applyFill="1" applyBorder="1" applyAlignment="1">
      <alignment horizontal="center" vertical="center" shrinkToFit="1"/>
    </xf>
    <xf numFmtId="177" fontId="1" fillId="17" borderId="258" xfId="2" applyNumberFormat="1" applyFont="1" applyFill="1" applyBorder="1" applyAlignment="1">
      <alignment horizontal="center" vertical="center" wrapText="1"/>
    </xf>
    <xf numFmtId="0" fontId="21" fillId="17" borderId="218" xfId="2" applyFont="1" applyFill="1" applyBorder="1" applyAlignment="1">
      <alignment horizontal="left" vertical="center"/>
    </xf>
    <xf numFmtId="177" fontId="21" fillId="17" borderId="201" xfId="2" applyNumberFormat="1" applyFont="1" applyFill="1" applyBorder="1" applyAlignment="1">
      <alignment horizontal="center" vertical="center" shrinkToFit="1"/>
    </xf>
    <xf numFmtId="177" fontId="34" fillId="39" borderId="201" xfId="2" applyNumberFormat="1" applyFont="1" applyFill="1" applyBorder="1" applyAlignment="1">
      <alignment horizontal="center" vertical="center" wrapText="1"/>
    </xf>
    <xf numFmtId="177" fontId="47" fillId="39" borderId="201" xfId="2" applyNumberFormat="1" applyFont="1" applyFill="1" applyBorder="1" applyAlignment="1">
      <alignment horizontal="center" vertical="center" wrapText="1"/>
    </xf>
    <xf numFmtId="0" fontId="81" fillId="0" borderId="259" xfId="0" applyFont="1" applyBorder="1" applyAlignment="1">
      <alignment horizontal="center" vertical="center" wrapText="1"/>
    </xf>
    <xf numFmtId="0" fontId="81" fillId="0" borderId="202" xfId="0" applyFont="1" applyBorder="1" applyAlignment="1">
      <alignment horizontal="center" vertical="center" wrapText="1"/>
    </xf>
    <xf numFmtId="0" fontId="81" fillId="21" borderId="202" xfId="0" applyFont="1" applyFill="1" applyBorder="1" applyAlignment="1">
      <alignment horizontal="center" vertical="center" wrapText="1"/>
    </xf>
    <xf numFmtId="0" fontId="81" fillId="17" borderId="202" xfId="0" applyFont="1" applyFill="1" applyBorder="1" applyAlignment="1">
      <alignment horizontal="center" vertical="center" wrapText="1"/>
    </xf>
    <xf numFmtId="0" fontId="81" fillId="33" borderId="202" xfId="0" applyFont="1" applyFill="1" applyBorder="1" applyAlignment="1">
      <alignment horizontal="center" vertical="center" wrapText="1"/>
    </xf>
    <xf numFmtId="0" fontId="21" fillId="17" borderId="202" xfId="2" applyFont="1" applyFill="1" applyBorder="1" applyAlignment="1">
      <alignment horizontal="center" vertical="center" wrapText="1"/>
    </xf>
    <xf numFmtId="0" fontId="21" fillId="28" borderId="202" xfId="2" applyFont="1" applyFill="1" applyBorder="1" applyAlignment="1">
      <alignment horizontal="center" vertical="center" wrapText="1"/>
    </xf>
    <xf numFmtId="0" fontId="21" fillId="34" borderId="202" xfId="2" applyFont="1" applyFill="1" applyBorder="1" applyAlignment="1">
      <alignment horizontal="center" vertical="center" wrapText="1"/>
    </xf>
    <xf numFmtId="0" fontId="21" fillId="35" borderId="202" xfId="2" applyFont="1" applyFill="1" applyBorder="1" applyAlignment="1">
      <alignment horizontal="center" vertical="center" wrapText="1"/>
    </xf>
    <xf numFmtId="0" fontId="21" fillId="17" borderId="260" xfId="2" applyFont="1" applyFill="1" applyBorder="1" applyAlignment="1">
      <alignment horizontal="center" vertical="center" wrapText="1"/>
    </xf>
    <xf numFmtId="177" fontId="21" fillId="17" borderId="260" xfId="2" applyNumberFormat="1" applyFont="1" applyFill="1" applyBorder="1" applyAlignment="1">
      <alignment horizontal="center" vertical="center" shrinkToFit="1"/>
    </xf>
    <xf numFmtId="0" fontId="0" fillId="0" borderId="261" xfId="0" applyBorder="1" applyAlignment="1">
      <alignment horizontal="center" vertical="center" wrapText="1"/>
    </xf>
    <xf numFmtId="177" fontId="21" fillId="21" borderId="261" xfId="2" applyNumberFormat="1" applyFont="1" applyFill="1" applyBorder="1" applyAlignment="1">
      <alignment horizontal="center" vertical="center" shrinkToFit="1"/>
    </xf>
    <xf numFmtId="177" fontId="21" fillId="17" borderId="261" xfId="2" applyNumberFormat="1" applyFont="1" applyFill="1" applyBorder="1" applyAlignment="1">
      <alignment horizontal="center" vertical="center" shrinkToFit="1"/>
    </xf>
    <xf numFmtId="0" fontId="21" fillId="0" borderId="260" xfId="2" applyFont="1" applyBorder="1" applyAlignment="1">
      <alignment horizontal="center" vertical="center"/>
    </xf>
    <xf numFmtId="177" fontId="34" fillId="17" borderId="260" xfId="2" applyNumberFormat="1" applyFont="1" applyFill="1" applyBorder="1" applyAlignment="1">
      <alignment horizontal="center" vertical="center" wrapText="1"/>
    </xf>
    <xf numFmtId="0" fontId="21" fillId="17" borderId="262" xfId="2" applyFont="1" applyFill="1" applyBorder="1" applyAlignment="1">
      <alignment horizontal="left" vertical="center"/>
    </xf>
    <xf numFmtId="0" fontId="21" fillId="30" borderId="260" xfId="2" applyFont="1" applyFill="1" applyBorder="1" applyAlignment="1">
      <alignment horizontal="center" vertical="center" wrapText="1"/>
    </xf>
    <xf numFmtId="177" fontId="21" fillId="30" borderId="260" xfId="2" applyNumberFormat="1" applyFont="1" applyFill="1" applyBorder="1" applyAlignment="1">
      <alignment horizontal="center" vertical="center" shrinkToFit="1"/>
    </xf>
    <xf numFmtId="177" fontId="21" fillId="28" borderId="260" xfId="2" applyNumberFormat="1" applyFont="1" applyFill="1" applyBorder="1" applyAlignment="1">
      <alignment horizontal="center" vertical="center" shrinkToFit="1"/>
    </xf>
    <xf numFmtId="0" fontId="6" fillId="28" borderId="260" xfId="2" applyFill="1" applyBorder="1" applyAlignment="1">
      <alignment horizontal="center" vertical="center"/>
    </xf>
    <xf numFmtId="177" fontId="1" fillId="17" borderId="260" xfId="2" applyNumberFormat="1" applyFont="1" applyFill="1" applyBorder="1" applyAlignment="1">
      <alignment horizontal="center" vertical="center" wrapText="1"/>
    </xf>
    <xf numFmtId="0" fontId="21" fillId="17" borderId="202" xfId="2" applyFont="1" applyFill="1" applyBorder="1" applyAlignment="1">
      <alignment horizontal="left" vertical="center"/>
    </xf>
    <xf numFmtId="0" fontId="21" fillId="30" borderId="202" xfId="2" applyFont="1" applyFill="1" applyBorder="1" applyAlignment="1">
      <alignment horizontal="left" vertical="center"/>
    </xf>
    <xf numFmtId="0" fontId="86" fillId="30" borderId="259" xfId="2" applyFont="1" applyFill="1" applyBorder="1" applyAlignment="1">
      <alignment horizontal="center" vertical="center"/>
    </xf>
    <xf numFmtId="177" fontId="86" fillId="30" borderId="259" xfId="2" applyNumberFormat="1" applyFont="1" applyFill="1" applyBorder="1" applyAlignment="1">
      <alignment horizontal="center" vertical="center" shrinkToFit="1"/>
    </xf>
    <xf numFmtId="177" fontId="10" fillId="30" borderId="259" xfId="2" applyNumberFormat="1" applyFont="1" applyFill="1" applyBorder="1" applyAlignment="1">
      <alignment horizontal="center" vertical="center" wrapText="1"/>
    </xf>
    <xf numFmtId="177" fontId="12" fillId="36" borderId="263" xfId="2" applyNumberFormat="1" applyFont="1" applyFill="1" applyBorder="1" applyAlignment="1">
      <alignment horizontal="center" vertical="center" wrapText="1"/>
    </xf>
    <xf numFmtId="177" fontId="86" fillId="30" borderId="202" xfId="2" applyNumberFormat="1" applyFont="1" applyFill="1" applyBorder="1" applyAlignment="1">
      <alignment horizontal="center" vertical="center" shrinkToFit="1"/>
    </xf>
    <xf numFmtId="177" fontId="123" fillId="30" borderId="202" xfId="2" applyNumberFormat="1" applyFont="1" applyFill="1" applyBorder="1" applyAlignment="1">
      <alignment horizontal="center" vertical="center" wrapText="1"/>
    </xf>
    <xf numFmtId="0" fontId="21" fillId="17" borderId="264" xfId="2" applyFont="1" applyFill="1" applyBorder="1" applyAlignment="1">
      <alignment horizontal="left" vertical="center"/>
    </xf>
    <xf numFmtId="0" fontId="97" fillId="36" borderId="202" xfId="0" applyFont="1" applyFill="1" applyBorder="1" applyAlignment="1">
      <alignment horizontal="center" vertical="center" wrapText="1"/>
    </xf>
    <xf numFmtId="177" fontId="98" fillId="36" borderId="202" xfId="2" applyNumberFormat="1" applyFont="1" applyFill="1" applyBorder="1" applyAlignment="1">
      <alignment horizontal="center" vertical="center" shrinkToFit="1"/>
    </xf>
    <xf numFmtId="177" fontId="6" fillId="17" borderId="202" xfId="2" applyNumberFormat="1" applyFill="1" applyBorder="1" applyAlignment="1">
      <alignment horizontal="center" vertical="center" shrinkToFit="1"/>
    </xf>
    <xf numFmtId="177" fontId="6" fillId="21" borderId="202" xfId="2" applyNumberFormat="1" applyFill="1" applyBorder="1" applyAlignment="1">
      <alignment horizontal="center" vertical="center" shrinkToFit="1"/>
    </xf>
    <xf numFmtId="177" fontId="12" fillId="39" borderId="202" xfId="2" applyNumberFormat="1" applyFont="1" applyFill="1" applyBorder="1" applyAlignment="1">
      <alignment horizontal="center" vertical="center" shrinkToFit="1"/>
    </xf>
    <xf numFmtId="0" fontId="21" fillId="5" borderId="264" xfId="2" applyFont="1" applyFill="1" applyBorder="1" applyAlignment="1">
      <alignment horizontal="left" vertical="center"/>
    </xf>
    <xf numFmtId="177" fontId="6" fillId="6" borderId="259" xfId="2" applyNumberFormat="1" applyFill="1" applyBorder="1" applyAlignment="1">
      <alignment horizontal="center" vertical="center" shrinkToFit="1"/>
    </xf>
    <xf numFmtId="177" fontId="6" fillId="5" borderId="259" xfId="2" applyNumberFormat="1" applyFill="1" applyBorder="1" applyAlignment="1">
      <alignment horizontal="center" vertical="center" shrinkToFit="1"/>
    </xf>
    <xf numFmtId="0" fontId="0" fillId="0" borderId="259" xfId="0" applyBorder="1" applyAlignment="1">
      <alignment horizontal="center" vertical="center" wrapText="1"/>
    </xf>
    <xf numFmtId="0" fontId="28" fillId="0" borderId="259" xfId="0" applyFont="1" applyBorder="1" applyAlignment="1">
      <alignment horizontal="center" vertical="center" wrapText="1"/>
    </xf>
    <xf numFmtId="0" fontId="0" fillId="21" borderId="259" xfId="0" applyFill="1" applyBorder="1" applyAlignment="1">
      <alignment horizontal="center" vertical="center" wrapText="1"/>
    </xf>
    <xf numFmtId="0" fontId="1" fillId="0" borderId="259" xfId="0" applyFont="1" applyBorder="1" applyAlignment="1">
      <alignment horizontal="center" vertical="center" wrapText="1"/>
    </xf>
    <xf numFmtId="177" fontId="6" fillId="0" borderId="259" xfId="2" applyNumberFormat="1" applyBorder="1" applyAlignment="1">
      <alignment horizontal="center" vertical="center" shrinkToFit="1"/>
    </xf>
    <xf numFmtId="177" fontId="12" fillId="39" borderId="265" xfId="2" applyNumberFormat="1" applyFont="1" applyFill="1" applyBorder="1" applyAlignment="1">
      <alignment horizontal="center" vertical="center" wrapText="1"/>
    </xf>
    <xf numFmtId="0" fontId="21" fillId="0" borderId="202" xfId="2" applyFont="1" applyBorder="1" applyAlignment="1">
      <alignment horizontal="left" vertical="center"/>
    </xf>
    <xf numFmtId="177" fontId="6" fillId="0" borderId="202" xfId="2" applyNumberFormat="1" applyBorder="1" applyAlignment="1">
      <alignment horizontal="center" vertical="center" shrinkToFit="1"/>
    </xf>
    <xf numFmtId="177" fontId="6" fillId="5" borderId="202" xfId="2" applyNumberFormat="1" applyFill="1" applyBorder="1" applyAlignment="1">
      <alignment horizontal="center" vertical="center" shrinkToFit="1"/>
    </xf>
    <xf numFmtId="177" fontId="6" fillId="20" borderId="202" xfId="2" applyNumberFormat="1" applyFill="1" applyBorder="1" applyAlignment="1">
      <alignment horizontal="center" vertical="center" shrinkToFit="1"/>
    </xf>
    <xf numFmtId="177" fontId="10" fillId="0" borderId="202" xfId="2" applyNumberFormat="1" applyFont="1" applyBorder="1" applyAlignment="1">
      <alignment horizontal="center" vertical="center" shrinkToFit="1"/>
    </xf>
    <xf numFmtId="0" fontId="21" fillId="5" borderId="202" xfId="2" applyFont="1" applyFill="1" applyBorder="1" applyAlignment="1">
      <alignment horizontal="left" vertical="center"/>
    </xf>
    <xf numFmtId="177" fontId="6" fillId="6" borderId="202" xfId="2" applyNumberFormat="1" applyFill="1" applyBorder="1" applyAlignment="1">
      <alignment horizontal="center" vertical="center" shrinkToFit="1"/>
    </xf>
    <xf numFmtId="177" fontId="6" fillId="2" borderId="202" xfId="2" applyNumberFormat="1" applyFill="1" applyBorder="1" applyAlignment="1">
      <alignment horizontal="center" vertical="center" shrinkToFit="1"/>
    </xf>
    <xf numFmtId="0" fontId="0" fillId="0" borderId="202" xfId="0" applyBorder="1" applyAlignment="1">
      <alignment horizontal="center" vertical="center" wrapText="1"/>
    </xf>
    <xf numFmtId="0" fontId="0" fillId="2" borderId="202" xfId="0" applyFill="1" applyBorder="1" applyAlignment="1">
      <alignment horizontal="center" vertical="center" wrapText="1"/>
    </xf>
    <xf numFmtId="0" fontId="1" fillId="0" borderId="202" xfId="0" applyFont="1" applyBorder="1" applyAlignment="1">
      <alignment horizontal="center" vertical="center" wrapText="1"/>
    </xf>
    <xf numFmtId="0" fontId="6" fillId="5" borderId="202" xfId="2" applyFill="1" applyBorder="1" applyAlignment="1">
      <alignment horizontal="center" vertical="center" wrapText="1"/>
    </xf>
    <xf numFmtId="177" fontId="12" fillId="26" borderId="265" xfId="2" applyNumberFormat="1" applyFont="1" applyFill="1" applyBorder="1" applyAlignment="1">
      <alignment horizontal="center" vertical="center" wrapText="1"/>
    </xf>
    <xf numFmtId="0" fontId="6" fillId="0" borderId="202" xfId="2" applyBorder="1" applyAlignment="1">
      <alignment horizontal="center" vertical="center"/>
    </xf>
    <xf numFmtId="177" fontId="1" fillId="0" borderId="202" xfId="2" applyNumberFormat="1" applyFont="1" applyBorder="1" applyAlignment="1">
      <alignment horizontal="center" vertical="center" shrinkToFit="1"/>
    </xf>
    <xf numFmtId="177" fontId="12" fillId="0" borderId="202" xfId="2" applyNumberFormat="1" applyFont="1" applyBorder="1" applyAlignment="1">
      <alignment horizontal="center" vertical="center" shrinkToFit="1"/>
    </xf>
    <xf numFmtId="0" fontId="21" fillId="5" borderId="264" xfId="2" applyFont="1" applyFill="1" applyBorder="1" applyAlignment="1">
      <alignment horizontal="center" vertical="center"/>
    </xf>
    <xf numFmtId="177" fontId="6" fillId="5" borderId="202" xfId="2" applyNumberFormat="1" applyFill="1" applyBorder="1" applyAlignment="1">
      <alignment horizontal="center" vertical="center" wrapText="1"/>
    </xf>
    <xf numFmtId="177" fontId="6" fillId="0" borderId="202" xfId="2" applyNumberFormat="1" applyBorder="1" applyAlignment="1">
      <alignment horizontal="center" vertical="center" wrapText="1"/>
    </xf>
    <xf numFmtId="177" fontId="6" fillId="6" borderId="202" xfId="2" applyNumberFormat="1" applyFill="1" applyBorder="1" applyAlignment="1">
      <alignment horizontal="center" vertical="center" wrapText="1"/>
    </xf>
    <xf numFmtId="0" fontId="6" fillId="0" borderId="202" xfId="2" applyBorder="1" applyAlignment="1">
      <alignment horizontal="center" vertical="center" wrapText="1"/>
    </xf>
    <xf numFmtId="0" fontId="21" fillId="5" borderId="266" xfId="2" applyFont="1" applyFill="1" applyBorder="1" applyAlignment="1">
      <alignment horizontal="left" vertical="center"/>
    </xf>
    <xf numFmtId="177" fontId="12" fillId="0" borderId="202" xfId="2" applyNumberFormat="1" applyFont="1" applyBorder="1" applyAlignment="1">
      <alignment horizontal="center" vertical="center" wrapText="1"/>
    </xf>
    <xf numFmtId="0" fontId="21" fillId="5" borderId="257" xfId="2" applyFont="1" applyFill="1" applyBorder="1" applyAlignment="1">
      <alignment horizontal="center" vertical="center"/>
    </xf>
    <xf numFmtId="177" fontId="6" fillId="7" borderId="265" xfId="2" applyNumberFormat="1" applyFill="1" applyBorder="1" applyAlignment="1">
      <alignment horizontal="center" vertical="center" wrapText="1"/>
    </xf>
    <xf numFmtId="0" fontId="21" fillId="5" borderId="266" xfId="2" applyFont="1" applyFill="1" applyBorder="1" applyAlignment="1">
      <alignment horizontal="center" vertical="center"/>
    </xf>
    <xf numFmtId="0" fontId="21" fillId="0" borderId="257" xfId="2" applyFont="1" applyBorder="1" applyAlignment="1">
      <alignment horizontal="center" vertical="center"/>
    </xf>
    <xf numFmtId="0" fontId="6" fillId="6" borderId="202" xfId="2" applyFill="1" applyBorder="1" applyAlignment="1">
      <alignment horizontal="center" vertical="center" wrapText="1"/>
    </xf>
    <xf numFmtId="0" fontId="21" fillId="0" borderId="266" xfId="2" applyFont="1" applyBorder="1" applyAlignment="1">
      <alignment horizontal="center" vertical="center"/>
    </xf>
    <xf numFmtId="177" fontId="6" fillId="0" borderId="265" xfId="2" applyNumberFormat="1" applyBorder="1" applyAlignment="1">
      <alignment horizontal="center" vertical="center" wrapText="1"/>
    </xf>
    <xf numFmtId="177" fontId="6" fillId="7" borderId="202" xfId="2" applyNumberFormat="1" applyFill="1" applyBorder="1" applyAlignment="1">
      <alignment horizontal="center" vertical="center" wrapText="1"/>
    </xf>
    <xf numFmtId="0" fontId="6" fillId="0" borderId="267" xfId="2" applyBorder="1" applyAlignment="1">
      <alignment horizontal="center" vertical="center" wrapText="1"/>
    </xf>
    <xf numFmtId="0" fontId="6" fillId="6" borderId="267" xfId="2" applyFill="1" applyBorder="1" applyAlignment="1">
      <alignment horizontal="center" vertical="center" wrapText="1"/>
    </xf>
    <xf numFmtId="177" fontId="6" fillId="0" borderId="268" xfId="2" applyNumberFormat="1" applyBorder="1" applyAlignment="1">
      <alignment horizontal="center" vertical="center" wrapText="1"/>
    </xf>
    <xf numFmtId="0" fontId="6" fillId="2" borderId="202" xfId="2" applyFill="1" applyBorder="1" applyAlignment="1">
      <alignment horizontal="center" vertical="center" wrapText="1"/>
    </xf>
    <xf numFmtId="0" fontId="68" fillId="5" borderId="273" xfId="2" applyFont="1" applyFill="1" applyBorder="1" applyAlignment="1">
      <alignment horizontal="center" vertical="center"/>
    </xf>
    <xf numFmtId="0" fontId="6" fillId="5" borderId="277" xfId="2" applyFill="1" applyBorder="1">
      <alignment vertical="center"/>
    </xf>
    <xf numFmtId="0" fontId="6" fillId="5" borderId="278" xfId="2" applyFill="1" applyBorder="1">
      <alignment vertical="center"/>
    </xf>
    <xf numFmtId="0" fontId="6" fillId="5" borderId="279" xfId="2" applyFill="1" applyBorder="1">
      <alignment vertical="center"/>
    </xf>
    <xf numFmtId="0" fontId="6" fillId="0" borderId="280" xfId="2" applyBorder="1">
      <alignment vertical="center"/>
    </xf>
    <xf numFmtId="0" fontId="6" fillId="0" borderId="281" xfId="2" applyBorder="1">
      <alignment vertical="center"/>
    </xf>
    <xf numFmtId="0" fontId="6" fillId="0" borderId="282" xfId="2" applyBorder="1">
      <alignment vertical="center"/>
    </xf>
    <xf numFmtId="0" fontId="6" fillId="0" borderId="283" xfId="2" applyBorder="1">
      <alignment vertical="center"/>
    </xf>
    <xf numFmtId="0" fontId="8" fillId="0" borderId="260" xfId="1" applyBorder="1" applyAlignment="1" applyProtection="1">
      <alignment vertical="center" wrapText="1"/>
    </xf>
    <xf numFmtId="0" fontId="90" fillId="17" borderId="0" xfId="0" applyFont="1" applyFill="1" applyAlignment="1">
      <alignment horizontal="center" vertical="center" wrapText="1"/>
    </xf>
    <xf numFmtId="0" fontId="89" fillId="17" borderId="287" xfId="17" applyFont="1" applyFill="1" applyBorder="1" applyAlignment="1">
      <alignment horizontal="center" vertical="center" wrapText="1"/>
    </xf>
    <xf numFmtId="14" fontId="89" fillId="17" borderId="288" xfId="17" applyNumberFormat="1" applyFont="1" applyFill="1" applyBorder="1" applyAlignment="1">
      <alignment horizontal="center" vertical="center"/>
    </xf>
    <xf numFmtId="0" fontId="162" fillId="0" borderId="50" xfId="0" applyFont="1" applyBorder="1" applyAlignment="1">
      <alignment horizontal="center" vertical="center" wrapText="1"/>
    </xf>
    <xf numFmtId="0" fontId="162" fillId="0" borderId="59" xfId="0" applyFont="1" applyBorder="1" applyAlignment="1">
      <alignment horizontal="center" vertical="center" wrapText="1"/>
    </xf>
    <xf numFmtId="0" fontId="89" fillId="17" borderId="294" xfId="17" applyFont="1" applyFill="1" applyBorder="1" applyAlignment="1">
      <alignment horizontal="center" vertical="center" wrapText="1"/>
    </xf>
    <xf numFmtId="14" fontId="89" fillId="17" borderId="292" xfId="17" applyNumberFormat="1" applyFont="1" applyFill="1" applyBorder="1" applyAlignment="1">
      <alignment horizontal="center" vertical="center"/>
    </xf>
    <xf numFmtId="0" fontId="34" fillId="17" borderId="294" xfId="17" applyFont="1" applyFill="1" applyBorder="1" applyAlignment="1">
      <alignment horizontal="center" vertical="center" wrapText="1"/>
    </xf>
    <xf numFmtId="14" fontId="12" fillId="17" borderId="292" xfId="17" applyNumberFormat="1" applyFont="1" applyFill="1" applyBorder="1" applyAlignment="1">
      <alignment horizontal="center" vertical="center"/>
    </xf>
    <xf numFmtId="14" fontId="21" fillId="17" borderId="292" xfId="17" applyNumberFormat="1" applyFont="1" applyFill="1" applyBorder="1" applyAlignment="1">
      <alignment horizontal="center" vertical="center"/>
    </xf>
    <xf numFmtId="0" fontId="107" fillId="17" borderId="0" xfId="0" applyFont="1" applyFill="1">
      <alignment vertical="center"/>
    </xf>
    <xf numFmtId="0" fontId="97" fillId="36" borderId="296" xfId="0" applyFont="1" applyFill="1" applyBorder="1" applyAlignment="1">
      <alignment horizontal="center" vertical="center" wrapText="1"/>
    </xf>
    <xf numFmtId="0" fontId="162" fillId="0" borderId="202" xfId="0" applyFont="1" applyBorder="1" applyAlignment="1">
      <alignment horizontal="center" vertical="center" wrapText="1"/>
    </xf>
    <xf numFmtId="0" fontId="162" fillId="0" borderId="297" xfId="0" applyFont="1" applyBorder="1" applyAlignment="1">
      <alignment horizontal="center" vertical="center" wrapText="1"/>
    </xf>
    <xf numFmtId="0" fontId="162" fillId="19" borderId="297" xfId="0" applyFont="1" applyFill="1" applyBorder="1" applyAlignment="1">
      <alignment horizontal="center" vertical="center" wrapText="1"/>
    </xf>
    <xf numFmtId="0" fontId="8" fillId="0" borderId="213" xfId="1" applyBorder="1" applyAlignment="1" applyProtection="1">
      <alignment vertical="center" wrapText="1"/>
    </xf>
    <xf numFmtId="0" fontId="8" fillId="0" borderId="210" xfId="1" applyBorder="1" applyAlignment="1" applyProtection="1">
      <alignment vertical="center" wrapText="1"/>
    </xf>
    <xf numFmtId="0" fontId="8" fillId="0" borderId="195" xfId="1" applyBorder="1" applyAlignment="1" applyProtection="1">
      <alignment vertical="center" wrapText="1"/>
    </xf>
    <xf numFmtId="0" fontId="8" fillId="0" borderId="198" xfId="1" applyBorder="1" applyAlignment="1" applyProtection="1">
      <alignment vertical="center" wrapText="1"/>
    </xf>
    <xf numFmtId="0" fontId="29" fillId="21" borderId="298" xfId="2" applyFont="1" applyFill="1" applyBorder="1" applyAlignment="1">
      <alignment horizontal="center" vertical="center" wrapText="1"/>
    </xf>
    <xf numFmtId="0" fontId="29" fillId="21" borderId="210" xfId="2" applyFont="1" applyFill="1" applyBorder="1" applyAlignment="1">
      <alignment horizontal="center" vertical="center" wrapText="1"/>
    </xf>
    <xf numFmtId="0" fontId="114" fillId="0" borderId="299" xfId="2" applyFont="1" applyBorder="1" applyAlignment="1">
      <alignment vertical="top" wrapText="1"/>
    </xf>
    <xf numFmtId="14" fontId="87" fillId="19" borderId="300" xfId="2" applyNumberFormat="1" applyFont="1" applyFill="1" applyBorder="1" applyAlignment="1">
      <alignment horizontal="center" vertical="center"/>
    </xf>
    <xf numFmtId="0" fontId="172" fillId="3" borderId="0" xfId="17" applyFont="1" applyFill="1" applyAlignment="1">
      <alignment horizontal="center" vertical="center" wrapText="1"/>
    </xf>
    <xf numFmtId="0" fontId="107" fillId="19" borderId="290" xfId="0" applyFont="1" applyFill="1" applyBorder="1" applyAlignment="1">
      <alignment horizontal="center" vertical="center"/>
    </xf>
    <xf numFmtId="14" fontId="89" fillId="19" borderId="292" xfId="17" applyNumberFormat="1" applyFont="1" applyFill="1" applyBorder="1" applyAlignment="1">
      <alignment horizontal="center" vertical="center"/>
    </xf>
    <xf numFmtId="14" fontId="89" fillId="19" borderId="108" xfId="17" applyNumberFormat="1" applyFont="1" applyFill="1" applyBorder="1" applyAlignment="1">
      <alignment horizontal="center" vertical="center"/>
    </xf>
    <xf numFmtId="0" fontId="67" fillId="19" borderId="294" xfId="0" applyFont="1" applyFill="1" applyBorder="1" applyAlignment="1">
      <alignment horizontal="center" vertical="center" wrapText="1"/>
    </xf>
    <xf numFmtId="14" fontId="95" fillId="19" borderId="292" xfId="17" applyNumberFormat="1" applyFont="1" applyFill="1" applyBorder="1" applyAlignment="1">
      <alignment horizontal="center" vertical="center" wrapText="1"/>
    </xf>
    <xf numFmtId="0" fontId="95" fillId="19" borderId="294" xfId="17" applyFont="1" applyFill="1" applyBorder="1" applyAlignment="1">
      <alignment horizontal="center" vertical="center" wrapText="1"/>
    </xf>
    <xf numFmtId="0" fontId="154" fillId="19" borderId="227" xfId="2" applyFont="1" applyFill="1" applyBorder="1" applyAlignment="1">
      <alignment horizontal="center" vertical="center" wrapText="1"/>
    </xf>
    <xf numFmtId="0" fontId="126" fillId="19" borderId="227" xfId="2" applyFont="1" applyFill="1" applyBorder="1" applyAlignment="1">
      <alignment horizontal="center" vertical="center" wrapText="1"/>
    </xf>
    <xf numFmtId="0" fontId="21" fillId="19" borderId="227" xfId="2" applyFont="1" applyFill="1" applyBorder="1" applyAlignment="1">
      <alignment horizontal="left" vertical="center" shrinkToFit="1"/>
    </xf>
    <xf numFmtId="14" fontId="21" fillId="19" borderId="227" xfId="2" applyNumberFormat="1" applyFont="1" applyFill="1" applyBorder="1" applyAlignment="1">
      <alignment horizontal="center" vertical="center"/>
    </xf>
    <xf numFmtId="14" fontId="21" fillId="19" borderId="228" xfId="2" applyNumberFormat="1" applyFont="1" applyFill="1" applyBorder="1" applyAlignment="1">
      <alignment horizontal="center" vertical="center"/>
    </xf>
    <xf numFmtId="0" fontId="154" fillId="38" borderId="227" xfId="2" applyFont="1" applyFill="1" applyBorder="1" applyAlignment="1">
      <alignment horizontal="center" vertical="center" wrapText="1"/>
    </xf>
    <xf numFmtId="0" fontId="126" fillId="38" borderId="227" xfId="2" applyFont="1" applyFill="1" applyBorder="1" applyAlignment="1">
      <alignment horizontal="center" vertical="center" wrapText="1"/>
    </xf>
    <xf numFmtId="0" fontId="21" fillId="38" borderId="227" xfId="2" applyFont="1" applyFill="1" applyBorder="1" applyAlignment="1">
      <alignment horizontal="left" vertical="center" shrinkToFit="1"/>
    </xf>
    <xf numFmtId="14" fontId="21" fillId="38" borderId="227" xfId="2" applyNumberFormat="1" applyFont="1" applyFill="1" applyBorder="1" applyAlignment="1">
      <alignment horizontal="center" vertical="center"/>
    </xf>
    <xf numFmtId="14" fontId="21" fillId="38" borderId="228" xfId="2" applyNumberFormat="1" applyFont="1" applyFill="1" applyBorder="1" applyAlignment="1">
      <alignment horizontal="center" vertical="center"/>
    </xf>
    <xf numFmtId="0" fontId="154" fillId="24" borderId="227" xfId="2" applyFont="1" applyFill="1" applyBorder="1" applyAlignment="1">
      <alignment horizontal="center" vertical="center" wrapText="1"/>
    </xf>
    <xf numFmtId="0" fontId="126" fillId="24" borderId="227" xfId="2" applyFont="1" applyFill="1" applyBorder="1" applyAlignment="1">
      <alignment horizontal="center" vertical="center" wrapText="1"/>
    </xf>
    <xf numFmtId="0" fontId="21" fillId="24" borderId="227" xfId="2" applyFont="1" applyFill="1" applyBorder="1" applyAlignment="1">
      <alignment horizontal="left" vertical="center" shrinkToFit="1"/>
    </xf>
    <xf numFmtId="14" fontId="21" fillId="24" borderId="227" xfId="2" applyNumberFormat="1" applyFont="1" applyFill="1" applyBorder="1" applyAlignment="1">
      <alignment horizontal="center" vertical="center"/>
    </xf>
    <xf numFmtId="14" fontId="21" fillId="24" borderId="228" xfId="2" applyNumberFormat="1" applyFont="1" applyFill="1" applyBorder="1" applyAlignment="1">
      <alignment horizontal="center" vertical="center"/>
    </xf>
    <xf numFmtId="0" fontId="154" fillId="44" borderId="227" xfId="2" applyFont="1" applyFill="1" applyBorder="1" applyAlignment="1">
      <alignment horizontal="center" vertical="center" wrapText="1"/>
    </xf>
    <xf numFmtId="0" fontId="126" fillId="44" borderId="227" xfId="2" applyFont="1" applyFill="1" applyBorder="1" applyAlignment="1">
      <alignment horizontal="center" vertical="center" wrapText="1"/>
    </xf>
    <xf numFmtId="0" fontId="21" fillId="44" borderId="227" xfId="2" applyFont="1" applyFill="1" applyBorder="1" applyAlignment="1">
      <alignment horizontal="left" vertical="center" shrinkToFit="1"/>
    </xf>
    <xf numFmtId="14" fontId="21" fillId="44" borderId="227" xfId="2" applyNumberFormat="1" applyFont="1" applyFill="1" applyBorder="1" applyAlignment="1">
      <alignment horizontal="center" vertical="center"/>
    </xf>
    <xf numFmtId="14" fontId="21" fillId="44" borderId="228" xfId="2" applyNumberFormat="1" applyFont="1" applyFill="1" applyBorder="1" applyAlignment="1">
      <alignment horizontal="center" vertical="center"/>
    </xf>
    <xf numFmtId="0" fontId="166" fillId="0" borderId="0" xfId="2" applyFont="1">
      <alignment vertical="center"/>
    </xf>
    <xf numFmtId="0" fontId="116" fillId="17" borderId="0" xfId="0" applyFont="1" applyFill="1" applyAlignment="1">
      <alignment vertical="top" wrapText="1"/>
    </xf>
    <xf numFmtId="0" fontId="17" fillId="19" borderId="127" xfId="2" applyFont="1" applyFill="1" applyBorder="1" applyAlignment="1">
      <alignment horizontal="center" vertical="center" wrapText="1"/>
    </xf>
    <xf numFmtId="0" fontId="174" fillId="27" borderId="0" xfId="0" applyFont="1" applyFill="1" applyAlignment="1">
      <alignment horizontal="center" vertical="center" wrapText="1"/>
    </xf>
    <xf numFmtId="14" fontId="34" fillId="17" borderId="292" xfId="17" applyNumberFormat="1" applyFont="1" applyFill="1" applyBorder="1" applyAlignment="1">
      <alignment horizontal="center" vertical="center"/>
    </xf>
    <xf numFmtId="0" fontId="154" fillId="36" borderId="227" xfId="2" applyFont="1" applyFill="1" applyBorder="1" applyAlignment="1">
      <alignment horizontal="center" vertical="center" wrapText="1"/>
    </xf>
    <xf numFmtId="0" fontId="126" fillId="36" borderId="227" xfId="2" applyFont="1" applyFill="1" applyBorder="1" applyAlignment="1">
      <alignment horizontal="center" vertical="center" wrapText="1"/>
    </xf>
    <xf numFmtId="0" fontId="21" fillId="36" borderId="227" xfId="2" applyFont="1" applyFill="1" applyBorder="1" applyAlignment="1">
      <alignment horizontal="left" vertical="center" shrinkToFit="1"/>
    </xf>
    <xf numFmtId="14" fontId="21" fillId="36" borderId="227" xfId="2" applyNumberFormat="1" applyFont="1" applyFill="1" applyBorder="1" applyAlignment="1">
      <alignment horizontal="center" vertical="center"/>
    </xf>
    <xf numFmtId="14" fontId="21" fillId="36" borderId="228" xfId="2" applyNumberFormat="1" applyFont="1" applyFill="1" applyBorder="1" applyAlignment="1">
      <alignment horizontal="center" vertical="center"/>
    </xf>
    <xf numFmtId="0" fontId="6" fillId="2" borderId="128" xfId="2" applyFill="1" applyBorder="1" applyAlignment="1">
      <alignment horizontal="center" vertical="center" wrapText="1"/>
    </xf>
    <xf numFmtId="0" fontId="6" fillId="3" borderId="128" xfId="2" applyFill="1" applyBorder="1" applyAlignment="1">
      <alignment horizontal="center" vertical="center"/>
    </xf>
    <xf numFmtId="0" fontId="6" fillId="14" borderId="128" xfId="2" applyFill="1" applyBorder="1" applyAlignment="1">
      <alignment horizontal="center" vertical="center"/>
    </xf>
    <xf numFmtId="0" fontId="29" fillId="19" borderId="81" xfId="1" applyFont="1" applyFill="1" applyBorder="1" applyAlignment="1" applyProtection="1">
      <alignment horizontal="center" vertical="center" wrapText="1"/>
    </xf>
    <xf numFmtId="0" fontId="34" fillId="19" borderId="107" xfId="17" applyFont="1" applyFill="1" applyBorder="1" applyAlignment="1">
      <alignment horizontal="center" vertical="center" wrapText="1"/>
    </xf>
    <xf numFmtId="0" fontId="160" fillId="0" borderId="0" xfId="26" applyFont="1">
      <alignment vertical="center"/>
    </xf>
    <xf numFmtId="0" fontId="8" fillId="0" borderId="0" xfId="1" applyAlignment="1" applyProtection="1">
      <alignment vertical="center"/>
    </xf>
    <xf numFmtId="0" fontId="7" fillId="3" borderId="0" xfId="4" applyFont="1" applyFill="1" applyAlignment="1">
      <alignment vertical="top"/>
    </xf>
    <xf numFmtId="0" fontId="7" fillId="3" borderId="0" xfId="2" applyFont="1" applyFill="1" applyAlignment="1">
      <alignment vertical="top"/>
    </xf>
    <xf numFmtId="0" fontId="6" fillId="0" borderId="0" xfId="4" applyAlignment="1">
      <alignment horizontal="center"/>
    </xf>
    <xf numFmtId="0" fontId="173" fillId="3" borderId="0" xfId="2" applyFont="1" applyFill="1" applyAlignment="1">
      <alignment vertical="top"/>
    </xf>
    <xf numFmtId="0" fontId="31" fillId="3" borderId="0" xfId="2" applyFont="1" applyFill="1" applyAlignment="1">
      <alignment vertical="top"/>
    </xf>
    <xf numFmtId="0" fontId="177" fillId="0" borderId="0" xfId="2" applyFont="1">
      <alignment vertical="center"/>
    </xf>
    <xf numFmtId="0" fontId="32" fillId="7" borderId="0" xfId="4" applyFont="1" applyFill="1"/>
    <xf numFmtId="0" fontId="6" fillId="7" borderId="0" xfId="4" applyFill="1"/>
    <xf numFmtId="0" fontId="171" fillId="33" borderId="0" xfId="0" applyFont="1" applyFill="1">
      <alignment vertical="center"/>
    </xf>
    <xf numFmtId="0" fontId="178" fillId="33" borderId="0" xfId="0" applyFont="1" applyFill="1">
      <alignment vertical="center"/>
    </xf>
    <xf numFmtId="0" fontId="179" fillId="33" borderId="0" xfId="0" applyFont="1" applyFill="1">
      <alignment vertical="center"/>
    </xf>
    <xf numFmtId="0" fontId="180" fillId="33" borderId="0" xfId="0" applyFont="1" applyFill="1">
      <alignment vertical="center"/>
    </xf>
    <xf numFmtId="0" fontId="179" fillId="25" borderId="0" xfId="0" applyFont="1" applyFill="1">
      <alignment vertical="center"/>
    </xf>
    <xf numFmtId="0" fontId="181" fillId="23" borderId="0" xfId="0" applyFont="1" applyFill="1">
      <alignment vertical="center"/>
    </xf>
    <xf numFmtId="0" fontId="179" fillId="33" borderId="308" xfId="0" applyFont="1" applyFill="1" applyBorder="1">
      <alignment vertical="center"/>
    </xf>
    <xf numFmtId="0" fontId="179" fillId="33" borderId="309" xfId="0" applyFont="1" applyFill="1" applyBorder="1">
      <alignment vertical="center"/>
    </xf>
    <xf numFmtId="0" fontId="179" fillId="33" borderId="310" xfId="0" applyFont="1" applyFill="1" applyBorder="1">
      <alignment vertical="center"/>
    </xf>
    <xf numFmtId="0" fontId="179" fillId="33" borderId="311" xfId="0" applyFont="1" applyFill="1" applyBorder="1">
      <alignment vertical="center"/>
    </xf>
    <xf numFmtId="0" fontId="179" fillId="33" borderId="312" xfId="0" applyFont="1" applyFill="1" applyBorder="1">
      <alignment vertical="center"/>
    </xf>
    <xf numFmtId="0" fontId="179" fillId="33" borderId="313" xfId="0" applyFont="1" applyFill="1" applyBorder="1">
      <alignment vertical="center"/>
    </xf>
    <xf numFmtId="0" fontId="179" fillId="33" borderId="314" xfId="0" applyFont="1" applyFill="1" applyBorder="1">
      <alignment vertical="center"/>
    </xf>
    <xf numFmtId="0" fontId="179" fillId="33" borderId="315" xfId="0" applyFont="1" applyFill="1" applyBorder="1">
      <alignment vertical="center"/>
    </xf>
    <xf numFmtId="0" fontId="179" fillId="47" borderId="0" xfId="0" applyFont="1" applyFill="1">
      <alignment vertical="center"/>
    </xf>
    <xf numFmtId="0" fontId="0" fillId="47" borderId="0" xfId="0" applyFill="1">
      <alignment vertical="center"/>
    </xf>
    <xf numFmtId="0" fontId="179" fillId="33" borderId="316" xfId="0" applyFont="1" applyFill="1" applyBorder="1">
      <alignment vertical="center"/>
    </xf>
    <xf numFmtId="0" fontId="179" fillId="33" borderId="317" xfId="0" applyFont="1" applyFill="1" applyBorder="1">
      <alignment vertical="center"/>
    </xf>
    <xf numFmtId="0" fontId="0" fillId="33" borderId="318" xfId="0" applyFill="1" applyBorder="1">
      <alignment vertical="center"/>
    </xf>
    <xf numFmtId="0" fontId="179" fillId="33" borderId="319" xfId="0" applyFont="1" applyFill="1" applyBorder="1">
      <alignment vertical="center"/>
    </xf>
    <xf numFmtId="0" fontId="0" fillId="33" borderId="320" xfId="0" applyFill="1" applyBorder="1">
      <alignment vertical="center"/>
    </xf>
    <xf numFmtId="0" fontId="179" fillId="33" borderId="321" xfId="0" applyFont="1" applyFill="1" applyBorder="1">
      <alignment vertical="center"/>
    </xf>
    <xf numFmtId="0" fontId="179" fillId="33" borderId="322" xfId="0" applyFont="1" applyFill="1" applyBorder="1">
      <alignment vertical="center"/>
    </xf>
    <xf numFmtId="0" fontId="0" fillId="33" borderId="323" xfId="0" applyFill="1" applyBorder="1">
      <alignment vertical="center"/>
    </xf>
    <xf numFmtId="0" fontId="179" fillId="39" borderId="0" xfId="0" applyFont="1" applyFill="1">
      <alignment vertical="center"/>
    </xf>
    <xf numFmtId="0" fontId="179" fillId="48" borderId="0" xfId="0" applyFont="1" applyFill="1">
      <alignment vertical="center"/>
    </xf>
    <xf numFmtId="0" fontId="8" fillId="0" borderId="332" xfId="1" applyBorder="1" applyAlignment="1" applyProtection="1">
      <alignment vertical="center" wrapText="1"/>
    </xf>
    <xf numFmtId="0" fontId="89" fillId="19" borderId="107" xfId="17" applyFont="1" applyFill="1" applyBorder="1" applyAlignment="1">
      <alignment horizontal="center" vertical="center" wrapText="1"/>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24" xfId="0" applyFont="1" applyBorder="1" applyAlignment="1">
      <alignment horizontal="left" vertical="center"/>
    </xf>
    <xf numFmtId="0" fontId="99" fillId="5" borderId="0" xfId="0" applyFont="1" applyFill="1" applyAlignment="1">
      <alignment horizontal="left" vertical="center" wrapText="1"/>
    </xf>
    <xf numFmtId="0" fontId="99" fillId="5" borderId="24" xfId="0" applyFont="1" applyFill="1" applyBorder="1" applyAlignment="1">
      <alignment horizontal="left" vertical="center" wrapText="1"/>
    </xf>
    <xf numFmtId="0" fontId="99" fillId="5" borderId="0" xfId="0" applyFont="1" applyFill="1" applyAlignment="1">
      <alignment horizontal="left" vertical="center"/>
    </xf>
    <xf numFmtId="0" fontId="99" fillId="5" borderId="0" xfId="0" applyFont="1" applyFill="1" applyAlignment="1">
      <alignment horizontal="left" vertical="top" wrapText="1"/>
    </xf>
    <xf numFmtId="0" fontId="8" fillId="0" borderId="0" xfId="1" applyAlignment="1" applyProtection="1">
      <alignment horizontal="center" vertical="center" wrapText="1"/>
    </xf>
    <xf numFmtId="0" fontId="74"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center" wrapText="1"/>
    </xf>
    <xf numFmtId="0" fontId="71" fillId="0" borderId="0" xfId="0" applyFont="1" applyAlignment="1">
      <alignment horizontal="left" vertical="center" wrapText="1"/>
    </xf>
    <xf numFmtId="0" fontId="74" fillId="0" borderId="0" xfId="0" applyFont="1" applyAlignment="1">
      <alignment horizontal="left" vertical="top" wrapText="1"/>
    </xf>
    <xf numFmtId="0" fontId="70" fillId="0" borderId="0" xfId="0" applyFont="1" applyAlignment="1">
      <alignment horizontal="left" vertical="top" wrapText="1"/>
    </xf>
    <xf numFmtId="0" fontId="179" fillId="33" borderId="324" xfId="0" applyFont="1" applyFill="1" applyBorder="1" applyAlignment="1">
      <alignment horizontal="center" vertical="center"/>
    </xf>
    <xf numFmtId="0" fontId="179" fillId="33" borderId="325" xfId="0" applyFont="1" applyFill="1" applyBorder="1" applyAlignment="1">
      <alignment horizontal="center" vertical="center"/>
    </xf>
    <xf numFmtId="0" fontId="179" fillId="33" borderId="326" xfId="0" applyFont="1" applyFill="1" applyBorder="1" applyAlignment="1">
      <alignment horizontal="center" vertical="center"/>
    </xf>
    <xf numFmtId="0" fontId="179" fillId="33" borderId="327" xfId="0" applyFont="1" applyFill="1" applyBorder="1" applyAlignment="1">
      <alignment horizontal="center" vertical="center"/>
    </xf>
    <xf numFmtId="0" fontId="179" fillId="33" borderId="0" xfId="0" applyFont="1" applyFill="1" applyAlignment="1">
      <alignment horizontal="center" vertical="center"/>
    </xf>
    <xf numFmtId="0" fontId="179" fillId="33" borderId="328" xfId="0" applyFont="1" applyFill="1" applyBorder="1" applyAlignment="1">
      <alignment horizontal="center" vertical="center"/>
    </xf>
    <xf numFmtId="0" fontId="179" fillId="33" borderId="329" xfId="0" applyFont="1" applyFill="1" applyBorder="1" applyAlignment="1">
      <alignment horizontal="center" vertical="center"/>
    </xf>
    <xf numFmtId="0" fontId="179" fillId="33" borderId="330" xfId="0" applyFont="1" applyFill="1" applyBorder="1" applyAlignment="1">
      <alignment horizontal="center" vertical="center"/>
    </xf>
    <xf numFmtId="0" fontId="179" fillId="33" borderId="331" xfId="0" applyFont="1" applyFill="1" applyBorder="1" applyAlignment="1">
      <alignment horizontal="center" vertical="center"/>
    </xf>
    <xf numFmtId="0" fontId="182" fillId="33" borderId="0" xfId="1" applyFont="1" applyFill="1" applyAlignment="1" applyProtection="1">
      <alignment horizontal="center" vertical="center"/>
    </xf>
    <xf numFmtId="0" fontId="167" fillId="33" borderId="0" xfId="0" applyFont="1" applyFill="1" applyAlignment="1">
      <alignment horizontal="center" vertical="center" wrapText="1"/>
    </xf>
    <xf numFmtId="0" fontId="179" fillId="33" borderId="319" xfId="0" applyFont="1" applyFill="1" applyBorder="1" applyAlignment="1">
      <alignment horizontal="center" vertical="center"/>
    </xf>
    <xf numFmtId="0" fontId="10" fillId="6" borderId="85" xfId="17" applyFont="1" applyFill="1" applyBorder="1" applyAlignment="1">
      <alignment horizontal="center" vertical="center" wrapText="1"/>
    </xf>
    <xf numFmtId="0" fontId="10" fillId="6" borderId="83" xfId="17" applyFont="1" applyFill="1" applyBorder="1" applyAlignment="1">
      <alignment horizontal="center" vertical="center" wrapText="1"/>
    </xf>
    <xf numFmtId="0" fontId="10" fillId="6" borderId="86" xfId="17" applyFont="1" applyFill="1" applyBorder="1" applyAlignment="1">
      <alignment horizontal="center" vertical="center" wrapText="1"/>
    </xf>
    <xf numFmtId="0" fontId="155" fillId="17" borderId="109" xfId="17" applyFont="1" applyFill="1" applyBorder="1" applyAlignment="1">
      <alignment horizontal="left" vertical="top" wrapText="1"/>
    </xf>
    <xf numFmtId="0" fontId="34" fillId="17" borderId="105" xfId="17" applyFont="1" applyFill="1" applyBorder="1" applyAlignment="1">
      <alignment horizontal="left" vertical="top" wrapText="1"/>
    </xf>
    <xf numFmtId="0" fontId="34" fillId="17" borderId="106" xfId="17" applyFont="1" applyFill="1" applyBorder="1" applyAlignment="1">
      <alignment horizontal="left" vertical="top" wrapText="1"/>
    </xf>
    <xf numFmtId="0" fontId="34" fillId="17" borderId="109" xfId="17" applyFont="1" applyFill="1" applyBorder="1" applyAlignment="1">
      <alignment horizontal="left" vertical="top" wrapText="1"/>
    </xf>
    <xf numFmtId="0" fontId="21" fillId="17" borderId="109" xfId="2" applyFont="1" applyFill="1" applyBorder="1" applyAlignment="1">
      <alignment horizontal="left" vertical="top" wrapText="1"/>
    </xf>
    <xf numFmtId="0" fontId="21" fillId="17" borderId="105" xfId="2" applyFont="1" applyFill="1" applyBorder="1" applyAlignment="1">
      <alignment horizontal="left" vertical="top" wrapText="1"/>
    </xf>
    <xf numFmtId="0" fontId="21" fillId="17" borderId="106" xfId="2" applyFont="1" applyFill="1" applyBorder="1" applyAlignment="1">
      <alignment horizontal="left" vertical="top" wrapText="1"/>
    </xf>
    <xf numFmtId="0" fontId="91" fillId="17" borderId="289" xfId="2" applyFont="1" applyFill="1" applyBorder="1" applyAlignment="1">
      <alignment horizontal="left" vertical="top" wrapText="1"/>
    </xf>
    <xf numFmtId="0" fontId="91" fillId="17" borderId="290" xfId="2" applyFont="1" applyFill="1" applyBorder="1" applyAlignment="1">
      <alignment horizontal="left" vertical="top" wrapText="1"/>
    </xf>
    <xf numFmtId="0" fontId="91" fillId="17" borderId="291" xfId="2" applyFont="1" applyFill="1" applyBorder="1" applyAlignment="1">
      <alignment horizontal="left" vertical="top" wrapText="1"/>
    </xf>
    <xf numFmtId="0" fontId="21" fillId="17" borderId="289" xfId="2" applyFont="1" applyFill="1" applyBorder="1" applyAlignment="1">
      <alignment horizontal="left" vertical="top" wrapText="1"/>
    </xf>
    <xf numFmtId="0" fontId="21" fillId="17" borderId="290" xfId="2" applyFont="1" applyFill="1" applyBorder="1" applyAlignment="1">
      <alignment horizontal="left" vertical="top" wrapText="1"/>
    </xf>
    <xf numFmtId="0" fontId="21" fillId="17" borderId="291" xfId="2" applyFont="1" applyFill="1" applyBorder="1" applyAlignment="1">
      <alignment horizontal="left" vertical="top" wrapText="1"/>
    </xf>
    <xf numFmtId="0" fontId="34" fillId="17" borderId="284" xfId="17" applyFont="1" applyFill="1" applyBorder="1" applyAlignment="1">
      <alignment horizontal="left" vertical="top" wrapText="1"/>
    </xf>
    <xf numFmtId="0" fontId="34" fillId="17" borderId="285" xfId="17" applyFont="1" applyFill="1" applyBorder="1" applyAlignment="1">
      <alignment horizontal="left" vertical="top" wrapText="1"/>
    </xf>
    <xf numFmtId="0" fontId="34" fillId="17" borderId="286" xfId="17" applyFont="1" applyFill="1" applyBorder="1" applyAlignment="1">
      <alignment horizontal="left" vertical="top" wrapText="1"/>
    </xf>
    <xf numFmtId="0" fontId="155" fillId="19" borderId="289" xfId="17" applyFont="1" applyFill="1" applyBorder="1" applyAlignment="1">
      <alignment horizontal="left" vertical="top" wrapText="1"/>
    </xf>
    <xf numFmtId="0" fontId="34" fillId="19" borderId="290" xfId="17" applyFont="1" applyFill="1" applyBorder="1" applyAlignment="1">
      <alignment horizontal="left" vertical="top" wrapText="1"/>
    </xf>
    <xf numFmtId="0" fontId="34" fillId="19" borderId="291" xfId="17" applyFont="1" applyFill="1" applyBorder="1" applyAlignment="1">
      <alignment horizontal="left" vertical="top" wrapText="1"/>
    </xf>
    <xf numFmtId="0" fontId="155" fillId="17" borderId="289" xfId="17" applyFont="1" applyFill="1" applyBorder="1" applyAlignment="1">
      <alignment horizontal="left" vertical="top" wrapText="1"/>
    </xf>
    <xf numFmtId="0" fontId="34" fillId="17" borderId="290" xfId="17" applyFont="1" applyFill="1" applyBorder="1" applyAlignment="1">
      <alignment horizontal="left" vertical="top" wrapText="1"/>
    </xf>
    <xf numFmtId="0" fontId="34" fillId="17" borderId="291" xfId="17" applyFont="1" applyFill="1" applyBorder="1" applyAlignment="1">
      <alignment horizontal="left" vertical="top" wrapText="1"/>
    </xf>
    <xf numFmtId="0" fontId="57" fillId="11" borderId="123" xfId="17" applyFont="1" applyFill="1" applyBorder="1" applyAlignment="1">
      <alignment horizontal="right" vertical="center" wrapText="1"/>
    </xf>
    <xf numFmtId="0" fontId="58" fillId="11" borderId="123" xfId="0" applyFont="1" applyFill="1" applyBorder="1" applyAlignment="1">
      <alignment horizontal="right" vertical="center"/>
    </xf>
    <xf numFmtId="0" fontId="0" fillId="11" borderId="123" xfId="0" applyFill="1" applyBorder="1" applyAlignment="1">
      <alignment horizontal="right" vertical="center"/>
    </xf>
    <xf numFmtId="180" fontId="57" fillId="11" borderId="123" xfId="17" applyNumberFormat="1" applyFont="1" applyFill="1" applyBorder="1" applyAlignment="1">
      <alignment horizontal="center" vertical="center" wrapText="1"/>
    </xf>
    <xf numFmtId="180" fontId="0" fillId="11" borderId="123" xfId="0" applyNumberFormat="1" applyFill="1" applyBorder="1" applyAlignment="1">
      <alignment horizontal="center" vertical="center" wrapText="1"/>
    </xf>
    <xf numFmtId="0" fontId="59" fillId="12" borderId="124" xfId="17" applyFont="1" applyFill="1" applyBorder="1" applyAlignment="1">
      <alignment horizontal="center" vertical="center" wrapText="1"/>
    </xf>
    <xf numFmtId="0" fontId="60" fillId="12" borderId="124" xfId="0" applyFont="1" applyFill="1" applyBorder="1" applyAlignment="1">
      <alignment horizontal="center" vertical="center"/>
    </xf>
    <xf numFmtId="0" fontId="59" fillId="9" borderId="124" xfId="0" applyFont="1" applyFill="1" applyBorder="1" applyAlignment="1">
      <alignment horizontal="center" vertical="center"/>
    </xf>
    <xf numFmtId="0" fontId="62" fillId="9" borderId="124" xfId="0" applyFont="1" applyFill="1" applyBorder="1" applyAlignment="1">
      <alignment horizontal="center" vertical="center"/>
    </xf>
    <xf numFmtId="0" fontId="64" fillId="16" borderId="38" xfId="16" applyFont="1" applyFill="1" applyBorder="1" applyAlignment="1">
      <alignment horizontal="center" vertical="center"/>
    </xf>
    <xf numFmtId="0" fontId="64" fillId="16" borderId="43" xfId="16" applyFont="1" applyFill="1" applyBorder="1" applyAlignment="1">
      <alignment horizontal="center" vertical="center"/>
    </xf>
    <xf numFmtId="0" fontId="64" fillId="16" borderId="45" xfId="16" applyFont="1" applyFill="1" applyBorder="1" applyAlignment="1">
      <alignment horizontal="center" vertical="center"/>
    </xf>
    <xf numFmtId="0" fontId="65" fillId="2" borderId="39" xfId="16" applyFont="1" applyFill="1" applyBorder="1" applyAlignment="1">
      <alignment vertical="center" wrapText="1"/>
    </xf>
    <xf numFmtId="0" fontId="65" fillId="2" borderId="40" xfId="16" applyFont="1" applyFill="1" applyBorder="1" applyAlignment="1">
      <alignment vertical="center" wrapText="1"/>
    </xf>
    <xf numFmtId="0" fontId="65" fillId="2" borderId="41" xfId="16" applyFont="1" applyFill="1" applyBorder="1" applyAlignment="1">
      <alignment vertical="center" wrapText="1"/>
    </xf>
    <xf numFmtId="0" fontId="65" fillId="2" borderId="33" xfId="16" applyFont="1" applyFill="1" applyBorder="1" applyAlignment="1">
      <alignment vertical="center" wrapText="1"/>
    </xf>
    <xf numFmtId="0" fontId="65" fillId="2" borderId="0" xfId="16" applyFont="1" applyFill="1" applyAlignment="1">
      <alignment vertical="center" wrapText="1"/>
    </xf>
    <xf numFmtId="0" fontId="65" fillId="2" borderId="34" xfId="16" applyFont="1" applyFill="1" applyBorder="1" applyAlignment="1">
      <alignment vertical="center" wrapText="1"/>
    </xf>
    <xf numFmtId="0" fontId="65" fillId="2" borderId="46" xfId="16" applyFont="1" applyFill="1" applyBorder="1" applyAlignment="1">
      <alignment vertical="center" wrapText="1"/>
    </xf>
    <xf numFmtId="0" fontId="65" fillId="2" borderId="47" xfId="16" applyFont="1" applyFill="1" applyBorder="1" applyAlignment="1">
      <alignment vertical="center" wrapText="1"/>
    </xf>
    <xf numFmtId="0" fontId="65" fillId="2" borderId="48" xfId="16" applyFont="1" applyFill="1" applyBorder="1" applyAlignment="1">
      <alignment vertical="center" wrapText="1"/>
    </xf>
    <xf numFmtId="0" fontId="65" fillId="2" borderId="39" xfId="16" applyFont="1" applyFill="1" applyBorder="1" applyAlignment="1">
      <alignment horizontal="left" vertical="center" wrapText="1"/>
    </xf>
    <xf numFmtId="0" fontId="65" fillId="2" borderId="40" xfId="16" applyFont="1" applyFill="1" applyBorder="1" applyAlignment="1">
      <alignment horizontal="left" vertical="center" wrapText="1"/>
    </xf>
    <xf numFmtId="0" fontId="65" fillId="2" borderId="42" xfId="16" applyFont="1" applyFill="1" applyBorder="1" applyAlignment="1">
      <alignment horizontal="left" vertical="center" wrapText="1"/>
    </xf>
    <xf numFmtId="0" fontId="65" fillId="2" borderId="33" xfId="16" applyFont="1" applyFill="1" applyBorder="1" applyAlignment="1">
      <alignment horizontal="left" vertical="center" wrapText="1"/>
    </xf>
    <xf numFmtId="0" fontId="65" fillId="2" borderId="0" xfId="16" applyFont="1" applyFill="1" applyAlignment="1">
      <alignment horizontal="left" vertical="center" wrapText="1"/>
    </xf>
    <xf numFmtId="0" fontId="65" fillId="2" borderId="44" xfId="16" applyFont="1" applyFill="1" applyBorder="1" applyAlignment="1">
      <alignment horizontal="left" vertical="center" wrapText="1"/>
    </xf>
    <xf numFmtId="0" fontId="65" fillId="2" borderId="46" xfId="16" applyFont="1" applyFill="1" applyBorder="1" applyAlignment="1">
      <alignment horizontal="left" vertical="center" wrapText="1"/>
    </xf>
    <xf numFmtId="0" fontId="65" fillId="2" borderId="47" xfId="16" applyFont="1" applyFill="1" applyBorder="1" applyAlignment="1">
      <alignment horizontal="left" vertical="center" wrapText="1"/>
    </xf>
    <xf numFmtId="0" fontId="65" fillId="2" borderId="49" xfId="16" applyFont="1" applyFill="1" applyBorder="1" applyAlignment="1">
      <alignment horizontal="left" vertical="center" wrapText="1"/>
    </xf>
    <xf numFmtId="0" fontId="34" fillId="17" borderId="220" xfId="17" applyFont="1" applyFill="1" applyBorder="1" applyAlignment="1">
      <alignment horizontal="left" vertical="top" wrapText="1"/>
    </xf>
    <xf numFmtId="0" fontId="34" fillId="17" borderId="221" xfId="17" applyFont="1" applyFill="1" applyBorder="1" applyAlignment="1">
      <alignment horizontal="left" vertical="top" wrapText="1"/>
    </xf>
    <xf numFmtId="0" fontId="34" fillId="17" borderId="222"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7" fillId="38" borderId="117" xfId="17" applyFont="1" applyFill="1" applyBorder="1" applyAlignment="1">
      <alignment horizontal="center" vertical="center" wrapText="1"/>
    </xf>
    <xf numFmtId="0" fontId="55" fillId="38" borderId="117" xfId="17" applyFont="1" applyFill="1" applyBorder="1" applyAlignment="1">
      <alignment horizontal="center" vertical="center" wrapText="1"/>
    </xf>
    <xf numFmtId="0" fontId="0" fillId="38" borderId="117" xfId="0" applyFill="1" applyBorder="1" applyAlignment="1">
      <alignment horizontal="center" vertical="center" wrapText="1"/>
    </xf>
    <xf numFmtId="180" fontId="57" fillId="3" borderId="119" xfId="17" applyNumberFormat="1" applyFont="1" applyFill="1" applyBorder="1" applyAlignment="1">
      <alignment horizontal="center" vertical="center" wrapText="1"/>
    </xf>
    <xf numFmtId="180" fontId="57" fillId="3" borderId="121" xfId="17" applyNumberFormat="1" applyFont="1" applyFill="1" applyBorder="1" applyAlignment="1">
      <alignment horizontal="center" vertical="center" wrapText="1"/>
    </xf>
    <xf numFmtId="0" fontId="65" fillId="3" borderId="119" xfId="17" applyFont="1" applyFill="1" applyBorder="1" applyAlignment="1">
      <alignment horizontal="center" vertical="center" wrapText="1"/>
    </xf>
    <xf numFmtId="0" fontId="65" fillId="3" borderId="120" xfId="17" applyFont="1" applyFill="1" applyBorder="1" applyAlignment="1">
      <alignment horizontal="center" vertical="center" wrapText="1"/>
    </xf>
    <xf numFmtId="0" fontId="65" fillId="3" borderId="121" xfId="17" applyFont="1" applyFill="1" applyBorder="1" applyAlignment="1">
      <alignment horizontal="center" vertical="center" wrapText="1"/>
    </xf>
    <xf numFmtId="0" fontId="89" fillId="17" borderId="289" xfId="17" applyFont="1" applyFill="1" applyBorder="1" applyAlignment="1">
      <alignment horizontal="left" vertical="top" wrapText="1"/>
    </xf>
    <xf numFmtId="0" fontId="89" fillId="17" borderId="290" xfId="17" applyFont="1" applyFill="1" applyBorder="1" applyAlignment="1">
      <alignment horizontal="left" vertical="top" wrapText="1"/>
    </xf>
    <xf numFmtId="0" fontId="89" fillId="17" borderId="291" xfId="17" applyFont="1" applyFill="1" applyBorder="1" applyAlignment="1">
      <alignment horizontal="left" vertical="top" wrapText="1"/>
    </xf>
    <xf numFmtId="0" fontId="89" fillId="17" borderId="109" xfId="17" applyFont="1" applyFill="1" applyBorder="1" applyAlignment="1">
      <alignment horizontal="left" vertical="top" wrapText="1"/>
    </xf>
    <xf numFmtId="0" fontId="89" fillId="17" borderId="105" xfId="17" applyFont="1" applyFill="1" applyBorder="1" applyAlignment="1">
      <alignment horizontal="left" vertical="top" wrapText="1"/>
    </xf>
    <xf numFmtId="0" fontId="89" fillId="17" borderId="106" xfId="17" applyFont="1" applyFill="1" applyBorder="1" applyAlignment="1">
      <alignment horizontal="left" vertical="top" wrapText="1"/>
    </xf>
    <xf numFmtId="0" fontId="34" fillId="19" borderId="109" xfId="17" applyFont="1" applyFill="1" applyBorder="1" applyAlignment="1">
      <alignment horizontal="left" vertical="top" wrapText="1"/>
    </xf>
    <xf numFmtId="0" fontId="34" fillId="19" borderId="105" xfId="17" applyFont="1" applyFill="1" applyBorder="1" applyAlignment="1">
      <alignment horizontal="left" vertical="top" wrapText="1"/>
    </xf>
    <xf numFmtId="0" fontId="34" fillId="19" borderId="106" xfId="17" applyFont="1" applyFill="1" applyBorder="1" applyAlignment="1">
      <alignment horizontal="left" vertical="top" wrapText="1"/>
    </xf>
    <xf numFmtId="0" fontId="155" fillId="17" borderId="152" xfId="17" applyFont="1" applyFill="1" applyBorder="1" applyAlignment="1">
      <alignment horizontal="left" vertical="top" wrapText="1"/>
    </xf>
    <xf numFmtId="0" fontId="47" fillId="17" borderId="150" xfId="17" applyFont="1" applyFill="1" applyBorder="1" applyAlignment="1">
      <alignment horizontal="left" vertical="top" wrapText="1"/>
    </xf>
    <xf numFmtId="0" fontId="47" fillId="17" borderId="151" xfId="17" applyFont="1" applyFill="1" applyBorder="1" applyAlignment="1">
      <alignment horizontal="left" vertical="top" wrapText="1"/>
    </xf>
    <xf numFmtId="0" fontId="12" fillId="17" borderId="289" xfId="17" applyFont="1" applyFill="1" applyBorder="1" applyAlignment="1">
      <alignment horizontal="left" vertical="top" wrapText="1"/>
    </xf>
    <xf numFmtId="0" fontId="12" fillId="17" borderId="290" xfId="17" applyFont="1" applyFill="1" applyBorder="1" applyAlignment="1">
      <alignment horizontal="left" vertical="top" wrapText="1"/>
    </xf>
    <xf numFmtId="0" fontId="12" fillId="17" borderId="291" xfId="17" applyFont="1" applyFill="1" applyBorder="1" applyAlignment="1">
      <alignment horizontal="left" vertical="top" wrapText="1"/>
    </xf>
    <xf numFmtId="0" fontId="155" fillId="17" borderId="295" xfId="17" applyFont="1" applyFill="1" applyBorder="1" applyAlignment="1">
      <alignment horizontal="left" vertical="top" wrapText="1"/>
    </xf>
    <xf numFmtId="0" fontId="34" fillId="17" borderId="294" xfId="17" applyFont="1" applyFill="1" applyBorder="1" applyAlignment="1">
      <alignment horizontal="left" vertical="top" wrapText="1"/>
    </xf>
    <xf numFmtId="0" fontId="89" fillId="19" borderId="109" xfId="17" applyFont="1" applyFill="1" applyBorder="1" applyAlignment="1">
      <alignment horizontal="left" vertical="top" wrapText="1"/>
    </xf>
    <xf numFmtId="0" fontId="89" fillId="19" borderId="105" xfId="17" applyFont="1" applyFill="1" applyBorder="1" applyAlignment="1">
      <alignment horizontal="left" vertical="top" wrapText="1"/>
    </xf>
    <xf numFmtId="0" fontId="89" fillId="19" borderId="106" xfId="17" applyFont="1" applyFill="1" applyBorder="1" applyAlignment="1">
      <alignment horizontal="left" vertical="top" wrapText="1"/>
    </xf>
    <xf numFmtId="0" fontId="12" fillId="17" borderId="109"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6" xfId="17" applyFont="1" applyFill="1" applyBorder="1" applyAlignment="1">
      <alignment horizontal="left" vertical="top" wrapText="1"/>
    </xf>
    <xf numFmtId="0" fontId="89" fillId="19" borderId="289" xfId="17" applyFont="1" applyFill="1" applyBorder="1" applyAlignment="1">
      <alignment horizontal="left" vertical="top" wrapText="1"/>
    </xf>
    <xf numFmtId="0" fontId="89" fillId="19" borderId="290" xfId="17" applyFont="1" applyFill="1" applyBorder="1" applyAlignment="1">
      <alignment horizontal="left" vertical="top" wrapText="1"/>
    </xf>
    <xf numFmtId="0" fontId="89" fillId="19" borderId="291" xfId="17" applyFont="1" applyFill="1" applyBorder="1" applyAlignment="1">
      <alignment horizontal="left" vertical="top" wrapText="1"/>
    </xf>
    <xf numFmtId="0" fontId="34" fillId="17" borderId="31" xfId="18" applyFont="1" applyFill="1" applyBorder="1" applyAlignment="1">
      <alignment horizontal="center" vertical="center"/>
    </xf>
    <xf numFmtId="0" fontId="34" fillId="17" borderId="32" xfId="18" applyFont="1" applyFill="1" applyBorder="1" applyAlignment="1">
      <alignment horizontal="center" vertical="center"/>
    </xf>
    <xf numFmtId="0" fontId="11" fillId="0" borderId="101" xfId="17" applyFont="1" applyBorder="1" applyAlignment="1">
      <alignment horizontal="center" vertical="center" wrapText="1"/>
    </xf>
    <xf numFmtId="0" fontId="11" fillId="0" borderId="102" xfId="17" applyFont="1" applyBorder="1" applyAlignment="1">
      <alignment horizontal="center" vertical="center" wrapText="1"/>
    </xf>
    <xf numFmtId="0" fontId="11" fillId="0" borderId="103" xfId="17" applyFont="1" applyBorder="1" applyAlignment="1">
      <alignment horizontal="center" vertical="center" wrapText="1"/>
    </xf>
    <xf numFmtId="0" fontId="52" fillId="17" borderId="52" xfId="17" applyFont="1" applyFill="1" applyBorder="1" applyAlignment="1">
      <alignment horizontal="center" vertical="center"/>
    </xf>
    <xf numFmtId="0" fontId="52" fillId="17" borderId="53" xfId="17" applyFont="1" applyFill="1" applyBorder="1" applyAlignment="1">
      <alignment horizontal="center" vertical="center"/>
    </xf>
    <xf numFmtId="0" fontId="52" fillId="17" borderId="54" xfId="17" applyFont="1" applyFill="1" applyBorder="1" applyAlignment="1">
      <alignment horizontal="center" vertical="center"/>
    </xf>
    <xf numFmtId="0" fontId="89" fillId="19" borderId="293" xfId="17" applyFont="1" applyFill="1" applyBorder="1" applyAlignment="1">
      <alignment horizontal="left" vertical="top" wrapText="1"/>
    </xf>
    <xf numFmtId="0" fontId="103" fillId="17" borderId="289" xfId="17" applyFont="1" applyFill="1" applyBorder="1" applyAlignment="1">
      <alignment horizontal="left" vertical="top" wrapText="1"/>
    </xf>
    <xf numFmtId="0" fontId="103" fillId="17" borderId="290" xfId="17" applyFont="1" applyFill="1" applyBorder="1" applyAlignment="1">
      <alignment horizontal="left" vertical="top" wrapText="1"/>
    </xf>
    <xf numFmtId="0" fontId="103" fillId="17" borderId="291" xfId="17" applyFont="1" applyFill="1" applyBorder="1" applyAlignment="1">
      <alignment horizontal="left" vertical="top" wrapText="1"/>
    </xf>
    <xf numFmtId="0" fontId="1" fillId="9" borderId="0" xfId="17" applyFill="1" applyAlignment="1">
      <alignment horizontal="center" vertical="center"/>
    </xf>
    <xf numFmtId="0" fontId="1" fillId="9" borderId="16" xfId="17" applyFill="1" applyBorder="1" applyAlignment="1">
      <alignment horizontal="center" vertical="center"/>
    </xf>
    <xf numFmtId="0" fontId="40" fillId="17" borderId="0" xfId="17" applyFont="1" applyFill="1" applyAlignment="1">
      <alignment horizontal="left" vertical="center"/>
    </xf>
    <xf numFmtId="0" fontId="47" fillId="17" borderId="17" xfId="17" applyFont="1" applyFill="1" applyBorder="1" applyAlignment="1">
      <alignment horizontal="center" vertical="center"/>
    </xf>
    <xf numFmtId="0" fontId="47" fillId="17" borderId="18" xfId="17" applyFont="1" applyFill="1" applyBorder="1" applyAlignment="1">
      <alignment horizontal="center" vertical="center"/>
    </xf>
    <xf numFmtId="0" fontId="47" fillId="0" borderId="18" xfId="17" applyFont="1" applyBorder="1" applyAlignment="1">
      <alignment horizontal="center" vertical="center"/>
    </xf>
    <xf numFmtId="0" fontId="47" fillId="0" borderId="19" xfId="17" applyFont="1"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1" fillId="0" borderId="27" xfId="17" applyBorder="1" applyAlignment="1">
      <alignment horizontal="center" vertical="center"/>
    </xf>
    <xf numFmtId="0" fontId="35" fillId="0" borderId="28" xfId="17" applyFont="1" applyBorder="1" applyAlignment="1">
      <alignment horizontal="center" vertical="center" wrapText="1"/>
    </xf>
    <xf numFmtId="0" fontId="35" fillId="0" borderId="13" xfId="17" applyFont="1" applyBorder="1" applyAlignment="1">
      <alignment horizontal="center" vertical="center" wrapText="1"/>
    </xf>
    <xf numFmtId="0" fontId="31" fillId="15" borderId="0" xfId="17" applyFont="1" applyFill="1" applyAlignment="1">
      <alignment horizontal="center" vertical="center"/>
    </xf>
    <xf numFmtId="179" fontId="125" fillId="0" borderId="97" xfId="17" applyNumberFormat="1" applyFont="1" applyBorder="1" applyAlignment="1">
      <alignment horizontal="center" vertical="center" shrinkToFit="1"/>
    </xf>
    <xf numFmtId="179" fontId="125" fillId="0" borderId="98" xfId="17" applyNumberFormat="1" applyFont="1" applyBorder="1" applyAlignment="1">
      <alignment horizontal="center" vertical="center" shrinkToFit="1"/>
    </xf>
    <xf numFmtId="0" fontId="45" fillId="0" borderId="29" xfId="17" applyFont="1" applyBorder="1" applyAlignment="1">
      <alignment horizontal="center" vertical="center"/>
    </xf>
    <xf numFmtId="0" fontId="45" fillId="0" borderId="30" xfId="17" applyFont="1" applyBorder="1" applyAlignment="1">
      <alignment horizontal="center" vertical="center"/>
    </xf>
    <xf numFmtId="0" fontId="1" fillId="9" borderId="0" xfId="17" applyFill="1" applyAlignment="1">
      <alignment horizontal="center" vertical="center" wrapText="1"/>
    </xf>
    <xf numFmtId="0" fontId="1" fillId="9" borderId="16" xfId="17" applyFill="1" applyBorder="1" applyAlignment="1">
      <alignment horizontal="center" vertical="center" wrapText="1"/>
    </xf>
    <xf numFmtId="0" fontId="12" fillId="7" borderId="301" xfId="4" applyFont="1" applyFill="1" applyBorder="1" applyAlignment="1">
      <alignment horizontal="left" vertical="center" wrapText="1" indent="1"/>
    </xf>
    <xf numFmtId="0" fontId="12" fillId="7" borderId="302" xfId="4" applyFont="1" applyFill="1" applyBorder="1" applyAlignment="1">
      <alignment horizontal="left" vertical="center" wrapText="1" indent="1"/>
    </xf>
    <xf numFmtId="0" fontId="12" fillId="7" borderId="303" xfId="4" applyFont="1" applyFill="1" applyBorder="1" applyAlignment="1">
      <alignment horizontal="left" vertical="center" wrapText="1" indent="1"/>
    </xf>
    <xf numFmtId="0" fontId="12" fillId="7" borderId="233" xfId="4" applyFont="1" applyFill="1" applyBorder="1" applyAlignment="1">
      <alignment horizontal="left" vertical="center" wrapText="1" indent="1"/>
    </xf>
    <xf numFmtId="0" fontId="12" fillId="7" borderId="0" xfId="4" applyFont="1" applyFill="1" applyAlignment="1">
      <alignment horizontal="left" vertical="center" wrapText="1" indent="1"/>
    </xf>
    <xf numFmtId="0" fontId="12" fillId="7" borderId="304" xfId="4" applyFont="1" applyFill="1" applyBorder="1" applyAlignment="1">
      <alignment horizontal="left" vertical="center" wrapText="1" indent="1"/>
    </xf>
    <xf numFmtId="0" fontId="12" fillId="7" borderId="234" xfId="4" applyFont="1" applyFill="1" applyBorder="1" applyAlignment="1">
      <alignment horizontal="left" vertical="center" wrapText="1" indent="1"/>
    </xf>
    <xf numFmtId="0" fontId="12" fillId="7" borderId="305" xfId="4" applyFont="1" applyFill="1" applyBorder="1" applyAlignment="1">
      <alignment horizontal="left" vertical="center" wrapText="1" indent="1"/>
    </xf>
    <xf numFmtId="0" fontId="12" fillId="7" borderId="235" xfId="4" applyFont="1" applyFill="1" applyBorder="1" applyAlignment="1">
      <alignment horizontal="left" vertical="center" wrapText="1" indent="1"/>
    </xf>
    <xf numFmtId="0" fontId="152" fillId="45" borderId="0" xfId="2" applyFont="1" applyFill="1" applyAlignment="1">
      <alignment horizontal="center" vertical="center"/>
    </xf>
    <xf numFmtId="0" fontId="6" fillId="0" borderId="0" xfId="2">
      <alignment vertical="center"/>
    </xf>
    <xf numFmtId="0" fontId="83" fillId="17" borderId="0" xfId="2" applyFont="1" applyFill="1" applyAlignment="1">
      <alignment horizontal="center" vertical="center"/>
    </xf>
    <xf numFmtId="0" fontId="19" fillId="17" borderId="0" xfId="2" applyFont="1" applyFill="1" applyAlignment="1">
      <alignment horizontal="center" vertical="center"/>
    </xf>
    <xf numFmtId="0" fontId="165" fillId="0" borderId="0" xfId="2" applyFont="1">
      <alignment vertical="center"/>
    </xf>
    <xf numFmtId="0" fontId="175" fillId="17" borderId="0" xfId="2" applyFont="1" applyFill="1" applyAlignment="1">
      <alignment horizontal="center" vertical="center"/>
    </xf>
    <xf numFmtId="0" fontId="6" fillId="17" borderId="0" xfId="2" applyFill="1" applyAlignment="1">
      <alignment horizontal="center" vertical="center"/>
    </xf>
    <xf numFmtId="0" fontId="163" fillId="2" borderId="0" xfId="2" applyFont="1" applyFill="1" applyAlignment="1">
      <alignment vertical="top" wrapText="1"/>
    </xf>
    <xf numFmtId="0" fontId="164" fillId="2" borderId="0" xfId="2" applyFont="1" applyFill="1" applyAlignment="1">
      <alignment vertical="top" wrapText="1"/>
    </xf>
    <xf numFmtId="0" fontId="164" fillId="0" borderId="0" xfId="2" applyFont="1" applyAlignment="1">
      <alignment vertical="top" wrapText="1"/>
    </xf>
    <xf numFmtId="0" fontId="6" fillId="0" borderId="0" xfId="2" applyAlignment="1">
      <alignment vertical="top" wrapText="1"/>
    </xf>
    <xf numFmtId="0" fontId="48" fillId="46" borderId="0" xfId="2" applyFont="1" applyFill="1" applyAlignment="1">
      <alignment horizontal="left" vertical="center" wrapText="1" indent="1"/>
    </xf>
    <xf numFmtId="0" fontId="176" fillId="0" borderId="0" xfId="2" applyFont="1" applyAlignment="1">
      <alignment horizontal="left" vertical="center" wrapText="1" indent="1"/>
    </xf>
    <xf numFmtId="14" fontId="83" fillId="19" borderId="69" xfId="1" applyNumberFormat="1" applyFont="1" applyFill="1" applyBorder="1" applyAlignment="1" applyProtection="1">
      <alignment horizontal="center" vertical="center" wrapText="1"/>
    </xf>
    <xf numFmtId="14" fontId="83" fillId="19" borderId="88" xfId="1" applyNumberFormat="1" applyFont="1" applyFill="1" applyBorder="1" applyAlignment="1" applyProtection="1">
      <alignment horizontal="center" vertical="center" wrapText="1"/>
    </xf>
    <xf numFmtId="14" fontId="83" fillId="19" borderId="1" xfId="1" applyNumberFormat="1" applyFont="1" applyFill="1" applyBorder="1" applyAlignment="1" applyProtection="1">
      <alignment horizontal="center" vertical="center" wrapText="1" shrinkToFit="1"/>
    </xf>
    <xf numFmtId="14" fontId="83" fillId="19" borderId="60" xfId="1" applyNumberFormat="1" applyFont="1" applyFill="1" applyBorder="1" applyAlignment="1" applyProtection="1">
      <alignment horizontal="center" vertical="center" wrapText="1" shrinkToFit="1"/>
    </xf>
    <xf numFmtId="14" fontId="83" fillId="19" borderId="71" xfId="2" applyNumberFormat="1" applyFont="1" applyFill="1" applyBorder="1" applyAlignment="1">
      <alignment horizontal="center" vertical="center" wrapText="1" shrinkToFit="1"/>
    </xf>
    <xf numFmtId="14" fontId="83" fillId="19" borderId="1" xfId="2" applyNumberFormat="1" applyFont="1" applyFill="1" applyBorder="1" applyAlignment="1">
      <alignment horizontal="center" vertical="center" wrapText="1" shrinkToFit="1"/>
    </xf>
    <xf numFmtId="14" fontId="83" fillId="19" borderId="71" xfId="2" applyNumberFormat="1" applyFont="1" applyFill="1" applyBorder="1" applyAlignment="1">
      <alignment horizontal="center" vertical="center" shrinkToFit="1"/>
    </xf>
    <xf numFmtId="14" fontId="83" fillId="19" borderId="1" xfId="2" applyNumberFormat="1" applyFont="1" applyFill="1" applyBorder="1" applyAlignment="1">
      <alignment horizontal="center" vertical="center" shrinkToFit="1"/>
    </xf>
    <xf numFmtId="14" fontId="83" fillId="19" borderId="60" xfId="2" applyNumberFormat="1" applyFont="1" applyFill="1" applyBorder="1" applyAlignment="1">
      <alignment horizontal="center" vertical="center" shrinkToFit="1"/>
    </xf>
    <xf numFmtId="14" fontId="83" fillId="19" borderId="160" xfId="2" applyNumberFormat="1" applyFont="1" applyFill="1" applyBorder="1" applyAlignment="1">
      <alignment horizontal="center" vertical="center" wrapText="1" shrinkToFit="1"/>
    </xf>
    <xf numFmtId="14" fontId="83" fillId="19" borderId="161" xfId="2" applyNumberFormat="1" applyFont="1" applyFill="1" applyBorder="1" applyAlignment="1">
      <alignment horizontal="center" vertical="center" wrapText="1" shrinkToFit="1"/>
    </xf>
    <xf numFmtId="14" fontId="83" fillId="19" borderId="71" xfId="1" applyNumberFormat="1" applyFont="1" applyFill="1" applyBorder="1" applyAlignment="1" applyProtection="1">
      <alignment horizontal="center" vertical="center" shrinkToFit="1"/>
    </xf>
    <xf numFmtId="14" fontId="83" fillId="19" borderId="1" xfId="1" applyNumberFormat="1" applyFont="1" applyFill="1" applyBorder="1" applyAlignment="1" applyProtection="1">
      <alignment horizontal="center" vertical="center" shrinkToFit="1"/>
    </xf>
    <xf numFmtId="14" fontId="83" fillId="19" borderId="60" xfId="1" applyNumberFormat="1" applyFont="1" applyFill="1" applyBorder="1" applyAlignment="1" applyProtection="1">
      <alignment horizontal="center" vertical="center" shrinkToFit="1"/>
    </xf>
    <xf numFmtId="14" fontId="83" fillId="19" borderId="160" xfId="1" applyNumberFormat="1" applyFont="1" applyFill="1" applyBorder="1" applyAlignment="1" applyProtection="1">
      <alignment horizontal="center" vertical="center" shrinkToFit="1"/>
    </xf>
    <xf numFmtId="14" fontId="83" fillId="19" borderId="161" xfId="1" applyNumberFormat="1" applyFont="1" applyFill="1" applyBorder="1" applyAlignment="1" applyProtection="1">
      <alignment horizontal="center" vertical="center" shrinkToFit="1"/>
    </xf>
    <xf numFmtId="14" fontId="83" fillId="19" borderId="160" xfId="1" applyNumberFormat="1" applyFont="1" applyFill="1" applyBorder="1" applyAlignment="1" applyProtection="1">
      <alignment horizontal="center" vertical="center" wrapText="1"/>
    </xf>
    <xf numFmtId="14" fontId="83" fillId="19" borderId="161" xfId="1" applyNumberFormat="1" applyFont="1" applyFill="1" applyBorder="1" applyAlignment="1" applyProtection="1">
      <alignment horizontal="center" vertical="center" wrapText="1"/>
    </xf>
    <xf numFmtId="0" fontId="121" fillId="34" borderId="0" xfId="2" applyFont="1" applyFill="1" applyAlignment="1">
      <alignment horizontal="center" vertical="center"/>
    </xf>
    <xf numFmtId="0" fontId="6" fillId="0" borderId="0" xfId="2" applyAlignment="1">
      <alignment horizontal="center" vertical="center" wrapText="1"/>
    </xf>
    <xf numFmtId="0" fontId="77" fillId="29" borderId="0" xfId="2" applyFont="1" applyFill="1" applyAlignment="1">
      <alignment horizontal="left" vertical="center" wrapText="1"/>
    </xf>
    <xf numFmtId="0" fontId="77" fillId="29" borderId="0" xfId="2" applyFont="1" applyFill="1" applyAlignment="1">
      <alignment horizontal="left" vertical="center"/>
    </xf>
    <xf numFmtId="0" fontId="1" fillId="14" borderId="134" xfId="2" applyFont="1" applyFill="1" applyBorder="1" applyAlignment="1">
      <alignment vertical="top" wrapText="1"/>
    </xf>
    <xf numFmtId="0" fontId="6" fillId="0" borderId="129" xfId="2" applyBorder="1" applyAlignment="1">
      <alignment vertical="top" wrapText="1"/>
    </xf>
    <xf numFmtId="0" fontId="6" fillId="22" borderId="131" xfId="2" applyFill="1" applyBorder="1" applyAlignment="1">
      <alignment horizontal="left" vertical="top" wrapText="1"/>
    </xf>
    <xf numFmtId="0" fontId="6" fillId="22" borderId="51" xfId="2" applyFill="1" applyBorder="1" applyAlignment="1">
      <alignment horizontal="left" vertical="top" wrapText="1"/>
    </xf>
    <xf numFmtId="0" fontId="6" fillId="22" borderId="62" xfId="2" applyFill="1" applyBorder="1" applyAlignment="1">
      <alignment horizontal="left" vertical="top" wrapText="1"/>
    </xf>
    <xf numFmtId="0" fontId="1" fillId="24" borderId="131" xfId="2" applyFont="1" applyFill="1" applyBorder="1" applyAlignment="1">
      <alignment horizontal="left" vertical="top" wrapText="1"/>
    </xf>
    <xf numFmtId="0" fontId="1" fillId="24" borderId="130" xfId="2" applyFont="1" applyFill="1" applyBorder="1" applyAlignment="1">
      <alignment horizontal="left" vertical="top" wrapText="1"/>
    </xf>
    <xf numFmtId="0" fontId="8" fillId="24" borderId="51" xfId="1" applyFill="1" applyBorder="1" applyAlignment="1" applyProtection="1">
      <alignment horizontal="left" vertical="top"/>
    </xf>
    <xf numFmtId="0" fontId="6" fillId="24" borderId="61" xfId="2" applyFill="1" applyBorder="1" applyAlignment="1">
      <alignment horizontal="left" vertical="top"/>
    </xf>
    <xf numFmtId="0" fontId="6" fillId="2" borderId="132" xfId="2" applyFill="1" applyBorder="1" applyAlignment="1">
      <alignment horizontal="left" vertical="top" wrapText="1"/>
    </xf>
    <xf numFmtId="0" fontId="14" fillId="2" borderId="129" xfId="0" applyFont="1" applyFill="1" applyBorder="1" applyAlignment="1">
      <alignment horizontal="left" vertical="top" wrapText="1"/>
    </xf>
    <xf numFmtId="0" fontId="1" fillId="2" borderId="132" xfId="2" applyFont="1" applyFill="1" applyBorder="1" applyAlignment="1">
      <alignment horizontal="left" vertical="top" wrapText="1"/>
    </xf>
    <xf numFmtId="0" fontId="1" fillId="2" borderId="129" xfId="2" applyFont="1" applyFill="1" applyBorder="1" applyAlignment="1">
      <alignment horizontal="left" vertical="top" wrapText="1"/>
    </xf>
    <xf numFmtId="0" fontId="1" fillId="2" borderId="132" xfId="2" applyFont="1" applyFill="1" applyBorder="1" applyAlignment="1">
      <alignment horizontal="left" vertical="center" wrapText="1"/>
    </xf>
    <xf numFmtId="0" fontId="1" fillId="2" borderId="129" xfId="2" applyFont="1" applyFill="1" applyBorder="1" applyAlignment="1">
      <alignment horizontal="left" vertical="center" wrapText="1"/>
    </xf>
    <xf numFmtId="0" fontId="6" fillId="2" borderId="215" xfId="2" applyFill="1" applyBorder="1" applyAlignment="1">
      <alignment horizontal="center" vertical="top" wrapText="1"/>
    </xf>
    <xf numFmtId="0" fontId="6" fillId="2" borderId="63" xfId="2" applyFill="1" applyBorder="1" applyAlignment="1">
      <alignment horizontal="center" vertical="top" wrapText="1"/>
    </xf>
    <xf numFmtId="0" fontId="6" fillId="21" borderId="216" xfId="1" applyFont="1" applyFill="1" applyBorder="1" applyAlignment="1" applyProtection="1">
      <alignment horizontal="left" vertical="center" wrapText="1"/>
    </xf>
    <xf numFmtId="0" fontId="6" fillId="21" borderId="217" xfId="1" applyFont="1" applyFill="1" applyBorder="1" applyAlignment="1" applyProtection="1">
      <alignment horizontal="left" vertical="center"/>
    </xf>
    <xf numFmtId="0" fontId="6" fillId="2" borderId="133" xfId="2" applyFill="1" applyBorder="1" applyAlignment="1">
      <alignment horizontal="center" vertical="center" wrapText="1"/>
    </xf>
    <xf numFmtId="0" fontId="6" fillId="2" borderId="307" xfId="2" applyFill="1" applyBorder="1" applyAlignment="1">
      <alignment horizontal="center" vertical="center" wrapText="1"/>
    </xf>
    <xf numFmtId="0" fontId="77" fillId="5" borderId="269" xfId="2" applyFont="1" applyFill="1" applyBorder="1" applyAlignment="1">
      <alignment horizontal="center" vertical="center"/>
    </xf>
    <xf numFmtId="0" fontId="77" fillId="5" borderId="270" xfId="2" applyFont="1" applyFill="1" applyBorder="1" applyAlignment="1">
      <alignment horizontal="center" vertical="center"/>
    </xf>
    <xf numFmtId="0" fontId="77" fillId="5" borderId="271" xfId="2" applyFont="1" applyFill="1" applyBorder="1" applyAlignment="1">
      <alignment horizontal="center" vertical="center"/>
    </xf>
    <xf numFmtId="0" fontId="144" fillId="17" borderId="272" xfId="2" applyFont="1" applyFill="1" applyBorder="1" applyAlignment="1">
      <alignment horizontal="center" vertical="center" shrinkToFit="1"/>
    </xf>
    <xf numFmtId="0" fontId="144" fillId="17" borderId="255" xfId="2" applyFont="1" applyFill="1" applyBorder="1" applyAlignment="1">
      <alignment horizontal="center" vertical="center" shrinkToFit="1"/>
    </xf>
    <xf numFmtId="0" fontId="143" fillId="17" borderId="274" xfId="2" applyFont="1" applyFill="1" applyBorder="1" applyAlignment="1">
      <alignment horizontal="center" vertical="center" wrapText="1"/>
    </xf>
    <xf numFmtId="0" fontId="143" fillId="17" borderId="275" xfId="2" applyFont="1" applyFill="1" applyBorder="1" applyAlignment="1">
      <alignment horizontal="center" vertical="center" wrapText="1"/>
    </xf>
    <xf numFmtId="0" fontId="143" fillId="17" borderId="276" xfId="2" applyFont="1" applyFill="1" applyBorder="1" applyAlignment="1">
      <alignment horizontal="center" vertical="center" wrapText="1"/>
    </xf>
    <xf numFmtId="0" fontId="6" fillId="5" borderId="245" xfId="2" applyFill="1" applyBorder="1">
      <alignment vertical="center"/>
    </xf>
    <xf numFmtId="0" fontId="6" fillId="5" borderId="246" xfId="2" applyFill="1" applyBorder="1">
      <alignment vertical="center"/>
    </xf>
    <xf numFmtId="0" fontId="6" fillId="5" borderId="247" xfId="2" applyFill="1" applyBorder="1">
      <alignment vertical="center"/>
    </xf>
    <xf numFmtId="0" fontId="20" fillId="5" borderId="248" xfId="2" applyFont="1" applyFill="1" applyBorder="1" applyAlignment="1">
      <alignment horizontal="center" vertical="top" wrapText="1"/>
    </xf>
    <xf numFmtId="0" fontId="20" fillId="5" borderId="249" xfId="2" applyFont="1" applyFill="1" applyBorder="1" applyAlignment="1">
      <alignment horizontal="center" vertical="top" wrapText="1"/>
    </xf>
    <xf numFmtId="0" fontId="20" fillId="5" borderId="250" xfId="2" applyFont="1" applyFill="1" applyBorder="1" applyAlignment="1">
      <alignment horizontal="center" vertical="top" wrapText="1"/>
    </xf>
    <xf numFmtId="0" fontId="20" fillId="5" borderId="251" xfId="2" applyFont="1" applyFill="1" applyBorder="1" applyAlignment="1">
      <alignment horizontal="center" vertical="top" wrapText="1"/>
    </xf>
    <xf numFmtId="0" fontId="20" fillId="5" borderId="252" xfId="2" applyFont="1" applyFill="1" applyBorder="1" applyAlignment="1">
      <alignment horizontal="center" vertical="top" wrapText="1"/>
    </xf>
    <xf numFmtId="0" fontId="1"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67" fillId="21" borderId="165" xfId="0" applyFont="1" applyFill="1" applyBorder="1" applyAlignment="1">
      <alignment horizontal="center" vertical="center"/>
    </xf>
    <xf numFmtId="0" fontId="67" fillId="21" borderId="64" xfId="0" applyFont="1" applyFill="1" applyBorder="1" applyAlignment="1">
      <alignment horizontal="center" vertical="center"/>
    </xf>
    <xf numFmtId="0" fontId="67" fillId="25" borderId="165" xfId="0" applyFont="1" applyFill="1" applyBorder="1" applyAlignment="1">
      <alignment horizontal="center" vertical="center"/>
    </xf>
    <xf numFmtId="0" fontId="67" fillId="25" borderId="64" xfId="0" applyFont="1" applyFill="1" applyBorder="1" applyAlignment="1">
      <alignment horizontal="center" vertical="center"/>
    </xf>
    <xf numFmtId="0" fontId="67" fillId="25" borderId="65" xfId="0" applyFont="1" applyFill="1" applyBorder="1" applyAlignment="1">
      <alignment horizontal="center" vertical="center"/>
    </xf>
    <xf numFmtId="0" fontId="67" fillId="34" borderId="166" xfId="0" applyFont="1" applyFill="1" applyBorder="1" applyAlignment="1">
      <alignment horizontal="center" vertical="center"/>
    </xf>
    <xf numFmtId="0" fontId="67" fillId="34" borderId="167" xfId="0" applyFont="1" applyFill="1" applyBorder="1" applyAlignment="1">
      <alignment horizontal="center" vertical="center"/>
    </xf>
    <xf numFmtId="0" fontId="67" fillId="21" borderId="166" xfId="0" applyFont="1" applyFill="1" applyBorder="1" applyAlignment="1">
      <alignment horizontal="center" vertical="center"/>
    </xf>
    <xf numFmtId="0" fontId="67" fillId="21" borderId="168" xfId="0" applyFont="1" applyFill="1" applyBorder="1" applyAlignment="1">
      <alignment horizontal="center" vertical="center"/>
    </xf>
    <xf numFmtId="0" fontId="67" fillId="21" borderId="169" xfId="0" applyFont="1" applyFill="1" applyBorder="1" applyAlignment="1">
      <alignment horizontal="center" vertical="center"/>
    </xf>
    <xf numFmtId="0" fontId="67" fillId="25" borderId="166" xfId="0" applyFont="1" applyFill="1" applyBorder="1" applyAlignment="1">
      <alignment horizontal="center" vertical="center"/>
    </xf>
    <xf numFmtId="0" fontId="67" fillId="25" borderId="168" xfId="0" applyFont="1" applyFill="1" applyBorder="1" applyAlignment="1">
      <alignment horizontal="center" vertical="center"/>
    </xf>
    <xf numFmtId="0" fontId="67" fillId="25" borderId="167" xfId="0" applyFont="1" applyFill="1" applyBorder="1" applyAlignment="1">
      <alignment horizontal="center" vertical="center"/>
    </xf>
    <xf numFmtId="0" fontId="24" fillId="17" borderId="0" xfId="19" applyFont="1" applyFill="1" applyAlignment="1">
      <alignment vertical="center" wrapText="1"/>
    </xf>
    <xf numFmtId="178" fontId="83" fillId="3" borderId="148" xfId="2" applyNumberFormat="1" applyFont="1" applyFill="1" applyBorder="1" applyAlignment="1">
      <alignment horizontal="center" vertical="center"/>
    </xf>
    <xf numFmtId="178" fontId="83" fillId="3" borderId="148" xfId="0" applyNumberFormat="1" applyFont="1" applyFill="1" applyBorder="1" applyAlignment="1">
      <alignment horizontal="center" vertical="center"/>
    </xf>
    <xf numFmtId="178" fontId="83" fillId="3" borderId="149" xfId="0" applyNumberFormat="1" applyFont="1" applyFill="1" applyBorder="1" applyAlignment="1">
      <alignment horizontal="center" vertical="center"/>
    </xf>
    <xf numFmtId="178" fontId="83" fillId="3" borderId="147" xfId="2" applyNumberFormat="1" applyFont="1" applyFill="1" applyBorder="1" applyAlignment="1">
      <alignment horizontal="center" vertical="center"/>
    </xf>
    <xf numFmtId="0" fontId="116" fillId="17" borderId="241" xfId="1" applyFont="1" applyFill="1" applyBorder="1" applyAlignment="1" applyProtection="1">
      <alignment horizontal="left" vertical="top" wrapText="1"/>
    </xf>
    <xf numFmtId="0" fontId="116" fillId="17" borderId="236" xfId="1" applyFont="1" applyFill="1" applyBorder="1" applyAlignment="1" applyProtection="1">
      <alignment horizontal="left" vertical="top" wrapText="1"/>
    </xf>
    <xf numFmtId="0" fontId="116" fillId="17" borderId="242" xfId="1" applyFont="1" applyFill="1" applyBorder="1" applyAlignment="1" applyProtection="1">
      <alignment horizontal="left" vertical="top" wrapText="1"/>
    </xf>
    <xf numFmtId="0" fontId="8" fillId="17" borderId="243" xfId="1" applyFill="1" applyBorder="1" applyAlignment="1" applyProtection="1">
      <alignment horizontal="left" vertical="center" wrapText="1"/>
    </xf>
    <xf numFmtId="0" fontId="8" fillId="17" borderId="142" xfId="1" applyFill="1" applyBorder="1" applyAlignment="1" applyProtection="1">
      <alignment horizontal="left" vertical="center" wrapText="1"/>
    </xf>
    <xf numFmtId="0" fontId="8" fillId="17" borderId="244" xfId="1" applyFill="1" applyBorder="1" applyAlignment="1" applyProtection="1">
      <alignment horizontal="left" vertical="center" wrapText="1"/>
    </xf>
    <xf numFmtId="0" fontId="109" fillId="25" borderId="238" xfId="2" applyFont="1" applyFill="1" applyBorder="1" applyAlignment="1">
      <alignment horizontal="center" vertical="center" wrapText="1" shrinkToFit="1"/>
    </xf>
    <xf numFmtId="0" fontId="29" fillId="25" borderId="239" xfId="2" applyFont="1" applyFill="1" applyBorder="1" applyAlignment="1">
      <alignment horizontal="center" vertical="center" shrinkToFit="1"/>
    </xf>
    <xf numFmtId="0" fontId="29" fillId="25" borderId="240" xfId="2" applyFont="1" applyFill="1" applyBorder="1" applyAlignment="1">
      <alignment horizontal="center" vertical="center" shrinkToFit="1"/>
    </xf>
    <xf numFmtId="0" fontId="8" fillId="17" borderId="243" xfId="1" applyFill="1" applyBorder="1" applyAlignment="1" applyProtection="1">
      <alignment horizontal="left" vertical="top" wrapText="1"/>
    </xf>
    <xf numFmtId="0" fontId="8" fillId="17" borderId="142" xfId="1" applyFill="1" applyBorder="1" applyAlignment="1" applyProtection="1">
      <alignment horizontal="left" vertical="top" wrapText="1"/>
    </xf>
    <xf numFmtId="0" fontId="8" fillId="17" borderId="244" xfId="1" applyFill="1" applyBorder="1" applyAlignment="1" applyProtection="1">
      <alignment horizontal="left" vertical="top" wrapText="1"/>
    </xf>
    <xf numFmtId="0" fontId="168" fillId="43" borderId="143" xfId="2" applyFont="1" applyFill="1" applyBorder="1" applyAlignment="1">
      <alignment horizontal="center" vertical="center" shrinkToFit="1"/>
    </xf>
    <xf numFmtId="0" fontId="168" fillId="43" borderId="144" xfId="2" applyFont="1" applyFill="1" applyBorder="1" applyAlignment="1">
      <alignment horizontal="center" vertical="center" shrinkToFit="1"/>
    </xf>
    <xf numFmtId="0" fontId="168" fillId="43" borderId="145" xfId="2" applyFont="1" applyFill="1" applyBorder="1" applyAlignment="1">
      <alignment horizontal="center" vertical="center" shrinkToFit="1"/>
    </xf>
    <xf numFmtId="0" fontId="109" fillId="36" borderId="238" xfId="2" applyFont="1" applyFill="1" applyBorder="1" applyAlignment="1">
      <alignment horizontal="center" vertical="center" wrapText="1" shrinkToFit="1"/>
    </xf>
    <xf numFmtId="0" fontId="29" fillId="36" borderId="239" xfId="2" applyFont="1" applyFill="1" applyBorder="1" applyAlignment="1">
      <alignment horizontal="center" vertical="center" shrinkToFit="1"/>
    </xf>
    <xf numFmtId="0" fontId="29" fillId="36" borderId="240" xfId="2" applyFont="1" applyFill="1" applyBorder="1" applyAlignment="1">
      <alignment horizontal="center" vertical="center" shrinkToFit="1"/>
    </xf>
    <xf numFmtId="0" fontId="8" fillId="17" borderId="306" xfId="1" applyFill="1" applyBorder="1" applyAlignment="1" applyProtection="1">
      <alignment horizontal="left" vertical="center" wrapText="1"/>
    </xf>
    <xf numFmtId="0" fontId="116" fillId="17" borderId="306" xfId="1" applyFont="1" applyFill="1" applyBorder="1" applyAlignment="1" applyProtection="1">
      <alignment horizontal="left" vertical="center" wrapText="1"/>
    </xf>
    <xf numFmtId="0" fontId="116" fillId="17" borderId="36" xfId="1" applyFont="1" applyFill="1" applyBorder="1" applyAlignment="1" applyProtection="1">
      <alignment horizontal="left" vertical="top" wrapText="1"/>
    </xf>
    <xf numFmtId="0" fontId="8" fillId="17" borderId="275" xfId="1" applyFill="1" applyBorder="1" applyAlignment="1" applyProtection="1">
      <alignment horizontal="left" vertical="center" wrapText="1"/>
    </xf>
    <xf numFmtId="0" fontId="116" fillId="17" borderId="275" xfId="1" applyFont="1" applyFill="1" applyBorder="1" applyAlignment="1" applyProtection="1">
      <alignment horizontal="left" vertical="center" wrapText="1"/>
    </xf>
  </cellXfs>
  <cellStyles count="27">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_H30-18(17)" xfId="26" xr:uid="{C7210715-34D3-4168-B933-4F3AC117D2F8}"/>
  </cellStyles>
  <dxfs count="8">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6"/>
        <color auto="1"/>
        <name val="ＭＳ Ｐゴシック"/>
        <family val="3"/>
        <charset val="128"/>
        <scheme val="none"/>
      </font>
      <numFmt numFmtId="19" formatCode="yyyy/m/d"/>
      <fill>
        <patternFill patternType="solid">
          <fgColor indexed="64"/>
          <bgColor rgb="FFFFC000"/>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border outline="0">
        <right style="medium">
          <color auto="1"/>
        </right>
        <top style="medium">
          <color auto="1"/>
        </top>
      </border>
    </dxf>
  </dxfs>
  <tableStyles count="0" defaultTableStyle="TableStyleMedium2" defaultPivotStyle="PivotStyleLight16"/>
  <colors>
    <mruColors>
      <color rgb="FF6DDDF7"/>
      <color rgb="FF6EF729"/>
      <color rgb="FF95F963"/>
      <color rgb="FFFFFFCC"/>
      <color rgb="FF3399FF"/>
      <color rgb="FFFFA3C2"/>
      <color rgb="FF379B4F"/>
      <color rgb="FFFFF5D5"/>
      <color rgb="FFFFD653"/>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'21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'21　感染症統計'!$B$7:$M$7</c:f>
              <c:numCache>
                <c:formatCode>General</c:formatCode>
                <c:ptCount val="12"/>
                <c:pt idx="0">
                  <c:v>142</c:v>
                </c:pt>
                <c:pt idx="1">
                  <c:v>93</c:v>
                </c:pt>
                <c:pt idx="2">
                  <c:v>85</c:v>
                </c:pt>
                <c:pt idx="3">
                  <c:v>103</c:v>
                </c:pt>
                <c:pt idx="4">
                  <c:v>160</c:v>
                </c:pt>
              </c:numCache>
            </c:numRef>
          </c:val>
          <c:smooth val="0"/>
          <c:extLst>
            <c:ext xmlns:c16="http://schemas.microsoft.com/office/drawing/2014/chart" uri="{C3380CC4-5D6E-409C-BE32-E72D297353CC}">
              <c16:uniqueId val="{00000000-258B-4D78-9FAF-C894CF0226E0}"/>
            </c:ext>
          </c:extLst>
        </c:ser>
        <c:ser>
          <c:idx val="6"/>
          <c:order val="1"/>
          <c:tx>
            <c:strRef>
              <c:f>'21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'21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'21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'21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'21　感染症統計'!$A$10</c:f>
              <c:strCache>
                <c:ptCount val="1"/>
                <c:pt idx="0">
                  <c:v>2022年</c:v>
                </c:pt>
              </c:strCache>
            </c:strRef>
          </c:tx>
          <c:spPr>
            <a:ln w="28575" cap="rnd">
              <a:solidFill>
                <a:schemeClr val="accent2"/>
              </a:solidFill>
              <a:round/>
            </a:ln>
            <a:effectLst/>
          </c:spPr>
          <c:marker>
            <c:symbol val="none"/>
          </c:marker>
          <c:val>
            <c:numRef>
              <c:f>'21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'21　感染症統計'!$A$11</c:f>
              <c:strCache>
                <c:ptCount val="1"/>
                <c:pt idx="0">
                  <c:v>2021年</c:v>
                </c:pt>
              </c:strCache>
            </c:strRef>
          </c:tx>
          <c:spPr>
            <a:ln w="28575" cap="rnd">
              <a:solidFill>
                <a:schemeClr val="accent3"/>
              </a:solidFill>
              <a:round/>
            </a:ln>
            <a:effectLst/>
          </c:spPr>
          <c:marker>
            <c:symbol val="none"/>
          </c:marker>
          <c:val>
            <c:numRef>
              <c:f>'21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'21　感染症統計'!$A$12</c:f>
              <c:strCache>
                <c:ptCount val="1"/>
                <c:pt idx="0">
                  <c:v>2020年</c:v>
                </c:pt>
              </c:strCache>
            </c:strRef>
          </c:tx>
          <c:spPr>
            <a:ln w="28575" cap="rnd">
              <a:solidFill>
                <a:schemeClr val="accent6"/>
              </a:solidFill>
              <a:round/>
            </a:ln>
            <a:effectLst/>
          </c:spPr>
          <c:marker>
            <c:symbol val="none"/>
          </c:marker>
          <c:val>
            <c:numRef>
              <c:f>'21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848410640303431"/>
          <c:h val="0.481262583198379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'21　感染症統計'!$P$7</c:f>
              <c:strCache>
                <c:ptCount val="1"/>
                <c:pt idx="0">
                  <c:v>2025年</c:v>
                </c:pt>
              </c:strCache>
            </c:strRef>
          </c:tx>
          <c:spPr>
            <a:ln w="38100" cap="rnd">
              <a:solidFill>
                <a:srgbClr val="FF0000"/>
              </a:solidFill>
              <a:round/>
            </a:ln>
            <a:effectLst/>
          </c:spPr>
          <c:marker>
            <c:symbol val="none"/>
          </c:marker>
          <c:val>
            <c:numRef>
              <c:f>'21　感染症統計'!$Q$7:$AB$7</c:f>
              <c:numCache>
                <c:formatCode>#,##0_ </c:formatCode>
                <c:ptCount val="12"/>
                <c:pt idx="0">
                  <c:v>2</c:v>
                </c:pt>
                <c:pt idx="1">
                  <c:v>4</c:v>
                </c:pt>
                <c:pt idx="2">
                  <c:v>6</c:v>
                </c:pt>
                <c:pt idx="3">
                  <c:v>4</c:v>
                </c:pt>
                <c:pt idx="4">
                  <c:v>7</c:v>
                </c:pt>
              </c:numCache>
            </c:numRef>
          </c:val>
          <c:smooth val="0"/>
          <c:extLst>
            <c:ext xmlns:c16="http://schemas.microsoft.com/office/drawing/2014/chart" uri="{C3380CC4-5D6E-409C-BE32-E72D297353CC}">
              <c16:uniqueId val="{00000000-1B18-4E7B-939D-82A450FC20BD}"/>
            </c:ext>
          </c:extLst>
        </c:ser>
        <c:ser>
          <c:idx val="0"/>
          <c:order val="1"/>
          <c:tx>
            <c:strRef>
              <c:f>'21　感染症統計'!$P$8</c:f>
              <c:strCache>
                <c:ptCount val="1"/>
                <c:pt idx="0">
                  <c:v>2024年</c:v>
                </c:pt>
              </c:strCache>
            </c:strRef>
          </c:tx>
          <c:spPr>
            <a:ln w="19050" cap="rnd">
              <a:solidFill>
                <a:srgbClr val="00B050"/>
              </a:solidFill>
              <a:round/>
            </a:ln>
            <a:effectLst/>
          </c:spPr>
          <c:marker>
            <c:symbol val="none"/>
          </c:marker>
          <c:val>
            <c:numRef>
              <c:f>'21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'21　感染症統計'!$P$9</c:f>
              <c:strCache>
                <c:ptCount val="1"/>
                <c:pt idx="0">
                  <c:v>2023年</c:v>
                </c:pt>
              </c:strCache>
            </c:strRef>
          </c:tx>
          <c:spPr>
            <a:ln w="28575" cap="rnd">
              <a:solidFill>
                <a:schemeClr val="accent2"/>
              </a:solidFill>
              <a:round/>
            </a:ln>
            <a:effectLst/>
          </c:spPr>
          <c:marker>
            <c:symbol val="none"/>
          </c:marker>
          <c:val>
            <c:numRef>
              <c:f>'21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'21　感染症統計'!$P$10</c:f>
              <c:strCache>
                <c:ptCount val="1"/>
                <c:pt idx="0">
                  <c:v>2022年</c:v>
                </c:pt>
              </c:strCache>
            </c:strRef>
          </c:tx>
          <c:spPr>
            <a:ln w="28575" cap="rnd">
              <a:solidFill>
                <a:schemeClr val="accent3"/>
              </a:solidFill>
              <a:round/>
            </a:ln>
            <a:effectLst/>
          </c:spPr>
          <c:marker>
            <c:symbol val="none"/>
          </c:marker>
          <c:val>
            <c:numRef>
              <c:f>'21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'21　感染症統計'!$P$11</c:f>
              <c:strCache>
                <c:ptCount val="1"/>
                <c:pt idx="0">
                  <c:v>2021年</c:v>
                </c:pt>
              </c:strCache>
            </c:strRef>
          </c:tx>
          <c:spPr>
            <a:ln w="28575" cap="rnd">
              <a:solidFill>
                <a:schemeClr val="accent4"/>
              </a:solidFill>
              <a:round/>
            </a:ln>
            <a:effectLst/>
          </c:spPr>
          <c:marker>
            <c:symbol val="none"/>
          </c:marker>
          <c:val>
            <c:numRef>
              <c:f>'21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'21　感染症統計'!$P$12</c:f>
              <c:strCache>
                <c:ptCount val="1"/>
                <c:pt idx="0">
                  <c:v>2020年</c:v>
                </c:pt>
              </c:strCache>
            </c:strRef>
          </c:tx>
          <c:spPr>
            <a:ln w="28575" cap="rnd">
              <a:solidFill>
                <a:schemeClr val="accent6"/>
              </a:solidFill>
              <a:round/>
            </a:ln>
            <a:effectLst/>
          </c:spPr>
          <c:marker>
            <c:symbol val="none"/>
          </c:marker>
          <c:val>
            <c:numRef>
              <c:f>'21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287129189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470169</xdr:colOff>
      <xdr:row>6</xdr:row>
      <xdr:rowOff>56742</xdr:rowOff>
    </xdr:from>
    <xdr:to>
      <xdr:col>9</xdr:col>
      <xdr:colOff>89170</xdr:colOff>
      <xdr:row>13</xdr:row>
      <xdr:rowOff>32425</xdr:rowOff>
    </xdr:to>
    <xdr:sp macro="" textlink="">
      <xdr:nvSpPr>
        <xdr:cNvPr id="3" name="楕円 2">
          <a:extLst>
            <a:ext uri="{FF2B5EF4-FFF2-40B4-BE49-F238E27FC236}">
              <a16:creationId xmlns:a16="http://schemas.microsoft.com/office/drawing/2014/main" id="{F5FD3F0C-85A9-2851-C79F-6FD82C0B9C6F}"/>
            </a:ext>
          </a:extLst>
        </xdr:cNvPr>
        <xdr:cNvSpPr/>
      </xdr:nvSpPr>
      <xdr:spPr>
        <a:xfrm>
          <a:off x="988978" y="1540210"/>
          <a:ext cx="3988341" cy="1507789"/>
        </a:xfrm>
        <a:prstGeom prst="ellipse">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405319</xdr:colOff>
      <xdr:row>10</xdr:row>
      <xdr:rowOff>24318</xdr:rowOff>
    </xdr:from>
    <xdr:to>
      <xdr:col>12</xdr:col>
      <xdr:colOff>291830</xdr:colOff>
      <xdr:row>11</xdr:row>
      <xdr:rowOff>16211</xdr:rowOff>
    </xdr:to>
    <xdr:sp macro="" textlink="">
      <xdr:nvSpPr>
        <xdr:cNvPr id="4" name="矢印: 下 3">
          <a:extLst>
            <a:ext uri="{FF2B5EF4-FFF2-40B4-BE49-F238E27FC236}">
              <a16:creationId xmlns:a16="http://schemas.microsoft.com/office/drawing/2014/main" id="{54319C9A-B17E-C0A6-0902-80C22BA24237}"/>
            </a:ext>
          </a:extLst>
        </xdr:cNvPr>
        <xdr:cNvSpPr/>
      </xdr:nvSpPr>
      <xdr:spPr>
        <a:xfrm>
          <a:off x="6331085" y="2383275"/>
          <a:ext cx="405319" cy="210766"/>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397215</xdr:colOff>
      <xdr:row>18</xdr:row>
      <xdr:rowOff>32424</xdr:rowOff>
    </xdr:from>
    <xdr:to>
      <xdr:col>12</xdr:col>
      <xdr:colOff>283726</xdr:colOff>
      <xdr:row>19</xdr:row>
      <xdr:rowOff>24317</xdr:rowOff>
    </xdr:to>
    <xdr:sp macro="" textlink="">
      <xdr:nvSpPr>
        <xdr:cNvPr id="5" name="矢印: 下 4">
          <a:extLst>
            <a:ext uri="{FF2B5EF4-FFF2-40B4-BE49-F238E27FC236}">
              <a16:creationId xmlns:a16="http://schemas.microsoft.com/office/drawing/2014/main" id="{54F6A1F5-635F-4FA6-B754-E46EF1ED99DA}"/>
            </a:ext>
          </a:extLst>
        </xdr:cNvPr>
        <xdr:cNvSpPr/>
      </xdr:nvSpPr>
      <xdr:spPr>
        <a:xfrm>
          <a:off x="6322981" y="4142360"/>
          <a:ext cx="405319" cy="210766"/>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389110</xdr:colOff>
      <xdr:row>23</xdr:row>
      <xdr:rowOff>32424</xdr:rowOff>
    </xdr:from>
    <xdr:to>
      <xdr:col>12</xdr:col>
      <xdr:colOff>275621</xdr:colOff>
      <xdr:row>23</xdr:row>
      <xdr:rowOff>243190</xdr:rowOff>
    </xdr:to>
    <xdr:sp macro="" textlink="">
      <xdr:nvSpPr>
        <xdr:cNvPr id="6" name="矢印: 下 5">
          <a:extLst>
            <a:ext uri="{FF2B5EF4-FFF2-40B4-BE49-F238E27FC236}">
              <a16:creationId xmlns:a16="http://schemas.microsoft.com/office/drawing/2014/main" id="{56C0A9C6-CCCA-4370-9B2E-5F24CC541642}"/>
            </a:ext>
          </a:extLst>
        </xdr:cNvPr>
        <xdr:cNvSpPr/>
      </xdr:nvSpPr>
      <xdr:spPr>
        <a:xfrm>
          <a:off x="6314876" y="5171871"/>
          <a:ext cx="405319" cy="210766"/>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680936</xdr:colOff>
      <xdr:row>15</xdr:row>
      <xdr:rowOff>8106</xdr:rowOff>
    </xdr:from>
    <xdr:to>
      <xdr:col>5</xdr:col>
      <xdr:colOff>8106</xdr:colOff>
      <xdr:row>18</xdr:row>
      <xdr:rowOff>16213</xdr:rowOff>
    </xdr:to>
    <xdr:sp macro="" textlink="">
      <xdr:nvSpPr>
        <xdr:cNvPr id="18" name="矢印: ストライプ 17">
          <a:extLst>
            <a:ext uri="{FF2B5EF4-FFF2-40B4-BE49-F238E27FC236}">
              <a16:creationId xmlns:a16="http://schemas.microsoft.com/office/drawing/2014/main" id="{28BAEBAD-787D-AFBB-90F4-494A58D01C08}"/>
            </a:ext>
          </a:extLst>
        </xdr:cNvPr>
        <xdr:cNvSpPr/>
      </xdr:nvSpPr>
      <xdr:spPr>
        <a:xfrm>
          <a:off x="1718553" y="3461425"/>
          <a:ext cx="1102468" cy="664724"/>
        </a:xfrm>
        <a:prstGeom prst="stripedRightArrow">
          <a:avLst/>
        </a:prstGeom>
        <a:solidFill>
          <a:srgbClr val="6DDDF7"/>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18</xdr:row>
      <xdr:rowOff>7620</xdr:rowOff>
    </xdr:to>
    <xdr:pic>
      <xdr:nvPicPr>
        <xdr:cNvPr id="6" name="図 5" descr="感染性胃腸炎患者報告数　直近5シーズン">
          <a:extLst>
            <a:ext uri="{FF2B5EF4-FFF2-40B4-BE49-F238E27FC236}">
              <a16:creationId xmlns:a16="http://schemas.microsoft.com/office/drawing/2014/main" id="{7EBE116A-E8F3-ABCD-C4C1-34B6D9C514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429500"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666364</xdr:colOff>
      <xdr:row>8</xdr:row>
      <xdr:rowOff>22860</xdr:rowOff>
    </xdr:from>
    <xdr:to>
      <xdr:col>13</xdr:col>
      <xdr:colOff>533400</xdr:colOff>
      <xdr:row>16</xdr:row>
      <xdr:rowOff>76339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705089" y="1746885"/>
          <a:ext cx="7972811" cy="142507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3</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6.96</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0516" y="1030722"/>
          <a:ext cx="2770004" cy="676158"/>
        </a:xfrm>
        <a:prstGeom prst="borderCallout2">
          <a:avLst>
            <a:gd name="adj1" fmla="val 102485"/>
            <a:gd name="adj2" fmla="val 49943"/>
            <a:gd name="adj3" fmla="val 143669"/>
            <a:gd name="adj4" fmla="val 32466"/>
            <a:gd name="adj5" fmla="val 195347"/>
            <a:gd name="adj6" fmla="val 3026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5</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11</xdr:col>
      <xdr:colOff>397661</xdr:colOff>
      <xdr:row>11</xdr:row>
      <xdr:rowOff>66783</xdr:rowOff>
    </xdr:from>
    <xdr:to>
      <xdr:col>11</xdr:col>
      <xdr:colOff>670560</xdr:colOff>
      <xdr:row>13</xdr:row>
      <xdr:rowOff>21988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9678821" y="2230863"/>
          <a:ext cx="272899" cy="290485"/>
        </a:xfrm>
        <a:prstGeom prst="ellipse">
          <a:avLst/>
        </a:prstGeom>
        <a:noFill/>
        <a:ln w="25400" algn="ctr">
          <a:solidFill>
            <a:srgbClr val="00B050"/>
          </a:solidFill>
          <a:round/>
          <a:headEnd/>
          <a:tailEnd/>
        </a:ln>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182479</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526205DF-580F-41DE-98C9-1380BA4AD801}"/>
            </a:ext>
          </a:extLst>
        </xdr:cNvPr>
        <xdr:cNvSpPr>
          <a:spLocks noChangeAspect="1" noChangeArrowheads="1"/>
        </xdr:cNvSpPr>
      </xdr:nvSpPr>
      <xdr:spPr bwMode="auto">
        <a:xfrm>
          <a:off x="5105400" y="3497580"/>
          <a:ext cx="304800" cy="304800"/>
        </a:xfrm>
        <a:prstGeom prst="rect">
          <a:avLst/>
        </a:prstGeom>
        <a:noFill/>
        <a:ln w="9525">
          <a:noFill/>
          <a:miter lim="800000"/>
          <a:headEnd/>
          <a:tailEnd/>
        </a:ln>
      </xdr:spPr>
    </xdr:sp>
    <xdr:clientData/>
  </xdr:twoCellAnchor>
  <xdr:twoCellAnchor>
    <xdr:from>
      <xdr:col>5</xdr:col>
      <xdr:colOff>207043</xdr:colOff>
      <xdr:row>7</xdr:row>
      <xdr:rowOff>218574</xdr:rowOff>
    </xdr:from>
    <xdr:to>
      <xdr:col>6</xdr:col>
      <xdr:colOff>435643</xdr:colOff>
      <xdr:row>11</xdr:row>
      <xdr:rowOff>74195</xdr:rowOff>
    </xdr:to>
    <xdr:sp macro="" textlink="">
      <xdr:nvSpPr>
        <xdr:cNvPr id="3" name="右矢印 2">
          <a:extLst>
            <a:ext uri="{FF2B5EF4-FFF2-40B4-BE49-F238E27FC236}">
              <a16:creationId xmlns:a16="http://schemas.microsoft.com/office/drawing/2014/main" id="{C80A273B-8B23-4BFF-96F5-56D9D07E5F2D}"/>
            </a:ext>
          </a:extLst>
        </xdr:cNvPr>
        <xdr:cNvSpPr/>
      </xdr:nvSpPr>
      <xdr:spPr>
        <a:xfrm>
          <a:off x="3011203" y="1864494"/>
          <a:ext cx="845820" cy="693821"/>
        </a:xfrm>
        <a:prstGeom prst="rightArrow">
          <a:avLst/>
        </a:prstGeom>
        <a:ln>
          <a:solidFill>
            <a:schemeClr val="bg2"/>
          </a:solidFill>
        </a:ln>
        <a:effectLst>
          <a:outerShdw blurRad="50800" dist="50800" dir="5400000" algn="ctr" rotWithShape="0">
            <a:schemeClr val="bg2"/>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352425</xdr:colOff>
      <xdr:row>4</xdr:row>
      <xdr:rowOff>152400</xdr:rowOff>
    </xdr:from>
    <xdr:to>
      <xdr:col>4</xdr:col>
      <xdr:colOff>613410</xdr:colOff>
      <xdr:row>14</xdr:row>
      <xdr:rowOff>9526</xdr:rowOff>
    </xdr:to>
    <xdr:pic>
      <xdr:nvPicPr>
        <xdr:cNvPr id="4" name="図 6">
          <a:extLst>
            <a:ext uri="{FF2B5EF4-FFF2-40B4-BE49-F238E27FC236}">
              <a16:creationId xmlns:a16="http://schemas.microsoft.com/office/drawing/2014/main" id="{EC79C252-65A4-4B42-8DE7-0AD2DFBB9E5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7185" y="1158240"/>
          <a:ext cx="2463165" cy="2051686"/>
        </a:xfrm>
        <a:prstGeom prst="rect">
          <a:avLst/>
        </a:prstGeom>
        <a:noFill/>
        <a:ln w="9525">
          <a:noFill/>
          <a:miter lim="800000"/>
          <a:headEnd/>
          <a:tailEnd/>
        </a:ln>
      </xdr:spPr>
    </xdr:pic>
    <xdr:clientData/>
  </xdr:twoCellAnchor>
  <xdr:twoCellAnchor>
    <xdr:from>
      <xdr:col>1</xdr:col>
      <xdr:colOff>523875</xdr:colOff>
      <xdr:row>11</xdr:row>
      <xdr:rowOff>123825</xdr:rowOff>
    </xdr:from>
    <xdr:to>
      <xdr:col>4</xdr:col>
      <xdr:colOff>619125</xdr:colOff>
      <xdr:row>13</xdr:row>
      <xdr:rowOff>171450</xdr:rowOff>
    </xdr:to>
    <xdr:sp macro="" textlink="">
      <xdr:nvSpPr>
        <xdr:cNvPr id="5" name="テキスト ボックス 1">
          <a:extLst>
            <a:ext uri="{FF2B5EF4-FFF2-40B4-BE49-F238E27FC236}">
              <a16:creationId xmlns:a16="http://schemas.microsoft.com/office/drawing/2014/main" id="{3252C20B-8BFB-4D6C-9E38-633F1A25D953}"/>
            </a:ext>
          </a:extLst>
        </xdr:cNvPr>
        <xdr:cNvSpPr txBox="1">
          <a:spLocks noChangeArrowheads="1"/>
        </xdr:cNvSpPr>
      </xdr:nvSpPr>
      <xdr:spPr bwMode="auto">
        <a:xfrm>
          <a:off x="859155" y="2607945"/>
          <a:ext cx="1946910" cy="474345"/>
        </a:xfrm>
        <a:prstGeom prst="rect">
          <a:avLst/>
        </a:prstGeom>
        <a:solidFill>
          <a:srgbClr val="969696"/>
        </a:solidFill>
        <a:ln w="9525">
          <a:noFill/>
          <a:miter lim="800000"/>
          <a:headEnd/>
          <a:tailEnd/>
        </a:ln>
      </xdr:spPr>
      <xdr:txBody>
        <a:bodyPr vertOverflow="clip" wrap="square" lIns="36576" tIns="22860" rIns="0" bIns="0" anchor="t" upright="1"/>
        <a:lstStyle/>
        <a:p>
          <a:pPr algn="ctr" rtl="0">
            <a:defRPr sz="1000"/>
          </a:pPr>
          <a:r>
            <a:rPr lang="ja-JP" altLang="en-US" sz="1600" b="1" i="0" u="none" strike="noStrike" baseline="0">
              <a:solidFill>
                <a:srgbClr val="00FFFF"/>
              </a:solidFill>
              <a:latin typeface="HG平成明朝体W9"/>
            </a:rPr>
            <a:t>あらら</a:t>
          </a:r>
          <a:r>
            <a:rPr lang="en-US" altLang="ja-JP" sz="1600" b="1" i="0" u="none" strike="noStrike" baseline="0">
              <a:solidFill>
                <a:srgbClr val="00FFFF"/>
              </a:solidFill>
              <a:latin typeface="HG平成明朝体W9"/>
            </a:rPr>
            <a:t>!</a:t>
          </a:r>
          <a:r>
            <a:rPr lang="ja-JP" altLang="en-US" sz="1600" b="1" i="0" u="none" strike="noStrike" baseline="0">
              <a:solidFill>
                <a:srgbClr val="00FFFF"/>
              </a:solidFill>
              <a:latin typeface="HG平成明朝体W9"/>
            </a:rPr>
            <a:t>　　　　　　　　　　　　　　　　　　　　天井が</a:t>
          </a:r>
          <a:r>
            <a:rPr lang="ja-JP" altLang="en-US" sz="1600" b="1" i="0" u="none" strike="noStrike" baseline="0">
              <a:solidFill>
                <a:srgbClr val="FFFF00"/>
              </a:solidFill>
              <a:latin typeface="HG平成明朝体W9"/>
            </a:rPr>
            <a:t>カビ</a:t>
          </a:r>
          <a:r>
            <a:rPr lang="ja-JP" altLang="en-US" sz="1600" b="1" i="0" u="none" strike="noStrike" baseline="0">
              <a:solidFill>
                <a:srgbClr val="00FFFF"/>
              </a:solidFill>
              <a:latin typeface="HG平成明朝体W9"/>
            </a:rPr>
            <a:t>だらけ</a:t>
          </a:r>
        </a:p>
      </xdr:txBody>
    </xdr:sp>
    <xdr:clientData/>
  </xdr:twoCellAnchor>
  <xdr:twoCellAnchor editAs="oneCell">
    <xdr:from>
      <xdr:col>8</xdr:col>
      <xdr:colOff>0</xdr:colOff>
      <xdr:row>16</xdr:row>
      <xdr:rowOff>0</xdr:rowOff>
    </xdr:from>
    <xdr:to>
      <xdr:col>8</xdr:col>
      <xdr:colOff>304800</xdr:colOff>
      <xdr:row>17</xdr:row>
      <xdr:rowOff>182479</xdr:rowOff>
    </xdr:to>
    <xdr:sp macro="" textlink="">
      <xdr:nvSpPr>
        <xdr:cNvPr id="6"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4736840-10B8-4270-8347-4361DBCCC0FC}"/>
            </a:ext>
          </a:extLst>
        </xdr:cNvPr>
        <xdr:cNvSpPr>
          <a:spLocks noChangeAspect="1" noChangeArrowheads="1"/>
        </xdr:cNvSpPr>
      </xdr:nvSpPr>
      <xdr:spPr bwMode="auto">
        <a:xfrm>
          <a:off x="5105400" y="3497580"/>
          <a:ext cx="304800" cy="30480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38877</xdr:colOff>
      <xdr:row>15</xdr:row>
      <xdr:rowOff>54428</xdr:rowOff>
    </xdr:from>
    <xdr:to>
      <xdr:col>2</xdr:col>
      <xdr:colOff>4089919</xdr:colOff>
      <xdr:row>33</xdr:row>
      <xdr:rowOff>102412</xdr:rowOff>
    </xdr:to>
    <xdr:pic>
      <xdr:nvPicPr>
        <xdr:cNvPr id="3" name="図 2">
          <a:extLst>
            <a:ext uri="{FF2B5EF4-FFF2-40B4-BE49-F238E27FC236}">
              <a16:creationId xmlns:a16="http://schemas.microsoft.com/office/drawing/2014/main" id="{6CA18F6D-F255-0CA7-0350-410A9F5A9B5D}"/>
            </a:ext>
          </a:extLst>
        </xdr:cNvPr>
        <xdr:cNvPicPr>
          <a:picLocks noChangeAspect="1"/>
        </xdr:cNvPicPr>
      </xdr:nvPicPr>
      <xdr:blipFill>
        <a:blip xmlns:r="http://schemas.openxmlformats.org/officeDocument/2006/relationships" r:embed="rId2"/>
        <a:stretch>
          <a:fillRect/>
        </a:stretch>
      </xdr:blipFill>
      <xdr:spPr>
        <a:xfrm>
          <a:off x="2146040" y="7324530"/>
          <a:ext cx="4051042" cy="32359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3404663" y="2670735"/>
          <a:ext cx="3812129"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618841" y="2670735"/>
          <a:ext cx="2627069" cy="713442"/>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841812" y="2670735"/>
          <a:ext cx="1902012" cy="713441"/>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179301</xdr:colOff>
      <xdr:row>27</xdr:row>
      <xdr:rowOff>39794</xdr:rowOff>
    </xdr:from>
    <xdr:to>
      <xdr:col>13</xdr:col>
      <xdr:colOff>602557</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111303</xdr:colOff>
      <xdr:row>6</xdr:row>
      <xdr:rowOff>242455</xdr:rowOff>
    </xdr:from>
    <xdr:to>
      <xdr:col>20</xdr:col>
      <xdr:colOff>207818</xdr:colOff>
      <xdr:row>24</xdr:row>
      <xdr:rowOff>0</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8822348" y="1506682"/>
          <a:ext cx="1031697" cy="1662545"/>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233796</xdr:rowOff>
    </xdr:from>
    <xdr:to>
      <xdr:col>5</xdr:col>
      <xdr:colOff>207818</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3130" y="1498023"/>
          <a:ext cx="566552" cy="1678980"/>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6</xdr:col>
      <xdr:colOff>52294</xdr:colOff>
      <xdr:row>42</xdr:row>
      <xdr:rowOff>7470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1821" y="3647830"/>
          <a:ext cx="901591" cy="2881464"/>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188262</xdr:colOff>
      <xdr:row>25</xdr:row>
      <xdr:rowOff>34539</xdr:rowOff>
    </xdr:from>
    <xdr:to>
      <xdr:col>20</xdr:col>
      <xdr:colOff>112059</xdr:colOff>
      <xdr:row>44</xdr:row>
      <xdr:rowOff>29883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8846674" y="3665245"/>
          <a:ext cx="850150" cy="3215167"/>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3977640</xdr:colOff>
      <xdr:row>44</xdr:row>
      <xdr:rowOff>191317</xdr:rowOff>
    </xdr:to>
    <xdr:pic>
      <xdr:nvPicPr>
        <xdr:cNvPr id="3" name="図 2">
          <a:extLst>
            <a:ext uri="{FF2B5EF4-FFF2-40B4-BE49-F238E27FC236}">
              <a16:creationId xmlns:a16="http://schemas.microsoft.com/office/drawing/2014/main" id="{A5D899B1-16F4-310F-3DFA-FD5C0E70909A}"/>
            </a:ext>
          </a:extLst>
        </xdr:cNvPr>
        <xdr:cNvPicPr>
          <a:picLocks noChangeAspect="1"/>
        </xdr:cNvPicPr>
      </xdr:nvPicPr>
      <xdr:blipFill>
        <a:blip xmlns:r="http://schemas.openxmlformats.org/officeDocument/2006/relationships" r:embed="rId1"/>
        <a:stretch>
          <a:fillRect/>
        </a:stretch>
      </xdr:blipFill>
      <xdr:spPr>
        <a:xfrm>
          <a:off x="1463040" y="13037820"/>
          <a:ext cx="5341620" cy="572317"/>
        </a:xfrm>
        <a:prstGeom prst="rect">
          <a:avLst/>
        </a:prstGeom>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65789-BA0A-4B88-AA26-CEEF159CED25}" name="テーブル1" displayName="テーブル1" ref="A5:D29" totalsRowShown="0" tableBorderDxfId="7">
  <tableColumns count="4">
    <tableColumn id="1" xr3:uid="{7A3970F1-52BE-4C60-A959-B0C4449B7DBA}" name="列1"/>
    <tableColumn id="2" xr3:uid="{0B775AFF-E1A7-460B-953B-60F82CB58AB2}" name="列2"/>
    <tableColumn id="3" xr3:uid="{5662DF9B-DBF3-4319-B5FA-69D34FF0A511}" name="列3"/>
    <tableColumn id="4" xr3:uid="{C9C679FC-A357-4158-9240-6FBD1C4B15DA}" name="列4" dataDxfId="6" dataCellStyle="標準 2"/>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maff.go.jp/j/press/syouan/nouan/250530.html" TargetMode="External"/><Relationship Id="rId7" Type="http://schemas.openxmlformats.org/officeDocument/2006/relationships/hyperlink" Target="https://wellness-news.co.jp/posts/250526-2-2/" TargetMode="External"/><Relationship Id="rId2" Type="http://schemas.openxmlformats.org/officeDocument/2006/relationships/hyperlink" Target="https://www.city.amami.lg.jp/shosui/tyuusyoukigyou/stock.html" TargetMode="External"/><Relationship Id="rId1" Type="http://schemas.openxmlformats.org/officeDocument/2006/relationships/hyperlink" Target="https://news.nifty.com/article/economy/economyall/12399-4157526/" TargetMode="External"/><Relationship Id="rId6" Type="http://schemas.openxmlformats.org/officeDocument/2006/relationships/hyperlink" Target="https://wellness-news.co.jp/posts/250527-3/" TargetMode="External"/><Relationship Id="rId5" Type="http://schemas.openxmlformats.org/officeDocument/2006/relationships/hyperlink" Target="https://www.advertimes.com/20250527/article498813/2/" TargetMode="External"/><Relationship Id="rId4" Type="http://schemas.openxmlformats.org/officeDocument/2006/relationships/hyperlink" Target="https://wellness-news.co.jp/posts/250529-2/"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news.biglobe.ne.jp/economy/0529/ym_250529_9661726942.html" TargetMode="External"/><Relationship Id="rId7" Type="http://schemas.openxmlformats.org/officeDocument/2006/relationships/printerSettings" Target="../printerSettings/printerSettings11.bin"/><Relationship Id="rId2" Type="http://schemas.openxmlformats.org/officeDocument/2006/relationships/hyperlink" Target="https://x.com/OrganicNewsClip/status/1928728794359021663" TargetMode="External"/><Relationship Id="rId1" Type="http://schemas.openxmlformats.org/officeDocument/2006/relationships/hyperlink" Target="https://foods-ch.infomart.co.jp/anzen/recall/173524" TargetMode="External"/><Relationship Id="rId6" Type="http://schemas.openxmlformats.org/officeDocument/2006/relationships/hyperlink" Target="https://www.gourmetbiz.net/209635/" TargetMode="External"/><Relationship Id="rId5" Type="http://schemas.openxmlformats.org/officeDocument/2006/relationships/hyperlink" Target="https://wellness-news.co.jp/posts/250529-1/" TargetMode="External"/><Relationship Id="rId4" Type="http://schemas.openxmlformats.org/officeDocument/2006/relationships/hyperlink" Target="https://finance.yahoo.co.jp/news/detail/eab77b02f2de665f3fd57008559e9783a1aaa16d"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goo.ne.jp/article/ytv/nation/ytv-2025052705645622.html" TargetMode="External"/><Relationship Id="rId3" Type="http://schemas.openxmlformats.org/officeDocument/2006/relationships/hyperlink" Target="https://topics.smt.docomo.ne.jp/article/bss/region/bss-1945568" TargetMode="External"/><Relationship Id="rId7" Type="http://schemas.openxmlformats.org/officeDocument/2006/relationships/hyperlink" Target="https://j-times.jp/archives/100583" TargetMode="External"/><Relationship Id="rId2" Type="http://schemas.openxmlformats.org/officeDocument/2006/relationships/hyperlink" Target="https://news.goo.ne.jp/article/kobe/nation/kobe-20250531014.html" TargetMode="External"/><Relationship Id="rId1" Type="http://schemas.openxmlformats.org/officeDocument/2006/relationships/hyperlink" Target="https://www.youtube.com/playlist?list=PLqFOooexXuozcltx57lJL4rtmXtKYHjdv" TargetMode="External"/><Relationship Id="rId6" Type="http://schemas.openxmlformats.org/officeDocument/2006/relationships/hyperlink" Target="https://news.yahoo.co.jp/articles/c0f9c5fd2b70767770b6914bd8a791d8e517b470?page=2" TargetMode="External"/><Relationship Id="rId11" Type="http://schemas.openxmlformats.org/officeDocument/2006/relationships/table" Target="../tables/table1.xml"/><Relationship Id="rId5" Type="http://schemas.openxmlformats.org/officeDocument/2006/relationships/hyperlink" Target="https://www3.nhk.or.jp/lnews/sapporo/20250529/7000075743.html" TargetMode="External"/><Relationship Id="rId10" Type="http://schemas.openxmlformats.org/officeDocument/2006/relationships/printerSettings" Target="../printerSettings/printerSettings5.bin"/><Relationship Id="rId4" Type="http://schemas.openxmlformats.org/officeDocument/2006/relationships/hyperlink" Target="https://news.nifty.com/article/item/neta/12359-4154172/" TargetMode="External"/><Relationship Id="rId9" Type="http://schemas.openxmlformats.org/officeDocument/2006/relationships/hyperlink" Target="https://www3.nhk.or.jp/lnews/tokushima/20250526/8020023146.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53eb38d6818ce2299c04b931dc062033254ca981" TargetMode="External"/><Relationship Id="rId13" Type="http://schemas.openxmlformats.org/officeDocument/2006/relationships/hyperlink" Target="https://www.yomiuri.co.jp/economy/20250522-OYT1T50261/" TargetMode="External"/><Relationship Id="rId3" Type="http://schemas.openxmlformats.org/officeDocument/2006/relationships/hyperlink" Target="https://www.jetro.go.jp/biznews/2025/05/097d5153a6ec92b0.html?_previewDate_=null&amp;_previewToken_=&amp;revision=0&amp;viewForce=1&amp;_tmpCssPreview_=0%2F%2Fbiznews%2F%2Fevents%2F%2F%2Fevents%2F%2Fbiznews%2F%2Fbiznews%2F%2F%2Fbiznews%2F%2Fbiznews%2F%2Fbiznews%2F%2Fbiznews%2F%2Fbiznews%2F%2F%2F" TargetMode="External"/><Relationship Id="rId7" Type="http://schemas.openxmlformats.org/officeDocument/2006/relationships/hyperlink" Target="https://news.yahoo.co.jp/articles/5c40ca57107052197bd107ef3cc4d540babafe7f" TargetMode="External"/><Relationship Id="rId12" Type="http://schemas.openxmlformats.org/officeDocument/2006/relationships/hyperlink" Target="https://www.jetro.go.jp/biznews/2025/05/0473c176c74c95d9.html" TargetMode="External"/><Relationship Id="rId2" Type="http://schemas.openxmlformats.org/officeDocument/2006/relationships/hyperlink" Target="https://news.yahoo.co.jp/articles/436d883c92f052a5988532f6f69e269300d24d7a" TargetMode="External"/><Relationship Id="rId1" Type="http://schemas.openxmlformats.org/officeDocument/2006/relationships/hyperlink" Target="http://thai.news-agency.jp/articles/article/16900" TargetMode="External"/><Relationship Id="rId6" Type="http://schemas.openxmlformats.org/officeDocument/2006/relationships/hyperlink" Target="https://news.yahoo.co.jp/articles/f29f0524338754e8aa9f4239758fe6ea78615a39" TargetMode="External"/><Relationship Id="rId11" Type="http://schemas.openxmlformats.org/officeDocument/2006/relationships/hyperlink" Target="https://www3.nhk.or.jp/news/html/20250523/k10014814611000.html" TargetMode="External"/><Relationship Id="rId5" Type="http://schemas.openxmlformats.org/officeDocument/2006/relationships/hyperlink" Target="https://diamond-rm.net/flash_news/513689/" TargetMode="External"/><Relationship Id="rId10" Type="http://schemas.openxmlformats.org/officeDocument/2006/relationships/hyperlink" Target="https://www.jetro.go.jp/biznews/2025/05/7504f85c15ed42d3.html" TargetMode="External"/><Relationship Id="rId4" Type="http://schemas.openxmlformats.org/officeDocument/2006/relationships/hyperlink" Target="https://wealth.nna-au.com/rakunou/163606/" TargetMode="External"/><Relationship Id="rId9" Type="http://schemas.openxmlformats.org/officeDocument/2006/relationships/hyperlink" Target="https://jp.reuters.com/markets/commodities/NJJV4LVVDFP7ZLOWMSMH6RZRHI-2025-05-26/"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A10" sqref="A10:H19"/>
    </sheetView>
  </sheetViews>
  <sheetFormatPr defaultRowHeight="13.5"/>
  <cols>
    <col min="1" max="1" width="16.75" customWidth="1"/>
    <col min="2" max="2" width="10.5" customWidth="1"/>
    <col min="3" max="3" width="8.625" customWidth="1"/>
    <col min="4" max="4" width="6.625" customWidth="1"/>
    <col min="5" max="5" width="8.375" customWidth="1"/>
    <col min="6" max="6" width="7" customWidth="1"/>
    <col min="7" max="7" width="12.25" customWidth="1"/>
    <col min="8" max="8" width="58.5" customWidth="1"/>
    <col min="9" max="9" width="4.25" customWidth="1"/>
  </cols>
  <sheetData>
    <row r="1" spans="1:9" ht="14.25"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69" t="s">
        <v>3</v>
      </c>
      <c r="B3" s="670"/>
      <c r="C3" s="670"/>
      <c r="D3" s="670"/>
      <c r="E3" s="670"/>
      <c r="F3" s="670"/>
      <c r="G3" s="670"/>
      <c r="H3" s="671"/>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44" t="s">
        <v>8</v>
      </c>
      <c r="B10" s="75" t="str">
        <f>+'21　食中毒記事等 '!A2</f>
        <v>飲食店で女性3人が食中毒　鶏の生肉使った料理など食べ、下痢や嘔吐　兵庫・西宮</v>
      </c>
      <c r="C10" s="75"/>
      <c r="D10" s="77"/>
      <c r="E10" s="75"/>
      <c r="F10" s="78"/>
      <c r="G10" s="76"/>
      <c r="H10" s="76"/>
      <c r="I10" s="41"/>
    </row>
    <row r="11" spans="1:9" ht="15" customHeight="1">
      <c r="A11" s="144" t="s">
        <v>9</v>
      </c>
      <c r="B11" s="75" t="str">
        <f>+'21　ノロウイルス関連情報 '!H72</f>
        <v>管理レベル「3」　</v>
      </c>
      <c r="C11" s="75"/>
      <c r="D11" s="75" t="s">
        <v>10</v>
      </c>
      <c r="E11" s="75"/>
      <c r="F11" s="77">
        <f>+'21　ノロウイルス関連情報 '!G73</f>
        <v>6.96</v>
      </c>
      <c r="G11" s="75" t="str">
        <f>+'21　ノロウイルス関連情報 '!H73</f>
        <v>　：先週より</v>
      </c>
      <c r="H11" s="171">
        <f>+'21　ノロウイルス関連情報 '!I73</f>
        <v>-0.73000000000000043</v>
      </c>
      <c r="I11" s="41"/>
    </row>
    <row r="12" spans="1:9" s="49" customFormat="1" ht="15" customHeight="1">
      <c r="A12" s="79" t="s">
        <v>11</v>
      </c>
      <c r="B12" s="675" t="str">
        <f>+'21　残留農薬など'!A2</f>
        <v xml:space="preserve">	セルリー 一部残留農薬基準超過 - フーズチャネル </v>
      </c>
      <c r="C12" s="675"/>
      <c r="D12" s="675"/>
      <c r="E12" s="675"/>
      <c r="F12" s="675"/>
      <c r="G12" s="675"/>
      <c r="H12" s="80"/>
      <c r="I12" s="48"/>
    </row>
    <row r="13" spans="1:9" ht="15" customHeight="1">
      <c r="A13" s="74" t="s">
        <v>12</v>
      </c>
      <c r="B13" s="675" t="str">
        <f>+'21　食品表示'!A2</f>
        <v xml:space="preserve">消費者庁、157商品で虚偽・誇大表示か 健康食品のネット広告に改善指導 - ニフティニュース </v>
      </c>
      <c r="C13" s="675"/>
      <c r="D13" s="675"/>
      <c r="E13" s="675"/>
      <c r="F13" s="675"/>
      <c r="G13" s="675"/>
      <c r="H13" s="76"/>
      <c r="I13" s="41"/>
    </row>
    <row r="14" spans="1:9" ht="15" customHeight="1">
      <c r="A14" s="74" t="s">
        <v>13</v>
      </c>
      <c r="B14" s="76" t="str">
        <f>+'21　 海外情報'!A2</f>
        <v xml:space="preserve">ウドーンターニーの幼稚園児200人が食中毒に  </v>
      </c>
      <c r="D14" s="76"/>
      <c r="E14" s="76"/>
      <c r="F14" s="76"/>
      <c r="G14" s="76"/>
      <c r="H14" s="76"/>
      <c r="I14" s="41"/>
    </row>
    <row r="15" spans="1:9" ht="15" customHeight="1">
      <c r="A15" s="81" t="s">
        <v>14</v>
      </c>
      <c r="B15" s="82" t="str">
        <f>+'21　 海外情報'!A5</f>
        <v>サムギョプサルに焼酎で「Ｔａｇａｙ！」…海外に広がる韓国の食「Ｋフード」</v>
      </c>
      <c r="C15" s="672" t="s">
        <v>15</v>
      </c>
      <c r="D15" s="672"/>
      <c r="E15" s="672"/>
      <c r="F15" s="672"/>
      <c r="G15" s="672"/>
      <c r="H15" s="673"/>
      <c r="I15" s="41"/>
    </row>
    <row r="16" spans="1:9" ht="15" customHeight="1">
      <c r="A16" s="74" t="s">
        <v>16</v>
      </c>
      <c r="B16" s="75" t="str">
        <f>+'21　感染症統計'!A23</f>
        <v>2025年 第21週（5/19～5/25）</v>
      </c>
      <c r="C16" s="76"/>
      <c r="D16" s="75" t="s">
        <v>17</v>
      </c>
      <c r="E16" s="76"/>
      <c r="F16" s="76"/>
      <c r="G16" s="76"/>
      <c r="H16" s="76"/>
      <c r="I16" s="41"/>
    </row>
    <row r="17" spans="1:16" ht="15" customHeight="1">
      <c r="A17" s="74" t="s">
        <v>18</v>
      </c>
      <c r="B17" s="674" t="str">
        <f>+'20　国内感染症情報'!B2</f>
        <v>2025年第20週（5月12日〜5月18日）</v>
      </c>
      <c r="C17" s="674"/>
      <c r="D17" s="674"/>
      <c r="E17" s="674"/>
      <c r="F17" s="674"/>
      <c r="G17" s="674"/>
      <c r="H17" s="76"/>
      <c r="I17" s="41"/>
    </row>
    <row r="18" spans="1:16" ht="15" customHeight="1">
      <c r="A18" s="74" t="s">
        <v>19</v>
      </c>
      <c r="B18" s="672" t="str">
        <f>+'21  衛生訓話'!A2</f>
        <v>今週のお題(梅雨の時期には湿度を高くしないように)</v>
      </c>
      <c r="C18" s="672"/>
      <c r="D18" s="672"/>
      <c r="E18" s="672"/>
      <c r="F18" s="83"/>
      <c r="G18" s="76"/>
      <c r="H18" s="76"/>
      <c r="I18" s="41"/>
    </row>
    <row r="19" spans="1:16" ht="15" customHeight="1">
      <c r="A19" s="74" t="s">
        <v>20</v>
      </c>
      <c r="B19" s="76" t="s">
        <v>488</v>
      </c>
      <c r="D19" s="76"/>
      <c r="E19" s="76"/>
      <c r="F19" s="76" t="s">
        <v>17</v>
      </c>
      <c r="G19" s="76"/>
      <c r="H19" s="76"/>
      <c r="I19" s="41"/>
      <c r="P19" t="s">
        <v>21</v>
      </c>
    </row>
    <row r="20" spans="1:16" ht="15" customHeight="1">
      <c r="A20" s="74" t="s">
        <v>17</v>
      </c>
      <c r="B20" t="s">
        <v>23</v>
      </c>
      <c r="C20" s="76"/>
      <c r="D20" s="76"/>
      <c r="E20" s="76"/>
      <c r="F20" s="76"/>
      <c r="G20" s="76"/>
      <c r="H20" s="76"/>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4.25" thickBot="1">
      <c r="A34" s="43"/>
      <c r="B34" s="44"/>
      <c r="C34" s="44"/>
      <c r="D34" s="44"/>
      <c r="E34" s="44"/>
      <c r="F34" s="44"/>
      <c r="G34" s="44"/>
      <c r="H34" s="44"/>
      <c r="I34" s="41"/>
    </row>
    <row r="35" spans="1:9" ht="14.25" thickTop="1"/>
    <row r="38" spans="1:9" ht="26.25">
      <c r="A38" s="51" t="s">
        <v>24</v>
      </c>
    </row>
    <row r="39" spans="1:9" ht="40.5" customHeight="1">
      <c r="A39" s="676" t="s">
        <v>25</v>
      </c>
      <c r="B39" s="676"/>
      <c r="C39" s="676"/>
      <c r="D39" s="676"/>
      <c r="E39" s="676"/>
      <c r="F39" s="676"/>
      <c r="G39" s="676"/>
    </row>
    <row r="40" spans="1:9" ht="30.75" customHeight="1">
      <c r="A40" s="680" t="s">
        <v>26</v>
      </c>
      <c r="B40" s="680"/>
      <c r="C40" s="680"/>
      <c r="D40" s="680"/>
      <c r="E40" s="680"/>
      <c r="F40" s="680"/>
      <c r="G40" s="680"/>
    </row>
    <row r="41" spans="1:9" ht="15">
      <c r="A41" s="52"/>
    </row>
    <row r="42" spans="1:9" ht="69.75" customHeight="1">
      <c r="A42" s="678" t="s">
        <v>27</v>
      </c>
      <c r="B42" s="678"/>
      <c r="C42" s="678"/>
      <c r="D42" s="678"/>
      <c r="E42" s="678"/>
      <c r="F42" s="678"/>
      <c r="G42" s="678"/>
    </row>
    <row r="43" spans="1:9" ht="35.25" customHeight="1">
      <c r="A43" s="680" t="s">
        <v>28</v>
      </c>
      <c r="B43" s="680"/>
      <c r="C43" s="680"/>
      <c r="D43" s="680"/>
      <c r="E43" s="680"/>
      <c r="F43" s="680"/>
      <c r="G43" s="680"/>
    </row>
    <row r="44" spans="1:9" ht="59.25" customHeight="1">
      <c r="A44" s="678" t="s">
        <v>29</v>
      </c>
      <c r="B44" s="678"/>
      <c r="C44" s="678"/>
      <c r="D44" s="678"/>
      <c r="E44" s="678"/>
      <c r="F44" s="678"/>
      <c r="G44" s="678"/>
    </row>
    <row r="45" spans="1:9" ht="15">
      <c r="A45" s="53"/>
    </row>
    <row r="46" spans="1:9" ht="27.75" customHeight="1">
      <c r="A46" s="679" t="s">
        <v>30</v>
      </c>
      <c r="B46" s="679"/>
      <c r="C46" s="679"/>
      <c r="D46" s="679"/>
      <c r="E46" s="679"/>
      <c r="F46" s="679"/>
      <c r="G46" s="679"/>
    </row>
    <row r="47" spans="1:9" ht="53.25" customHeight="1">
      <c r="A47" s="677" t="s">
        <v>31</v>
      </c>
      <c r="B47" s="678"/>
      <c r="C47" s="678"/>
      <c r="D47" s="678"/>
      <c r="E47" s="678"/>
      <c r="F47" s="678"/>
      <c r="G47" s="678"/>
    </row>
    <row r="48" spans="1:9" ht="15">
      <c r="A48" s="53"/>
    </row>
    <row r="49" spans="1:7" ht="32.25" customHeight="1">
      <c r="A49" s="679" t="s">
        <v>32</v>
      </c>
      <c r="B49" s="679"/>
      <c r="C49" s="679"/>
      <c r="D49" s="679"/>
      <c r="E49" s="679"/>
      <c r="F49" s="679"/>
      <c r="G49" s="679"/>
    </row>
    <row r="50" spans="1:7" ht="15">
      <c r="A50" s="52"/>
    </row>
    <row r="51" spans="1:7" ht="87" customHeight="1">
      <c r="A51" s="677" t="s">
        <v>33</v>
      </c>
      <c r="B51" s="678"/>
      <c r="C51" s="678"/>
      <c r="D51" s="678"/>
      <c r="E51" s="678"/>
      <c r="F51" s="678"/>
      <c r="G51" s="678"/>
    </row>
    <row r="52" spans="1:7" ht="15">
      <c r="A52" s="53"/>
    </row>
    <row r="53" spans="1:7" ht="32.25" customHeight="1">
      <c r="A53" s="679" t="s">
        <v>34</v>
      </c>
      <c r="B53" s="679"/>
      <c r="C53" s="679"/>
      <c r="D53" s="679"/>
      <c r="E53" s="679"/>
      <c r="F53" s="679"/>
      <c r="G53" s="679"/>
    </row>
    <row r="54" spans="1:7" ht="29.25" customHeight="1">
      <c r="A54" s="678" t="s">
        <v>35</v>
      </c>
      <c r="B54" s="678"/>
      <c r="C54" s="678"/>
      <c r="D54" s="678"/>
      <c r="E54" s="678"/>
      <c r="F54" s="678"/>
      <c r="G54" s="678"/>
    </row>
    <row r="55" spans="1:7" ht="15">
      <c r="A55" s="53"/>
    </row>
    <row r="56" spans="1:7" s="49" customFormat="1" ht="110.25" customHeight="1">
      <c r="A56" s="681" t="s">
        <v>36</v>
      </c>
      <c r="B56" s="682"/>
      <c r="C56" s="682"/>
      <c r="D56" s="682"/>
      <c r="E56" s="682"/>
      <c r="F56" s="682"/>
      <c r="G56" s="682"/>
    </row>
    <row r="57" spans="1:7" ht="34.5" customHeight="1">
      <c r="A57" s="680" t="s">
        <v>37</v>
      </c>
      <c r="B57" s="680"/>
      <c r="C57" s="680"/>
      <c r="D57" s="680"/>
      <c r="E57" s="680"/>
      <c r="F57" s="680"/>
      <c r="G57" s="680"/>
    </row>
    <row r="58" spans="1:7" ht="114" customHeight="1">
      <c r="A58" s="677" t="s">
        <v>38</v>
      </c>
      <c r="B58" s="678"/>
      <c r="C58" s="678"/>
      <c r="D58" s="678"/>
      <c r="E58" s="678"/>
      <c r="F58" s="678"/>
      <c r="G58" s="678"/>
    </row>
    <row r="59" spans="1:7" ht="109.5" customHeight="1">
      <c r="A59" s="678"/>
      <c r="B59" s="678"/>
      <c r="C59" s="678"/>
      <c r="D59" s="678"/>
      <c r="E59" s="678"/>
      <c r="F59" s="678"/>
      <c r="G59" s="678"/>
    </row>
    <row r="60" spans="1:7" ht="15">
      <c r="A60" s="53"/>
    </row>
    <row r="61" spans="1:7" s="50" customFormat="1" ht="57.75" customHeight="1">
      <c r="A61" s="678"/>
      <c r="B61" s="678"/>
      <c r="C61" s="678"/>
      <c r="D61" s="678"/>
      <c r="E61" s="678"/>
      <c r="F61" s="678"/>
      <c r="G61" s="678"/>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8:E18"/>
  </mergeCells>
  <phoneticPr fontId="30"/>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56"/>
  <sheetViews>
    <sheetView view="pageBreakPreview" zoomScaleNormal="100" zoomScaleSheetLayoutView="100" workbookViewId="0">
      <selection activeCell="D1" sqref="D1"/>
    </sheetView>
  </sheetViews>
  <sheetFormatPr defaultColWidth="9" defaultRowHeight="13.5"/>
  <cols>
    <col min="1" max="1" width="21.375" style="15" customWidth="1"/>
    <col min="2" max="2" width="19.875" style="15" customWidth="1"/>
    <col min="3" max="3" width="91.625" style="117" customWidth="1"/>
    <col min="4" max="4" width="14.5" style="16" customWidth="1"/>
    <col min="5" max="5" width="13.625" style="16" customWidth="1"/>
    <col min="6" max="6" width="13.875" style="1" customWidth="1"/>
    <col min="7" max="7" width="58.625" style="1" customWidth="1"/>
    <col min="8" max="10" width="9" style="1"/>
    <col min="11" max="11" width="14.125" style="1" customWidth="1"/>
    <col min="12" max="16384" width="9" style="1"/>
  </cols>
  <sheetData>
    <row r="1" spans="1:5" ht="44.25" customHeight="1">
      <c r="A1" s="247" t="s">
        <v>236</v>
      </c>
      <c r="B1" s="253" t="s">
        <v>177</v>
      </c>
      <c r="C1" s="248" t="s">
        <v>314</v>
      </c>
      <c r="D1" s="249" t="s">
        <v>172</v>
      </c>
      <c r="E1" s="250" t="s">
        <v>173</v>
      </c>
    </row>
    <row r="2" spans="1:5" ht="23.45" customHeight="1">
      <c r="A2" s="606" t="s">
        <v>219</v>
      </c>
      <c r="B2" s="607" t="s">
        <v>241</v>
      </c>
      <c r="C2" s="608" t="s">
        <v>294</v>
      </c>
      <c r="D2" s="609">
        <v>45807</v>
      </c>
      <c r="E2" s="610">
        <v>45807</v>
      </c>
    </row>
    <row r="3" spans="1:5" ht="23.45" customHeight="1">
      <c r="A3" s="621" t="s">
        <v>219</v>
      </c>
      <c r="B3" s="622" t="s">
        <v>242</v>
      </c>
      <c r="C3" s="623" t="s">
        <v>295</v>
      </c>
      <c r="D3" s="624">
        <v>45807</v>
      </c>
      <c r="E3" s="625">
        <v>45807</v>
      </c>
    </row>
    <row r="4" spans="1:5" ht="23.45" customHeight="1">
      <c r="A4" s="621" t="s">
        <v>223</v>
      </c>
      <c r="B4" s="622" t="s">
        <v>224</v>
      </c>
      <c r="C4" s="623" t="s">
        <v>296</v>
      </c>
      <c r="D4" s="624">
        <v>45807</v>
      </c>
      <c r="E4" s="625">
        <v>45807</v>
      </c>
    </row>
    <row r="5" spans="1:5" ht="23.45" customHeight="1">
      <c r="A5" s="596" t="s">
        <v>221</v>
      </c>
      <c r="B5" s="597" t="s">
        <v>226</v>
      </c>
      <c r="C5" s="598" t="s">
        <v>312</v>
      </c>
      <c r="D5" s="599">
        <v>45807</v>
      </c>
      <c r="E5" s="600">
        <v>45807</v>
      </c>
    </row>
    <row r="6" spans="1:5" ht="23.45" customHeight="1">
      <c r="A6" s="596" t="s">
        <v>219</v>
      </c>
      <c r="B6" s="597" t="s">
        <v>243</v>
      </c>
      <c r="C6" s="598" t="s">
        <v>297</v>
      </c>
      <c r="D6" s="599">
        <v>45807</v>
      </c>
      <c r="E6" s="600">
        <v>45807</v>
      </c>
    </row>
    <row r="7" spans="1:5" ht="23.45" customHeight="1">
      <c r="A7" s="611" t="s">
        <v>219</v>
      </c>
      <c r="B7" s="612" t="s">
        <v>244</v>
      </c>
      <c r="C7" s="613" t="s">
        <v>298</v>
      </c>
      <c r="D7" s="614">
        <v>45806</v>
      </c>
      <c r="E7" s="615">
        <v>45807</v>
      </c>
    </row>
    <row r="8" spans="1:5" ht="23.45" customHeight="1">
      <c r="A8" s="415" t="s">
        <v>219</v>
      </c>
      <c r="B8" s="416" t="s">
        <v>245</v>
      </c>
      <c r="C8" s="417" t="s">
        <v>299</v>
      </c>
      <c r="D8" s="418">
        <v>45806</v>
      </c>
      <c r="E8" s="419">
        <v>45807</v>
      </c>
    </row>
    <row r="9" spans="1:5" ht="23.45" customHeight="1">
      <c r="A9" s="621" t="s">
        <v>219</v>
      </c>
      <c r="B9" s="622" t="s">
        <v>246</v>
      </c>
      <c r="C9" s="623" t="s">
        <v>300</v>
      </c>
      <c r="D9" s="624">
        <v>45806</v>
      </c>
      <c r="E9" s="625">
        <v>45807</v>
      </c>
    </row>
    <row r="10" spans="1:5" ht="23.45" customHeight="1">
      <c r="A10" s="621" t="s">
        <v>219</v>
      </c>
      <c r="B10" s="622" t="s">
        <v>247</v>
      </c>
      <c r="C10" s="623" t="s">
        <v>301</v>
      </c>
      <c r="D10" s="624">
        <v>45806</v>
      </c>
      <c r="E10" s="625">
        <v>45807</v>
      </c>
    </row>
    <row r="11" spans="1:5" ht="23.45" customHeight="1">
      <c r="A11" s="415" t="s">
        <v>219</v>
      </c>
      <c r="B11" s="416" t="s">
        <v>225</v>
      </c>
      <c r="C11" s="417" t="s">
        <v>302</v>
      </c>
      <c r="D11" s="418">
        <v>45806</v>
      </c>
      <c r="E11" s="419">
        <v>45807</v>
      </c>
    </row>
    <row r="12" spans="1:5" ht="23.45" customHeight="1">
      <c r="A12" s="601" t="s">
        <v>221</v>
      </c>
      <c r="B12" s="602" t="s">
        <v>248</v>
      </c>
      <c r="C12" s="603" t="s">
        <v>303</v>
      </c>
      <c r="D12" s="604">
        <v>45806</v>
      </c>
      <c r="E12" s="605">
        <v>45806</v>
      </c>
    </row>
    <row r="13" spans="1:5" ht="23.45" customHeight="1">
      <c r="A13" s="621" t="s">
        <v>223</v>
      </c>
      <c r="B13" s="622" t="s">
        <v>249</v>
      </c>
      <c r="C13" s="623" t="s">
        <v>304</v>
      </c>
      <c r="D13" s="624">
        <v>45805</v>
      </c>
      <c r="E13" s="625">
        <v>45806</v>
      </c>
    </row>
    <row r="14" spans="1:5" ht="23.45" customHeight="1">
      <c r="A14" s="415" t="s">
        <v>219</v>
      </c>
      <c r="B14" s="416" t="s">
        <v>250</v>
      </c>
      <c r="C14" s="417" t="s">
        <v>305</v>
      </c>
      <c r="D14" s="418">
        <v>45805</v>
      </c>
      <c r="E14" s="419">
        <v>45806</v>
      </c>
    </row>
    <row r="15" spans="1:5" ht="23.45" customHeight="1">
      <c r="A15" s="596" t="s">
        <v>222</v>
      </c>
      <c r="B15" s="597" t="s">
        <v>251</v>
      </c>
      <c r="C15" s="598" t="s">
        <v>306</v>
      </c>
      <c r="D15" s="599">
        <v>45805</v>
      </c>
      <c r="E15" s="600">
        <v>45806</v>
      </c>
    </row>
    <row r="16" spans="1:5" ht="23.45" customHeight="1">
      <c r="A16" s="415" t="s">
        <v>219</v>
      </c>
      <c r="B16" s="416" t="s">
        <v>252</v>
      </c>
      <c r="C16" s="417" t="s">
        <v>307</v>
      </c>
      <c r="D16" s="418">
        <v>45805</v>
      </c>
      <c r="E16" s="419">
        <v>45805</v>
      </c>
    </row>
    <row r="17" spans="1:5" ht="23.45" customHeight="1">
      <c r="A17" s="601" t="s">
        <v>219</v>
      </c>
      <c r="B17" s="602" t="s">
        <v>253</v>
      </c>
      <c r="C17" s="603" t="s">
        <v>308</v>
      </c>
      <c r="D17" s="604">
        <v>45805</v>
      </c>
      <c r="E17" s="605">
        <v>45805</v>
      </c>
    </row>
    <row r="18" spans="1:5" ht="23.45" customHeight="1">
      <c r="A18" s="606" t="s">
        <v>219</v>
      </c>
      <c r="B18" s="607" t="s">
        <v>254</v>
      </c>
      <c r="C18" s="608" t="s">
        <v>309</v>
      </c>
      <c r="D18" s="609">
        <v>45805</v>
      </c>
      <c r="E18" s="610">
        <v>45805</v>
      </c>
    </row>
    <row r="19" spans="1:5" ht="23.45" customHeight="1">
      <c r="A19" s="621" t="s">
        <v>219</v>
      </c>
      <c r="B19" s="622" t="s">
        <v>255</v>
      </c>
      <c r="C19" s="623" t="s">
        <v>310</v>
      </c>
      <c r="D19" s="624">
        <v>45805</v>
      </c>
      <c r="E19" s="625">
        <v>45805</v>
      </c>
    </row>
    <row r="20" spans="1:5" ht="23.45" customHeight="1">
      <c r="A20" s="596" t="s">
        <v>222</v>
      </c>
      <c r="B20" s="597" t="s">
        <v>256</v>
      </c>
      <c r="C20" s="598" t="s">
        <v>311</v>
      </c>
      <c r="D20" s="599">
        <v>45804</v>
      </c>
      <c r="E20" s="600">
        <v>45805</v>
      </c>
    </row>
    <row r="21" spans="1:5" ht="23.45" customHeight="1">
      <c r="A21" s="611" t="s">
        <v>219</v>
      </c>
      <c r="B21" s="612" t="s">
        <v>257</v>
      </c>
      <c r="C21" s="613" t="s">
        <v>258</v>
      </c>
      <c r="D21" s="614">
        <v>45804</v>
      </c>
      <c r="E21" s="615">
        <v>45805</v>
      </c>
    </row>
    <row r="22" spans="1:5" ht="23.45" customHeight="1">
      <c r="A22" s="596" t="s">
        <v>219</v>
      </c>
      <c r="B22" s="597" t="s">
        <v>259</v>
      </c>
      <c r="C22" s="598" t="s">
        <v>260</v>
      </c>
      <c r="D22" s="599">
        <v>45804</v>
      </c>
      <c r="E22" s="600">
        <v>45805</v>
      </c>
    </row>
    <row r="23" spans="1:5" ht="23.45" customHeight="1">
      <c r="A23" s="621" t="s">
        <v>219</v>
      </c>
      <c r="B23" s="622" t="s">
        <v>261</v>
      </c>
      <c r="C23" s="623" t="s">
        <v>262</v>
      </c>
      <c r="D23" s="624">
        <v>45804</v>
      </c>
      <c r="E23" s="625">
        <v>45805</v>
      </c>
    </row>
    <row r="24" spans="1:5" ht="23.45" customHeight="1">
      <c r="A24" s="621" t="s">
        <v>219</v>
      </c>
      <c r="B24" s="622" t="s">
        <v>250</v>
      </c>
      <c r="C24" s="623" t="s">
        <v>263</v>
      </c>
      <c r="D24" s="624">
        <v>45804</v>
      </c>
      <c r="E24" s="625">
        <v>45805</v>
      </c>
    </row>
    <row r="25" spans="1:5" ht="23.45" customHeight="1">
      <c r="A25" s="596" t="s">
        <v>219</v>
      </c>
      <c r="B25" s="597" t="s">
        <v>264</v>
      </c>
      <c r="C25" s="598" t="s">
        <v>265</v>
      </c>
      <c r="D25" s="599">
        <v>45804</v>
      </c>
      <c r="E25" s="600">
        <v>45805</v>
      </c>
    </row>
    <row r="26" spans="1:5" ht="23.45" customHeight="1">
      <c r="A26" s="621" t="s">
        <v>219</v>
      </c>
      <c r="B26" s="622" t="s">
        <v>266</v>
      </c>
      <c r="C26" s="623" t="s">
        <v>267</v>
      </c>
      <c r="D26" s="624">
        <v>45804</v>
      </c>
      <c r="E26" s="625">
        <v>45804</v>
      </c>
    </row>
    <row r="27" spans="1:5" ht="23.45" customHeight="1">
      <c r="A27" s="621" t="s">
        <v>219</v>
      </c>
      <c r="B27" s="622" t="s">
        <v>220</v>
      </c>
      <c r="C27" s="623" t="s">
        <v>268</v>
      </c>
      <c r="D27" s="624">
        <v>45804</v>
      </c>
      <c r="E27" s="625">
        <v>45804</v>
      </c>
    </row>
    <row r="28" spans="1:5" ht="23.45" customHeight="1">
      <c r="A28" s="621" t="s">
        <v>219</v>
      </c>
      <c r="B28" s="622" t="s">
        <v>269</v>
      </c>
      <c r="C28" s="623" t="s">
        <v>270</v>
      </c>
      <c r="D28" s="624">
        <v>45804</v>
      </c>
      <c r="E28" s="625">
        <v>45804</v>
      </c>
    </row>
    <row r="29" spans="1:5" ht="23.45" customHeight="1">
      <c r="A29" s="621" t="s">
        <v>222</v>
      </c>
      <c r="B29" s="622" t="s">
        <v>271</v>
      </c>
      <c r="C29" s="623" t="s">
        <v>272</v>
      </c>
      <c r="D29" s="624">
        <v>45804</v>
      </c>
      <c r="E29" s="625">
        <v>45804</v>
      </c>
    </row>
    <row r="30" spans="1:5" ht="23.45" customHeight="1">
      <c r="A30" s="596" t="s">
        <v>219</v>
      </c>
      <c r="B30" s="597" t="s">
        <v>273</v>
      </c>
      <c r="C30" s="598" t="s">
        <v>274</v>
      </c>
      <c r="D30" s="599">
        <v>45803</v>
      </c>
      <c r="E30" s="600">
        <v>45804</v>
      </c>
    </row>
    <row r="31" spans="1:5" ht="23.45" customHeight="1">
      <c r="A31" s="415" t="s">
        <v>219</v>
      </c>
      <c r="B31" s="416" t="s">
        <v>275</v>
      </c>
      <c r="C31" s="417" t="s">
        <v>276</v>
      </c>
      <c r="D31" s="418">
        <v>45803</v>
      </c>
      <c r="E31" s="419">
        <v>45804</v>
      </c>
    </row>
    <row r="32" spans="1:5" ht="23.45" customHeight="1">
      <c r="A32" s="611" t="s">
        <v>219</v>
      </c>
      <c r="B32" s="612" t="s">
        <v>277</v>
      </c>
      <c r="C32" s="613" t="s">
        <v>278</v>
      </c>
      <c r="D32" s="614">
        <v>45803</v>
      </c>
      <c r="E32" s="615">
        <v>45804</v>
      </c>
    </row>
    <row r="33" spans="1:5" ht="23.45" customHeight="1">
      <c r="A33" s="601" t="s">
        <v>223</v>
      </c>
      <c r="B33" s="602" t="s">
        <v>279</v>
      </c>
      <c r="C33" s="603" t="s">
        <v>280</v>
      </c>
      <c r="D33" s="604">
        <v>45803</v>
      </c>
      <c r="E33" s="605">
        <v>45804</v>
      </c>
    </row>
    <row r="34" spans="1:5" ht="23.45" customHeight="1">
      <c r="A34" s="596" t="s">
        <v>219</v>
      </c>
      <c r="B34" s="597" t="s">
        <v>281</v>
      </c>
      <c r="C34" s="598" t="s">
        <v>282</v>
      </c>
      <c r="D34" s="599">
        <v>45803</v>
      </c>
      <c r="E34" s="600">
        <v>45804</v>
      </c>
    </row>
    <row r="35" spans="1:5" ht="23.45" customHeight="1">
      <c r="A35" s="596" t="s">
        <v>219</v>
      </c>
      <c r="B35" s="597" t="s">
        <v>283</v>
      </c>
      <c r="C35" s="598" t="s">
        <v>313</v>
      </c>
      <c r="D35" s="599">
        <v>45803</v>
      </c>
      <c r="E35" s="600">
        <v>45804</v>
      </c>
    </row>
    <row r="36" spans="1:5" ht="23.45" customHeight="1">
      <c r="A36" s="606" t="s">
        <v>221</v>
      </c>
      <c r="B36" s="607" t="s">
        <v>284</v>
      </c>
      <c r="C36" s="608" t="s">
        <v>285</v>
      </c>
      <c r="D36" s="609">
        <v>45803</v>
      </c>
      <c r="E36" s="610">
        <v>45804</v>
      </c>
    </row>
    <row r="37" spans="1:5" ht="23.45" customHeight="1">
      <c r="A37" s="606" t="s">
        <v>219</v>
      </c>
      <c r="B37" s="607" t="s">
        <v>286</v>
      </c>
      <c r="C37" s="608" t="s">
        <v>287</v>
      </c>
      <c r="D37" s="609">
        <v>45803</v>
      </c>
      <c r="E37" s="610">
        <v>45804</v>
      </c>
    </row>
    <row r="38" spans="1:5" ht="23.45" customHeight="1">
      <c r="A38" s="606" t="s">
        <v>219</v>
      </c>
      <c r="B38" s="607" t="s">
        <v>288</v>
      </c>
      <c r="C38" s="608" t="s">
        <v>289</v>
      </c>
      <c r="D38" s="609">
        <v>45800</v>
      </c>
      <c r="E38" s="610">
        <v>45803</v>
      </c>
    </row>
    <row r="39" spans="1:5" ht="23.45" customHeight="1">
      <c r="A39" s="596" t="s">
        <v>222</v>
      </c>
      <c r="B39" s="597" t="s">
        <v>290</v>
      </c>
      <c r="C39" s="598" t="s">
        <v>291</v>
      </c>
      <c r="D39" s="599">
        <v>45800</v>
      </c>
      <c r="E39" s="600">
        <v>45803</v>
      </c>
    </row>
    <row r="40" spans="1:5" ht="23.45" customHeight="1">
      <c r="A40" s="621" t="s">
        <v>223</v>
      </c>
      <c r="B40" s="622" t="s">
        <v>292</v>
      </c>
      <c r="C40" s="623" t="s">
        <v>293</v>
      </c>
      <c r="D40" s="624">
        <v>45800</v>
      </c>
      <c r="E40" s="625">
        <v>45779</v>
      </c>
    </row>
    <row r="41" spans="1:5" ht="23.45" customHeight="1">
      <c r="A41" s="415"/>
      <c r="B41" s="416"/>
      <c r="C41" s="417"/>
      <c r="D41" s="418"/>
      <c r="E41" s="419"/>
    </row>
    <row r="42" spans="1:5" ht="27.6" customHeight="1">
      <c r="A42" s="194" t="s">
        <v>204</v>
      </c>
      <c r="B42" s="195">
        <v>39</v>
      </c>
      <c r="C42" s="198"/>
      <c r="D42" s="133"/>
      <c r="E42" s="133"/>
    </row>
    <row r="43" spans="1:5" ht="19.149999999999999" customHeight="1">
      <c r="B43" s="364" t="s">
        <v>199</v>
      </c>
      <c r="D43" s="134"/>
      <c r="E43" s="134"/>
    </row>
    <row r="44" spans="1:5" ht="30" customHeight="1">
      <c r="B44" s="397"/>
      <c r="D44" s="134"/>
      <c r="E44" s="134"/>
    </row>
    <row r="45" spans="1:5" ht="30" customHeight="1">
      <c r="B45" s="397"/>
      <c r="D45" s="134"/>
      <c r="E45" s="134"/>
    </row>
    <row r="46" spans="1:5" ht="16.899999999999999" customHeight="1">
      <c r="A46" s="116" t="s">
        <v>174</v>
      </c>
    </row>
    <row r="47" spans="1:5" ht="16.899999999999999" customHeight="1">
      <c r="A47" s="916" t="s">
        <v>175</v>
      </c>
      <c r="B47" s="916"/>
      <c r="C47" s="916"/>
    </row>
    <row r="50" s="1" customFormat="1"/>
    <row r="51" s="1" customFormat="1"/>
    <row r="52" s="1" customFormat="1"/>
    <row r="53" s="1" customFormat="1"/>
    <row r="54" s="1" customFormat="1"/>
    <row r="55" s="1" customFormat="1"/>
    <row r="56" s="1" customFormat="1"/>
  </sheetData>
  <autoFilter ref="A1:E43" xr:uid="{00000000-0001-0000-0800-000000000000}"/>
  <mergeCells count="1">
    <mergeCell ref="A47:C47"/>
  </mergeCells>
  <phoneticPr fontId="27"/>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50"/>
  <sheetViews>
    <sheetView view="pageBreakPreview" zoomScale="80" zoomScaleNormal="75" zoomScaleSheetLayoutView="80" workbookViewId="0">
      <selection activeCell="D20" sqref="D20"/>
    </sheetView>
  </sheetViews>
  <sheetFormatPr defaultColWidth="9" defaultRowHeight="18.75"/>
  <cols>
    <col min="1" max="1" width="231.875" style="3" customWidth="1"/>
    <col min="2" max="2" width="33.125" style="2" hidden="1" customWidth="1"/>
    <col min="3" max="3" width="25.125" style="120" customWidth="1"/>
    <col min="4" max="16384" width="9" style="1"/>
  </cols>
  <sheetData>
    <row r="1" spans="1:3" s="15" customFormat="1" ht="46.15" customHeight="1" thickBot="1">
      <c r="A1" s="267" t="s">
        <v>237</v>
      </c>
      <c r="B1" s="267" t="s">
        <v>207</v>
      </c>
      <c r="C1" s="325" t="s">
        <v>208</v>
      </c>
    </row>
    <row r="2" spans="1:3" ht="46.9" customHeight="1">
      <c r="A2" s="175" t="s">
        <v>430</v>
      </c>
      <c r="B2" s="255"/>
      <c r="C2" s="917">
        <v>45807</v>
      </c>
    </row>
    <row r="3" spans="1:3" ht="121.9" customHeight="1">
      <c r="A3" s="200" t="s">
        <v>431</v>
      </c>
      <c r="B3" s="256"/>
      <c r="C3" s="918"/>
    </row>
    <row r="4" spans="1:3" ht="34.9" customHeight="1" thickBot="1">
      <c r="A4" s="403" t="s">
        <v>432</v>
      </c>
      <c r="B4" s="1"/>
      <c r="C4" s="326"/>
    </row>
    <row r="5" spans="1:3" ht="43.15" customHeight="1">
      <c r="A5" s="431" t="s">
        <v>433</v>
      </c>
      <c r="B5" s="1"/>
      <c r="C5" s="430"/>
    </row>
    <row r="6" spans="1:3" ht="325.14999999999998" customHeight="1">
      <c r="A6" s="434" t="s">
        <v>434</v>
      </c>
      <c r="B6" s="1"/>
      <c r="C6" s="385">
        <v>45807</v>
      </c>
    </row>
    <row r="7" spans="1:3" ht="34.9" customHeight="1" thickBot="1">
      <c r="A7" s="454" t="s">
        <v>435</v>
      </c>
      <c r="B7" s="1"/>
      <c r="C7" s="430"/>
    </row>
    <row r="8" spans="1:3" ht="44.45" customHeight="1">
      <c r="A8" s="432" t="s">
        <v>436</v>
      </c>
      <c r="B8" s="1"/>
      <c r="C8" s="441"/>
    </row>
    <row r="9" spans="1:3" ht="190.9" customHeight="1">
      <c r="A9" s="435" t="s">
        <v>437</v>
      </c>
      <c r="B9" s="1"/>
      <c r="C9" s="385">
        <v>45807</v>
      </c>
    </row>
    <row r="10" spans="1:3" ht="34.9" customHeight="1" thickBot="1">
      <c r="A10" s="433" t="s">
        <v>438</v>
      </c>
      <c r="B10" s="1"/>
      <c r="C10" s="442"/>
    </row>
    <row r="11" spans="1:3" ht="45.6" customHeight="1">
      <c r="A11" s="455" t="s">
        <v>439</v>
      </c>
      <c r="B11" s="255"/>
      <c r="C11" s="398"/>
    </row>
    <row r="12" spans="1:3" ht="230.45" customHeight="1">
      <c r="A12" s="412" t="s">
        <v>440</v>
      </c>
      <c r="B12" s="256"/>
      <c r="C12" s="402">
        <v>45806</v>
      </c>
    </row>
    <row r="13" spans="1:3" ht="39" customHeight="1" thickBot="1">
      <c r="A13" s="330" t="s">
        <v>441</v>
      </c>
      <c r="B13" s="331"/>
      <c r="C13" s="332"/>
    </row>
    <row r="14" spans="1:3" ht="49.15" customHeight="1">
      <c r="A14" s="175" t="s">
        <v>442</v>
      </c>
      <c r="B14" s="255"/>
      <c r="C14" s="917">
        <v>45804</v>
      </c>
    </row>
    <row r="15" spans="1:3" ht="304.89999999999998" customHeight="1" thickBot="1">
      <c r="A15" s="200" t="s">
        <v>443</v>
      </c>
      <c r="B15" s="256"/>
      <c r="C15" s="918"/>
    </row>
    <row r="16" spans="1:3" ht="39" customHeight="1" thickBot="1">
      <c r="A16" s="565" t="s">
        <v>444</v>
      </c>
      <c r="B16" s="1"/>
      <c r="C16" s="326"/>
    </row>
    <row r="17" spans="1:3" ht="43.9" customHeight="1">
      <c r="A17" s="266" t="s">
        <v>445</v>
      </c>
      <c r="B17" s="257"/>
      <c r="C17" s="920">
        <v>45804</v>
      </c>
    </row>
    <row r="18" spans="1:3" ht="324.60000000000002" customHeight="1">
      <c r="A18" s="456" t="s">
        <v>446</v>
      </c>
      <c r="B18" s="258"/>
      <c r="C18" s="917"/>
    </row>
    <row r="19" spans="1:3" ht="46.15" customHeight="1" thickBot="1">
      <c r="A19" s="261" t="s">
        <v>447</v>
      </c>
      <c r="B19" s="262"/>
      <c r="C19" s="327"/>
    </row>
    <row r="20" spans="1:3" s="142" customFormat="1" ht="46.15" customHeight="1">
      <c r="A20" s="354" t="s">
        <v>448</v>
      </c>
      <c r="B20" s="260"/>
      <c r="C20" s="917">
        <v>45803</v>
      </c>
    </row>
    <row r="21" spans="1:3" ht="330" customHeight="1" thickBot="1">
      <c r="A21" s="334" t="s">
        <v>449</v>
      </c>
      <c r="B21" s="252"/>
      <c r="C21" s="918"/>
    </row>
    <row r="22" spans="1:3" s="143" customFormat="1" ht="49.15" customHeight="1" thickBot="1">
      <c r="A22" s="347" t="s">
        <v>450</v>
      </c>
      <c r="B22" s="202"/>
      <c r="C22" s="326"/>
    </row>
    <row r="23" spans="1:3" ht="46.15" hidden="1" customHeight="1">
      <c r="A23" s="619"/>
      <c r="B23" s="255"/>
      <c r="C23" s="920"/>
    </row>
    <row r="24" spans="1:3" ht="409.15" hidden="1" customHeight="1">
      <c r="A24" s="428"/>
      <c r="B24" s="256"/>
      <c r="C24" s="918"/>
    </row>
    <row r="25" spans="1:3" ht="46.15" hidden="1" customHeight="1" thickBot="1">
      <c r="A25" s="251"/>
      <c r="B25" s="1"/>
      <c r="C25" s="324"/>
    </row>
    <row r="26" spans="1:3" ht="46.15" hidden="1" customHeight="1">
      <c r="A26" s="443" t="s">
        <v>179</v>
      </c>
      <c r="B26" s="1"/>
      <c r="C26" s="328"/>
    </row>
    <row r="27" spans="1:3" ht="46.15" hidden="1" customHeight="1" thickBot="1">
      <c r="A27" s="429"/>
      <c r="B27" s="1"/>
      <c r="C27" s="917"/>
    </row>
    <row r="28" spans="1:3" ht="46.15" hidden="1" customHeight="1" thickBot="1">
      <c r="A28" s="264"/>
      <c r="B28" s="265"/>
      <c r="C28" s="919"/>
    </row>
    <row r="29" spans="1:3" ht="46.15" hidden="1" customHeight="1">
      <c r="A29" s="184"/>
      <c r="B29" s="1"/>
      <c r="C29" s="328"/>
    </row>
    <row r="30" spans="1:3" ht="46.15" hidden="1" customHeight="1" thickBot="1">
      <c r="A30" s="337"/>
      <c r="B30" s="1"/>
      <c r="C30" s="917"/>
    </row>
    <row r="31" spans="1:3" ht="46.15" hidden="1" customHeight="1" thickBot="1">
      <c r="A31" s="264"/>
      <c r="B31" s="265"/>
      <c r="C31" s="919"/>
    </row>
    <row r="32" spans="1:3" ht="46.15" customHeight="1">
      <c r="A32" s="1" t="s">
        <v>176</v>
      </c>
    </row>
    <row r="33" spans="1:1" ht="36.75" customHeight="1"/>
    <row r="34" spans="1:1" ht="25.5" customHeight="1"/>
    <row r="35" spans="1:1" ht="32.25" customHeight="1"/>
    <row r="36" spans="1:1" ht="30.75" customHeight="1"/>
    <row r="37" spans="1:1" ht="42.75" customHeight="1"/>
    <row r="38" spans="1:1" ht="43.5" customHeight="1"/>
    <row r="39" spans="1:1" ht="27.75" customHeight="1"/>
    <row r="40" spans="1:1" ht="30.75" customHeight="1">
      <c r="A40" s="186"/>
    </row>
    <row r="41" spans="1:1" ht="29.25"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row r="50" ht="27" customHeight="1"/>
  </sheetData>
  <mergeCells count="7">
    <mergeCell ref="C2:C3"/>
    <mergeCell ref="C30:C31"/>
    <mergeCell ref="C23:C24"/>
    <mergeCell ref="C20:C21"/>
    <mergeCell ref="C27:C28"/>
    <mergeCell ref="C14:C15"/>
    <mergeCell ref="C17:C18"/>
  </mergeCells>
  <phoneticPr fontId="82"/>
  <hyperlinks>
    <hyperlink ref="A4" r:id="rId1" xr:uid="{CF3BDDBF-3689-4D85-8A56-8E98B95CB50C}"/>
    <hyperlink ref="A7" r:id="rId2" xr:uid="{44D78B0B-9340-4844-A1C4-027599860E8E}"/>
    <hyperlink ref="A10" r:id="rId3" xr:uid="{1CF17868-53D4-4986-B8ED-63F48825A6E3}"/>
    <hyperlink ref="A13" r:id="rId4" xr:uid="{0FE2099A-4C0E-4DFA-A27C-F6EC8DC9F085}"/>
    <hyperlink ref="A16" r:id="rId5" xr:uid="{39318B36-65B9-4BB3-9000-51C0DC1F0A8A}"/>
    <hyperlink ref="A19" r:id="rId6" xr:uid="{BD8BCAC7-3053-44CF-BC73-81496F4F4C40}"/>
    <hyperlink ref="A22" r:id="rId7" xr:uid="{96179017-8B14-4401-9721-8BAA184D6802}"/>
  </hyperlinks>
  <pageMargins left="0" right="0" top="0.19685039370078741" bottom="0.39370078740157483" header="0" footer="0.19685039370078741"/>
  <pageSetup paperSize="9" scale="25" orientation="portrait" r:id="rId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9"/>
  <sheetViews>
    <sheetView view="pageBreakPreview" zoomScale="80" zoomScaleNormal="100" zoomScaleSheetLayoutView="80" workbookViewId="0">
      <selection activeCell="A18" sqref="A18:N18"/>
    </sheetView>
  </sheetViews>
  <sheetFormatPr defaultColWidth="9" defaultRowHeight="36" customHeight="1"/>
  <cols>
    <col min="1" max="13" width="9" style="1"/>
    <col min="14" max="14" width="122.5" style="1" customWidth="1"/>
    <col min="15" max="15" width="26.875" style="4" customWidth="1"/>
    <col min="16" max="16384" width="9" style="1"/>
  </cols>
  <sheetData>
    <row r="1" spans="1:14" ht="46.15" customHeight="1" thickBot="1">
      <c r="A1" s="933" t="s">
        <v>238</v>
      </c>
      <c r="B1" s="934"/>
      <c r="C1" s="934"/>
      <c r="D1" s="934"/>
      <c r="E1" s="934"/>
      <c r="F1" s="934"/>
      <c r="G1" s="934"/>
      <c r="H1" s="934"/>
      <c r="I1" s="934"/>
      <c r="J1" s="934"/>
      <c r="K1" s="934"/>
      <c r="L1" s="934"/>
      <c r="M1" s="934"/>
      <c r="N1" s="935"/>
    </row>
    <row r="2" spans="1:14" ht="46.9" customHeight="1">
      <c r="A2" s="936" t="s">
        <v>451</v>
      </c>
      <c r="B2" s="937"/>
      <c r="C2" s="937"/>
      <c r="D2" s="937"/>
      <c r="E2" s="937"/>
      <c r="F2" s="937"/>
      <c r="G2" s="937"/>
      <c r="H2" s="937"/>
      <c r="I2" s="937"/>
      <c r="J2" s="937"/>
      <c r="K2" s="937"/>
      <c r="L2" s="937"/>
      <c r="M2" s="937"/>
      <c r="N2" s="938"/>
    </row>
    <row r="3" spans="1:14" s="457" customFormat="1" ht="259.14999999999998" customHeight="1">
      <c r="A3" s="921" t="s">
        <v>452</v>
      </c>
      <c r="B3" s="922"/>
      <c r="C3" s="922"/>
      <c r="D3" s="922"/>
      <c r="E3" s="922"/>
      <c r="F3" s="922"/>
      <c r="G3" s="922"/>
      <c r="H3" s="922"/>
      <c r="I3" s="922"/>
      <c r="J3" s="922"/>
      <c r="K3" s="922"/>
      <c r="L3" s="922"/>
      <c r="M3" s="922"/>
      <c r="N3" s="923"/>
    </row>
    <row r="4" spans="1:14" s="457" customFormat="1" ht="42" customHeight="1" thickBot="1">
      <c r="A4" s="939" t="s">
        <v>453</v>
      </c>
      <c r="B4" s="940"/>
      <c r="C4" s="940"/>
      <c r="D4" s="940"/>
      <c r="E4" s="940"/>
      <c r="F4" s="940"/>
      <c r="G4" s="940"/>
      <c r="H4" s="940"/>
      <c r="I4" s="940"/>
      <c r="J4" s="940"/>
      <c r="K4" s="940"/>
      <c r="L4" s="940"/>
      <c r="M4" s="940"/>
      <c r="N4" s="940"/>
    </row>
    <row r="5" spans="1:14" s="457" customFormat="1" ht="42" customHeight="1">
      <c r="A5" s="936" t="s">
        <v>455</v>
      </c>
      <c r="B5" s="937"/>
      <c r="C5" s="937"/>
      <c r="D5" s="937"/>
      <c r="E5" s="937"/>
      <c r="F5" s="937"/>
      <c r="G5" s="937"/>
      <c r="H5" s="937"/>
      <c r="I5" s="937"/>
      <c r="J5" s="937"/>
      <c r="K5" s="937"/>
      <c r="L5" s="937"/>
      <c r="M5" s="937"/>
      <c r="N5" s="938"/>
    </row>
    <row r="6" spans="1:14" s="457" customFormat="1" ht="216" customHeight="1" thickBot="1">
      <c r="A6" s="941" t="s">
        <v>454</v>
      </c>
      <c r="B6" s="941"/>
      <c r="C6" s="941"/>
      <c r="D6" s="941"/>
      <c r="E6" s="941"/>
      <c r="F6" s="941"/>
      <c r="G6" s="941"/>
      <c r="H6" s="941"/>
      <c r="I6" s="941"/>
      <c r="J6" s="941"/>
      <c r="K6" s="941"/>
      <c r="L6" s="941"/>
      <c r="M6" s="941"/>
      <c r="N6" s="941"/>
    </row>
    <row r="7" spans="1:14" s="457" customFormat="1" ht="44.45" customHeight="1" thickBot="1">
      <c r="A7" s="942" t="s">
        <v>456</v>
      </c>
      <c r="B7" s="943"/>
      <c r="C7" s="943"/>
      <c r="D7" s="943"/>
      <c r="E7" s="943"/>
      <c r="F7" s="943"/>
      <c r="G7" s="943"/>
      <c r="H7" s="943"/>
      <c r="I7" s="943"/>
      <c r="J7" s="943"/>
      <c r="K7" s="943"/>
      <c r="L7" s="943"/>
      <c r="M7" s="943"/>
      <c r="N7" s="943"/>
    </row>
    <row r="8" spans="1:14" s="457" customFormat="1" ht="46.9" customHeight="1">
      <c r="A8" s="936" t="s">
        <v>457</v>
      </c>
      <c r="B8" s="937"/>
      <c r="C8" s="937"/>
      <c r="D8" s="937"/>
      <c r="E8" s="937"/>
      <c r="F8" s="937"/>
      <c r="G8" s="937"/>
      <c r="H8" s="937"/>
      <c r="I8" s="937"/>
      <c r="J8" s="937"/>
      <c r="K8" s="937"/>
      <c r="L8" s="937"/>
      <c r="M8" s="937"/>
      <c r="N8" s="938"/>
    </row>
    <row r="9" spans="1:14" s="457" customFormat="1" ht="82.9" customHeight="1">
      <c r="A9" s="921" t="s">
        <v>458</v>
      </c>
      <c r="B9" s="922"/>
      <c r="C9" s="922"/>
      <c r="D9" s="922"/>
      <c r="E9" s="922"/>
      <c r="F9" s="922"/>
      <c r="G9" s="922"/>
      <c r="H9" s="922"/>
      <c r="I9" s="922"/>
      <c r="J9" s="922"/>
      <c r="K9" s="922"/>
      <c r="L9" s="922"/>
      <c r="M9" s="922"/>
      <c r="N9" s="923"/>
    </row>
    <row r="10" spans="1:14" s="457" customFormat="1" ht="42" customHeight="1" thickBot="1">
      <c r="A10" s="924" t="s">
        <v>459</v>
      </c>
      <c r="B10" s="925"/>
      <c r="C10" s="925"/>
      <c r="D10" s="925"/>
      <c r="E10" s="925"/>
      <c r="F10" s="925"/>
      <c r="G10" s="925"/>
      <c r="H10" s="925"/>
      <c r="I10" s="925"/>
      <c r="J10" s="925"/>
      <c r="K10" s="925"/>
      <c r="L10" s="925"/>
      <c r="M10" s="925"/>
      <c r="N10" s="926"/>
    </row>
    <row r="11" spans="1:14" s="457" customFormat="1" ht="53.45" customHeight="1">
      <c r="A11" s="927" t="s">
        <v>460</v>
      </c>
      <c r="B11" s="928"/>
      <c r="C11" s="928"/>
      <c r="D11" s="928"/>
      <c r="E11" s="928"/>
      <c r="F11" s="928"/>
      <c r="G11" s="928"/>
      <c r="H11" s="928"/>
      <c r="I11" s="928"/>
      <c r="J11" s="928"/>
      <c r="K11" s="928"/>
      <c r="L11" s="928"/>
      <c r="M11" s="928"/>
      <c r="N11" s="929"/>
    </row>
    <row r="12" spans="1:14" s="457" customFormat="1" ht="80.45" customHeight="1">
      <c r="A12" s="921" t="s">
        <v>461</v>
      </c>
      <c r="B12" s="922"/>
      <c r="C12" s="922"/>
      <c r="D12" s="922"/>
      <c r="E12" s="922"/>
      <c r="F12" s="922"/>
      <c r="G12" s="922"/>
      <c r="H12" s="922"/>
      <c r="I12" s="922"/>
      <c r="J12" s="922"/>
      <c r="K12" s="922"/>
      <c r="L12" s="922"/>
      <c r="M12" s="922"/>
      <c r="N12" s="923"/>
    </row>
    <row r="13" spans="1:14" s="457" customFormat="1" ht="35.450000000000003" customHeight="1" thickBot="1">
      <c r="A13" s="924" t="s">
        <v>462</v>
      </c>
      <c r="B13" s="925"/>
      <c r="C13" s="925"/>
      <c r="D13" s="925"/>
      <c r="E13" s="925"/>
      <c r="F13" s="925"/>
      <c r="G13" s="925"/>
      <c r="H13" s="925"/>
      <c r="I13" s="925"/>
      <c r="J13" s="925"/>
      <c r="K13" s="925"/>
      <c r="L13" s="925"/>
      <c r="M13" s="925"/>
      <c r="N13" s="926"/>
    </row>
    <row r="14" spans="1:14" s="457" customFormat="1" ht="51.6" customHeight="1">
      <c r="A14" s="927" t="s">
        <v>463</v>
      </c>
      <c r="B14" s="928"/>
      <c r="C14" s="928"/>
      <c r="D14" s="928"/>
      <c r="E14" s="928"/>
      <c r="F14" s="928"/>
      <c r="G14" s="928"/>
      <c r="H14" s="928"/>
      <c r="I14" s="928"/>
      <c r="J14" s="928"/>
      <c r="K14" s="928"/>
      <c r="L14" s="928"/>
      <c r="M14" s="928"/>
      <c r="N14" s="929"/>
    </row>
    <row r="15" spans="1:14" s="457" customFormat="1" ht="327.60000000000002" customHeight="1">
      <c r="A15" s="921" t="s">
        <v>464</v>
      </c>
      <c r="B15" s="922"/>
      <c r="C15" s="922"/>
      <c r="D15" s="922"/>
      <c r="E15" s="922"/>
      <c r="F15" s="922"/>
      <c r="G15" s="922"/>
      <c r="H15" s="922"/>
      <c r="I15" s="922"/>
      <c r="J15" s="922"/>
      <c r="K15" s="922"/>
      <c r="L15" s="922"/>
      <c r="M15" s="922"/>
      <c r="N15" s="923"/>
    </row>
    <row r="16" spans="1:14" s="457" customFormat="1" ht="36" customHeight="1" thickBot="1">
      <c r="A16" s="930" t="s">
        <v>465</v>
      </c>
      <c r="B16" s="931"/>
      <c r="C16" s="931"/>
      <c r="D16" s="931"/>
      <c r="E16" s="931"/>
      <c r="F16" s="931"/>
      <c r="G16" s="931"/>
      <c r="H16" s="931"/>
      <c r="I16" s="931"/>
      <c r="J16" s="931"/>
      <c r="K16" s="931"/>
      <c r="L16" s="931"/>
      <c r="M16" s="931"/>
      <c r="N16" s="932"/>
    </row>
    <row r="17" spans="1:14" s="457" customFormat="1" ht="45" customHeight="1">
      <c r="A17" s="927" t="s">
        <v>466</v>
      </c>
      <c r="B17" s="928"/>
      <c r="C17" s="928"/>
      <c r="D17" s="928"/>
      <c r="E17" s="928"/>
      <c r="F17" s="928"/>
      <c r="G17" s="928"/>
      <c r="H17" s="928"/>
      <c r="I17" s="928"/>
      <c r="J17" s="928"/>
      <c r="K17" s="928"/>
      <c r="L17" s="928"/>
      <c r="M17" s="928"/>
      <c r="N17" s="929"/>
    </row>
    <row r="18" spans="1:14" ht="409.6" customHeight="1">
      <c r="A18" s="921" t="s">
        <v>467</v>
      </c>
      <c r="B18" s="922"/>
      <c r="C18" s="922"/>
      <c r="D18" s="922"/>
      <c r="E18" s="922"/>
      <c r="F18" s="922"/>
      <c r="G18" s="922"/>
      <c r="H18" s="922"/>
      <c r="I18" s="922"/>
      <c r="J18" s="922"/>
      <c r="K18" s="922"/>
      <c r="L18" s="922"/>
      <c r="M18" s="922"/>
      <c r="N18" s="923"/>
    </row>
    <row r="19" spans="1:14" ht="36" customHeight="1" thickBot="1">
      <c r="A19" s="930" t="s">
        <v>468</v>
      </c>
      <c r="B19" s="931"/>
      <c r="C19" s="931"/>
      <c r="D19" s="931"/>
      <c r="E19" s="931"/>
      <c r="F19" s="931"/>
      <c r="G19" s="931"/>
      <c r="H19" s="931"/>
      <c r="I19" s="931"/>
      <c r="J19" s="931"/>
      <c r="K19" s="931"/>
      <c r="L19" s="931"/>
      <c r="M19" s="931"/>
      <c r="N19" s="932"/>
    </row>
  </sheetData>
  <mergeCells count="19">
    <mergeCell ref="A6:N6"/>
    <mergeCell ref="A8:N8"/>
    <mergeCell ref="A7:N7"/>
    <mergeCell ref="A12:N12"/>
    <mergeCell ref="A13:N13"/>
    <mergeCell ref="A1:N1"/>
    <mergeCell ref="A2:N2"/>
    <mergeCell ref="A3:N3"/>
    <mergeCell ref="A5:N5"/>
    <mergeCell ref="A4:N4"/>
    <mergeCell ref="A9:N9"/>
    <mergeCell ref="A10:N10"/>
    <mergeCell ref="A11:N11"/>
    <mergeCell ref="A18:N18"/>
    <mergeCell ref="A19:N19"/>
    <mergeCell ref="A17:N17"/>
    <mergeCell ref="A14:N14"/>
    <mergeCell ref="A15:N15"/>
    <mergeCell ref="A16:N16"/>
  </mergeCells>
  <phoneticPr fontId="15"/>
  <hyperlinks>
    <hyperlink ref="A4" r:id="rId1" xr:uid="{8AEAAF30-D5C2-4328-BCA4-E02B3975E6A9}"/>
    <hyperlink ref="A7" r:id="rId2" xr:uid="{DE475B48-4C3E-4A91-B9A7-F921A3106042}"/>
    <hyperlink ref="A10" r:id="rId3" xr:uid="{9302A5CD-BE02-4B67-99D6-287C3EB3E806}"/>
    <hyperlink ref="A13" r:id="rId4" xr:uid="{56B4B857-1DEA-4D10-B005-BE72E3662731}"/>
    <hyperlink ref="A16" r:id="rId5" xr:uid="{FD7C3EC7-8F89-4F45-9F57-F3B0276D7751}"/>
    <hyperlink ref="A19" r:id="rId6" xr:uid="{56A83DB4-552D-4FEF-BA57-B341F40F7766}"/>
  </hyperlinks>
  <pageMargins left="0.7" right="0.7" top="0.75" bottom="0.75" header="0.3" footer="0.3"/>
  <pageSetup paperSize="9" scale="37" orientation="portrait" horizontalDpi="300" verticalDpi="3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EB4F6-1686-4FBA-827B-89B092F30EEF}">
  <dimension ref="A1:AZ56"/>
  <sheetViews>
    <sheetView tabSelected="1" view="pageBreakPreview" topLeftCell="A4" zoomScale="73" zoomScaleNormal="100" zoomScaleSheetLayoutView="73" workbookViewId="0">
      <selection activeCell="S24" sqref="S24"/>
    </sheetView>
  </sheetViews>
  <sheetFormatPr defaultRowHeight="13.5"/>
  <cols>
    <col min="1" max="2" width="7.5" customWidth="1"/>
    <col min="3" max="3" width="10.75" customWidth="1"/>
    <col min="4" max="18" width="7.5" customWidth="1"/>
    <col min="19" max="30" width="7.5" style="46" customWidth="1"/>
    <col min="31" max="51" width="8.875" style="46"/>
    <col min="52" max="52" width="8.875" style="444"/>
  </cols>
  <sheetData>
    <row r="1" spans="1:52" ht="17.45" customHeight="1">
      <c r="A1" s="453"/>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c r="AK1"/>
      <c r="AL1"/>
      <c r="AM1"/>
      <c r="AN1"/>
      <c r="AO1"/>
      <c r="AP1"/>
      <c r="AQ1"/>
      <c r="AR1"/>
      <c r="AS1"/>
      <c r="AT1"/>
      <c r="AU1"/>
      <c r="AV1"/>
      <c r="AW1"/>
      <c r="AX1"/>
      <c r="AY1"/>
      <c r="AZ1"/>
    </row>
    <row r="2" spans="1:52" ht="17.45" customHeight="1">
      <c r="A2" s="453"/>
      <c r="B2" s="453"/>
      <c r="C2" s="453"/>
      <c r="D2" s="453"/>
      <c r="E2" s="453"/>
      <c r="F2" s="453"/>
      <c r="G2" s="453"/>
      <c r="H2" s="453"/>
      <c r="I2" s="453"/>
      <c r="J2" s="453"/>
      <c r="K2" s="693"/>
      <c r="L2" s="693"/>
      <c r="M2" s="693"/>
      <c r="N2" s="693"/>
      <c r="O2" s="693"/>
      <c r="P2" s="693"/>
      <c r="Q2" s="693"/>
      <c r="R2" s="693"/>
      <c r="S2" s="693"/>
      <c r="T2" s="693"/>
      <c r="U2" s="693"/>
      <c r="V2" s="693"/>
      <c r="W2" s="693"/>
      <c r="X2" s="693"/>
      <c r="Y2" s="693"/>
      <c r="Z2" s="693"/>
      <c r="AA2" s="693"/>
      <c r="AB2" s="693"/>
      <c r="AC2" s="453"/>
      <c r="AD2" s="453"/>
      <c r="AE2" s="453"/>
      <c r="AF2" s="453"/>
      <c r="AG2" s="453"/>
      <c r="AH2" s="453"/>
      <c r="AI2" s="453"/>
      <c r="AJ2"/>
      <c r="AK2"/>
      <c r="AL2"/>
      <c r="AM2"/>
      <c r="AN2"/>
      <c r="AO2"/>
      <c r="AP2"/>
      <c r="AQ2"/>
      <c r="AR2"/>
      <c r="AS2"/>
      <c r="AT2"/>
      <c r="AU2"/>
      <c r="AV2"/>
      <c r="AW2"/>
      <c r="AX2"/>
      <c r="AY2"/>
      <c r="AZ2"/>
    </row>
    <row r="3" spans="1:52" ht="30.6" customHeight="1">
      <c r="A3" s="453"/>
      <c r="B3" s="453"/>
      <c r="C3" s="641"/>
      <c r="D3" s="644" t="s">
        <v>469</v>
      </c>
      <c r="E3" s="641"/>
      <c r="F3" s="641"/>
      <c r="G3" s="641"/>
      <c r="H3" s="453"/>
      <c r="I3" s="453"/>
      <c r="J3" s="453"/>
      <c r="K3" s="693"/>
      <c r="L3" s="693"/>
      <c r="M3" s="693"/>
      <c r="N3" s="693"/>
      <c r="O3" s="693"/>
      <c r="P3" s="693"/>
      <c r="Q3" s="693"/>
      <c r="R3" s="693"/>
      <c r="S3" s="693"/>
      <c r="T3" s="693"/>
      <c r="U3" s="693"/>
      <c r="V3" s="693"/>
      <c r="W3" s="693"/>
      <c r="X3" s="693"/>
      <c r="Y3" s="693"/>
      <c r="Z3" s="693"/>
      <c r="AA3" s="693"/>
      <c r="AB3" s="693"/>
      <c r="AC3" s="453"/>
      <c r="AD3" s="453"/>
      <c r="AE3" s="453"/>
      <c r="AF3" s="453"/>
      <c r="AG3" s="453"/>
      <c r="AH3" s="453"/>
      <c r="AI3" s="453"/>
      <c r="AJ3"/>
      <c r="AK3"/>
      <c r="AL3"/>
      <c r="AM3"/>
      <c r="AN3"/>
      <c r="AO3"/>
      <c r="AP3"/>
      <c r="AQ3"/>
      <c r="AR3"/>
      <c r="AS3"/>
      <c r="AT3"/>
      <c r="AU3"/>
      <c r="AV3"/>
      <c r="AW3"/>
      <c r="AX3"/>
      <c r="AY3"/>
      <c r="AZ3"/>
    </row>
    <row r="4" spans="1:52" ht="17.45" customHeight="1">
      <c r="A4" s="453"/>
      <c r="B4" s="453"/>
      <c r="C4" s="453"/>
      <c r="D4" s="453"/>
      <c r="E4" s="453"/>
      <c r="F4" s="453"/>
      <c r="G4" s="453"/>
      <c r="H4" s="453"/>
      <c r="I4" s="453"/>
      <c r="J4" s="453"/>
      <c r="K4" s="693"/>
      <c r="L4" s="693"/>
      <c r="M4" s="693"/>
      <c r="N4" s="693"/>
      <c r="O4" s="693"/>
      <c r="P4" s="693"/>
      <c r="Q4" s="693"/>
      <c r="R4" s="693"/>
      <c r="S4" s="693"/>
      <c r="T4" s="693"/>
      <c r="U4" s="693"/>
      <c r="V4" s="693"/>
      <c r="W4" s="693"/>
      <c r="X4" s="693"/>
      <c r="Y4" s="693"/>
      <c r="Z4" s="693"/>
      <c r="AA4" s="693"/>
      <c r="AB4" s="693"/>
      <c r="AC4" s="453"/>
      <c r="AD4" s="453"/>
      <c r="AE4" s="453"/>
      <c r="AF4" s="453"/>
      <c r="AG4" s="453"/>
      <c r="AH4" s="453"/>
      <c r="AI4" s="453"/>
      <c r="AJ4"/>
      <c r="AK4"/>
      <c r="AL4"/>
      <c r="AM4"/>
      <c r="AN4"/>
      <c r="AO4"/>
      <c r="AP4"/>
      <c r="AQ4"/>
      <c r="AR4"/>
      <c r="AS4"/>
      <c r="AT4"/>
      <c r="AU4"/>
      <c r="AV4"/>
      <c r="AW4"/>
      <c r="AX4"/>
      <c r="AY4"/>
      <c r="AZ4"/>
    </row>
    <row r="5" spans="1:52" ht="17.45" customHeight="1">
      <c r="A5" s="453"/>
      <c r="B5" s="453"/>
      <c r="C5" s="453"/>
      <c r="D5" s="453"/>
      <c r="E5" s="453"/>
      <c r="F5" s="453"/>
      <c r="G5" s="453"/>
      <c r="H5" s="453"/>
      <c r="I5" s="453"/>
      <c r="J5" s="453"/>
      <c r="K5" s="693"/>
      <c r="L5" s="693"/>
      <c r="M5" s="693"/>
      <c r="N5" s="693"/>
      <c r="O5" s="693"/>
      <c r="P5" s="693"/>
      <c r="Q5" s="693"/>
      <c r="R5" s="693"/>
      <c r="S5" s="693"/>
      <c r="T5" s="693"/>
      <c r="U5" s="693"/>
      <c r="V5" s="693"/>
      <c r="W5" s="693"/>
      <c r="X5" s="693"/>
      <c r="Y5" s="693"/>
      <c r="Z5" s="693"/>
      <c r="AA5" s="693"/>
      <c r="AB5" s="693"/>
      <c r="AC5" s="453"/>
      <c r="AD5" s="453"/>
      <c r="AE5" s="453"/>
      <c r="AF5" s="453"/>
      <c r="AG5" s="453"/>
      <c r="AH5" s="453"/>
      <c r="AI5" s="453"/>
      <c r="AJ5"/>
      <c r="AK5"/>
      <c r="AL5"/>
      <c r="AM5"/>
      <c r="AN5"/>
      <c r="AO5"/>
      <c r="AP5"/>
      <c r="AQ5"/>
      <c r="AR5"/>
      <c r="AS5"/>
      <c r="AT5"/>
      <c r="AU5"/>
      <c r="AV5"/>
      <c r="AW5"/>
      <c r="AX5"/>
      <c r="AY5"/>
      <c r="AZ5"/>
    </row>
    <row r="6" spans="1:52" ht="17.45" customHeight="1" thickBot="1">
      <c r="A6" s="453"/>
      <c r="B6" s="453"/>
      <c r="C6" s="453"/>
      <c r="D6" s="645" t="s">
        <v>470</v>
      </c>
      <c r="E6" s="645"/>
      <c r="F6" s="645"/>
      <c r="G6" s="643"/>
      <c r="H6" s="643"/>
      <c r="I6" s="453"/>
      <c r="J6" s="453"/>
      <c r="K6" s="453"/>
      <c r="L6" s="646" t="s">
        <v>476</v>
      </c>
      <c r="M6" s="646"/>
      <c r="N6" s="646"/>
      <c r="O6" s="646"/>
      <c r="P6" s="643"/>
      <c r="Q6" s="643"/>
      <c r="R6" s="643"/>
      <c r="S6" s="453"/>
      <c r="T6" s="453"/>
      <c r="U6" s="453"/>
      <c r="V6" s="453"/>
      <c r="W6" s="453"/>
      <c r="X6" s="453"/>
      <c r="Y6" s="453"/>
      <c r="Z6" s="453"/>
      <c r="AA6" s="453"/>
      <c r="AB6" s="453"/>
      <c r="AC6" s="453"/>
      <c r="AD6" s="453"/>
      <c r="AE6" s="453"/>
      <c r="AF6" s="453"/>
      <c r="AG6" s="453"/>
      <c r="AH6" s="453"/>
      <c r="AI6" s="453"/>
      <c r="AJ6"/>
      <c r="AK6"/>
      <c r="AL6"/>
      <c r="AM6"/>
      <c r="AN6"/>
      <c r="AO6"/>
      <c r="AP6"/>
      <c r="AQ6"/>
      <c r="AR6"/>
      <c r="AS6"/>
      <c r="AT6"/>
      <c r="AU6"/>
      <c r="AV6"/>
      <c r="AW6"/>
      <c r="AX6"/>
      <c r="AY6"/>
      <c r="AZ6"/>
    </row>
    <row r="7" spans="1:52" ht="17.45" customHeight="1" thickTop="1">
      <c r="A7" s="453"/>
      <c r="B7" s="453"/>
      <c r="C7" s="453"/>
      <c r="D7" s="643"/>
      <c r="E7" s="643"/>
      <c r="F7" s="643"/>
      <c r="G7" s="643"/>
      <c r="H7" s="643"/>
      <c r="I7" s="453"/>
      <c r="J7" s="453"/>
      <c r="K7" s="453"/>
      <c r="L7" s="647"/>
      <c r="M7" s="648"/>
      <c r="N7" s="648"/>
      <c r="O7" s="649"/>
      <c r="P7" s="643"/>
      <c r="Q7" s="643"/>
      <c r="R7" s="643"/>
      <c r="S7" s="453"/>
      <c r="T7" s="453"/>
      <c r="U7" s="453"/>
      <c r="V7" s="453"/>
      <c r="W7" s="453"/>
      <c r="X7" s="453"/>
      <c r="Y7" s="453"/>
      <c r="Z7" s="453"/>
      <c r="AA7" s="453"/>
      <c r="AB7" s="453"/>
      <c r="AC7" s="453"/>
      <c r="AD7" s="453"/>
      <c r="AE7" s="453"/>
      <c r="AF7" s="453"/>
      <c r="AG7" s="453"/>
      <c r="AH7" s="453"/>
      <c r="AI7" s="453"/>
      <c r="AJ7"/>
      <c r="AK7"/>
      <c r="AL7"/>
      <c r="AM7"/>
      <c r="AN7"/>
      <c r="AO7"/>
      <c r="AP7"/>
      <c r="AQ7"/>
      <c r="AR7"/>
      <c r="AS7"/>
      <c r="AT7"/>
      <c r="AU7"/>
      <c r="AV7"/>
      <c r="AW7"/>
      <c r="AX7"/>
      <c r="AY7"/>
      <c r="AZ7"/>
    </row>
    <row r="8" spans="1:52" ht="17.45" customHeight="1">
      <c r="A8" s="453"/>
      <c r="B8" s="453"/>
      <c r="C8" s="453"/>
      <c r="D8" s="687" t="s">
        <v>471</v>
      </c>
      <c r="E8" s="687"/>
      <c r="F8" s="687"/>
      <c r="G8" s="687"/>
      <c r="H8" s="643"/>
      <c r="I8" s="453"/>
      <c r="J8" s="453"/>
      <c r="K8" s="453"/>
      <c r="L8" s="650" t="s">
        <v>477</v>
      </c>
      <c r="M8" s="643"/>
      <c r="N8" s="643"/>
      <c r="O8" s="651"/>
      <c r="P8" s="643"/>
      <c r="Q8" s="643"/>
      <c r="R8" s="643"/>
      <c r="S8" s="453"/>
      <c r="T8" s="453"/>
      <c r="U8" s="453"/>
      <c r="V8" s="453"/>
      <c r="W8" s="453"/>
      <c r="X8" s="453"/>
      <c r="Y8" s="453"/>
      <c r="Z8" s="453"/>
      <c r="AA8" s="453"/>
      <c r="AB8" s="453"/>
      <c r="AC8" s="453"/>
      <c r="AD8" s="453"/>
      <c r="AE8" s="453"/>
      <c r="AF8" s="453"/>
      <c r="AG8" s="453"/>
      <c r="AH8" s="453"/>
      <c r="AI8" s="453"/>
      <c r="AJ8"/>
      <c r="AK8"/>
      <c r="AL8"/>
      <c r="AM8"/>
      <c r="AN8"/>
      <c r="AO8"/>
      <c r="AP8"/>
      <c r="AQ8"/>
      <c r="AR8"/>
      <c r="AS8"/>
      <c r="AT8"/>
      <c r="AU8"/>
      <c r="AV8"/>
      <c r="AW8"/>
      <c r="AX8"/>
      <c r="AY8"/>
      <c r="AZ8"/>
    </row>
    <row r="9" spans="1:52" ht="17.45" customHeight="1">
      <c r="A9" s="453"/>
      <c r="B9" s="453"/>
      <c r="C9" s="453"/>
      <c r="D9" s="687" t="s">
        <v>472</v>
      </c>
      <c r="E9" s="687"/>
      <c r="F9" s="687"/>
      <c r="G9" s="687"/>
      <c r="H9" s="687"/>
      <c r="I9" s="453"/>
      <c r="J9" s="453"/>
      <c r="K9" s="453"/>
      <c r="L9" s="650" t="s">
        <v>478</v>
      </c>
      <c r="M9" s="643"/>
      <c r="N9" s="643"/>
      <c r="O9" s="651"/>
      <c r="P9" s="643"/>
      <c r="Q9" s="643"/>
      <c r="R9" s="643"/>
      <c r="S9" s="453"/>
      <c r="T9" s="453"/>
      <c r="U9" s="453"/>
      <c r="V9" s="453"/>
      <c r="W9" s="453"/>
      <c r="X9" s="453"/>
      <c r="Y9" s="453"/>
      <c r="Z9" s="453"/>
      <c r="AA9" s="453"/>
      <c r="AB9" s="453"/>
      <c r="AC9" s="453"/>
      <c r="AD9" s="453"/>
      <c r="AE9" s="453"/>
      <c r="AF9" s="453"/>
      <c r="AG9" s="453"/>
      <c r="AH9" s="453"/>
      <c r="AI9" s="453"/>
      <c r="AJ9"/>
      <c r="AK9"/>
      <c r="AL9"/>
      <c r="AM9"/>
      <c r="AN9"/>
      <c r="AO9"/>
      <c r="AP9"/>
      <c r="AQ9"/>
      <c r="AR9"/>
      <c r="AS9"/>
      <c r="AT9"/>
      <c r="AU9"/>
      <c r="AV9"/>
      <c r="AW9"/>
      <c r="AX9"/>
      <c r="AY9"/>
      <c r="AZ9"/>
    </row>
    <row r="10" spans="1:52" ht="17.45" customHeight="1" thickBot="1">
      <c r="A10" s="453"/>
      <c r="B10" s="453"/>
      <c r="C10" s="687" t="s">
        <v>473</v>
      </c>
      <c r="D10" s="687"/>
      <c r="E10" s="687"/>
      <c r="F10" s="687"/>
      <c r="G10" s="687"/>
      <c r="H10" s="687"/>
      <c r="I10" s="453"/>
      <c r="J10" s="453"/>
      <c r="K10" s="453"/>
      <c r="L10" s="652"/>
      <c r="M10" s="653"/>
      <c r="N10" s="653"/>
      <c r="O10" s="654"/>
      <c r="P10" s="643"/>
      <c r="Q10" s="643"/>
      <c r="R10" s="643"/>
      <c r="S10" s="453"/>
      <c r="T10" s="453"/>
      <c r="U10" s="453"/>
      <c r="V10" s="453"/>
      <c r="W10" s="453"/>
      <c r="X10" s="453"/>
      <c r="Y10" s="453"/>
      <c r="Z10" s="453"/>
      <c r="AA10" s="453"/>
      <c r="AB10" s="453"/>
      <c r="AC10" s="453"/>
      <c r="AD10" s="453"/>
      <c r="AE10" s="453"/>
      <c r="AF10" s="453"/>
      <c r="AG10" s="453"/>
      <c r="AH10" s="453"/>
      <c r="AI10" s="453"/>
      <c r="AJ10"/>
      <c r="AK10"/>
      <c r="AL10"/>
      <c r="AM10"/>
      <c r="AN10"/>
      <c r="AO10"/>
      <c r="AP10"/>
      <c r="AQ10"/>
      <c r="AR10"/>
      <c r="AS10"/>
      <c r="AT10"/>
      <c r="AU10"/>
      <c r="AV10"/>
      <c r="AW10"/>
      <c r="AX10"/>
      <c r="AY10"/>
      <c r="AZ10"/>
    </row>
    <row r="11" spans="1:52" ht="17.45" customHeight="1" thickTop="1">
      <c r="A11" s="453"/>
      <c r="B11" s="453"/>
      <c r="C11" s="453"/>
      <c r="D11" s="687" t="s">
        <v>474</v>
      </c>
      <c r="E11" s="687"/>
      <c r="F11" s="687"/>
      <c r="G11" s="687"/>
      <c r="H11" s="643"/>
      <c r="I11" s="453"/>
      <c r="J11" s="453"/>
      <c r="K11" s="453"/>
      <c r="L11" s="643"/>
      <c r="M11" s="643"/>
      <c r="N11" s="643"/>
      <c r="O11" s="643"/>
      <c r="P11" s="643"/>
      <c r="Q11" s="643"/>
      <c r="R11" s="643"/>
      <c r="S11" s="453"/>
      <c r="T11" s="453"/>
      <c r="U11" s="453"/>
      <c r="V11" s="453"/>
      <c r="W11" s="453"/>
      <c r="X11" s="453"/>
      <c r="Y11" s="453"/>
      <c r="Z11" s="453"/>
      <c r="AA11" s="453"/>
      <c r="AB11" s="453"/>
      <c r="AC11" s="453"/>
      <c r="AD11" s="453"/>
      <c r="AE11" s="453"/>
      <c r="AF11" s="453"/>
      <c r="AG11" s="453"/>
      <c r="AH11" s="453"/>
      <c r="AI11" s="453"/>
      <c r="AJ11"/>
      <c r="AK11"/>
      <c r="AL11"/>
      <c r="AM11"/>
      <c r="AN11"/>
      <c r="AO11"/>
      <c r="AP11"/>
      <c r="AQ11"/>
      <c r="AR11"/>
      <c r="AS11"/>
      <c r="AT11"/>
      <c r="AU11"/>
      <c r="AV11"/>
      <c r="AW11"/>
      <c r="AX11"/>
      <c r="AY11"/>
      <c r="AZ11"/>
    </row>
    <row r="12" spans="1:52" ht="17.45" customHeight="1" thickBot="1">
      <c r="A12" s="453"/>
      <c r="B12" s="453"/>
      <c r="C12" s="453"/>
      <c r="D12" s="687" t="s">
        <v>475</v>
      </c>
      <c r="E12" s="687"/>
      <c r="F12" s="687"/>
      <c r="G12" s="687"/>
      <c r="H12" s="687"/>
      <c r="I12" s="453"/>
      <c r="J12" s="453"/>
      <c r="K12" s="453"/>
      <c r="L12" s="655" t="s">
        <v>479</v>
      </c>
      <c r="M12" s="655"/>
      <c r="N12" s="655"/>
      <c r="O12" s="655"/>
      <c r="P12" s="655"/>
      <c r="Q12" s="655"/>
      <c r="R12" s="655"/>
      <c r="S12" s="656"/>
      <c r="T12" s="453"/>
      <c r="U12" s="453"/>
      <c r="V12" s="453"/>
      <c r="W12" s="453"/>
      <c r="X12" s="453"/>
      <c r="Y12" s="453"/>
      <c r="Z12" s="453"/>
      <c r="AA12" s="453"/>
      <c r="AB12" s="453"/>
      <c r="AC12" s="453"/>
      <c r="AD12" s="453"/>
      <c r="AE12" s="453"/>
      <c r="AF12" s="453"/>
      <c r="AG12" s="453"/>
      <c r="AH12" s="453"/>
      <c r="AI12" s="453"/>
      <c r="AJ12"/>
      <c r="AK12"/>
      <c r="AL12"/>
      <c r="AM12"/>
      <c r="AN12"/>
      <c r="AO12"/>
      <c r="AP12"/>
      <c r="AQ12"/>
      <c r="AR12"/>
      <c r="AS12"/>
      <c r="AT12"/>
      <c r="AU12"/>
      <c r="AV12"/>
      <c r="AW12"/>
      <c r="AX12"/>
      <c r="AY12"/>
      <c r="AZ12"/>
    </row>
    <row r="13" spans="1:52" ht="17.45" customHeight="1" thickTop="1">
      <c r="A13" s="453"/>
      <c r="B13" s="453"/>
      <c r="C13" s="453"/>
      <c r="D13" s="642"/>
      <c r="E13" s="642"/>
      <c r="F13" s="642"/>
      <c r="G13" s="642"/>
      <c r="H13" s="642"/>
      <c r="I13" s="453"/>
      <c r="J13" s="453"/>
      <c r="K13" s="453"/>
      <c r="L13" s="657" t="s">
        <v>480</v>
      </c>
      <c r="M13" s="658"/>
      <c r="N13" s="658"/>
      <c r="O13" s="658"/>
      <c r="P13" s="658"/>
      <c r="Q13" s="658"/>
      <c r="R13" s="658"/>
      <c r="S13" s="659"/>
      <c r="T13" s="453"/>
      <c r="U13" s="453"/>
      <c r="V13" s="453"/>
      <c r="W13" s="453"/>
      <c r="X13" s="453"/>
      <c r="Y13" s="453"/>
      <c r="Z13" s="453"/>
      <c r="AA13" s="453"/>
      <c r="AB13" s="453"/>
      <c r="AC13" s="453"/>
      <c r="AD13" s="453"/>
      <c r="AE13" s="453"/>
      <c r="AF13" s="453"/>
      <c r="AG13" s="453"/>
      <c r="AH13" s="453"/>
      <c r="AI13" s="453"/>
      <c r="AJ13"/>
      <c r="AK13"/>
      <c r="AL13"/>
      <c r="AM13"/>
      <c r="AN13"/>
      <c r="AO13"/>
      <c r="AP13"/>
      <c r="AQ13"/>
      <c r="AR13"/>
      <c r="AS13"/>
      <c r="AT13"/>
      <c r="AU13"/>
      <c r="AV13"/>
      <c r="AW13"/>
      <c r="AX13"/>
      <c r="AY13"/>
      <c r="AZ13"/>
    </row>
    <row r="14" spans="1:52" ht="17.45" customHeight="1">
      <c r="A14" s="453"/>
      <c r="B14" s="453"/>
      <c r="C14" s="453"/>
      <c r="D14" s="453"/>
      <c r="E14" s="453"/>
      <c r="F14" s="453"/>
      <c r="G14" s="453"/>
      <c r="H14" s="453"/>
      <c r="I14" s="453"/>
      <c r="J14" s="453"/>
      <c r="K14" s="453"/>
      <c r="L14" s="660"/>
      <c r="M14" s="643"/>
      <c r="N14" s="643"/>
      <c r="O14" s="643"/>
      <c r="P14" s="643"/>
      <c r="Q14" s="643"/>
      <c r="R14" s="643"/>
      <c r="S14" s="661"/>
      <c r="T14" s="453"/>
      <c r="U14" s="453"/>
      <c r="V14" s="453"/>
      <c r="W14" s="453"/>
      <c r="X14" s="453"/>
      <c r="Y14" s="453"/>
      <c r="Z14" s="453"/>
      <c r="AA14" s="453"/>
      <c r="AB14" s="453"/>
      <c r="AC14" s="453"/>
      <c r="AD14" s="453"/>
      <c r="AE14" s="453"/>
      <c r="AF14" s="453"/>
      <c r="AG14" s="453"/>
      <c r="AH14" s="453"/>
      <c r="AI14" s="453"/>
      <c r="AJ14"/>
      <c r="AK14"/>
      <c r="AL14"/>
      <c r="AM14"/>
      <c r="AN14"/>
      <c r="AO14"/>
      <c r="AP14"/>
      <c r="AQ14"/>
      <c r="AR14"/>
      <c r="AS14"/>
      <c r="AT14"/>
      <c r="AU14"/>
      <c r="AV14"/>
      <c r="AW14"/>
      <c r="AX14"/>
      <c r="AY14"/>
      <c r="AZ14"/>
    </row>
    <row r="15" spans="1:52" ht="17.45" customHeight="1">
      <c r="A15" s="453"/>
      <c r="B15" s="453"/>
      <c r="C15" s="453"/>
      <c r="D15" s="453"/>
      <c r="E15" s="453"/>
      <c r="F15" s="453"/>
      <c r="G15" s="453"/>
      <c r="H15" s="453"/>
      <c r="I15" s="453"/>
      <c r="J15" s="453"/>
      <c r="K15" s="453"/>
      <c r="L15" s="694" t="s">
        <v>481</v>
      </c>
      <c r="M15" s="687"/>
      <c r="N15" s="687"/>
      <c r="O15" s="643"/>
      <c r="P15" s="643"/>
      <c r="Q15" s="643"/>
      <c r="R15" s="643"/>
      <c r="S15" s="661"/>
      <c r="T15" s="453"/>
      <c r="U15" s="453"/>
      <c r="V15" s="453"/>
      <c r="W15" s="453"/>
      <c r="X15" s="453"/>
      <c r="Y15" s="453"/>
      <c r="Z15" s="453"/>
      <c r="AA15" s="453"/>
      <c r="AB15" s="453"/>
      <c r="AC15" s="453"/>
      <c r="AD15" s="453"/>
      <c r="AE15" s="453"/>
      <c r="AF15" s="453"/>
      <c r="AG15" s="453"/>
      <c r="AH15" s="453"/>
      <c r="AI15" s="453"/>
      <c r="AJ15"/>
      <c r="AK15"/>
      <c r="AL15"/>
      <c r="AM15"/>
      <c r="AN15"/>
      <c r="AO15"/>
      <c r="AP15"/>
      <c r="AQ15"/>
      <c r="AR15"/>
      <c r="AS15"/>
      <c r="AT15"/>
      <c r="AU15"/>
      <c r="AV15"/>
      <c r="AW15"/>
      <c r="AX15"/>
      <c r="AY15"/>
      <c r="AZ15"/>
    </row>
    <row r="16" spans="1:52" ht="17.45" customHeight="1">
      <c r="A16" s="453"/>
      <c r="B16" s="453"/>
      <c r="C16" s="453"/>
      <c r="D16" s="453"/>
      <c r="E16" s="453"/>
      <c r="F16" s="692" t="s">
        <v>487</v>
      </c>
      <c r="G16" s="692"/>
      <c r="H16" s="692"/>
      <c r="I16" s="453"/>
      <c r="J16" s="453"/>
      <c r="K16" s="453"/>
      <c r="L16" s="660" t="s">
        <v>482</v>
      </c>
      <c r="M16" s="643"/>
      <c r="N16" s="643"/>
      <c r="O16" s="643"/>
      <c r="P16" s="643"/>
      <c r="Q16" s="643"/>
      <c r="R16" s="643"/>
      <c r="S16" s="661"/>
      <c r="T16" s="453"/>
      <c r="U16" s="453"/>
      <c r="V16" s="453"/>
      <c r="W16" s="453"/>
      <c r="X16" s="453"/>
      <c r="Y16" s="453"/>
      <c r="Z16" s="453"/>
      <c r="AA16" s="453"/>
      <c r="AB16" s="453"/>
      <c r="AC16" s="453"/>
      <c r="AD16" s="453"/>
      <c r="AE16" s="453"/>
      <c r="AF16" s="453"/>
      <c r="AG16" s="453"/>
      <c r="AH16" s="453"/>
      <c r="AI16" s="453"/>
      <c r="AJ16"/>
      <c r="AK16"/>
      <c r="AL16"/>
      <c r="AM16"/>
      <c r="AN16"/>
      <c r="AO16"/>
      <c r="AP16"/>
      <c r="AQ16"/>
      <c r="AR16"/>
      <c r="AS16"/>
      <c r="AT16"/>
      <c r="AU16"/>
      <c r="AV16"/>
      <c r="AW16"/>
      <c r="AX16"/>
      <c r="AY16"/>
      <c r="AZ16"/>
    </row>
    <row r="17" spans="1:52" ht="17.45" customHeight="1">
      <c r="A17" s="453"/>
      <c r="B17" s="453"/>
      <c r="C17" s="453"/>
      <c r="D17" s="453"/>
      <c r="E17" s="453"/>
      <c r="F17" s="692"/>
      <c r="G17" s="692"/>
      <c r="H17" s="692"/>
      <c r="I17" s="453"/>
      <c r="J17" s="453"/>
      <c r="K17" s="453"/>
      <c r="L17" s="660" t="s">
        <v>483</v>
      </c>
      <c r="M17" s="643"/>
      <c r="N17" s="643"/>
      <c r="O17" s="643"/>
      <c r="P17" s="643"/>
      <c r="Q17" s="643"/>
      <c r="R17" s="643"/>
      <c r="S17" s="661"/>
      <c r="T17" s="453"/>
      <c r="U17" s="453"/>
      <c r="V17" s="453"/>
      <c r="W17" s="453"/>
      <c r="X17" s="453"/>
      <c r="Y17" s="453"/>
      <c r="Z17" s="453"/>
      <c r="AA17" s="453"/>
      <c r="AB17" s="453"/>
      <c r="AC17" s="453"/>
      <c r="AD17" s="453"/>
      <c r="AE17" s="453"/>
      <c r="AF17" s="453"/>
      <c r="AG17" s="453"/>
      <c r="AH17" s="453"/>
      <c r="AI17" s="453"/>
      <c r="AJ17"/>
      <c r="AK17"/>
      <c r="AL17"/>
      <c r="AM17"/>
      <c r="AN17"/>
      <c r="AO17"/>
      <c r="AP17"/>
      <c r="AQ17"/>
      <c r="AR17"/>
      <c r="AS17"/>
      <c r="AT17"/>
      <c r="AU17"/>
      <c r="AV17"/>
      <c r="AW17"/>
      <c r="AX17"/>
      <c r="AY17"/>
      <c r="AZ17"/>
    </row>
    <row r="18" spans="1:52" ht="17.45" customHeight="1" thickBot="1">
      <c r="A18" s="453"/>
      <c r="B18" s="453"/>
      <c r="C18" s="453"/>
      <c r="D18" s="453"/>
      <c r="E18" s="453"/>
      <c r="F18" s="692"/>
      <c r="G18" s="692"/>
      <c r="H18" s="692"/>
      <c r="I18" s="453"/>
      <c r="J18" s="453"/>
      <c r="K18" s="453"/>
      <c r="L18" s="662" t="s">
        <v>484</v>
      </c>
      <c r="M18" s="663"/>
      <c r="N18" s="663"/>
      <c r="O18" s="663"/>
      <c r="P18" s="663"/>
      <c r="Q18" s="663"/>
      <c r="R18" s="663"/>
      <c r="S18" s="664"/>
      <c r="T18" s="453"/>
      <c r="U18" s="453"/>
      <c r="V18" s="453"/>
      <c r="W18" s="453"/>
      <c r="X18" s="453"/>
      <c r="Y18" s="453"/>
      <c r="Z18" s="453"/>
      <c r="AA18" s="453"/>
      <c r="AB18" s="453"/>
      <c r="AC18" s="453"/>
      <c r="AD18" s="453"/>
      <c r="AE18" s="453"/>
      <c r="AF18" s="453"/>
      <c r="AG18" s="453"/>
      <c r="AH18" s="453"/>
      <c r="AI18" s="453"/>
      <c r="AJ18"/>
      <c r="AK18"/>
      <c r="AL18"/>
      <c r="AM18"/>
      <c r="AN18"/>
      <c r="AO18"/>
      <c r="AP18"/>
      <c r="AQ18"/>
      <c r="AR18"/>
      <c r="AS18"/>
      <c r="AT18"/>
      <c r="AU18"/>
      <c r="AV18"/>
      <c r="AW18"/>
      <c r="AX18"/>
      <c r="AY18"/>
      <c r="AZ18"/>
    </row>
    <row r="19" spans="1:52" ht="17.45" customHeight="1" thickTop="1">
      <c r="A19" s="453"/>
      <c r="B19" s="453"/>
      <c r="C19" s="453"/>
      <c r="D19" s="453"/>
      <c r="E19" s="453"/>
      <c r="F19" s="453"/>
      <c r="G19" s="453"/>
      <c r="H19" s="453"/>
      <c r="I19" s="453"/>
      <c r="J19" s="453"/>
      <c r="K19" s="453"/>
      <c r="L19" s="453"/>
      <c r="M19" s="453"/>
      <c r="N19" s="453"/>
      <c r="O19" s="453"/>
      <c r="P19" s="453"/>
      <c r="Q19" s="643"/>
      <c r="R19" s="643"/>
      <c r="S19" s="453"/>
      <c r="T19" s="453"/>
      <c r="U19" s="453"/>
      <c r="V19" s="453"/>
      <c r="W19" s="453"/>
      <c r="X19" s="453"/>
      <c r="Y19" s="453"/>
      <c r="Z19" s="453"/>
      <c r="AA19" s="453"/>
      <c r="AB19" s="453"/>
      <c r="AC19" s="453"/>
      <c r="AD19" s="453"/>
      <c r="AE19" s="453"/>
      <c r="AF19" s="453"/>
      <c r="AG19" s="453"/>
      <c r="AH19" s="453"/>
      <c r="AI19" s="453"/>
      <c r="AJ19"/>
      <c r="AK19"/>
      <c r="AL19"/>
      <c r="AM19"/>
      <c r="AN19"/>
      <c r="AO19"/>
      <c r="AP19"/>
      <c r="AQ19"/>
      <c r="AR19"/>
      <c r="AS19"/>
      <c r="AT19"/>
      <c r="AU19"/>
      <c r="AV19"/>
      <c r="AW19"/>
      <c r="AX19"/>
      <c r="AY19"/>
      <c r="AZ19"/>
    </row>
    <row r="20" spans="1:52" ht="17.45" customHeight="1" thickBot="1">
      <c r="A20" s="453"/>
      <c r="B20" s="453"/>
      <c r="C20" s="453"/>
      <c r="D20" s="453"/>
      <c r="E20" s="453"/>
      <c r="F20" s="453"/>
      <c r="G20" s="453"/>
      <c r="H20" s="453"/>
      <c r="I20" s="453"/>
      <c r="J20" s="453"/>
      <c r="K20" s="453"/>
      <c r="L20" s="665" t="s">
        <v>485</v>
      </c>
      <c r="M20" s="665"/>
      <c r="N20" s="665"/>
      <c r="O20" s="665"/>
      <c r="P20" s="665"/>
      <c r="Q20" s="643"/>
      <c r="R20" s="643"/>
      <c r="S20" s="453"/>
      <c r="T20" s="453"/>
      <c r="U20" s="453"/>
      <c r="V20" s="453"/>
      <c r="W20" s="453"/>
      <c r="X20" s="453"/>
      <c r="Y20" s="453"/>
      <c r="Z20" s="453"/>
      <c r="AA20" s="453"/>
      <c r="AB20" s="453"/>
      <c r="AC20" s="453"/>
      <c r="AD20" s="453"/>
      <c r="AE20" s="453"/>
      <c r="AF20" s="453"/>
      <c r="AG20" s="453"/>
      <c r="AH20" s="453"/>
      <c r="AI20" s="453"/>
      <c r="AJ20"/>
      <c r="AK20"/>
      <c r="AL20"/>
      <c r="AM20"/>
      <c r="AN20"/>
      <c r="AO20"/>
      <c r="AP20"/>
      <c r="AQ20"/>
      <c r="AR20"/>
      <c r="AS20"/>
      <c r="AT20"/>
      <c r="AU20"/>
      <c r="AV20"/>
      <c r="AW20"/>
      <c r="AX20"/>
      <c r="AY20"/>
      <c r="AZ20"/>
    </row>
    <row r="21" spans="1:52" ht="13.15" customHeight="1" thickTop="1">
      <c r="A21" s="453"/>
      <c r="B21" s="453"/>
      <c r="C21" s="453"/>
      <c r="D21" s="453"/>
      <c r="E21" s="453"/>
      <c r="F21" s="453"/>
      <c r="G21" s="453"/>
      <c r="H21" s="453"/>
      <c r="I21" s="453"/>
      <c r="J21" s="453"/>
      <c r="K21" s="453"/>
      <c r="L21" s="683" t="s">
        <v>491</v>
      </c>
      <c r="M21" s="684"/>
      <c r="N21" s="684"/>
      <c r="O21" s="684"/>
      <c r="P21" s="684"/>
      <c r="Q21" s="684"/>
      <c r="R21" s="684"/>
      <c r="S21" s="685"/>
      <c r="T21" s="453"/>
      <c r="U21" s="453"/>
      <c r="V21" s="453"/>
      <c r="W21" s="453"/>
      <c r="X21" s="453"/>
      <c r="Y21" s="453"/>
      <c r="Z21" s="453"/>
      <c r="AA21" s="453"/>
      <c r="AB21" s="453"/>
      <c r="AC21" s="453"/>
      <c r="AD21" s="453"/>
      <c r="AE21" s="453"/>
      <c r="AF21" s="453"/>
      <c r="AG21" s="453"/>
      <c r="AH21" s="453"/>
      <c r="AI21" s="453"/>
      <c r="AJ21"/>
      <c r="AK21"/>
      <c r="AL21"/>
      <c r="AM21"/>
      <c r="AN21"/>
      <c r="AO21"/>
      <c r="AP21"/>
      <c r="AQ21"/>
      <c r="AR21"/>
      <c r="AS21"/>
      <c r="AT21"/>
      <c r="AU21"/>
      <c r="AV21"/>
      <c r="AW21"/>
      <c r="AX21"/>
      <c r="AY21"/>
      <c r="AZ21"/>
    </row>
    <row r="22" spans="1:52" ht="13.15" customHeight="1">
      <c r="A22" s="453"/>
      <c r="B22" s="453"/>
      <c r="C22" s="453"/>
      <c r="D22" s="453"/>
      <c r="E22" s="453"/>
      <c r="F22" s="453"/>
      <c r="G22" s="453"/>
      <c r="H22" s="453"/>
      <c r="I22" s="453"/>
      <c r="J22" s="453"/>
      <c r="K22" s="453"/>
      <c r="L22" s="686"/>
      <c r="M22" s="687"/>
      <c r="N22" s="687"/>
      <c r="O22" s="687"/>
      <c r="P22" s="687"/>
      <c r="Q22" s="687"/>
      <c r="R22" s="687"/>
      <c r="S22" s="688"/>
      <c r="T22" s="453"/>
      <c r="U22" s="453"/>
      <c r="V22" s="453"/>
      <c r="W22" s="453"/>
      <c r="X22" s="453"/>
      <c r="Y22" s="453"/>
      <c r="Z22" s="453"/>
      <c r="AA22" s="453"/>
      <c r="AB22" s="453"/>
      <c r="AC22" s="453"/>
      <c r="AD22" s="453"/>
      <c r="AE22" s="453"/>
      <c r="AF22" s="453"/>
      <c r="AG22" s="453"/>
      <c r="AH22" s="453"/>
      <c r="AI22" s="453"/>
      <c r="AJ22"/>
      <c r="AK22"/>
      <c r="AL22"/>
      <c r="AM22"/>
      <c r="AN22"/>
      <c r="AO22"/>
      <c r="AP22"/>
      <c r="AQ22"/>
      <c r="AR22"/>
      <c r="AS22"/>
      <c r="AT22"/>
      <c r="AU22"/>
      <c r="AV22"/>
      <c r="AW22"/>
      <c r="AX22"/>
      <c r="AY22"/>
      <c r="AZ22"/>
    </row>
    <row r="23" spans="1:52" ht="14.25" thickBot="1">
      <c r="A23" s="453"/>
      <c r="B23" s="453"/>
      <c r="C23" s="453"/>
      <c r="D23" s="453"/>
      <c r="E23" s="453"/>
      <c r="F23" s="453"/>
      <c r="G23" s="453"/>
      <c r="H23" s="453"/>
      <c r="I23" s="453"/>
      <c r="J23" s="453"/>
      <c r="K23" s="453"/>
      <c r="L23" s="689"/>
      <c r="M23" s="690"/>
      <c r="N23" s="690"/>
      <c r="O23" s="690"/>
      <c r="P23" s="690"/>
      <c r="Q23" s="690"/>
      <c r="R23" s="690"/>
      <c r="S23" s="691"/>
      <c r="T23" s="453"/>
      <c r="U23" s="453"/>
      <c r="V23" s="453"/>
      <c r="W23" s="453"/>
      <c r="X23" s="453"/>
      <c r="Y23" s="453"/>
      <c r="Z23" s="453"/>
      <c r="AA23" s="453"/>
      <c r="AB23" s="453"/>
      <c r="AC23" s="453"/>
      <c r="AD23" s="453"/>
      <c r="AE23" s="453"/>
      <c r="AF23" s="453"/>
      <c r="AG23" s="453"/>
      <c r="AH23" s="453"/>
      <c r="AI23" s="453"/>
      <c r="AJ23"/>
      <c r="AK23"/>
      <c r="AL23"/>
      <c r="AM23"/>
      <c r="AN23"/>
      <c r="AO23"/>
      <c r="AP23"/>
      <c r="AQ23"/>
      <c r="AR23"/>
      <c r="AS23"/>
      <c r="AT23"/>
      <c r="AU23"/>
      <c r="AV23"/>
      <c r="AW23"/>
      <c r="AX23"/>
      <c r="AY23"/>
      <c r="AZ23"/>
    </row>
    <row r="24" spans="1:52" ht="20.25" thickTop="1">
      <c r="A24" s="453"/>
      <c r="B24" s="453"/>
      <c r="C24" s="453"/>
      <c r="D24" s="453"/>
      <c r="E24" s="453"/>
      <c r="F24" s="453"/>
      <c r="G24" s="453"/>
      <c r="H24" s="453"/>
      <c r="I24" s="453"/>
      <c r="J24" s="453"/>
      <c r="K24" s="453"/>
      <c r="L24" s="643"/>
      <c r="M24" s="643"/>
      <c r="N24" s="643"/>
      <c r="O24" s="643"/>
      <c r="P24" s="643"/>
      <c r="Q24" s="643"/>
      <c r="R24" s="643"/>
      <c r="S24" s="453"/>
      <c r="T24" s="453"/>
      <c r="U24" s="453"/>
      <c r="V24" s="453"/>
      <c r="W24" s="453"/>
      <c r="X24" s="453"/>
      <c r="Y24" s="453"/>
      <c r="Z24" s="453"/>
      <c r="AA24" s="453"/>
      <c r="AB24" s="453"/>
      <c r="AC24" s="453"/>
      <c r="AD24" s="453"/>
      <c r="AE24" s="453"/>
      <c r="AF24" s="453"/>
      <c r="AG24" s="453"/>
      <c r="AH24" s="453"/>
      <c r="AI24" s="453"/>
      <c r="AJ24"/>
      <c r="AK24"/>
      <c r="AL24"/>
      <c r="AM24"/>
      <c r="AN24"/>
      <c r="AO24"/>
      <c r="AP24"/>
      <c r="AQ24"/>
      <c r="AR24"/>
      <c r="AS24"/>
      <c r="AT24"/>
      <c r="AU24"/>
      <c r="AV24"/>
      <c r="AW24"/>
      <c r="AX24"/>
      <c r="AY24"/>
      <c r="AZ24"/>
    </row>
    <row r="25" spans="1:52" ht="19.5">
      <c r="A25" s="453"/>
      <c r="B25" s="453"/>
      <c r="C25" s="453"/>
      <c r="D25" s="453"/>
      <c r="E25" s="453"/>
      <c r="F25" s="453"/>
      <c r="G25" s="453"/>
      <c r="H25" s="453"/>
      <c r="I25" s="453"/>
      <c r="J25" s="453"/>
      <c r="K25" s="453"/>
      <c r="L25" s="666" t="s">
        <v>486</v>
      </c>
      <c r="M25" s="666"/>
      <c r="N25" s="666"/>
      <c r="O25" s="666"/>
      <c r="P25" s="666"/>
      <c r="Q25" s="643"/>
      <c r="R25" s="643"/>
      <c r="S25" s="453"/>
      <c r="T25" s="453"/>
      <c r="U25" s="453"/>
      <c r="V25" s="453"/>
      <c r="W25" s="453"/>
      <c r="X25" s="453"/>
      <c r="Y25" s="453"/>
      <c r="Z25" s="453"/>
      <c r="AA25" s="453"/>
      <c r="AB25" s="453"/>
      <c r="AC25" s="453"/>
      <c r="AD25" s="453"/>
      <c r="AE25" s="453"/>
      <c r="AF25" s="453"/>
      <c r="AG25" s="453"/>
      <c r="AH25" s="453"/>
      <c r="AI25" s="453"/>
      <c r="AJ25"/>
      <c r="AK25"/>
      <c r="AL25"/>
      <c r="AM25"/>
      <c r="AN25"/>
      <c r="AO25"/>
      <c r="AP25"/>
      <c r="AQ25"/>
      <c r="AR25"/>
      <c r="AS25"/>
      <c r="AT25"/>
      <c r="AU25"/>
      <c r="AV25"/>
      <c r="AW25"/>
      <c r="AX25"/>
      <c r="AY25"/>
      <c r="AZ25"/>
    </row>
    <row r="26" spans="1:52" ht="19.5">
      <c r="A26" s="453"/>
      <c r="B26" s="453"/>
      <c r="C26" s="453"/>
      <c r="D26" s="453"/>
      <c r="E26" s="453"/>
      <c r="F26" s="453"/>
      <c r="G26" s="453"/>
      <c r="H26" s="453"/>
      <c r="I26" s="453"/>
      <c r="J26" s="453"/>
      <c r="K26" s="453"/>
      <c r="L26" s="643"/>
      <c r="M26" s="643"/>
      <c r="N26" s="643"/>
      <c r="O26" s="643"/>
      <c r="P26" s="643"/>
      <c r="Q26" s="643"/>
      <c r="R26" s="643"/>
      <c r="S26" s="453"/>
      <c r="T26" s="453"/>
      <c r="U26" s="453"/>
      <c r="V26" s="453"/>
      <c r="W26" s="453"/>
      <c r="X26" s="453"/>
      <c r="Y26" s="453"/>
      <c r="Z26" s="453"/>
      <c r="AA26" s="453"/>
      <c r="AB26" s="453"/>
      <c r="AC26" s="453"/>
      <c r="AD26" s="453"/>
      <c r="AE26" s="453"/>
      <c r="AF26" s="453"/>
      <c r="AG26" s="453"/>
      <c r="AH26" s="453"/>
      <c r="AI26" s="453"/>
      <c r="AJ26"/>
      <c r="AK26"/>
      <c r="AL26"/>
      <c r="AM26"/>
      <c r="AN26"/>
      <c r="AO26"/>
      <c r="AP26"/>
      <c r="AQ26"/>
      <c r="AR26"/>
      <c r="AS26"/>
      <c r="AT26"/>
      <c r="AU26"/>
      <c r="AV26"/>
      <c r="AW26"/>
      <c r="AX26"/>
      <c r="AY26"/>
      <c r="AZ26"/>
    </row>
    <row r="27" spans="1:52">
      <c r="A27" s="453"/>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c r="AK27"/>
      <c r="AL27"/>
      <c r="AM27"/>
      <c r="AN27"/>
      <c r="AO27"/>
      <c r="AP27"/>
      <c r="AQ27"/>
      <c r="AR27"/>
      <c r="AS27"/>
      <c r="AT27"/>
      <c r="AU27"/>
      <c r="AV27"/>
      <c r="AW27"/>
      <c r="AX27"/>
      <c r="AY27"/>
      <c r="AZ27"/>
    </row>
    <row r="28" spans="1:52">
      <c r="A28" s="453"/>
      <c r="B28" s="453"/>
      <c r="C28" s="453"/>
      <c r="D28" s="453"/>
      <c r="E28" s="453"/>
      <c r="F28" s="453"/>
      <c r="G28" s="453"/>
      <c r="H28" s="453"/>
      <c r="I28" s="453"/>
      <c r="J28" s="453"/>
      <c r="K28" s="453"/>
      <c r="L28" s="453"/>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c r="AK28"/>
      <c r="AL28"/>
      <c r="AM28"/>
      <c r="AN28"/>
      <c r="AO28"/>
      <c r="AP28"/>
      <c r="AQ28"/>
      <c r="AR28"/>
      <c r="AS28"/>
      <c r="AT28"/>
      <c r="AU28"/>
      <c r="AV28"/>
      <c r="AW28"/>
      <c r="AX28"/>
      <c r="AY28"/>
      <c r="AZ28"/>
    </row>
    <row r="29" spans="1:52">
      <c r="A29" s="453"/>
      <c r="B29" s="453"/>
      <c r="C29" s="453"/>
      <c r="D29" s="453"/>
      <c r="E29" s="453"/>
      <c r="F29" s="453"/>
      <c r="G29" s="453"/>
      <c r="H29" s="453"/>
      <c r="I29" s="453"/>
      <c r="J29" s="453"/>
      <c r="K29" s="453"/>
      <c r="L29" s="453"/>
      <c r="M29" s="453"/>
      <c r="N29" s="453"/>
      <c r="O29" s="453"/>
      <c r="P29" s="453"/>
      <c r="Q29" s="453"/>
      <c r="R29" s="453"/>
      <c r="S29" s="453"/>
      <c r="T29" s="453"/>
      <c r="U29" s="453"/>
      <c r="V29" s="453"/>
      <c r="W29" s="453"/>
      <c r="X29" s="453"/>
      <c r="Y29" s="453"/>
      <c r="Z29" s="453"/>
      <c r="AA29" s="453"/>
      <c r="AB29" s="453"/>
      <c r="AC29" s="453"/>
      <c r="AD29" s="453"/>
      <c r="AE29" s="453"/>
      <c r="AF29" s="453"/>
      <c r="AG29" s="453"/>
      <c r="AH29" s="453"/>
      <c r="AI29" s="453"/>
    </row>
    <row r="30" spans="1:52">
      <c r="A30" s="453"/>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row>
    <row r="31" spans="1:52">
      <c r="A31" s="453"/>
      <c r="B31" s="453"/>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3"/>
      <c r="AA31" s="453"/>
      <c r="AB31" s="453"/>
      <c r="AC31" s="453"/>
      <c r="AD31" s="453"/>
      <c r="AE31" s="453"/>
      <c r="AF31" s="453"/>
      <c r="AG31" s="453"/>
      <c r="AH31" s="453"/>
      <c r="AI31" s="453"/>
    </row>
    <row r="32" spans="1:52">
      <c r="A32" s="453"/>
      <c r="B32" s="453"/>
      <c r="C32" s="453"/>
      <c r="D32" s="453"/>
      <c r="E32" s="453"/>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row>
    <row r="33" spans="1:35">
      <c r="A33" s="453"/>
      <c r="B33" s="453"/>
      <c r="C33" s="453"/>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row>
    <row r="34" spans="1:35">
      <c r="A34" s="453"/>
      <c r="B34" s="453"/>
      <c r="C34" s="453"/>
      <c r="D34" s="453"/>
      <c r="E34" s="453"/>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row>
    <row r="35" spans="1:35">
      <c r="A35" s="453"/>
      <c r="B35" s="453"/>
      <c r="C35" s="453"/>
      <c r="D35" s="453"/>
      <c r="E35" s="453"/>
      <c r="F35" s="453"/>
      <c r="G35" s="453"/>
      <c r="H35" s="453"/>
      <c r="I35" s="453"/>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row>
    <row r="36" spans="1:35">
      <c r="A36" s="453"/>
      <c r="B36" s="453"/>
      <c r="C36" s="453"/>
      <c r="D36" s="453"/>
      <c r="E36" s="453"/>
      <c r="F36" s="453"/>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row>
    <row r="37" spans="1:35">
      <c r="A37" s="453"/>
      <c r="B37" s="453"/>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row>
    <row r="38" spans="1:35">
      <c r="A38" s="453"/>
      <c r="B38" s="453"/>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row>
    <row r="39" spans="1:35">
      <c r="A39" s="453"/>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row>
    <row r="40" spans="1:35">
      <c r="A40" s="453"/>
      <c r="B40" s="453"/>
      <c r="C40" s="453"/>
      <c r="D40" s="453"/>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row>
    <row r="41" spans="1:35">
      <c r="A41" s="453"/>
      <c r="B41" s="453"/>
      <c r="C41" s="453"/>
      <c r="D41" s="453"/>
      <c r="E41" s="453"/>
      <c r="F41" s="453"/>
      <c r="G41" s="453"/>
      <c r="H41" s="453"/>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row>
    <row r="42" spans="1:35">
      <c r="A42" s="453"/>
      <c r="B42" s="453"/>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row>
    <row r="43" spans="1:35">
      <c r="A43" s="453"/>
      <c r="B43" s="453"/>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row>
    <row r="44" spans="1:35">
      <c r="A44" s="453"/>
      <c r="B44" s="453"/>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row>
    <row r="45" spans="1:35">
      <c r="A45" s="453"/>
      <c r="B45" s="453"/>
      <c r="C45" s="453"/>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c r="AI45" s="453"/>
    </row>
    <row r="46" spans="1:35">
      <c r="A46" s="453"/>
      <c r="B46" s="453"/>
      <c r="C46" s="453"/>
      <c r="D46" s="453"/>
      <c r="E46" s="453"/>
      <c r="F46" s="453"/>
      <c r="G46" s="453"/>
      <c r="H46" s="453"/>
      <c r="I46" s="453"/>
      <c r="J46" s="453"/>
      <c r="K46" s="453"/>
      <c r="L46" s="453"/>
      <c r="M46" s="453"/>
      <c r="N46" s="453"/>
      <c r="O46" s="453"/>
      <c r="P46" s="453"/>
      <c r="Q46" s="453"/>
      <c r="R46" s="453"/>
      <c r="S46" s="453"/>
      <c r="T46" s="453"/>
      <c r="U46" s="453"/>
      <c r="V46" s="453"/>
      <c r="W46" s="453"/>
      <c r="X46" s="453"/>
      <c r="Y46" s="453"/>
      <c r="Z46" s="453"/>
      <c r="AA46" s="453"/>
      <c r="AB46" s="453"/>
      <c r="AC46" s="453"/>
      <c r="AD46" s="453"/>
      <c r="AE46" s="453"/>
      <c r="AF46" s="453"/>
      <c r="AG46" s="453"/>
      <c r="AH46" s="453"/>
      <c r="AI46" s="453"/>
    </row>
    <row r="47" spans="1:35">
      <c r="A47" s="453"/>
      <c r="B47" s="453"/>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453"/>
      <c r="AG47" s="453"/>
      <c r="AH47" s="453"/>
      <c r="AI47" s="453"/>
    </row>
    <row r="48" spans="1:35">
      <c r="A48" s="453"/>
      <c r="B48" s="453"/>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c r="AG48" s="453"/>
      <c r="AH48" s="453"/>
      <c r="AI48" s="453"/>
    </row>
    <row r="49" spans="1:35">
      <c r="A49" s="453"/>
      <c r="B49" s="453"/>
      <c r="C49" s="453"/>
      <c r="D49" s="453"/>
      <c r="E49" s="453"/>
      <c r="F49" s="453"/>
      <c r="G49" s="453"/>
      <c r="H49" s="453"/>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row>
    <row r="50" spans="1:35">
      <c r="A50" s="453"/>
      <c r="B50" s="453"/>
      <c r="C50" s="453"/>
      <c r="D50" s="453"/>
      <c r="E50" s="453"/>
      <c r="F50" s="453"/>
      <c r="G50" s="453"/>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row>
    <row r="51" spans="1:35">
      <c r="A51" s="453"/>
      <c r="B51" s="453"/>
      <c r="C51" s="453"/>
      <c r="D51" s="453"/>
      <c r="E51" s="453"/>
      <c r="F51" s="453"/>
      <c r="G51" s="453"/>
      <c r="H51" s="453"/>
      <c r="I51" s="453"/>
      <c r="J51" s="453"/>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3"/>
      <c r="AI51" s="453"/>
    </row>
    <row r="52" spans="1:35">
      <c r="A52" s="453"/>
      <c r="B52" s="453"/>
      <c r="C52" s="453"/>
      <c r="D52" s="453"/>
      <c r="E52" s="453"/>
      <c r="F52" s="453"/>
      <c r="G52" s="453"/>
      <c r="H52" s="453"/>
      <c r="I52" s="453"/>
      <c r="J52" s="453"/>
      <c r="K52" s="453"/>
      <c r="L52" s="453"/>
      <c r="M52" s="453"/>
      <c r="N52" s="453"/>
      <c r="O52" s="453"/>
      <c r="P52" s="453"/>
      <c r="Q52" s="453"/>
      <c r="R52" s="453"/>
      <c r="S52" s="453"/>
      <c r="T52" s="453"/>
      <c r="U52" s="453"/>
      <c r="V52" s="453"/>
      <c r="W52" s="453"/>
      <c r="X52" s="453"/>
      <c r="Y52" s="453"/>
      <c r="Z52" s="453"/>
      <c r="AA52" s="453"/>
      <c r="AB52" s="453"/>
      <c r="AC52" s="453"/>
      <c r="AD52" s="453"/>
      <c r="AE52" s="453"/>
      <c r="AF52" s="453"/>
      <c r="AG52" s="453"/>
      <c r="AH52" s="453"/>
      <c r="AI52" s="453"/>
    </row>
    <row r="53" spans="1:35">
      <c r="A53" s="453"/>
      <c r="B53" s="453"/>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row>
    <row r="54" spans="1:35">
      <c r="A54" s="453"/>
      <c r="B54" s="453"/>
      <c r="C54" s="453"/>
      <c r="D54" s="453"/>
      <c r="E54" s="453"/>
      <c r="F54" s="453"/>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row>
    <row r="55" spans="1:35">
      <c r="A55" s="453"/>
      <c r="B55" s="453"/>
      <c r="C55" s="453"/>
      <c r="D55" s="453"/>
      <c r="E55" s="453"/>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row>
    <row r="56" spans="1:35">
      <c r="A56" s="453"/>
      <c r="B56" s="453"/>
      <c r="C56" s="453"/>
      <c r="D56" s="453"/>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c r="AI56" s="453"/>
    </row>
  </sheetData>
  <sheetProtection formatCells="0" formatColumns="0" formatRows="0" insertColumns="0" insertRows="0" insertHyperlinks="0" deleteColumns="0" deleteRows="0" sort="0" autoFilter="0" pivotTables="0"/>
  <mergeCells count="9">
    <mergeCell ref="L21:S23"/>
    <mergeCell ref="F16:H18"/>
    <mergeCell ref="K2:AB5"/>
    <mergeCell ref="L15:N15"/>
    <mergeCell ref="D8:G8"/>
    <mergeCell ref="D9:H9"/>
    <mergeCell ref="C10:H10"/>
    <mergeCell ref="D11:G11"/>
    <mergeCell ref="D12:H12"/>
  </mergeCells>
  <phoneticPr fontId="82"/>
  <hyperlinks>
    <hyperlink ref="F16:H18" r:id="rId1" display="Food・Safetyに連絡" xr:uid="{7356FEA1-BD73-4539-9714-F5115C2791D2}"/>
  </hyperlinks>
  <pageMargins left="0.7" right="0.7" top="0.75" bottom="0.75" header="0.3" footer="0.3"/>
  <pageSetup paperSize="9" scale="3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zoomScaleNormal="100" zoomScaleSheetLayoutView="100" workbookViewId="0">
      <selection activeCell="N29" sqref="H29:N29"/>
    </sheetView>
  </sheetViews>
  <sheetFormatPr defaultColWidth="9" defaultRowHeight="13.5"/>
  <cols>
    <col min="1" max="1" width="12.75" style="22" customWidth="1"/>
    <col min="2" max="2" width="5.125" style="22" customWidth="1"/>
    <col min="3" max="3" width="3.75" style="22" customWidth="1"/>
    <col min="4" max="4" width="6.875" style="22" customWidth="1"/>
    <col min="5" max="5" width="13.125" style="22" customWidth="1"/>
    <col min="6" max="6" width="13.125" style="38" customWidth="1"/>
    <col min="7" max="7" width="11.375" style="22" customWidth="1"/>
    <col min="8" max="8" width="26.625" style="30" customWidth="1"/>
    <col min="9" max="9" width="13" style="26" customWidth="1"/>
    <col min="10" max="10" width="16.125" style="26" customWidth="1"/>
    <col min="11" max="11" width="13.5" style="38" customWidth="1"/>
    <col min="12" max="12" width="23.625" style="38" customWidth="1"/>
    <col min="13" max="13" width="13.5" style="28" customWidth="1"/>
    <col min="14" max="14" width="16.25" style="22" customWidth="1"/>
    <col min="15" max="15" width="9" style="23"/>
    <col min="16" max="16384" width="9" style="22"/>
  </cols>
  <sheetData>
    <row r="1" spans="1:16" ht="26.25" customHeight="1" thickTop="1">
      <c r="A1" s="17" t="s">
        <v>39</v>
      </c>
      <c r="B1" s="18"/>
      <c r="C1" s="18"/>
      <c r="D1" s="19"/>
      <c r="E1" s="19"/>
      <c r="F1" s="20"/>
      <c r="G1" s="21"/>
      <c r="H1" s="145"/>
      <c r="I1" s="146" t="s">
        <v>40</v>
      </c>
      <c r="J1" s="147"/>
      <c r="K1" s="148"/>
      <c r="L1" s="149"/>
      <c r="M1" s="150"/>
    </row>
    <row r="2" spans="1:16" ht="17.25">
      <c r="A2" s="24"/>
      <c r="B2" s="86"/>
      <c r="C2" s="86"/>
      <c r="D2" s="86"/>
      <c r="E2" s="86"/>
      <c r="F2" s="86"/>
      <c r="G2" s="25"/>
      <c r="H2" s="151"/>
      <c r="I2" s="802" t="s">
        <v>201</v>
      </c>
      <c r="J2" s="802"/>
      <c r="K2" s="802"/>
      <c r="L2" s="802"/>
      <c r="M2" s="802"/>
      <c r="N2" s="71"/>
      <c r="O2" s="23" t="s">
        <v>209</v>
      </c>
      <c r="P2" s="54"/>
    </row>
    <row r="3" spans="1:16" ht="18.75">
      <c r="A3" s="817" t="e" vm="1">
        <v>#VALUE!</v>
      </c>
      <c r="B3" s="817"/>
      <c r="C3" s="818"/>
      <c r="D3" s="87"/>
      <c r="E3" s="87"/>
      <c r="F3" s="800" t="e" vm="2">
        <v>#VALUE!</v>
      </c>
      <c r="G3" s="801"/>
      <c r="H3" s="46"/>
      <c r="I3" s="154"/>
      <c r="J3" s="155"/>
      <c r="K3" s="156"/>
      <c r="L3" s="148"/>
      <c r="M3" s="157"/>
    </row>
    <row r="4" spans="1:16" ht="18.75">
      <c r="A4" s="817"/>
      <c r="B4" s="817"/>
      <c r="C4" s="818"/>
      <c r="D4" s="87"/>
      <c r="E4" s="87"/>
      <c r="F4" s="800"/>
      <c r="G4" s="801"/>
      <c r="H4" s="158"/>
      <c r="I4" s="158"/>
      <c r="J4" s="147"/>
      <c r="K4" s="156"/>
      <c r="L4" s="148"/>
      <c r="M4" s="157"/>
      <c r="N4" s="113"/>
    </row>
    <row r="5" spans="1:16">
      <c r="A5" s="817"/>
      <c r="B5" s="817"/>
      <c r="C5" s="818"/>
      <c r="D5" s="87"/>
      <c r="E5" s="27"/>
      <c r="F5" s="800"/>
      <c r="G5" s="801"/>
      <c r="H5"/>
      <c r="I5" s="159"/>
      <c r="J5" s="147"/>
      <c r="K5" s="156"/>
      <c r="L5" s="156"/>
      <c r="M5" s="157"/>
      <c r="N5" s="22" t="s">
        <v>210</v>
      </c>
    </row>
    <row r="6" spans="1:16" ht="14.25">
      <c r="A6" s="817"/>
      <c r="B6" s="817"/>
      <c r="C6" s="818"/>
      <c r="D6" s="87"/>
      <c r="E6" s="88"/>
      <c r="F6" s="800"/>
      <c r="G6" s="801"/>
      <c r="H6"/>
      <c r="I6" s="160"/>
      <c r="J6" s="147"/>
      <c r="K6" s="156"/>
      <c r="L6" s="156"/>
      <c r="M6" s="157"/>
      <c r="P6" s="22">
        <v>1</v>
      </c>
    </row>
    <row r="7" spans="1:16">
      <c r="A7" s="817"/>
      <c r="B7" s="817"/>
      <c r="C7" s="818"/>
      <c r="D7" s="87"/>
      <c r="E7" s="88"/>
      <c r="F7" s="800"/>
      <c r="G7" s="801"/>
      <c r="H7" s="161"/>
      <c r="I7" s="159"/>
      <c r="J7" s="147"/>
      <c r="K7" s="156"/>
      <c r="L7" s="156"/>
      <c r="M7" s="157"/>
    </row>
    <row r="8" spans="1:16">
      <c r="A8" s="817"/>
      <c r="B8" s="817"/>
      <c r="C8" s="818"/>
      <c r="D8" s="87"/>
      <c r="E8" s="88"/>
      <c r="F8" s="800"/>
      <c r="G8" s="801"/>
      <c r="H8" s="152"/>
      <c r="I8" s="162"/>
      <c r="J8" s="162"/>
      <c r="K8" s="162"/>
      <c r="L8" s="156"/>
      <c r="M8" s="163"/>
      <c r="N8" s="29" t="s">
        <v>42</v>
      </c>
    </row>
    <row r="9" spans="1:16">
      <c r="A9" s="817"/>
      <c r="B9" s="817"/>
      <c r="C9" s="818"/>
      <c r="D9" s="87"/>
      <c r="E9" s="88"/>
      <c r="F9" s="800"/>
      <c r="G9" s="801"/>
      <c r="H9" s="162"/>
      <c r="I9" s="162"/>
      <c r="J9" s="162"/>
      <c r="K9" s="162"/>
      <c r="L9" s="156"/>
      <c r="M9" s="163"/>
      <c r="N9" s="29"/>
    </row>
    <row r="10" spans="1:16">
      <c r="A10" s="817"/>
      <c r="B10" s="817"/>
      <c r="C10" s="818"/>
      <c r="D10" s="87"/>
      <c r="E10" s="88"/>
      <c r="F10" s="800"/>
      <c r="G10" s="801"/>
      <c r="H10" s="162"/>
      <c r="I10" s="162"/>
      <c r="J10" s="162"/>
      <c r="K10" s="162"/>
      <c r="L10" s="156"/>
      <c r="M10" s="163"/>
      <c r="N10" s="29" t="s">
        <v>43</v>
      </c>
    </row>
    <row r="11" spans="1:16">
      <c r="A11" s="817"/>
      <c r="B11" s="817"/>
      <c r="C11" s="818"/>
      <c r="D11" s="87"/>
      <c r="E11" s="88"/>
      <c r="F11" s="800"/>
      <c r="G11" s="801"/>
      <c r="H11" s="162"/>
      <c r="I11" s="162"/>
      <c r="J11" s="162"/>
      <c r="K11" s="162"/>
      <c r="L11" s="156"/>
      <c r="M11" s="163"/>
    </row>
    <row r="12" spans="1:16">
      <c r="A12" s="817"/>
      <c r="B12" s="817"/>
      <c r="C12" s="818"/>
      <c r="D12" s="87"/>
      <c r="E12" s="88"/>
      <c r="F12" s="800"/>
      <c r="G12" s="801"/>
      <c r="H12" s="162"/>
      <c r="I12" s="162"/>
      <c r="J12" s="162"/>
      <c r="K12" s="162"/>
      <c r="L12" s="156"/>
      <c r="M12" s="163"/>
      <c r="O12" s="122"/>
    </row>
    <row r="13" spans="1:16">
      <c r="A13" s="817"/>
      <c r="B13" s="817"/>
      <c r="C13" s="818"/>
      <c r="D13" s="87"/>
      <c r="E13" s="88"/>
      <c r="F13" s="800"/>
      <c r="G13" s="801"/>
      <c r="H13" s="162"/>
      <c r="I13" s="162"/>
      <c r="J13" s="162"/>
      <c r="K13" s="162"/>
      <c r="L13" s="156"/>
      <c r="M13" s="163"/>
      <c r="N13" s="135" t="s">
        <v>44</v>
      </c>
    </row>
    <row r="14" spans="1:16">
      <c r="A14" s="817"/>
      <c r="B14" s="817"/>
      <c r="C14" s="818"/>
      <c r="D14" s="87"/>
      <c r="E14" s="88"/>
      <c r="F14" s="800"/>
      <c r="G14" s="801"/>
      <c r="H14" s="162"/>
      <c r="I14" s="162"/>
      <c r="J14" s="162"/>
      <c r="K14" s="162"/>
      <c r="L14" s="156"/>
      <c r="M14" s="163"/>
    </row>
    <row r="15" spans="1:16">
      <c r="A15" s="817"/>
      <c r="B15" s="817"/>
      <c r="C15" s="818"/>
      <c r="D15" s="87"/>
      <c r="E15" s="87" t="s">
        <v>17</v>
      </c>
      <c r="F15" s="800"/>
      <c r="G15" s="801"/>
      <c r="H15" s="161"/>
      <c r="I15" s="159"/>
      <c r="J15" s="152"/>
      <c r="K15" s="156"/>
      <c r="L15" s="156"/>
      <c r="M15" s="163"/>
      <c r="N15" s="114" t="s">
        <v>45</v>
      </c>
    </row>
    <row r="16" spans="1:16">
      <c r="A16" s="817"/>
      <c r="B16" s="817"/>
      <c r="C16" s="818"/>
      <c r="D16" s="87"/>
      <c r="E16" s="87"/>
      <c r="F16" s="800"/>
      <c r="G16" s="801"/>
      <c r="H16" s="147"/>
      <c r="I16" s="159"/>
      <c r="J16" s="147"/>
      <c r="K16" s="156"/>
      <c r="L16" s="156"/>
      <c r="M16" s="163"/>
      <c r="N16" s="89" t="s">
        <v>46</v>
      </c>
    </row>
    <row r="17" spans="1:19" ht="20.25" customHeight="1" thickBot="1">
      <c r="A17" s="803" t="s">
        <v>343</v>
      </c>
      <c r="B17" s="804"/>
      <c r="C17" s="804"/>
      <c r="D17" s="90"/>
      <c r="E17" s="91"/>
      <c r="F17" s="805" t="s">
        <v>231</v>
      </c>
      <c r="G17" s="806"/>
      <c r="H17" s="161"/>
      <c r="I17" s="159"/>
      <c r="J17" s="152"/>
      <c r="K17" s="156"/>
      <c r="L17" s="153"/>
      <c r="M17" s="157"/>
    </row>
    <row r="18" spans="1:19" ht="39" customHeight="1" thickTop="1">
      <c r="A18" s="807" t="s">
        <v>47</v>
      </c>
      <c r="B18" s="808"/>
      <c r="C18" s="809"/>
      <c r="D18" s="92" t="s">
        <v>48</v>
      </c>
      <c r="E18" s="365" t="s">
        <v>206</v>
      </c>
      <c r="F18" s="810" t="s">
        <v>49</v>
      </c>
      <c r="G18" s="811"/>
      <c r="H18" s="147"/>
      <c r="I18" s="159"/>
      <c r="J18" s="147"/>
      <c r="K18" s="156"/>
      <c r="L18" s="156"/>
      <c r="M18" s="157"/>
      <c r="Q18" s="22" t="s">
        <v>3</v>
      </c>
      <c r="S18" s="22" t="s">
        <v>17</v>
      </c>
    </row>
    <row r="19" spans="1:19" ht="30" customHeight="1">
      <c r="A19" s="812" t="s">
        <v>178</v>
      </c>
      <c r="B19" s="812"/>
      <c r="C19" s="812"/>
      <c r="D19" s="812"/>
      <c r="E19" s="812"/>
      <c r="F19" s="812"/>
      <c r="G19" s="812"/>
      <c r="H19" s="164"/>
      <c r="I19" s="165" t="s">
        <v>50</v>
      </c>
      <c r="J19" s="165"/>
      <c r="K19" s="165"/>
      <c r="L19" s="153"/>
      <c r="M19" s="157"/>
    </row>
    <row r="20" spans="1:19" ht="18.75">
      <c r="E20" s="93" t="s">
        <v>51</v>
      </c>
      <c r="F20" s="94" t="s">
        <v>52</v>
      </c>
      <c r="H20" s="123" t="s">
        <v>41</v>
      </c>
      <c r="I20" s="159"/>
      <c r="J20" s="147" t="s">
        <v>17</v>
      </c>
      <c r="K20" s="166" t="s">
        <v>17</v>
      </c>
      <c r="L20" s="156"/>
      <c r="M20" s="157"/>
    </row>
    <row r="21" spans="1:19" ht="18" thickBot="1">
      <c r="A21" s="95"/>
      <c r="B21" s="813">
        <v>45809</v>
      </c>
      <c r="C21" s="814"/>
      <c r="D21" s="208" t="s">
        <v>53</v>
      </c>
      <c r="E21" s="815" t="s">
        <v>54</v>
      </c>
      <c r="F21" s="816"/>
      <c r="G21" s="26" t="s">
        <v>55</v>
      </c>
      <c r="H21" s="788" t="s">
        <v>232</v>
      </c>
      <c r="I21" s="789"/>
      <c r="J21" s="789"/>
      <c r="K21" s="789"/>
      <c r="L21" s="789"/>
      <c r="M21" s="167" t="s">
        <v>183</v>
      </c>
      <c r="N21" s="169"/>
    </row>
    <row r="22" spans="1:19" ht="36" customHeight="1" thickTop="1" thickBot="1">
      <c r="A22" s="209" t="s">
        <v>56</v>
      </c>
      <c r="B22" s="790" t="s">
        <v>57</v>
      </c>
      <c r="C22" s="791"/>
      <c r="D22" s="792"/>
      <c r="E22" s="210" t="s">
        <v>229</v>
      </c>
      <c r="F22" s="210" t="s">
        <v>230</v>
      </c>
      <c r="G22" s="211"/>
      <c r="H22" s="793" t="s">
        <v>58</v>
      </c>
      <c r="I22" s="794"/>
      <c r="J22" s="794"/>
      <c r="K22" s="794"/>
      <c r="L22" s="795"/>
      <c r="M22" s="168" t="s">
        <v>59</v>
      </c>
      <c r="N22" s="170" t="s">
        <v>60</v>
      </c>
      <c r="R22" s="22" t="s">
        <v>3</v>
      </c>
    </row>
    <row r="23" spans="1:19" ht="71.45" customHeight="1" thickBot="1">
      <c r="A23" s="176" t="s">
        <v>61</v>
      </c>
      <c r="B23" s="695" t="str">
        <f>IF(G23&gt;5,"☆☆☆☆",IF(AND(G23&gt;=2.39,G23&lt;5),"☆☆☆",IF(AND(G23&gt;=1.39,G23&lt;2.4),"☆☆",IF(AND(G23&gt;0,G23&lt;1.4),"☆",IF(AND(G23&gt;=-1.39,G23&lt;0),"★",IF(AND(G23&gt;=-2.39,G23&lt;-1.4),"★★",IF(AND(G23&gt;=-3.39,G23&lt;-2.4),"★★★")))))))</f>
        <v>★</v>
      </c>
      <c r="C23" s="696"/>
      <c r="D23" s="697"/>
      <c r="E23" s="438">
        <v>5.18</v>
      </c>
      <c r="F23" s="438">
        <v>5.01</v>
      </c>
      <c r="G23" s="125">
        <f t="shared" ref="G23:G69" si="0">F23-E23</f>
        <v>-0.16999999999999993</v>
      </c>
      <c r="H23" s="796" t="s">
        <v>329</v>
      </c>
      <c r="I23" s="786"/>
      <c r="J23" s="786"/>
      <c r="K23" s="786"/>
      <c r="L23" s="787"/>
      <c r="M23" s="593" t="s">
        <v>330</v>
      </c>
      <c r="N23" s="594">
        <v>45807</v>
      </c>
      <c r="O23" s="118" t="s">
        <v>62</v>
      </c>
    </row>
    <row r="24" spans="1:19" ht="61.15" customHeight="1" thickBot="1">
      <c r="A24" s="96" t="s">
        <v>63</v>
      </c>
      <c r="B24" s="695" t="str">
        <f>IF(G24&gt;5,"☆☆☆☆",IF(AND(G24&gt;=2.39,G24&lt;5),"☆☆☆",IF(AND(G24&gt;=1.39,G24&lt;2.4),"☆☆",IF(AND(G24&gt;0,G24&lt;1.4),"☆",IF(AND(G24&gt;=-1.39,G24&lt;0),"★",IF(AND(G24&gt;=-2.39,G24&lt;-1.4),"★★",IF(AND(G24&gt;=-3.39,G24&lt;-2.4),"★★★")))))))</f>
        <v>☆</v>
      </c>
      <c r="C24" s="696"/>
      <c r="D24" s="697"/>
      <c r="E24" s="438">
        <v>3.29</v>
      </c>
      <c r="F24" s="438">
        <v>3.44</v>
      </c>
      <c r="G24" s="125">
        <f t="shared" si="0"/>
        <v>0.14999999999999991</v>
      </c>
      <c r="H24" s="797"/>
      <c r="I24" s="798"/>
      <c r="J24" s="798"/>
      <c r="K24" s="798"/>
      <c r="L24" s="799"/>
      <c r="M24" s="571"/>
      <c r="N24" s="572"/>
      <c r="O24" s="118" t="s">
        <v>63</v>
      </c>
      <c r="Q24" s="22" t="s">
        <v>3</v>
      </c>
    </row>
    <row r="25" spans="1:19" ht="65.45" customHeight="1" thickBot="1">
      <c r="A25" s="214" t="s">
        <v>64</v>
      </c>
      <c r="B25" s="695" t="str">
        <f t="shared" ref="B25:B70" si="1">IF(G25&gt;5,"☆☆☆☆",IF(AND(G25&gt;=2.39,G25&lt;5),"☆☆☆",IF(AND(G25&gt;=1.39,G25&lt;2.4),"☆☆",IF(AND(G25&gt;0,G25&lt;1.4),"☆",IF(AND(G25&gt;=-1.39,G25&lt;0),"★",IF(AND(G25&gt;=-2.39,G25&lt;-1.4),"★★",IF(AND(G25&gt;=-3.39,G25&lt;-2.4),"★★★")))))))</f>
        <v>☆</v>
      </c>
      <c r="C25" s="696"/>
      <c r="D25" s="697"/>
      <c r="E25" s="439">
        <v>6.41</v>
      </c>
      <c r="F25" s="439">
        <v>6.48</v>
      </c>
      <c r="G25" s="125">
        <f t="shared" si="0"/>
        <v>7.0000000000000284E-2</v>
      </c>
      <c r="H25" s="785" t="s">
        <v>341</v>
      </c>
      <c r="I25" s="786"/>
      <c r="J25" s="786"/>
      <c r="K25" s="786"/>
      <c r="L25" s="787"/>
      <c r="M25" s="595" t="s">
        <v>342</v>
      </c>
      <c r="N25" s="591">
        <v>45806</v>
      </c>
      <c r="O25" s="118" t="s">
        <v>64</v>
      </c>
    </row>
    <row r="26" spans="1:19" ht="61.15" customHeight="1" thickBot="1">
      <c r="A26" s="214" t="s">
        <v>65</v>
      </c>
      <c r="B26" s="695" t="str">
        <f t="shared" si="1"/>
        <v>★★</v>
      </c>
      <c r="C26" s="696"/>
      <c r="D26" s="697"/>
      <c r="E26" s="439">
        <v>6.43</v>
      </c>
      <c r="F26" s="438">
        <v>4.93</v>
      </c>
      <c r="G26" s="125">
        <f t="shared" si="0"/>
        <v>-1.5</v>
      </c>
      <c r="H26" s="701"/>
      <c r="I26" s="699"/>
      <c r="J26" s="699"/>
      <c r="K26" s="699"/>
      <c r="L26" s="700"/>
      <c r="M26" s="212"/>
      <c r="N26" s="213"/>
      <c r="O26" s="118" t="s">
        <v>65</v>
      </c>
    </row>
    <row r="27" spans="1:19" ht="61.15" customHeight="1" thickBot="1">
      <c r="A27" s="214" t="s">
        <v>66</v>
      </c>
      <c r="B27" s="695" t="str">
        <f t="shared" si="1"/>
        <v>☆☆</v>
      </c>
      <c r="C27" s="696"/>
      <c r="D27" s="697"/>
      <c r="E27" s="569">
        <v>2.77</v>
      </c>
      <c r="F27" s="438">
        <v>4.7699999999999996</v>
      </c>
      <c r="G27" s="125">
        <f t="shared" si="0"/>
        <v>1.9999999999999996</v>
      </c>
      <c r="H27" s="698"/>
      <c r="I27" s="699"/>
      <c r="J27" s="699"/>
      <c r="K27" s="699"/>
      <c r="L27" s="700"/>
      <c r="M27" s="212"/>
      <c r="N27" s="215"/>
      <c r="O27" s="118" t="s">
        <v>66</v>
      </c>
    </row>
    <row r="28" spans="1:19" ht="61.15" customHeight="1" thickBot="1">
      <c r="A28" s="214" t="s">
        <v>67</v>
      </c>
      <c r="B28" s="695" t="str">
        <f t="shared" si="1"/>
        <v>★★</v>
      </c>
      <c r="C28" s="696"/>
      <c r="D28" s="697"/>
      <c r="E28" s="439">
        <v>6.65</v>
      </c>
      <c r="F28" s="438">
        <v>5</v>
      </c>
      <c r="G28" s="125">
        <f t="shared" si="0"/>
        <v>-1.6500000000000004</v>
      </c>
      <c r="H28" s="765"/>
      <c r="I28" s="766"/>
      <c r="J28" s="766"/>
      <c r="K28" s="766"/>
      <c r="L28" s="767"/>
      <c r="M28" s="212"/>
      <c r="N28" s="213"/>
      <c r="O28" s="118" t="s">
        <v>67</v>
      </c>
    </row>
    <row r="29" spans="1:19" ht="61.15" customHeight="1" thickBot="1">
      <c r="A29" s="214" t="s">
        <v>68</v>
      </c>
      <c r="B29" s="695" t="str">
        <f t="shared" si="1"/>
        <v>★★</v>
      </c>
      <c r="C29" s="696"/>
      <c r="D29" s="697"/>
      <c r="E29" s="439">
        <v>7.04</v>
      </c>
      <c r="F29" s="438">
        <v>4.8899999999999997</v>
      </c>
      <c r="G29" s="125">
        <f t="shared" si="0"/>
        <v>-2.1500000000000004</v>
      </c>
      <c r="H29" s="779" t="s">
        <v>489</v>
      </c>
      <c r="I29" s="780"/>
      <c r="J29" s="780"/>
      <c r="K29" s="780"/>
      <c r="L29" s="781"/>
      <c r="M29" s="668" t="s">
        <v>490</v>
      </c>
      <c r="N29" s="592">
        <v>45809</v>
      </c>
      <c r="O29" s="118" t="s">
        <v>68</v>
      </c>
    </row>
    <row r="30" spans="1:19" ht="61.15" customHeight="1" thickBot="1">
      <c r="A30" s="214" t="s">
        <v>69</v>
      </c>
      <c r="B30" s="695" t="str">
        <f t="shared" si="1"/>
        <v>★</v>
      </c>
      <c r="C30" s="696"/>
      <c r="D30" s="697"/>
      <c r="E30" s="439">
        <v>6.26</v>
      </c>
      <c r="F30" s="438">
        <v>5.29</v>
      </c>
      <c r="G30" s="125">
        <f t="shared" si="0"/>
        <v>-0.96999999999999975</v>
      </c>
      <c r="H30" s="765"/>
      <c r="I30" s="766"/>
      <c r="J30" s="766"/>
      <c r="K30" s="766"/>
      <c r="L30" s="767"/>
      <c r="M30" s="413"/>
      <c r="N30" s="213"/>
      <c r="O30" s="118" t="s">
        <v>69</v>
      </c>
    </row>
    <row r="31" spans="1:19" ht="61.15" customHeight="1" thickBot="1">
      <c r="A31" s="214" t="s">
        <v>70</v>
      </c>
      <c r="B31" s="695" t="str">
        <f t="shared" si="1"/>
        <v>★</v>
      </c>
      <c r="C31" s="696"/>
      <c r="D31" s="697"/>
      <c r="E31" s="438">
        <v>5.04</v>
      </c>
      <c r="F31" s="438">
        <v>4.8899999999999997</v>
      </c>
      <c r="G31" s="125">
        <f t="shared" si="0"/>
        <v>-0.15000000000000036</v>
      </c>
      <c r="H31" s="717"/>
      <c r="I31" s="718"/>
      <c r="J31" s="718"/>
      <c r="K31" s="718"/>
      <c r="L31" s="719"/>
      <c r="M31" s="212"/>
      <c r="N31" s="572"/>
      <c r="O31" s="118" t="s">
        <v>70</v>
      </c>
    </row>
    <row r="32" spans="1:19" ht="61.15" customHeight="1" thickBot="1">
      <c r="A32" s="216" t="s">
        <v>71</v>
      </c>
      <c r="B32" s="695" t="str">
        <f t="shared" si="1"/>
        <v>★</v>
      </c>
      <c r="C32" s="696"/>
      <c r="D32" s="697"/>
      <c r="E32" s="439">
        <v>8.76</v>
      </c>
      <c r="F32" s="439">
        <v>8.64</v>
      </c>
      <c r="G32" s="125">
        <f t="shared" si="0"/>
        <v>-0.11999999999999922</v>
      </c>
      <c r="H32" s="701"/>
      <c r="I32" s="699"/>
      <c r="J32" s="699"/>
      <c r="K32" s="699"/>
      <c r="L32" s="700"/>
      <c r="M32" s="212"/>
      <c r="N32" s="414"/>
      <c r="O32" s="118" t="s">
        <v>71</v>
      </c>
    </row>
    <row r="33" spans="1:16" ht="61.15" customHeight="1" thickBot="1">
      <c r="A33" s="217" t="s">
        <v>72</v>
      </c>
      <c r="B33" s="695" t="str">
        <f t="shared" si="1"/>
        <v>★</v>
      </c>
      <c r="C33" s="696"/>
      <c r="D33" s="697"/>
      <c r="E33" s="439">
        <v>7.69</v>
      </c>
      <c r="F33" s="439">
        <v>6.95</v>
      </c>
      <c r="G33" s="125">
        <f t="shared" si="0"/>
        <v>-0.74000000000000021</v>
      </c>
      <c r="H33" s="701"/>
      <c r="I33" s="699"/>
      <c r="J33" s="699"/>
      <c r="K33" s="699"/>
      <c r="L33" s="700"/>
      <c r="M33" s="212"/>
      <c r="N33" s="213"/>
      <c r="O33" s="118" t="s">
        <v>72</v>
      </c>
    </row>
    <row r="34" spans="1:16" ht="61.15" customHeight="1" thickBot="1">
      <c r="A34" s="96" t="s">
        <v>73</v>
      </c>
      <c r="B34" s="695" t="str">
        <f t="shared" si="1"/>
        <v>★</v>
      </c>
      <c r="C34" s="696"/>
      <c r="D34" s="697"/>
      <c r="E34" s="438">
        <v>5.2</v>
      </c>
      <c r="F34" s="438">
        <v>4.3099999999999996</v>
      </c>
      <c r="G34" s="125">
        <f t="shared" si="0"/>
        <v>-0.89000000000000057</v>
      </c>
      <c r="H34" s="782"/>
      <c r="I34" s="783"/>
      <c r="J34" s="783"/>
      <c r="K34" s="783"/>
      <c r="L34" s="784"/>
      <c r="M34" s="447"/>
      <c r="N34" s="448"/>
      <c r="O34" s="118" t="s">
        <v>73</v>
      </c>
    </row>
    <row r="35" spans="1:16" ht="61.15" customHeight="1" thickBot="1">
      <c r="A35" s="218" t="s">
        <v>74</v>
      </c>
      <c r="B35" s="695" t="str">
        <f t="shared" si="1"/>
        <v>☆</v>
      </c>
      <c r="C35" s="696"/>
      <c r="D35" s="697"/>
      <c r="E35" s="439">
        <v>7.51</v>
      </c>
      <c r="F35" s="439">
        <v>7.68</v>
      </c>
      <c r="G35" s="125">
        <f t="shared" si="0"/>
        <v>0.16999999999999993</v>
      </c>
      <c r="H35" s="774"/>
      <c r="I35" s="775"/>
      <c r="J35" s="775"/>
      <c r="K35" s="775"/>
      <c r="L35" s="776"/>
      <c r="M35" s="573"/>
      <c r="N35" s="574"/>
      <c r="O35" s="118" t="s">
        <v>74</v>
      </c>
    </row>
    <row r="36" spans="1:16" ht="61.15" customHeight="1" thickBot="1">
      <c r="A36" s="219" t="s">
        <v>75</v>
      </c>
      <c r="B36" s="695" t="str">
        <f t="shared" si="1"/>
        <v>★</v>
      </c>
      <c r="C36" s="696"/>
      <c r="D36" s="697"/>
      <c r="E36" s="439">
        <v>6.01</v>
      </c>
      <c r="F36" s="438">
        <v>5.85</v>
      </c>
      <c r="G36" s="125">
        <f t="shared" si="0"/>
        <v>-0.16000000000000014</v>
      </c>
      <c r="H36" s="762" t="s">
        <v>215</v>
      </c>
      <c r="I36" s="763"/>
      <c r="J36" s="763"/>
      <c r="K36" s="763"/>
      <c r="L36" s="764"/>
      <c r="M36" s="573" t="s">
        <v>344</v>
      </c>
      <c r="N36" s="620">
        <v>45797</v>
      </c>
      <c r="O36" s="118" t="s">
        <v>75</v>
      </c>
    </row>
    <row r="37" spans="1:16" ht="70.150000000000006" customHeight="1" thickBot="1">
      <c r="A37" s="214" t="s">
        <v>76</v>
      </c>
      <c r="B37" s="695" t="str">
        <f t="shared" si="1"/>
        <v>☆</v>
      </c>
      <c r="C37" s="696"/>
      <c r="D37" s="697"/>
      <c r="E37" s="438">
        <v>3.47</v>
      </c>
      <c r="F37" s="438">
        <v>3.8</v>
      </c>
      <c r="G37" s="125">
        <f t="shared" si="0"/>
        <v>0.32999999999999963</v>
      </c>
      <c r="H37" s="765"/>
      <c r="I37" s="766"/>
      <c r="J37" s="766"/>
      <c r="K37" s="766"/>
      <c r="L37" s="767"/>
      <c r="M37" s="212"/>
      <c r="N37" s="213"/>
      <c r="O37" s="118" t="s">
        <v>76</v>
      </c>
    </row>
    <row r="38" spans="1:16" ht="61.15" customHeight="1" thickBot="1">
      <c r="A38" s="214" t="s">
        <v>77</v>
      </c>
      <c r="B38" s="695" t="str">
        <f t="shared" si="1"/>
        <v>★</v>
      </c>
      <c r="C38" s="696"/>
      <c r="D38" s="697"/>
      <c r="E38" s="439">
        <v>7.32</v>
      </c>
      <c r="F38" s="439">
        <v>6.55</v>
      </c>
      <c r="G38" s="125">
        <f t="shared" si="0"/>
        <v>-0.77000000000000046</v>
      </c>
      <c r="H38" s="765"/>
      <c r="I38" s="766"/>
      <c r="J38" s="766"/>
      <c r="K38" s="766"/>
      <c r="L38" s="767"/>
      <c r="M38" s="212"/>
      <c r="N38" s="213"/>
      <c r="O38" s="118" t="s">
        <v>77</v>
      </c>
    </row>
    <row r="39" spans="1:16" ht="61.15" customHeight="1" thickBot="1">
      <c r="A39" s="214" t="s">
        <v>78</v>
      </c>
      <c r="B39" s="695" t="str">
        <f t="shared" si="1"/>
        <v>★</v>
      </c>
      <c r="C39" s="696"/>
      <c r="D39" s="697"/>
      <c r="E39" s="439">
        <v>11.66</v>
      </c>
      <c r="F39" s="439">
        <v>10.28</v>
      </c>
      <c r="G39" s="125">
        <f t="shared" si="0"/>
        <v>-1.3800000000000008</v>
      </c>
      <c r="H39" s="765"/>
      <c r="I39" s="766"/>
      <c r="J39" s="766"/>
      <c r="K39" s="766"/>
      <c r="L39" s="767"/>
      <c r="M39" s="445"/>
      <c r="N39" s="215"/>
      <c r="O39" s="118" t="s">
        <v>78</v>
      </c>
    </row>
    <row r="40" spans="1:16" ht="61.15" customHeight="1" thickBot="1">
      <c r="A40" s="214" t="s">
        <v>79</v>
      </c>
      <c r="B40" s="695" t="str">
        <f t="shared" si="1"/>
        <v>★</v>
      </c>
      <c r="C40" s="696"/>
      <c r="D40" s="697"/>
      <c r="E40" s="439">
        <v>8.76</v>
      </c>
      <c r="F40" s="439">
        <v>8.56</v>
      </c>
      <c r="G40" s="125">
        <f t="shared" si="0"/>
        <v>-0.19999999999999929</v>
      </c>
      <c r="H40" s="701"/>
      <c r="I40" s="699"/>
      <c r="J40" s="699"/>
      <c r="K40" s="699"/>
      <c r="L40" s="700"/>
      <c r="M40" s="212"/>
      <c r="N40" s="213"/>
      <c r="O40" s="118" t="s">
        <v>79</v>
      </c>
    </row>
    <row r="41" spans="1:16" ht="75" customHeight="1" thickBot="1">
      <c r="A41" s="214" t="s">
        <v>80</v>
      </c>
      <c r="B41" s="695" t="str">
        <f t="shared" si="1"/>
        <v>★</v>
      </c>
      <c r="C41" s="696"/>
      <c r="D41" s="697"/>
      <c r="E41" s="438">
        <v>4.43</v>
      </c>
      <c r="F41" s="438">
        <v>4</v>
      </c>
      <c r="G41" s="125">
        <f t="shared" si="0"/>
        <v>-0.42999999999999972</v>
      </c>
      <c r="H41" s="771"/>
      <c r="I41" s="772"/>
      <c r="J41" s="772"/>
      <c r="K41" s="772"/>
      <c r="L41" s="773"/>
      <c r="M41" s="212"/>
      <c r="N41" s="213"/>
      <c r="O41" s="118" t="s">
        <v>80</v>
      </c>
    </row>
    <row r="42" spans="1:16" ht="61.15" customHeight="1" thickBot="1">
      <c r="A42" s="214" t="s">
        <v>81</v>
      </c>
      <c r="B42" s="695" t="str">
        <f t="shared" si="1"/>
        <v>★</v>
      </c>
      <c r="C42" s="696"/>
      <c r="D42" s="697"/>
      <c r="E42" s="439">
        <v>7.82</v>
      </c>
      <c r="F42" s="439">
        <v>6.82</v>
      </c>
      <c r="G42" s="125">
        <f t="shared" si="0"/>
        <v>-1</v>
      </c>
      <c r="H42" s="768" t="s">
        <v>339</v>
      </c>
      <c r="I42" s="769"/>
      <c r="J42" s="769"/>
      <c r="K42" s="769"/>
      <c r="L42" s="770"/>
      <c r="M42" s="630" t="s">
        <v>340</v>
      </c>
      <c r="N42" s="592">
        <v>45806</v>
      </c>
      <c r="O42" s="118" t="s">
        <v>81</v>
      </c>
      <c r="P42" s="22" t="s">
        <v>41</v>
      </c>
    </row>
    <row r="43" spans="1:16" ht="69" customHeight="1" thickBot="1">
      <c r="A43" s="214" t="s">
        <v>82</v>
      </c>
      <c r="B43" s="695" t="str">
        <f t="shared" si="1"/>
        <v>☆☆</v>
      </c>
      <c r="C43" s="696"/>
      <c r="D43" s="697"/>
      <c r="E43" s="439">
        <v>10.15</v>
      </c>
      <c r="F43" s="440">
        <v>12.3</v>
      </c>
      <c r="G43" s="125">
        <f t="shared" si="0"/>
        <v>2.1500000000000004</v>
      </c>
      <c r="H43" s="762"/>
      <c r="I43" s="763"/>
      <c r="J43" s="763"/>
      <c r="K43" s="763"/>
      <c r="L43" s="764"/>
      <c r="M43" s="571"/>
      <c r="N43" s="572"/>
      <c r="O43" s="118" t="s">
        <v>82</v>
      </c>
    </row>
    <row r="44" spans="1:16" ht="61.15" customHeight="1" thickBot="1">
      <c r="A44" s="220" t="s">
        <v>180</v>
      </c>
      <c r="B44" s="695" t="str">
        <f t="shared" si="1"/>
        <v>☆</v>
      </c>
      <c r="C44" s="696"/>
      <c r="D44" s="697"/>
      <c r="E44" s="438">
        <v>4.79</v>
      </c>
      <c r="F44" s="438">
        <v>4.84</v>
      </c>
      <c r="G44" s="125">
        <f t="shared" si="0"/>
        <v>4.9999999999999822E-2</v>
      </c>
      <c r="H44" s="777"/>
      <c r="I44" s="778"/>
      <c r="J44" s="778"/>
      <c r="K44" s="778"/>
      <c r="L44" s="778"/>
      <c r="M44" s="423"/>
      <c r="N44" s="572"/>
      <c r="O44" s="22" t="s">
        <v>180</v>
      </c>
    </row>
    <row r="45" spans="1:16" ht="61.15" customHeight="1" thickBot="1">
      <c r="A45" s="214" t="s">
        <v>83</v>
      </c>
      <c r="B45" s="695" t="str">
        <f t="shared" si="1"/>
        <v>★</v>
      </c>
      <c r="C45" s="696"/>
      <c r="D45" s="697"/>
      <c r="E45" s="439">
        <v>7.13</v>
      </c>
      <c r="F45" s="439">
        <v>6.29</v>
      </c>
      <c r="G45" s="125">
        <f t="shared" si="0"/>
        <v>-0.83999999999999986</v>
      </c>
      <c r="H45" s="765"/>
      <c r="I45" s="766"/>
      <c r="J45" s="766"/>
      <c r="K45" s="766"/>
      <c r="L45" s="767"/>
      <c r="M45" s="212"/>
      <c r="N45" s="414"/>
      <c r="O45" s="118" t="s">
        <v>83</v>
      </c>
    </row>
    <row r="46" spans="1:16" ht="61.15" customHeight="1" thickBot="1">
      <c r="A46" s="214" t="s">
        <v>84</v>
      </c>
      <c r="B46" s="695" t="str">
        <f t="shared" si="1"/>
        <v>★★</v>
      </c>
      <c r="C46" s="696"/>
      <c r="D46" s="697"/>
      <c r="E46" s="439">
        <v>6.64</v>
      </c>
      <c r="F46" s="438">
        <v>5.07</v>
      </c>
      <c r="G46" s="125">
        <f t="shared" si="0"/>
        <v>-1.5699999999999994</v>
      </c>
      <c r="H46" s="698"/>
      <c r="I46" s="699"/>
      <c r="J46" s="699"/>
      <c r="K46" s="699"/>
      <c r="L46" s="700"/>
      <c r="M46" s="212"/>
      <c r="N46" s="213"/>
      <c r="O46" s="118" t="s">
        <v>84</v>
      </c>
    </row>
    <row r="47" spans="1:16" ht="61.15" customHeight="1" thickBot="1">
      <c r="A47" s="214" t="s">
        <v>85</v>
      </c>
      <c r="B47" s="695" t="str">
        <f t="shared" si="1"/>
        <v>☆</v>
      </c>
      <c r="C47" s="696"/>
      <c r="D47" s="697"/>
      <c r="E47" s="438">
        <v>5.63</v>
      </c>
      <c r="F47" s="439">
        <v>6.83</v>
      </c>
      <c r="G47" s="125">
        <f t="shared" si="0"/>
        <v>1.2000000000000002</v>
      </c>
      <c r="H47" s="701"/>
      <c r="I47" s="699"/>
      <c r="J47" s="699"/>
      <c r="K47" s="699"/>
      <c r="L47" s="700"/>
      <c r="M47" s="212"/>
      <c r="N47" s="213"/>
      <c r="O47" s="118" t="s">
        <v>85</v>
      </c>
    </row>
    <row r="48" spans="1:16" ht="61.15" customHeight="1" thickBot="1">
      <c r="A48" s="214" t="s">
        <v>86</v>
      </c>
      <c r="B48" s="695" t="str">
        <f t="shared" si="1"/>
        <v>☆</v>
      </c>
      <c r="C48" s="696"/>
      <c r="D48" s="697"/>
      <c r="E48" s="439">
        <v>8.64</v>
      </c>
      <c r="F48" s="439">
        <v>8.8800000000000008</v>
      </c>
      <c r="G48" s="125">
        <f t="shared" si="0"/>
        <v>0.24000000000000021</v>
      </c>
      <c r="H48" s="708" t="s">
        <v>217</v>
      </c>
      <c r="I48" s="709"/>
      <c r="J48" s="709"/>
      <c r="K48" s="709"/>
      <c r="L48" s="710"/>
      <c r="M48" s="571" t="s">
        <v>218</v>
      </c>
      <c r="N48" s="572">
        <v>45796</v>
      </c>
      <c r="O48" s="118" t="s">
        <v>86</v>
      </c>
    </row>
    <row r="49" spans="1:15" ht="61.15" customHeight="1" thickBot="1">
      <c r="A49" s="214" t="s">
        <v>87</v>
      </c>
      <c r="B49" s="695" t="str">
        <f t="shared" si="1"/>
        <v>★★</v>
      </c>
      <c r="C49" s="696"/>
      <c r="D49" s="697"/>
      <c r="E49" s="439">
        <v>9.26</v>
      </c>
      <c r="F49" s="439">
        <v>7.78</v>
      </c>
      <c r="G49" s="125">
        <f t="shared" si="0"/>
        <v>-1.4799999999999995</v>
      </c>
      <c r="H49" s="762"/>
      <c r="I49" s="763"/>
      <c r="J49" s="763"/>
      <c r="K49" s="763"/>
      <c r="L49" s="764"/>
      <c r="M49" s="571"/>
      <c r="N49" s="572"/>
      <c r="O49" s="118" t="s">
        <v>87</v>
      </c>
    </row>
    <row r="50" spans="1:15" ht="75.599999999999994" customHeight="1" thickBot="1">
      <c r="A50" s="214" t="s">
        <v>88</v>
      </c>
      <c r="B50" s="695" t="str">
        <f t="shared" si="1"/>
        <v>★</v>
      </c>
      <c r="C50" s="696"/>
      <c r="D50" s="697"/>
      <c r="E50" s="439">
        <v>9.9700000000000006</v>
      </c>
      <c r="F50" s="439">
        <v>8.7899999999999991</v>
      </c>
      <c r="G50" s="125">
        <f t="shared" si="0"/>
        <v>-1.1800000000000015</v>
      </c>
      <c r="H50" s="708"/>
      <c r="I50" s="709"/>
      <c r="J50" s="709"/>
      <c r="K50" s="709"/>
      <c r="L50" s="710"/>
      <c r="M50" s="571"/>
      <c r="N50" s="575"/>
      <c r="O50" s="118" t="s">
        <v>88</v>
      </c>
    </row>
    <row r="51" spans="1:15" ht="61.15" customHeight="1" thickBot="1">
      <c r="A51" s="214" t="s">
        <v>89</v>
      </c>
      <c r="B51" s="695" t="str">
        <f t="shared" si="1"/>
        <v>★</v>
      </c>
      <c r="C51" s="696"/>
      <c r="D51" s="697"/>
      <c r="E51" s="439">
        <v>11.33</v>
      </c>
      <c r="F51" s="439">
        <v>10.25</v>
      </c>
      <c r="G51" s="125">
        <f t="shared" si="0"/>
        <v>-1.08</v>
      </c>
      <c r="H51" s="701"/>
      <c r="I51" s="699"/>
      <c r="J51" s="699"/>
      <c r="K51" s="699"/>
      <c r="L51" s="700"/>
      <c r="M51" s="212"/>
      <c r="N51" s="213"/>
      <c r="O51" s="118" t="s">
        <v>89</v>
      </c>
    </row>
    <row r="52" spans="1:15" ht="61.15" customHeight="1" thickBot="1">
      <c r="A52" s="214" t="s">
        <v>90</v>
      </c>
      <c r="B52" s="695" t="str">
        <f t="shared" si="1"/>
        <v>★</v>
      </c>
      <c r="C52" s="696"/>
      <c r="D52" s="697"/>
      <c r="E52" s="439">
        <v>7.59</v>
      </c>
      <c r="F52" s="439">
        <v>7.19</v>
      </c>
      <c r="G52" s="125">
        <f t="shared" si="0"/>
        <v>-0.39999999999999947</v>
      </c>
      <c r="H52" s="765"/>
      <c r="I52" s="766"/>
      <c r="J52" s="766"/>
      <c r="K52" s="766"/>
      <c r="L52" s="767"/>
      <c r="M52" s="212"/>
      <c r="N52" s="213"/>
      <c r="O52" s="118" t="s">
        <v>90</v>
      </c>
    </row>
    <row r="53" spans="1:15" ht="61.15" customHeight="1" thickBot="1">
      <c r="A53" s="214" t="s">
        <v>91</v>
      </c>
      <c r="B53" s="695" t="str">
        <f t="shared" si="1"/>
        <v>★★</v>
      </c>
      <c r="C53" s="696"/>
      <c r="D53" s="697"/>
      <c r="E53" s="439">
        <v>8.9499999999999993</v>
      </c>
      <c r="F53" s="439">
        <v>7</v>
      </c>
      <c r="G53" s="125">
        <f t="shared" si="0"/>
        <v>-1.9499999999999993</v>
      </c>
      <c r="H53" s="701"/>
      <c r="I53" s="699"/>
      <c r="J53" s="699"/>
      <c r="K53" s="699"/>
      <c r="L53" s="700"/>
      <c r="M53" s="437"/>
      <c r="N53" s="213"/>
      <c r="O53" s="118" t="s">
        <v>91</v>
      </c>
    </row>
    <row r="54" spans="1:15" ht="61.15" customHeight="1" thickBot="1">
      <c r="A54" s="214" t="s">
        <v>92</v>
      </c>
      <c r="B54" s="695" t="str">
        <f t="shared" si="1"/>
        <v>☆</v>
      </c>
      <c r="C54" s="696"/>
      <c r="D54" s="697"/>
      <c r="E54" s="439">
        <v>11.18</v>
      </c>
      <c r="F54" s="439">
        <v>11.73</v>
      </c>
      <c r="G54" s="125">
        <f t="shared" si="0"/>
        <v>0.55000000000000071</v>
      </c>
      <c r="H54" s="701"/>
      <c r="I54" s="699"/>
      <c r="J54" s="699"/>
      <c r="K54" s="699"/>
      <c r="L54" s="700"/>
      <c r="M54" s="212"/>
      <c r="N54" s="213"/>
      <c r="O54" s="118" t="s">
        <v>92</v>
      </c>
    </row>
    <row r="55" spans="1:15" ht="61.15" customHeight="1" thickBot="1">
      <c r="A55" s="214" t="s">
        <v>93</v>
      </c>
      <c r="B55" s="695" t="b">
        <f t="shared" si="1"/>
        <v>0</v>
      </c>
      <c r="C55" s="696"/>
      <c r="D55" s="697"/>
      <c r="E55" s="440">
        <v>12.75</v>
      </c>
      <c r="F55" s="439">
        <v>9.2100000000000009</v>
      </c>
      <c r="G55" s="125">
        <f t="shared" si="0"/>
        <v>-3.5399999999999991</v>
      </c>
      <c r="H55" s="762"/>
      <c r="I55" s="763"/>
      <c r="J55" s="763"/>
      <c r="K55" s="763"/>
      <c r="L55" s="764"/>
      <c r="M55" s="571"/>
      <c r="N55" s="572"/>
      <c r="O55" s="118" t="s">
        <v>93</v>
      </c>
    </row>
    <row r="56" spans="1:15" ht="61.15" customHeight="1" thickBot="1">
      <c r="A56" s="214" t="s">
        <v>94</v>
      </c>
      <c r="B56" s="695" t="str">
        <f t="shared" si="1"/>
        <v>★★</v>
      </c>
      <c r="C56" s="696"/>
      <c r="D56" s="697"/>
      <c r="E56" s="439">
        <v>8.9499999999999993</v>
      </c>
      <c r="F56" s="439">
        <v>6.95</v>
      </c>
      <c r="G56" s="125">
        <f t="shared" si="0"/>
        <v>-1.9999999999999991</v>
      </c>
      <c r="H56" s="698"/>
      <c r="I56" s="699"/>
      <c r="J56" s="699"/>
      <c r="K56" s="699"/>
      <c r="L56" s="700"/>
      <c r="M56" s="212"/>
      <c r="N56" s="213"/>
      <c r="O56" s="118" t="s">
        <v>94</v>
      </c>
    </row>
    <row r="57" spans="1:15" ht="61.15" customHeight="1" thickBot="1">
      <c r="A57" s="214" t="s">
        <v>95</v>
      </c>
      <c r="B57" s="695" t="str">
        <f t="shared" si="1"/>
        <v>★★★</v>
      </c>
      <c r="C57" s="696"/>
      <c r="D57" s="697"/>
      <c r="E57" s="439">
        <v>9.08</v>
      </c>
      <c r="F57" s="439">
        <v>6.38</v>
      </c>
      <c r="G57" s="125">
        <f t="shared" si="0"/>
        <v>-2.7</v>
      </c>
      <c r="H57" s="698"/>
      <c r="I57" s="699"/>
      <c r="J57" s="699"/>
      <c r="K57" s="699"/>
      <c r="L57" s="700"/>
      <c r="M57" s="212"/>
      <c r="N57" s="213"/>
      <c r="O57" s="118" t="s">
        <v>95</v>
      </c>
    </row>
    <row r="58" spans="1:15" ht="61.15" customHeight="1" thickBot="1">
      <c r="A58" s="214" t="s">
        <v>96</v>
      </c>
      <c r="B58" s="695" t="str">
        <f t="shared" si="1"/>
        <v>☆</v>
      </c>
      <c r="C58" s="696"/>
      <c r="D58" s="697"/>
      <c r="E58" s="438">
        <v>5.43</v>
      </c>
      <c r="F58" s="439">
        <v>6.43</v>
      </c>
      <c r="G58" s="125">
        <f t="shared" si="0"/>
        <v>1</v>
      </c>
      <c r="H58" s="701"/>
      <c r="I58" s="699"/>
      <c r="J58" s="699"/>
      <c r="K58" s="699"/>
      <c r="L58" s="700"/>
      <c r="M58" s="212"/>
      <c r="N58" s="213"/>
      <c r="O58" s="118" t="s">
        <v>96</v>
      </c>
    </row>
    <row r="59" spans="1:15" ht="61.15" customHeight="1" thickBot="1">
      <c r="A59" s="214" t="s">
        <v>97</v>
      </c>
      <c r="B59" s="695" t="b">
        <f t="shared" si="1"/>
        <v>0</v>
      </c>
      <c r="C59" s="696"/>
      <c r="D59" s="697"/>
      <c r="E59" s="440">
        <v>12.27</v>
      </c>
      <c r="F59" s="439">
        <v>8.69</v>
      </c>
      <c r="G59" s="125">
        <f t="shared" si="0"/>
        <v>-3.58</v>
      </c>
      <c r="H59" s="701"/>
      <c r="I59" s="699"/>
      <c r="J59" s="699"/>
      <c r="K59" s="699"/>
      <c r="L59" s="700"/>
      <c r="M59" s="212"/>
      <c r="N59" s="213"/>
      <c r="O59" s="118" t="s">
        <v>97</v>
      </c>
    </row>
    <row r="60" spans="1:15" ht="61.15" customHeight="1" thickBot="1">
      <c r="A60" s="214" t="s">
        <v>98</v>
      </c>
      <c r="B60" s="695" t="str">
        <f t="shared" si="1"/>
        <v>★★★</v>
      </c>
      <c r="C60" s="696"/>
      <c r="D60" s="697"/>
      <c r="E60" s="440">
        <v>14.57</v>
      </c>
      <c r="F60" s="439">
        <v>11.33</v>
      </c>
      <c r="G60" s="125">
        <f t="shared" si="0"/>
        <v>-3.24</v>
      </c>
      <c r="H60" s="698"/>
      <c r="I60" s="699"/>
      <c r="J60" s="699"/>
      <c r="K60" s="699"/>
      <c r="L60" s="700"/>
      <c r="M60" s="212"/>
      <c r="N60" s="213"/>
      <c r="O60" s="118" t="s">
        <v>98</v>
      </c>
    </row>
    <row r="61" spans="1:15" ht="61.15" customHeight="1" thickBot="1">
      <c r="A61" s="214" t="s">
        <v>99</v>
      </c>
      <c r="B61" s="695" t="str">
        <f t="shared" si="1"/>
        <v>☆</v>
      </c>
      <c r="C61" s="696"/>
      <c r="D61" s="697"/>
      <c r="E61" s="438">
        <v>3.6</v>
      </c>
      <c r="F61" s="438">
        <v>3.75</v>
      </c>
      <c r="G61" s="125">
        <f t="shared" si="0"/>
        <v>0.14999999999999991</v>
      </c>
      <c r="H61" s="711"/>
      <c r="I61" s="712"/>
      <c r="J61" s="712"/>
      <c r="K61" s="712"/>
      <c r="L61" s="713"/>
      <c r="M61" s="567"/>
      <c r="N61" s="568"/>
      <c r="O61" s="118" t="s">
        <v>99</v>
      </c>
    </row>
    <row r="62" spans="1:15" ht="69" customHeight="1" thickBot="1">
      <c r="A62" s="214" t="s">
        <v>100</v>
      </c>
      <c r="B62" s="695" t="str">
        <f t="shared" si="1"/>
        <v>★</v>
      </c>
      <c r="C62" s="696"/>
      <c r="D62" s="697"/>
      <c r="E62" s="439">
        <v>10.09</v>
      </c>
      <c r="F62" s="439">
        <v>9.73</v>
      </c>
      <c r="G62" s="125">
        <f t="shared" si="0"/>
        <v>-0.35999999999999943</v>
      </c>
      <c r="H62" s="714" t="s">
        <v>331</v>
      </c>
      <c r="I62" s="715"/>
      <c r="J62" s="715"/>
      <c r="K62" s="715"/>
      <c r="L62" s="716"/>
      <c r="M62" s="590" t="s">
        <v>216</v>
      </c>
      <c r="N62" s="591">
        <v>45807</v>
      </c>
      <c r="O62" s="118" t="s">
        <v>100</v>
      </c>
    </row>
    <row r="63" spans="1:15" ht="61.15" customHeight="1" thickBot="1">
      <c r="A63" s="214" t="s">
        <v>101</v>
      </c>
      <c r="B63" s="695" t="str">
        <f t="shared" si="1"/>
        <v>★★★</v>
      </c>
      <c r="C63" s="696"/>
      <c r="D63" s="697"/>
      <c r="E63" s="439">
        <v>10.83</v>
      </c>
      <c r="F63" s="439">
        <v>8.17</v>
      </c>
      <c r="G63" s="125">
        <f t="shared" si="0"/>
        <v>-2.66</v>
      </c>
      <c r="H63" s="717"/>
      <c r="I63" s="718"/>
      <c r="J63" s="718"/>
      <c r="K63" s="718"/>
      <c r="L63" s="719"/>
      <c r="M63" s="576"/>
      <c r="N63" s="572"/>
      <c r="O63" s="118" t="s">
        <v>101</v>
      </c>
    </row>
    <row r="64" spans="1:15" ht="61.15" customHeight="1" thickBot="1">
      <c r="A64" s="214" t="s">
        <v>102</v>
      </c>
      <c r="B64" s="695" t="str">
        <f t="shared" si="1"/>
        <v>★★★</v>
      </c>
      <c r="C64" s="696"/>
      <c r="D64" s="697"/>
      <c r="E64" s="439">
        <v>10.26</v>
      </c>
      <c r="F64" s="439">
        <v>7.42</v>
      </c>
      <c r="G64" s="125">
        <f t="shared" si="0"/>
        <v>-2.84</v>
      </c>
      <c r="H64" s="705"/>
      <c r="I64" s="706"/>
      <c r="J64" s="706"/>
      <c r="K64" s="706"/>
      <c r="L64" s="707"/>
      <c r="M64" s="571"/>
      <c r="N64" s="572"/>
      <c r="O64" s="118" t="s">
        <v>102</v>
      </c>
    </row>
    <row r="65" spans="1:18" ht="61.15" customHeight="1" thickBot="1">
      <c r="A65" s="214" t="s">
        <v>103</v>
      </c>
      <c r="B65" s="695" t="str">
        <f t="shared" si="1"/>
        <v>☆</v>
      </c>
      <c r="C65" s="696"/>
      <c r="D65" s="697"/>
      <c r="E65" s="439">
        <v>7.24</v>
      </c>
      <c r="F65" s="439">
        <v>7.57</v>
      </c>
      <c r="G65" s="125">
        <f t="shared" si="0"/>
        <v>0.33000000000000007</v>
      </c>
      <c r="H65" s="708"/>
      <c r="I65" s="709"/>
      <c r="J65" s="709"/>
      <c r="K65" s="709"/>
      <c r="L65" s="710"/>
      <c r="M65" s="566"/>
      <c r="N65" s="572"/>
      <c r="O65" s="118" t="s">
        <v>103</v>
      </c>
    </row>
    <row r="66" spans="1:18" ht="61.15" customHeight="1" thickBot="1">
      <c r="A66" s="214" t="s">
        <v>104</v>
      </c>
      <c r="B66" s="695" t="str">
        <f t="shared" si="1"/>
        <v>★★</v>
      </c>
      <c r="C66" s="696"/>
      <c r="D66" s="697"/>
      <c r="E66" s="440">
        <v>13.14</v>
      </c>
      <c r="F66" s="439">
        <v>11.64</v>
      </c>
      <c r="G66" s="125">
        <f t="shared" si="0"/>
        <v>-1.5</v>
      </c>
      <c r="H66" s="698"/>
      <c r="I66" s="699"/>
      <c r="J66" s="699"/>
      <c r="K66" s="699"/>
      <c r="L66" s="700"/>
      <c r="M66" s="212"/>
      <c r="N66" s="213"/>
      <c r="O66" s="118" t="s">
        <v>104</v>
      </c>
    </row>
    <row r="67" spans="1:18" ht="61.15" customHeight="1" thickBot="1">
      <c r="A67" s="214" t="s">
        <v>105</v>
      </c>
      <c r="B67" s="695" t="str">
        <f t="shared" si="1"/>
        <v>★★</v>
      </c>
      <c r="C67" s="696"/>
      <c r="D67" s="697"/>
      <c r="E67" s="440">
        <v>12.07</v>
      </c>
      <c r="F67" s="439">
        <v>10.07</v>
      </c>
      <c r="G67" s="125">
        <f t="shared" si="0"/>
        <v>-2</v>
      </c>
      <c r="H67" s="698"/>
      <c r="I67" s="699"/>
      <c r="J67" s="699"/>
      <c r="K67" s="699"/>
      <c r="L67" s="700"/>
      <c r="M67" s="212"/>
      <c r="N67" s="213"/>
      <c r="O67" s="118" t="s">
        <v>105</v>
      </c>
    </row>
    <row r="68" spans="1:18" ht="61.15" customHeight="1" thickBot="1">
      <c r="A68" s="219" t="s">
        <v>106</v>
      </c>
      <c r="B68" s="695" t="str">
        <f t="shared" si="1"/>
        <v>★</v>
      </c>
      <c r="C68" s="696"/>
      <c r="D68" s="697"/>
      <c r="E68" s="439">
        <v>10.71</v>
      </c>
      <c r="F68" s="439">
        <v>9.48</v>
      </c>
      <c r="G68" s="125">
        <f t="shared" si="0"/>
        <v>-1.2300000000000004</v>
      </c>
      <c r="H68" s="701"/>
      <c r="I68" s="699"/>
      <c r="J68" s="699"/>
      <c r="K68" s="699"/>
      <c r="L68" s="700"/>
      <c r="M68" s="212"/>
      <c r="N68" s="213"/>
      <c r="O68" s="118" t="s">
        <v>106</v>
      </c>
    </row>
    <row r="69" spans="1:18" ht="61.15" customHeight="1" thickBot="1">
      <c r="A69" s="216" t="s">
        <v>107</v>
      </c>
      <c r="B69" s="695" t="str">
        <f t="shared" si="1"/>
        <v>★</v>
      </c>
      <c r="C69" s="696"/>
      <c r="D69" s="697"/>
      <c r="E69" s="460">
        <v>5.08</v>
      </c>
      <c r="F69" s="460">
        <v>3.96</v>
      </c>
      <c r="G69" s="125">
        <f t="shared" si="0"/>
        <v>-1.1200000000000001</v>
      </c>
      <c r="H69" s="702"/>
      <c r="I69" s="703"/>
      <c r="J69" s="703"/>
      <c r="K69" s="703"/>
      <c r="L69" s="704"/>
      <c r="M69" s="212"/>
      <c r="N69" s="213"/>
      <c r="O69" s="118" t="s">
        <v>107</v>
      </c>
    </row>
    <row r="70" spans="1:18" ht="61.15" customHeight="1" thickBot="1">
      <c r="A70" s="404" t="s">
        <v>108</v>
      </c>
      <c r="B70" s="695" t="str">
        <f t="shared" si="1"/>
        <v>★</v>
      </c>
      <c r="C70" s="696"/>
      <c r="D70" s="697"/>
      <c r="E70" s="439">
        <v>7.69</v>
      </c>
      <c r="F70" s="439">
        <v>6.96</v>
      </c>
      <c r="G70" s="405">
        <f t="shared" ref="G70" si="2">F70-E70</f>
        <v>-0.73000000000000043</v>
      </c>
      <c r="H70" s="750"/>
      <c r="I70" s="751"/>
      <c r="J70" s="751"/>
      <c r="K70" s="751"/>
      <c r="L70" s="752"/>
      <c r="M70" s="221"/>
      <c r="N70" s="406"/>
      <c r="O70" s="118"/>
    </row>
    <row r="71" spans="1:18" ht="42.75" customHeight="1" thickBot="1">
      <c r="A71" s="97"/>
      <c r="B71" s="97"/>
      <c r="C71" s="97"/>
      <c r="D71" s="97"/>
      <c r="E71" s="753"/>
      <c r="F71" s="753"/>
      <c r="G71" s="753"/>
      <c r="H71" s="753"/>
      <c r="I71" s="753"/>
      <c r="J71" s="753"/>
      <c r="K71" s="753"/>
      <c r="L71" s="753"/>
      <c r="M71" s="23">
        <f>COUNTIF(E24:E70,"&gt;=10")</f>
        <v>13</v>
      </c>
      <c r="N71" s="23">
        <f>COUNTIF(F24:F70,"&gt;=10")</f>
        <v>7</v>
      </c>
      <c r="O71" s="23" t="s">
        <v>3</v>
      </c>
    </row>
    <row r="72" spans="1:18" ht="36.75" customHeight="1" thickBot="1">
      <c r="A72" s="222" t="s">
        <v>17</v>
      </c>
      <c r="B72" s="223"/>
      <c r="C72" s="338"/>
      <c r="D72" s="338"/>
      <c r="E72" s="754" t="s">
        <v>109</v>
      </c>
      <c r="F72" s="754"/>
      <c r="G72" s="754"/>
      <c r="H72" s="755" t="s">
        <v>205</v>
      </c>
      <c r="I72" s="756"/>
      <c r="J72" s="338"/>
      <c r="K72" s="224"/>
      <c r="L72" s="224"/>
      <c r="M72" s="225"/>
      <c r="N72" s="226"/>
    </row>
    <row r="73" spans="1:18" ht="36.75" customHeight="1" thickBot="1">
      <c r="A73" s="31"/>
      <c r="B73" s="589"/>
      <c r="C73" s="759" t="s">
        <v>110</v>
      </c>
      <c r="D73" s="760"/>
      <c r="E73" s="760"/>
      <c r="F73" s="761"/>
      <c r="G73" s="227">
        <f>+F70</f>
        <v>6.96</v>
      </c>
      <c r="H73" s="228" t="s">
        <v>111</v>
      </c>
      <c r="I73" s="757">
        <f>+G70</f>
        <v>-0.73000000000000043</v>
      </c>
      <c r="J73" s="758"/>
      <c r="K73" s="99"/>
      <c r="L73" s="99"/>
      <c r="M73" s="100"/>
      <c r="N73" s="32"/>
    </row>
    <row r="74" spans="1:18" ht="36.75" customHeight="1" thickBot="1">
      <c r="A74" s="31"/>
      <c r="B74" s="98"/>
      <c r="C74" s="720" t="s">
        <v>112</v>
      </c>
      <c r="D74" s="721"/>
      <c r="E74" s="721"/>
      <c r="F74" s="722"/>
      <c r="G74" s="229">
        <f>+F35</f>
        <v>7.68</v>
      </c>
      <c r="H74" s="230" t="s">
        <v>113</v>
      </c>
      <c r="I74" s="723">
        <f>+G35</f>
        <v>0.16999999999999993</v>
      </c>
      <c r="J74" s="724"/>
      <c r="K74" s="99"/>
      <c r="L74" s="99"/>
      <c r="M74" s="100"/>
      <c r="N74" s="32"/>
      <c r="R74" s="231" t="s">
        <v>17</v>
      </c>
    </row>
    <row r="75" spans="1:18" ht="36.75" customHeight="1" thickBot="1">
      <c r="A75" s="31"/>
      <c r="B75" s="98"/>
      <c r="C75" s="725" t="s">
        <v>114</v>
      </c>
      <c r="D75" s="726"/>
      <c r="E75" s="726"/>
      <c r="F75" s="232" t="str">
        <f>VLOOKUP(G75,F:P,10,0)</f>
        <v>岐阜県</v>
      </c>
      <c r="G75" s="233">
        <f>MAX(F23:F69)</f>
        <v>12.3</v>
      </c>
      <c r="H75" s="727" t="s">
        <v>115</v>
      </c>
      <c r="I75" s="728"/>
      <c r="J75" s="728"/>
      <c r="K75" s="234">
        <f>+N71</f>
        <v>7</v>
      </c>
      <c r="L75" s="235" t="s">
        <v>116</v>
      </c>
      <c r="M75" s="401">
        <f>N71-M71</f>
        <v>-6</v>
      </c>
      <c r="N75" s="32"/>
      <c r="R75" s="111"/>
    </row>
    <row r="76" spans="1:18" ht="36.75" customHeight="1" thickBot="1">
      <c r="A76" s="33"/>
      <c r="B76" s="34"/>
      <c r="C76" s="34"/>
      <c r="D76" s="34"/>
      <c r="E76" s="34"/>
      <c r="F76" s="34"/>
      <c r="G76" s="34"/>
      <c r="H76" s="34"/>
      <c r="I76" s="34"/>
      <c r="J76" s="34"/>
      <c r="K76" s="35"/>
      <c r="L76" s="35"/>
      <c r="M76" s="36"/>
      <c r="N76" s="37"/>
      <c r="R76" s="111"/>
    </row>
    <row r="77" spans="1:18" ht="30.75" customHeight="1">
      <c r="A77" s="47"/>
      <c r="B77" s="47"/>
      <c r="C77" s="47"/>
      <c r="D77" s="47"/>
      <c r="E77" s="47"/>
      <c r="F77" s="47"/>
      <c r="G77" s="47"/>
      <c r="H77" s="47"/>
      <c r="I77" s="47"/>
      <c r="J77" s="47"/>
      <c r="K77" s="101"/>
      <c r="L77" s="101"/>
      <c r="M77" s="102"/>
      <c r="N77" s="103"/>
      <c r="R77" s="112"/>
    </row>
    <row r="78" spans="1:18" ht="30.75" customHeight="1" thickBot="1">
      <c r="A78" s="104"/>
      <c r="B78" s="104"/>
      <c r="C78" s="104"/>
      <c r="D78" s="104"/>
      <c r="E78" s="104"/>
      <c r="F78" s="104"/>
      <c r="G78" s="104"/>
      <c r="H78" s="104"/>
      <c r="I78" s="104"/>
      <c r="J78" s="104"/>
      <c r="K78" s="105"/>
      <c r="L78" s="105"/>
      <c r="M78" s="189"/>
      <c r="N78" s="104"/>
    </row>
    <row r="79" spans="1:18" ht="24.75" customHeight="1" thickTop="1">
      <c r="A79" s="729">
        <v>3</v>
      </c>
      <c r="B79" s="732" t="s">
        <v>202</v>
      </c>
      <c r="C79" s="733"/>
      <c r="D79" s="733"/>
      <c r="E79" s="733"/>
      <c r="F79" s="734"/>
      <c r="G79" s="741" t="s">
        <v>214</v>
      </c>
      <c r="H79" s="742"/>
      <c r="I79" s="742"/>
      <c r="J79" s="742"/>
      <c r="K79" s="742"/>
      <c r="L79" s="742"/>
      <c r="M79" s="742"/>
      <c r="N79" s="743"/>
    </row>
    <row r="80" spans="1:18" ht="24.75" customHeight="1">
      <c r="A80" s="730"/>
      <c r="B80" s="735"/>
      <c r="C80" s="736"/>
      <c r="D80" s="736"/>
      <c r="E80" s="736"/>
      <c r="F80" s="737"/>
      <c r="G80" s="744"/>
      <c r="H80" s="745"/>
      <c r="I80" s="745"/>
      <c r="J80" s="745"/>
      <c r="K80" s="745"/>
      <c r="L80" s="745"/>
      <c r="M80" s="745"/>
      <c r="N80" s="746"/>
      <c r="O80" s="106" t="s">
        <v>3</v>
      </c>
      <c r="P80" s="106"/>
    </row>
    <row r="81" spans="1:16" ht="24.75" customHeight="1">
      <c r="A81" s="730"/>
      <c r="B81" s="735"/>
      <c r="C81" s="736"/>
      <c r="D81" s="736"/>
      <c r="E81" s="736"/>
      <c r="F81" s="737"/>
      <c r="G81" s="744"/>
      <c r="H81" s="745"/>
      <c r="I81" s="745"/>
      <c r="J81" s="745"/>
      <c r="K81" s="745"/>
      <c r="L81" s="745"/>
      <c r="M81" s="745"/>
      <c r="N81" s="746"/>
      <c r="O81" s="106" t="s">
        <v>17</v>
      </c>
      <c r="P81" s="106" t="s">
        <v>117</v>
      </c>
    </row>
    <row r="82" spans="1:16" ht="24.75" customHeight="1">
      <c r="A82" s="730"/>
      <c r="B82" s="735"/>
      <c r="C82" s="736"/>
      <c r="D82" s="736"/>
      <c r="E82" s="736"/>
      <c r="F82" s="737"/>
      <c r="G82" s="744"/>
      <c r="H82" s="745"/>
      <c r="I82" s="745"/>
      <c r="J82" s="745"/>
      <c r="K82" s="745"/>
      <c r="L82" s="745"/>
      <c r="M82" s="745"/>
      <c r="N82" s="746"/>
      <c r="O82" s="107"/>
      <c r="P82" s="106"/>
    </row>
    <row r="83" spans="1:16" ht="46.15" customHeight="1" thickBot="1">
      <c r="A83" s="731"/>
      <c r="B83" s="738"/>
      <c r="C83" s="739"/>
      <c r="D83" s="739"/>
      <c r="E83" s="739"/>
      <c r="F83" s="740"/>
      <c r="G83" s="747"/>
      <c r="H83" s="748"/>
      <c r="I83" s="748"/>
      <c r="J83" s="748"/>
      <c r="K83" s="748"/>
      <c r="L83" s="748"/>
      <c r="M83" s="748"/>
      <c r="N83" s="749"/>
    </row>
    <row r="84" spans="1:16" ht="14.25"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1">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2"/>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0"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CA5A-D9E9-4142-A842-B6ABCAD904F2}">
  <sheetPr>
    <pageSetUpPr fitToPage="1"/>
  </sheetPr>
  <dimension ref="A1:P24"/>
  <sheetViews>
    <sheetView view="pageBreakPreview" zoomScale="95" zoomScaleNormal="75" zoomScaleSheetLayoutView="95" workbookViewId="0">
      <selection activeCell="H27" sqref="H27"/>
    </sheetView>
  </sheetViews>
  <sheetFormatPr defaultColWidth="9" defaultRowHeight="13.5"/>
  <cols>
    <col min="1" max="1" width="4.875" style="425" customWidth="1"/>
    <col min="2" max="7" width="9" style="425"/>
    <col min="8" max="12" width="15.5" style="425" customWidth="1"/>
    <col min="13" max="13" width="4.25" style="425" customWidth="1"/>
    <col min="14" max="16384" width="9" style="425"/>
  </cols>
  <sheetData>
    <row r="1" spans="1:16" ht="24">
      <c r="A1" s="828" t="s">
        <v>200</v>
      </c>
      <c r="B1" s="828"/>
      <c r="C1" s="828"/>
      <c r="D1" s="828"/>
      <c r="E1" s="828"/>
      <c r="F1" s="828"/>
      <c r="G1" s="828"/>
      <c r="H1" s="828"/>
      <c r="I1" s="828"/>
      <c r="J1" s="829"/>
      <c r="K1" s="829"/>
      <c r="L1" s="829"/>
      <c r="M1" s="829"/>
    </row>
    <row r="2" spans="1:16" ht="18.75">
      <c r="A2" s="830" t="s">
        <v>345</v>
      </c>
      <c r="B2" s="830"/>
      <c r="C2" s="830"/>
      <c r="D2" s="830"/>
      <c r="E2" s="830"/>
      <c r="F2" s="830"/>
      <c r="G2" s="830"/>
      <c r="H2" s="830"/>
      <c r="I2" s="830"/>
      <c r="J2" s="831"/>
      <c r="K2" s="831"/>
      <c r="L2" s="831"/>
      <c r="M2" s="831"/>
      <c r="N2" s="616"/>
      <c r="P2" s="631"/>
    </row>
    <row r="3" spans="1:16" ht="18.75">
      <c r="A3" s="830" t="s">
        <v>346</v>
      </c>
      <c r="B3" s="830"/>
      <c r="C3" s="830"/>
      <c r="D3" s="830"/>
      <c r="E3" s="830"/>
      <c r="F3" s="830"/>
      <c r="G3" s="830"/>
      <c r="H3" s="830"/>
      <c r="I3" s="830"/>
      <c r="J3" s="831"/>
      <c r="K3" s="831"/>
      <c r="L3" s="831"/>
      <c r="M3" s="831"/>
      <c r="N3" s="832"/>
      <c r="P3" s="632"/>
    </row>
    <row r="4" spans="1:16" ht="18">
      <c r="A4" s="833" t="s">
        <v>213</v>
      </c>
      <c r="B4" s="833"/>
      <c r="C4" s="833"/>
      <c r="D4" s="833"/>
      <c r="E4" s="833"/>
      <c r="F4" s="833"/>
      <c r="G4" s="833"/>
      <c r="H4" s="833"/>
      <c r="I4" s="833"/>
      <c r="J4" s="834"/>
      <c r="K4" s="834"/>
      <c r="L4" s="834"/>
      <c r="M4" s="834"/>
      <c r="N4" s="832"/>
      <c r="P4" s="631"/>
    </row>
    <row r="5" spans="1:16" ht="17.25">
      <c r="A5" s="633"/>
      <c r="B5" s="634"/>
      <c r="C5" s="634"/>
      <c r="D5" s="634"/>
      <c r="E5" s="634"/>
      <c r="F5" s="634"/>
      <c r="G5" s="634"/>
      <c r="H5" s="634"/>
      <c r="I5" s="634"/>
      <c r="J5" s="634"/>
      <c r="K5" s="634"/>
      <c r="L5" s="634"/>
      <c r="M5" s="634"/>
      <c r="N5" s="832"/>
      <c r="O5" s="635"/>
    </row>
    <row r="6" spans="1:16" ht="18" customHeight="1">
      <c r="A6" s="634"/>
      <c r="B6" s="835" t="s">
        <v>3</v>
      </c>
      <c r="C6" s="836"/>
      <c r="D6" s="836"/>
      <c r="E6" s="836"/>
      <c r="F6" s="634"/>
      <c r="G6" s="634"/>
      <c r="H6" s="839" t="s">
        <v>347</v>
      </c>
      <c r="I6" s="840"/>
      <c r="J6" s="840"/>
      <c r="K6" s="840"/>
      <c r="L6" s="840"/>
      <c r="M6" s="634"/>
      <c r="N6" s="832"/>
      <c r="O6" s="426"/>
      <c r="P6" s="426"/>
    </row>
    <row r="7" spans="1:16" ht="17.25">
      <c r="A7" s="634"/>
      <c r="B7" s="837"/>
      <c r="C7" s="837"/>
      <c r="D7" s="837"/>
      <c r="E7" s="837"/>
      <c r="F7" s="634"/>
      <c r="G7" s="634"/>
      <c r="H7" s="840"/>
      <c r="I7" s="840"/>
      <c r="J7" s="840"/>
      <c r="K7" s="840"/>
      <c r="L7" s="840"/>
      <c r="M7" s="634"/>
      <c r="N7" s="832"/>
      <c r="O7" s="425" t="s">
        <v>17</v>
      </c>
      <c r="P7" s="632"/>
    </row>
    <row r="8" spans="1:16" ht="18">
      <c r="A8" s="634"/>
      <c r="B8" s="837"/>
      <c r="C8" s="837"/>
      <c r="D8" s="837"/>
      <c r="E8" s="837"/>
      <c r="F8" s="634"/>
      <c r="G8" s="634"/>
      <c r="H8" s="840"/>
      <c r="I8" s="840"/>
      <c r="J8" s="840"/>
      <c r="K8" s="840"/>
      <c r="L8" s="840"/>
      <c r="M8" s="634"/>
      <c r="P8" s="631"/>
    </row>
    <row r="9" spans="1:16" ht="17.25">
      <c r="A9" s="634"/>
      <c r="B9" s="837"/>
      <c r="C9" s="837"/>
      <c r="D9" s="837"/>
      <c r="E9" s="837"/>
      <c r="F9" s="634"/>
      <c r="G9" s="634"/>
      <c r="H9" s="840"/>
      <c r="I9" s="840"/>
      <c r="J9" s="840"/>
      <c r="K9" s="840"/>
      <c r="L9" s="840"/>
      <c r="M9" s="634"/>
    </row>
    <row r="10" spans="1:16" ht="17.25">
      <c r="A10" s="634"/>
      <c r="B10" s="837"/>
      <c r="C10" s="837"/>
      <c r="D10" s="837"/>
      <c r="E10" s="837"/>
      <c r="F10" s="634"/>
      <c r="G10" s="634"/>
      <c r="H10" s="840"/>
      <c r="I10" s="840"/>
      <c r="J10" s="840"/>
      <c r="K10" s="840"/>
      <c r="L10" s="840"/>
      <c r="M10" s="634"/>
    </row>
    <row r="11" spans="1:16" ht="17.25">
      <c r="A11" s="634"/>
      <c r="B11" s="837"/>
      <c r="C11" s="837"/>
      <c r="D11" s="837"/>
      <c r="E11" s="837"/>
      <c r="F11" s="636"/>
      <c r="G11" s="636"/>
      <c r="H11" s="840"/>
      <c r="I11" s="840"/>
      <c r="J11" s="840"/>
      <c r="K11" s="840"/>
      <c r="L11" s="840"/>
      <c r="M11" s="634"/>
    </row>
    <row r="12" spans="1:16" ht="17.25">
      <c r="A12" s="634"/>
      <c r="B12" s="837"/>
      <c r="C12" s="837"/>
      <c r="D12" s="837"/>
      <c r="E12" s="837"/>
      <c r="F12" s="637"/>
      <c r="G12" s="637"/>
      <c r="H12" s="840"/>
      <c r="I12" s="840"/>
      <c r="J12" s="840"/>
      <c r="K12" s="840"/>
      <c r="L12" s="840"/>
      <c r="M12" s="634"/>
    </row>
    <row r="13" spans="1:16" ht="18">
      <c r="A13" s="634"/>
      <c r="B13" s="838"/>
      <c r="C13" s="838"/>
      <c r="D13" s="838"/>
      <c r="E13" s="838"/>
      <c r="F13" s="637"/>
      <c r="G13" s="637"/>
      <c r="H13" s="840"/>
      <c r="I13" s="840"/>
      <c r="J13" s="840"/>
      <c r="K13" s="840"/>
      <c r="L13" s="840"/>
      <c r="M13" s="634"/>
      <c r="P13" s="426"/>
    </row>
    <row r="14" spans="1:16" ht="23.25" customHeight="1">
      <c r="A14" s="634"/>
      <c r="B14" s="838"/>
      <c r="C14" s="838"/>
      <c r="D14" s="838"/>
      <c r="E14" s="838"/>
      <c r="F14" s="636"/>
      <c r="G14" s="636"/>
      <c r="H14" s="840"/>
      <c r="I14" s="840"/>
      <c r="J14" s="840"/>
      <c r="K14" s="840"/>
      <c r="L14" s="840"/>
      <c r="M14" s="634"/>
      <c r="P14" s="638" t="s">
        <v>17</v>
      </c>
    </row>
    <row r="15" spans="1:16" ht="17.25">
      <c r="A15" s="634"/>
      <c r="B15" s="634"/>
      <c r="C15" s="634"/>
      <c r="D15" s="634"/>
      <c r="E15" s="634"/>
      <c r="F15" s="634"/>
      <c r="G15" s="634"/>
      <c r="H15" s="634" t="s">
        <v>17</v>
      </c>
      <c r="I15" s="634"/>
      <c r="J15" s="634"/>
      <c r="K15" s="634"/>
      <c r="L15" s="634"/>
      <c r="M15" s="634"/>
    </row>
    <row r="16" spans="1:16" ht="7.15" customHeight="1" thickBot="1">
      <c r="A16" s="639"/>
      <c r="B16" s="640"/>
      <c r="C16" s="640"/>
      <c r="D16" s="640"/>
      <c r="E16" s="640"/>
      <c r="F16" s="640"/>
      <c r="G16" s="640"/>
      <c r="H16" s="640"/>
      <c r="I16" s="640"/>
      <c r="J16" s="640"/>
      <c r="K16" s="640"/>
      <c r="L16" s="640"/>
      <c r="M16" s="640"/>
    </row>
    <row r="17" spans="1:13" ht="9.6" customHeight="1" thickTop="1">
      <c r="A17" s="640"/>
      <c r="B17" s="819" t="s">
        <v>348</v>
      </c>
      <c r="C17" s="820"/>
      <c r="D17" s="820"/>
      <c r="E17" s="820"/>
      <c r="F17" s="820"/>
      <c r="G17" s="820"/>
      <c r="H17" s="820"/>
      <c r="I17" s="820"/>
      <c r="J17" s="820"/>
      <c r="K17" s="820"/>
      <c r="L17" s="821"/>
      <c r="M17" s="640"/>
    </row>
    <row r="18" spans="1:13" ht="26.45" customHeight="1">
      <c r="A18" s="640"/>
      <c r="B18" s="822"/>
      <c r="C18" s="823"/>
      <c r="D18" s="823"/>
      <c r="E18" s="823"/>
      <c r="F18" s="823"/>
      <c r="G18" s="823"/>
      <c r="H18" s="823"/>
      <c r="I18" s="823"/>
      <c r="J18" s="823"/>
      <c r="K18" s="823"/>
      <c r="L18" s="824"/>
      <c r="M18" s="640"/>
    </row>
    <row r="19" spans="1:13" ht="26.45" customHeight="1">
      <c r="A19" s="640"/>
      <c r="B19" s="822"/>
      <c r="C19" s="823"/>
      <c r="D19" s="823"/>
      <c r="E19" s="823"/>
      <c r="F19" s="823"/>
      <c r="G19" s="823"/>
      <c r="H19" s="823"/>
      <c r="I19" s="823"/>
      <c r="J19" s="823"/>
      <c r="K19" s="823"/>
      <c r="L19" s="824"/>
      <c r="M19" s="640"/>
    </row>
    <row r="20" spans="1:13" ht="26.45" customHeight="1">
      <c r="A20" s="640"/>
      <c r="B20" s="822"/>
      <c r="C20" s="823"/>
      <c r="D20" s="823"/>
      <c r="E20" s="823"/>
      <c r="F20" s="823"/>
      <c r="G20" s="823"/>
      <c r="H20" s="823"/>
      <c r="I20" s="823"/>
      <c r="J20" s="823"/>
      <c r="K20" s="823"/>
      <c r="L20" s="824"/>
      <c r="M20" s="640"/>
    </row>
    <row r="21" spans="1:13" ht="26.45" customHeight="1">
      <c r="A21" s="640"/>
      <c r="B21" s="822"/>
      <c r="C21" s="823"/>
      <c r="D21" s="823"/>
      <c r="E21" s="823"/>
      <c r="F21" s="823"/>
      <c r="G21" s="823"/>
      <c r="H21" s="823"/>
      <c r="I21" s="823"/>
      <c r="J21" s="823"/>
      <c r="K21" s="823"/>
      <c r="L21" s="824"/>
      <c r="M21" s="640"/>
    </row>
    <row r="22" spans="1:13" ht="26.45" customHeight="1">
      <c r="A22" s="640"/>
      <c r="B22" s="822"/>
      <c r="C22" s="823"/>
      <c r="D22" s="823"/>
      <c r="E22" s="823"/>
      <c r="F22" s="823"/>
      <c r="G22" s="823"/>
      <c r="H22" s="823"/>
      <c r="I22" s="823"/>
      <c r="J22" s="823"/>
      <c r="K22" s="823"/>
      <c r="L22" s="824"/>
      <c r="M22" s="640"/>
    </row>
    <row r="23" spans="1:13" ht="10.9" customHeight="1" thickBot="1">
      <c r="A23" s="640"/>
      <c r="B23" s="825"/>
      <c r="C23" s="826"/>
      <c r="D23" s="826"/>
      <c r="E23" s="826"/>
      <c r="F23" s="826"/>
      <c r="G23" s="826"/>
      <c r="H23" s="826"/>
      <c r="I23" s="826"/>
      <c r="J23" s="826"/>
      <c r="K23" s="826"/>
      <c r="L23" s="827"/>
      <c r="M23" s="640"/>
    </row>
    <row r="24" spans="1:13" ht="14.25" thickTop="1">
      <c r="A24" s="640"/>
      <c r="B24" s="640"/>
      <c r="C24" s="640"/>
      <c r="D24" s="640"/>
      <c r="E24" s="640"/>
      <c r="F24" s="640"/>
      <c r="G24" s="640"/>
      <c r="H24" s="640"/>
      <c r="I24" s="640"/>
      <c r="J24" s="640"/>
      <c r="K24" s="640"/>
      <c r="L24" s="640"/>
      <c r="M24" s="640"/>
    </row>
  </sheetData>
  <mergeCells count="8">
    <mergeCell ref="B17:L23"/>
    <mergeCell ref="A1:M1"/>
    <mergeCell ref="A2:M2"/>
    <mergeCell ref="A3:M3"/>
    <mergeCell ref="N3:N7"/>
    <mergeCell ref="A4:M4"/>
    <mergeCell ref="B6:E14"/>
    <mergeCell ref="H6:L14"/>
  </mergeCells>
  <phoneticPr fontId="82"/>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8"/>
  <sheetViews>
    <sheetView showGridLines="0" view="pageBreakPreview" zoomScale="80" zoomScaleNormal="100" zoomScaleSheetLayoutView="80" workbookViewId="0">
      <selection activeCell="A27" sqref="A27:XFD41"/>
    </sheetView>
  </sheetViews>
  <sheetFormatPr defaultColWidth="9" defaultRowHeight="31.15" customHeight="1"/>
  <cols>
    <col min="1" max="1" width="203.875" style="121" customWidth="1"/>
    <col min="2" max="2" width="11.25" style="119" customWidth="1"/>
    <col min="3" max="3" width="22" style="119" customWidth="1"/>
    <col min="4" max="4" width="20.125" style="120" customWidth="1"/>
    <col min="5" max="16384" width="9" style="1"/>
  </cols>
  <sheetData>
    <row r="1" spans="1:11" s="15" customFormat="1" ht="45.6" customHeight="1" thickBot="1">
      <c r="A1" s="368" t="s">
        <v>233</v>
      </c>
      <c r="B1" s="369" t="s">
        <v>118</v>
      </c>
      <c r="C1" s="370" t="s">
        <v>119</v>
      </c>
      <c r="D1" s="371" t="s">
        <v>120</v>
      </c>
    </row>
    <row r="2" spans="1:11" s="15" customFormat="1" ht="42.6" customHeight="1">
      <c r="A2" s="629" t="s">
        <v>353</v>
      </c>
      <c r="B2" s="359"/>
      <c r="C2" s="360"/>
      <c r="D2" s="366"/>
      <c r="E2" s="1"/>
      <c r="F2" s="1"/>
      <c r="G2" s="1"/>
      <c r="H2" s="1"/>
      <c r="I2" s="1"/>
      <c r="J2" s="1"/>
      <c r="K2" s="1"/>
    </row>
    <row r="3" spans="1:11" s="15" customFormat="1" ht="77.45" customHeight="1">
      <c r="A3" s="382" t="s">
        <v>356</v>
      </c>
      <c r="B3" s="348" t="s">
        <v>355</v>
      </c>
      <c r="C3" s="379" t="s">
        <v>357</v>
      </c>
      <c r="D3" s="367">
        <v>45808</v>
      </c>
      <c r="E3" s="1"/>
      <c r="F3" s="1"/>
      <c r="G3" s="1"/>
      <c r="H3" s="1"/>
      <c r="I3" s="1"/>
      <c r="J3" s="1"/>
      <c r="K3" s="1"/>
    </row>
    <row r="4" spans="1:11" s="15" customFormat="1" ht="36.6" customHeight="1" thickBot="1">
      <c r="A4" s="389" t="s">
        <v>358</v>
      </c>
      <c r="B4" s="363"/>
      <c r="C4" s="174"/>
      <c r="D4" s="383"/>
    </row>
    <row r="5" spans="1:11" s="15" customFormat="1" ht="31.15" hidden="1" customHeight="1">
      <c r="A5" s="368" t="s">
        <v>234</v>
      </c>
      <c r="B5" s="369" t="s">
        <v>332</v>
      </c>
      <c r="C5" s="370" t="s">
        <v>333</v>
      </c>
      <c r="D5" s="371" t="s">
        <v>334</v>
      </c>
    </row>
    <row r="6" spans="1:11" s="15" customFormat="1" ht="43.9" customHeight="1">
      <c r="A6" s="629" t="s">
        <v>335</v>
      </c>
      <c r="B6" s="316"/>
      <c r="C6" s="274"/>
      <c r="D6" s="366"/>
    </row>
    <row r="7" spans="1:11" s="15" customFormat="1" ht="129.6" customHeight="1">
      <c r="A7" s="382" t="s">
        <v>337</v>
      </c>
      <c r="B7" s="348" t="s">
        <v>338</v>
      </c>
      <c r="C7" s="379" t="s">
        <v>336</v>
      </c>
      <c r="D7" s="367">
        <v>45806</v>
      </c>
    </row>
    <row r="8" spans="1:11" s="15" customFormat="1" ht="39" customHeight="1" thickBot="1">
      <c r="A8" s="372" t="s">
        <v>354</v>
      </c>
      <c r="B8" s="373"/>
      <c r="C8" s="374"/>
      <c r="D8" s="367"/>
    </row>
    <row r="9" spans="1:11" s="15" customFormat="1" ht="45.6" customHeight="1">
      <c r="A9" s="629" t="s">
        <v>359</v>
      </c>
      <c r="B9" s="316"/>
      <c r="C9" s="274"/>
      <c r="D9" s="366"/>
    </row>
    <row r="10" spans="1:11" s="15" customFormat="1" ht="102.6" customHeight="1">
      <c r="A10" s="382" t="s">
        <v>361</v>
      </c>
      <c r="B10" s="348" t="s">
        <v>360</v>
      </c>
      <c r="C10" s="379" t="s">
        <v>363</v>
      </c>
      <c r="D10" s="367">
        <v>45806</v>
      </c>
    </row>
    <row r="11" spans="1:11" s="15" customFormat="1" ht="39.6" customHeight="1" thickBot="1">
      <c r="A11" s="372" t="s">
        <v>362</v>
      </c>
      <c r="B11" s="373"/>
      <c r="C11" s="374"/>
      <c r="D11" s="367"/>
    </row>
    <row r="12" spans="1:11" s="15" customFormat="1" ht="46.15" customHeight="1">
      <c r="A12" s="390" t="s">
        <v>364</v>
      </c>
      <c r="B12" s="180"/>
      <c r="C12" s="320"/>
      <c r="D12" s="366"/>
    </row>
    <row r="13" spans="1:11" s="15" customFormat="1" ht="235.15" customHeight="1">
      <c r="A13" s="375" t="s">
        <v>366</v>
      </c>
      <c r="B13" s="275" t="s">
        <v>365</v>
      </c>
      <c r="C13" s="319" t="s">
        <v>368</v>
      </c>
      <c r="D13" s="367">
        <v>45806</v>
      </c>
    </row>
    <row r="14" spans="1:11" s="15" customFormat="1" ht="40.9" customHeight="1" thickBot="1">
      <c r="A14" s="372" t="s">
        <v>367</v>
      </c>
      <c r="B14" s="373"/>
      <c r="C14" s="374"/>
      <c r="D14" s="381"/>
    </row>
    <row r="15" spans="1:11" s="15" customFormat="1" ht="64.900000000000006" customHeight="1">
      <c r="A15" s="391" t="s">
        <v>369</v>
      </c>
      <c r="B15" s="335"/>
      <c r="C15" s="336"/>
      <c r="D15" s="366"/>
    </row>
    <row r="16" spans="1:11" s="68" customFormat="1" ht="364.9" customHeight="1">
      <c r="A16" s="617" t="s">
        <v>370</v>
      </c>
      <c r="B16" s="357" t="s">
        <v>372</v>
      </c>
      <c r="C16" s="378" t="s">
        <v>336</v>
      </c>
      <c r="D16" s="367">
        <v>45805</v>
      </c>
      <c r="E16" s="358"/>
      <c r="F16" s="358"/>
      <c r="G16" s="358"/>
      <c r="H16" s="358"/>
      <c r="I16" s="358"/>
      <c r="J16" s="358"/>
      <c r="K16" s="358"/>
    </row>
    <row r="17" spans="1:19" s="15" customFormat="1" ht="42" customHeight="1" thickBot="1">
      <c r="A17" s="387" t="s">
        <v>371</v>
      </c>
      <c r="B17" s="376"/>
      <c r="C17" s="377"/>
      <c r="D17" s="367"/>
      <c r="E17" s="1"/>
      <c r="F17" s="1"/>
      <c r="G17" s="1"/>
      <c r="H17" s="1"/>
      <c r="I17" s="1"/>
      <c r="J17" s="1"/>
      <c r="K17" s="1"/>
    </row>
    <row r="18" spans="1:19" s="15" customFormat="1" ht="42" customHeight="1">
      <c r="A18" s="391" t="s">
        <v>373</v>
      </c>
      <c r="B18" s="335"/>
      <c r="C18" s="336"/>
      <c r="D18" s="366"/>
      <c r="E18" s="1"/>
      <c r="F18" s="1"/>
      <c r="G18" s="1"/>
      <c r="H18" s="1"/>
      <c r="I18" s="1"/>
      <c r="J18" s="1"/>
      <c r="K18" s="1"/>
    </row>
    <row r="19" spans="1:19" s="15" customFormat="1" ht="168" customHeight="1">
      <c r="A19" s="420" t="s">
        <v>374</v>
      </c>
      <c r="B19" s="458" t="s">
        <v>375</v>
      </c>
      <c r="C19" s="378" t="s">
        <v>376</v>
      </c>
      <c r="D19" s="367">
        <v>45805</v>
      </c>
      <c r="E19" s="1"/>
      <c r="F19" s="1"/>
      <c r="G19" s="1"/>
      <c r="H19" s="1"/>
      <c r="I19" s="1"/>
      <c r="J19" s="1"/>
      <c r="K19" s="1"/>
    </row>
    <row r="20" spans="1:19" s="15" customFormat="1" ht="42" customHeight="1" thickBot="1">
      <c r="A20" s="387" t="s">
        <v>377</v>
      </c>
      <c r="B20" s="376"/>
      <c r="C20" s="377"/>
      <c r="D20" s="367"/>
      <c r="E20" s="1"/>
      <c r="F20" s="1"/>
      <c r="G20" s="1"/>
      <c r="H20" s="1"/>
      <c r="I20" s="1"/>
      <c r="J20" s="1"/>
      <c r="K20" s="1"/>
    </row>
    <row r="21" spans="1:19" s="15" customFormat="1" ht="42.6" customHeight="1">
      <c r="A21" s="392" t="s">
        <v>378</v>
      </c>
      <c r="B21" s="359"/>
      <c r="C21" s="360"/>
      <c r="D21" s="366"/>
      <c r="E21" s="1"/>
      <c r="F21" s="1"/>
      <c r="G21" s="1"/>
      <c r="H21" s="1"/>
      <c r="I21" s="1"/>
      <c r="J21" s="1"/>
      <c r="K21" s="1"/>
    </row>
    <row r="22" spans="1:19" s="15" customFormat="1" ht="193.9" customHeight="1">
      <c r="A22" s="382" t="s">
        <v>380</v>
      </c>
      <c r="B22" s="348" t="s">
        <v>381</v>
      </c>
      <c r="C22" s="379" t="s">
        <v>386</v>
      </c>
      <c r="D22" s="367">
        <v>45804</v>
      </c>
      <c r="E22" s="1"/>
      <c r="F22" s="1"/>
      <c r="G22" s="1"/>
      <c r="H22" s="1"/>
      <c r="I22" s="1"/>
      <c r="J22" s="1"/>
      <c r="K22" s="1"/>
    </row>
    <row r="23" spans="1:19" s="15" customFormat="1" ht="36.6" customHeight="1" thickBot="1">
      <c r="A23" s="389" t="s">
        <v>379</v>
      </c>
      <c r="B23" s="363"/>
      <c r="C23" s="174"/>
      <c r="D23" s="383"/>
    </row>
    <row r="24" spans="1:19" s="15" customFormat="1" ht="45.6" customHeight="1">
      <c r="A24" s="390" t="s">
        <v>382</v>
      </c>
      <c r="B24" s="179"/>
      <c r="C24" s="173"/>
      <c r="D24" s="366"/>
    </row>
    <row r="25" spans="1:19" s="15" customFormat="1" ht="171" customHeight="1">
      <c r="A25" s="407" t="s">
        <v>383</v>
      </c>
      <c r="B25" s="348" t="s">
        <v>384</v>
      </c>
      <c r="C25" s="263" t="s">
        <v>368</v>
      </c>
      <c r="D25" s="388">
        <v>45803</v>
      </c>
    </row>
    <row r="26" spans="1:19" s="15" customFormat="1" ht="38.450000000000003" customHeight="1" thickBot="1">
      <c r="A26" s="389" t="s">
        <v>385</v>
      </c>
      <c r="B26" s="363"/>
      <c r="C26" s="174"/>
      <c r="D26" s="383"/>
    </row>
    <row r="27" spans="1:19" s="15" customFormat="1" ht="51.6" hidden="1" customHeight="1">
      <c r="A27" s="390"/>
      <c r="B27" s="180"/>
      <c r="C27" s="172"/>
      <c r="D27" s="366"/>
    </row>
    <row r="28" spans="1:19" s="15" customFormat="1" ht="148.9" hidden="1" customHeight="1">
      <c r="A28" s="393"/>
      <c r="B28" s="201"/>
      <c r="C28" s="263"/>
      <c r="D28" s="385"/>
    </row>
    <row r="29" spans="1:19" s="15" customFormat="1" ht="39.6" hidden="1" customHeight="1" thickBot="1">
      <c r="A29" s="450"/>
      <c r="B29" s="408"/>
      <c r="C29" s="409"/>
      <c r="D29" s="410"/>
    </row>
    <row r="30" spans="1:19" s="15" customFormat="1" ht="40.9" hidden="1" customHeight="1">
      <c r="A30" s="394"/>
      <c r="B30" s="177"/>
      <c r="C30" s="843"/>
      <c r="D30" s="841"/>
      <c r="S30" s="182"/>
    </row>
    <row r="31" spans="1:19" s="15" customFormat="1" ht="213.6" hidden="1" customHeight="1">
      <c r="A31" s="395"/>
      <c r="B31" s="329"/>
      <c r="C31" s="843"/>
      <c r="D31" s="841"/>
      <c r="S31" s="182"/>
    </row>
    <row r="32" spans="1:19" s="15" customFormat="1" ht="34.9" hidden="1" customHeight="1" thickBot="1">
      <c r="A32" s="203"/>
      <c r="B32" s="72"/>
      <c r="C32" s="844"/>
      <c r="D32" s="842"/>
      <c r="E32" s="15" t="s">
        <v>211</v>
      </c>
      <c r="H32" s="361"/>
      <c r="I32" s="361"/>
      <c r="J32" s="361"/>
      <c r="K32" s="361"/>
      <c r="L32" s="361"/>
      <c r="M32" s="361"/>
      <c r="N32" s="362"/>
    </row>
    <row r="33" spans="1:4" s="15" customFormat="1" ht="40.9" hidden="1" customHeight="1" thickTop="1">
      <c r="A33" s="451"/>
      <c r="B33" s="852"/>
      <c r="C33" s="847"/>
      <c r="D33" s="129"/>
    </row>
    <row r="34" spans="1:4" s="15" customFormat="1" ht="100.9" hidden="1" customHeight="1">
      <c r="A34" s="204"/>
      <c r="B34" s="853"/>
      <c r="C34" s="848"/>
      <c r="D34" s="183"/>
    </row>
    <row r="35" spans="1:4" s="15" customFormat="1" ht="42.6" hidden="1" customHeight="1" thickBot="1">
      <c r="A35" s="205"/>
      <c r="B35" s="854"/>
      <c r="C35" s="849"/>
      <c r="D35" s="128"/>
    </row>
    <row r="36" spans="1:4" s="15" customFormat="1" ht="40.9" hidden="1" customHeight="1" thickTop="1">
      <c r="A36" s="618"/>
      <c r="B36" s="855"/>
      <c r="C36" s="850"/>
      <c r="D36" s="857"/>
    </row>
    <row r="37" spans="1:4" s="68" customFormat="1" ht="99.6" hidden="1" customHeight="1">
      <c r="A37" s="315"/>
      <c r="B37" s="856"/>
      <c r="C37" s="851"/>
      <c r="D37" s="858"/>
    </row>
    <row r="38" spans="1:4" s="15" customFormat="1" ht="31.15" hidden="1" customHeight="1" thickBot="1">
      <c r="A38" s="272"/>
      <c r="B38" s="269"/>
      <c r="C38" s="270"/>
      <c r="D38" s="271"/>
    </row>
    <row r="39" spans="1:4" s="15" customFormat="1" ht="43.9" hidden="1" customHeight="1" thickTop="1">
      <c r="A39" s="618"/>
      <c r="B39" s="855"/>
      <c r="C39" s="850"/>
      <c r="D39" s="857"/>
    </row>
    <row r="40" spans="1:4" s="15" customFormat="1" ht="167.45" hidden="1" customHeight="1">
      <c r="A40" s="268"/>
      <c r="B40" s="856"/>
      <c r="C40" s="851"/>
      <c r="D40" s="858"/>
    </row>
    <row r="41" spans="1:4" s="15" customFormat="1" ht="37.9" hidden="1" customHeight="1" thickBot="1">
      <c r="A41" s="272"/>
      <c r="B41" s="269"/>
      <c r="C41" s="270"/>
      <c r="D41" s="271"/>
    </row>
    <row r="42" spans="1:4" s="15" customFormat="1" ht="52.9" hidden="1" customHeight="1" thickTop="1">
      <c r="A42" s="236"/>
      <c r="B42" s="127"/>
      <c r="C42" s="843"/>
      <c r="D42" s="129"/>
    </row>
    <row r="43" spans="1:4" s="15" customFormat="1" ht="124.15" hidden="1" customHeight="1">
      <c r="A43" s="452"/>
      <c r="B43" s="177"/>
      <c r="C43" s="843"/>
      <c r="D43" s="183"/>
    </row>
    <row r="44" spans="1:4" s="15" customFormat="1" ht="36.6" hidden="1" customHeight="1" thickBot="1">
      <c r="A44" s="203"/>
      <c r="B44" s="126"/>
      <c r="C44" s="844"/>
      <c r="D44" s="128"/>
    </row>
    <row r="45" spans="1:4" ht="47.45" hidden="1" customHeight="1" thickTop="1">
      <c r="A45" s="237"/>
      <c r="B45" s="127"/>
      <c r="C45" s="845"/>
      <c r="D45" s="129"/>
    </row>
    <row r="46" spans="1:4" ht="78.599999999999994" hidden="1" customHeight="1">
      <c r="A46" s="200"/>
      <c r="B46" s="196"/>
      <c r="C46" s="846"/>
      <c r="D46" s="183"/>
    </row>
    <row r="47" spans="1:4" ht="37.15" hidden="1" customHeight="1" thickBot="1">
      <c r="A47" s="207"/>
      <c r="B47" s="191"/>
      <c r="C47" s="190"/>
      <c r="D47" s="128"/>
    </row>
    <row r="48" spans="1:4" ht="42" hidden="1" customHeight="1" thickTop="1">
      <c r="A48" s="237"/>
      <c r="B48" s="127"/>
      <c r="C48" s="845"/>
      <c r="D48" s="129"/>
    </row>
    <row r="49" spans="1:4" ht="227.45" hidden="1" customHeight="1">
      <c r="A49" s="206"/>
      <c r="B49" s="196"/>
      <c r="C49" s="846"/>
      <c r="D49" s="183"/>
    </row>
    <row r="50" spans="1:4" ht="36.6" hidden="1" customHeight="1" thickBot="1">
      <c r="A50" s="207"/>
      <c r="B50" s="191"/>
      <c r="C50" s="190"/>
      <c r="D50" s="128"/>
    </row>
    <row r="51" spans="1:4" ht="45" hidden="1" customHeight="1" thickTop="1">
      <c r="A51" s="237"/>
      <c r="B51" s="127"/>
      <c r="C51" s="845"/>
      <c r="D51" s="129"/>
    </row>
    <row r="52" spans="1:4" ht="230.45" hidden="1" customHeight="1" thickBot="1">
      <c r="A52" s="206"/>
      <c r="B52" s="196"/>
      <c r="C52" s="846"/>
      <c r="D52" s="183"/>
    </row>
    <row r="53" spans="1:4" ht="36" hidden="1" customHeight="1" thickTop="1">
      <c r="A53" s="259"/>
      <c r="B53" s="127"/>
      <c r="C53" s="845"/>
      <c r="D53" s="129"/>
    </row>
    <row r="54" spans="1:4" ht="161.44999999999999" hidden="1" customHeight="1">
      <c r="A54" s="254"/>
      <c r="B54" s="188"/>
      <c r="C54" s="846"/>
      <c r="D54" s="183"/>
    </row>
    <row r="55" spans="1:4" ht="31.15" hidden="1" customHeight="1" thickBot="1">
      <c r="A55" s="207"/>
      <c r="B55" s="191"/>
      <c r="C55" s="190"/>
      <c r="D55" s="128"/>
    </row>
    <row r="56" spans="1:4" ht="31.15" customHeight="1">
      <c r="A56" s="321"/>
    </row>
    <row r="57" spans="1:4" ht="31.15" customHeight="1">
      <c r="A57" s="322" t="s">
        <v>197</v>
      </c>
    </row>
    <row r="58" spans="1:4" ht="31.15" customHeight="1">
      <c r="A58" s="323" t="s">
        <v>198</v>
      </c>
    </row>
  </sheetData>
  <protectedRanges>
    <protectedRange sqref="A25:D25" name="範囲1"/>
  </protectedRanges>
  <mergeCells count="15">
    <mergeCell ref="B33:B35"/>
    <mergeCell ref="B36:B37"/>
    <mergeCell ref="D36:D37"/>
    <mergeCell ref="D39:D40"/>
    <mergeCell ref="C39:C40"/>
    <mergeCell ref="B39:B40"/>
    <mergeCell ref="D30:D32"/>
    <mergeCell ref="C30:C32"/>
    <mergeCell ref="C53:C54"/>
    <mergeCell ref="C33:C35"/>
    <mergeCell ref="C42:C44"/>
    <mergeCell ref="C51:C52"/>
    <mergeCell ref="C45:C46"/>
    <mergeCell ref="C48:C49"/>
    <mergeCell ref="C36:C37"/>
  </mergeCells>
  <phoneticPr fontId="15"/>
  <hyperlinks>
    <hyperlink ref="A58" r:id="rId1" xr:uid="{86A4B1F7-D48D-4D2F-A37F-38B8392EB19D}"/>
    <hyperlink ref="A4" r:id="rId2" xr:uid="{6817CCE1-A031-4AE2-9F6D-A6B323E7005A}"/>
    <hyperlink ref="A8" r:id="rId3" xr:uid="{EA48FF95-68A5-4EDE-AE0B-7B31338C55F2}"/>
    <hyperlink ref="A11" r:id="rId4" xr:uid="{1776661D-D280-4E8D-8E26-2CCA46A78AE8}"/>
    <hyperlink ref="A14" r:id="rId5" xr:uid="{2A8B5E74-79E6-4919-80AC-6B56FB54247D}"/>
    <hyperlink ref="A17" r:id="rId6" xr:uid="{BD9DB813-BB1E-4EFC-9EA3-04E4315639CC}"/>
    <hyperlink ref="A20" r:id="rId7" xr:uid="{E3E9F3FC-C3DF-424E-95BD-D1E697DCE2D6}"/>
    <hyperlink ref="A23" r:id="rId8" xr:uid="{B6C9BE70-3E6F-42CE-A3BB-C5133D72BD80}"/>
    <hyperlink ref="A26" r:id="rId9" xr:uid="{1A4DBD10-6E0C-45CF-89E2-2891705D3B09}"/>
  </hyperlinks>
  <pageMargins left="0" right="0" top="0.19685039370078741" bottom="0.39370078740157483" header="0" footer="0.19685039370078741"/>
  <pageSetup paperSize="8" scale="21" orientation="portrait" horizontalDpi="300" verticalDpi="300" r:id="rId10"/>
  <headerFooter alignWithMargins="0"/>
  <rowBreaks count="1" manualBreakCount="1">
    <brk id="48" max="3" man="1"/>
  </rowBreaks>
  <tableParts count="1">
    <tablePart r:id="rId1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61"/>
  <sheetViews>
    <sheetView defaultGridColor="0" view="pageBreakPreview" colorId="56" zoomScale="80" zoomScaleNormal="66" zoomScaleSheetLayoutView="80" workbookViewId="0">
      <selection activeCell="D39" sqref="D39"/>
    </sheetView>
  </sheetViews>
  <sheetFormatPr defaultColWidth="9" defaultRowHeight="40.15" customHeight="1"/>
  <cols>
    <col min="1" max="1" width="201.5" style="124" customWidth="1"/>
    <col min="2" max="2" width="18" style="56" customWidth="1"/>
    <col min="3" max="3" width="20.125" style="57" customWidth="1"/>
    <col min="4" max="16384" width="9" style="14"/>
  </cols>
  <sheetData>
    <row r="1" spans="1:23" ht="40.15" customHeight="1" thickBot="1">
      <c r="A1" s="245" t="s">
        <v>235</v>
      </c>
      <c r="B1" s="246" t="s">
        <v>134</v>
      </c>
      <c r="C1" s="588" t="s">
        <v>120</v>
      </c>
    </row>
    <row r="2" spans="1:23" ht="43.15" customHeight="1" thickTop="1">
      <c r="A2" s="306" t="s">
        <v>352</v>
      </c>
      <c r="B2" s="127"/>
      <c r="C2" s="172"/>
    </row>
    <row r="3" spans="1:23" ht="106.9" customHeight="1">
      <c r="A3" s="313" t="s">
        <v>349</v>
      </c>
      <c r="B3" s="196" t="s">
        <v>351</v>
      </c>
      <c r="C3" s="411">
        <v>45807</v>
      </c>
    </row>
    <row r="4" spans="1:23" ht="34.15" customHeight="1" thickBot="1">
      <c r="A4" s="207" t="s">
        <v>350</v>
      </c>
      <c r="B4" s="345"/>
      <c r="C4" s="346"/>
      <c r="W4" s="14">
        <v>0</v>
      </c>
    </row>
    <row r="5" spans="1:23" ht="43.15" customHeight="1" thickTop="1">
      <c r="A5" s="306" t="s">
        <v>418</v>
      </c>
      <c r="B5" s="127"/>
      <c r="C5" s="172"/>
    </row>
    <row r="6" spans="1:23" ht="371.45" customHeight="1">
      <c r="A6" s="313" t="s">
        <v>388</v>
      </c>
      <c r="B6" s="196" t="s">
        <v>389</v>
      </c>
      <c r="C6" s="411">
        <v>45806</v>
      </c>
    </row>
    <row r="7" spans="1:23" ht="35.450000000000003" customHeight="1" thickBot="1">
      <c r="A7" s="207" t="s">
        <v>387</v>
      </c>
      <c r="B7" s="345"/>
      <c r="C7" s="346"/>
      <c r="W7" s="14">
        <v>0</v>
      </c>
    </row>
    <row r="8" spans="1:23" ht="39" customHeight="1" thickTop="1">
      <c r="A8" s="199" t="s">
        <v>419</v>
      </c>
      <c r="B8" s="180"/>
      <c r="C8" s="172"/>
    </row>
    <row r="9" spans="1:23" ht="214.15" customHeight="1">
      <c r="A9" s="313" t="s">
        <v>391</v>
      </c>
      <c r="B9" s="178" t="s">
        <v>392</v>
      </c>
      <c r="C9" s="173">
        <v>45806</v>
      </c>
    </row>
    <row r="10" spans="1:23" ht="32.450000000000003" customHeight="1" thickBot="1">
      <c r="A10" s="187" t="s">
        <v>390</v>
      </c>
      <c r="B10" s="179"/>
      <c r="C10" s="173"/>
    </row>
    <row r="11" spans="1:23" ht="40.9" customHeight="1" thickBot="1">
      <c r="A11" s="199" t="s">
        <v>420</v>
      </c>
      <c r="B11" s="180"/>
      <c r="C11" s="172"/>
    </row>
    <row r="12" spans="1:23" ht="61.9" customHeight="1">
      <c r="A12" s="313" t="s">
        <v>394</v>
      </c>
      <c r="B12" s="348" t="s">
        <v>395</v>
      </c>
      <c r="C12" s="172">
        <v>45807</v>
      </c>
    </row>
    <row r="13" spans="1:23" ht="32.450000000000003" customHeight="1" thickBot="1">
      <c r="A13" s="197" t="s">
        <v>393</v>
      </c>
      <c r="B13" s="179"/>
      <c r="C13" s="173"/>
    </row>
    <row r="14" spans="1:23" ht="40.15" customHeight="1">
      <c r="A14" s="199" t="s">
        <v>421</v>
      </c>
      <c r="B14" s="180"/>
      <c r="C14" s="172"/>
    </row>
    <row r="15" spans="1:23" ht="277.89999999999998" customHeight="1">
      <c r="A15" s="313" t="s">
        <v>397</v>
      </c>
      <c r="B15" s="178" t="s">
        <v>398</v>
      </c>
      <c r="C15" s="173">
        <v>45806</v>
      </c>
    </row>
    <row r="16" spans="1:23" ht="37.15" customHeight="1" thickBot="1">
      <c r="A16" s="197" t="s">
        <v>396</v>
      </c>
      <c r="B16" s="179"/>
      <c r="C16" s="173"/>
    </row>
    <row r="17" spans="1:3" ht="40.15" customHeight="1">
      <c r="A17" s="352" t="s">
        <v>422</v>
      </c>
      <c r="B17" s="318"/>
      <c r="C17" s="308"/>
    </row>
    <row r="18" spans="1:3" ht="105.6" customHeight="1">
      <c r="A18" s="314" t="s">
        <v>400</v>
      </c>
      <c r="B18" s="317" t="s">
        <v>401</v>
      </c>
      <c r="C18" s="309">
        <v>45805</v>
      </c>
    </row>
    <row r="19" spans="1:3" ht="36" customHeight="1" thickBot="1">
      <c r="A19" s="312" t="s">
        <v>399</v>
      </c>
      <c r="B19" s="310"/>
      <c r="C19" s="311"/>
    </row>
    <row r="20" spans="1:3" ht="40.15" customHeight="1">
      <c r="A20" s="353" t="s">
        <v>423</v>
      </c>
      <c r="B20" s="339"/>
      <c r="C20" s="342"/>
    </row>
    <row r="21" spans="1:3" ht="369" customHeight="1">
      <c r="A21" s="459" t="s">
        <v>403</v>
      </c>
      <c r="B21" s="399" t="s">
        <v>398</v>
      </c>
      <c r="C21" s="343">
        <v>45805</v>
      </c>
    </row>
    <row r="22" spans="1:3" ht="36.6" customHeight="1" thickBot="1">
      <c r="A22" s="583" t="s">
        <v>402</v>
      </c>
      <c r="B22" s="341"/>
      <c r="C22" s="344"/>
    </row>
    <row r="23" spans="1:3" ht="40.15" customHeight="1">
      <c r="A23" s="384" t="s">
        <v>424</v>
      </c>
      <c r="B23" s="339"/>
      <c r="C23" s="342"/>
    </row>
    <row r="24" spans="1:3" ht="240" customHeight="1">
      <c r="A24" s="380" t="s">
        <v>405</v>
      </c>
      <c r="B24" s="446" t="s">
        <v>389</v>
      </c>
      <c r="C24" s="343">
        <v>45805</v>
      </c>
    </row>
    <row r="25" spans="1:3" ht="41.45" customHeight="1" thickBot="1">
      <c r="A25" s="584" t="s">
        <v>404</v>
      </c>
      <c r="B25" s="341"/>
      <c r="C25" s="344"/>
    </row>
    <row r="26" spans="1:3" ht="48.6" customHeight="1">
      <c r="A26" s="353" t="s">
        <v>425</v>
      </c>
      <c r="B26" s="339"/>
      <c r="C26" s="342"/>
    </row>
    <row r="27" spans="1:3" ht="172.9" customHeight="1">
      <c r="A27" s="200" t="s">
        <v>407</v>
      </c>
      <c r="B27" s="399" t="s">
        <v>401</v>
      </c>
      <c r="C27" s="343">
        <v>45804</v>
      </c>
    </row>
    <row r="28" spans="1:3" ht="31.9" customHeight="1" thickBot="1">
      <c r="A28" s="583" t="s">
        <v>406</v>
      </c>
      <c r="B28" s="341"/>
      <c r="C28" s="344"/>
    </row>
    <row r="29" spans="1:3" ht="40.15" customHeight="1">
      <c r="A29" s="353" t="s">
        <v>426</v>
      </c>
      <c r="B29" s="339"/>
      <c r="C29" s="342"/>
    </row>
    <row r="30" spans="1:3" ht="346.15" customHeight="1">
      <c r="A30" s="400" t="s">
        <v>409</v>
      </c>
      <c r="B30" s="427" t="s">
        <v>410</v>
      </c>
      <c r="C30" s="343">
        <v>45804</v>
      </c>
    </row>
    <row r="31" spans="1:3" ht="40.15" customHeight="1" thickBot="1">
      <c r="A31" s="583" t="s">
        <v>408</v>
      </c>
      <c r="B31" s="341"/>
      <c r="C31" s="344"/>
    </row>
    <row r="32" spans="1:3" ht="40.15" customHeight="1">
      <c r="A32" s="384" t="s">
        <v>427</v>
      </c>
      <c r="B32" s="339"/>
      <c r="C32" s="342"/>
    </row>
    <row r="33" spans="1:3" ht="151.9" customHeight="1">
      <c r="A33" s="380" t="s">
        <v>412</v>
      </c>
      <c r="B33" s="340" t="s">
        <v>413</v>
      </c>
      <c r="C33" s="343">
        <v>45800</v>
      </c>
    </row>
    <row r="34" spans="1:3" ht="36.6" customHeight="1" thickBot="1">
      <c r="A34" s="584" t="s">
        <v>411</v>
      </c>
      <c r="B34" s="341"/>
      <c r="C34" s="344"/>
    </row>
    <row r="35" spans="1:3" ht="40.15" customHeight="1">
      <c r="A35" s="436" t="s">
        <v>428</v>
      </c>
      <c r="B35" s="339"/>
      <c r="C35" s="342"/>
    </row>
    <row r="36" spans="1:3" ht="328.15" customHeight="1">
      <c r="A36" s="587" t="s">
        <v>415</v>
      </c>
      <c r="B36" s="340" t="s">
        <v>351</v>
      </c>
      <c r="C36" s="343">
        <v>45800</v>
      </c>
    </row>
    <row r="37" spans="1:3" ht="37.9" customHeight="1" thickBot="1">
      <c r="A37" s="581" t="s">
        <v>414</v>
      </c>
      <c r="B37" s="341"/>
      <c r="C37" s="449"/>
    </row>
    <row r="38" spans="1:3" ht="40.15" customHeight="1">
      <c r="A38" s="436" t="s">
        <v>429</v>
      </c>
      <c r="B38" s="339"/>
      <c r="C38" s="421"/>
    </row>
    <row r="39" spans="1:3" ht="347.45" customHeight="1">
      <c r="A39" s="587" t="s">
        <v>417</v>
      </c>
      <c r="B39" s="340" t="s">
        <v>351</v>
      </c>
      <c r="C39" s="421">
        <v>45800</v>
      </c>
    </row>
    <row r="40" spans="1:3" ht="40.15" customHeight="1" thickBot="1">
      <c r="A40" s="667" t="s">
        <v>416</v>
      </c>
      <c r="B40" s="341"/>
      <c r="C40" s="421"/>
    </row>
    <row r="41" spans="1:3" ht="40.15" hidden="1" customHeight="1">
      <c r="A41" s="436"/>
      <c r="B41" s="339"/>
      <c r="C41" s="342"/>
    </row>
    <row r="42" spans="1:3" ht="191.45" hidden="1" customHeight="1">
      <c r="A42" s="587"/>
      <c r="B42" s="340"/>
      <c r="C42" s="343"/>
    </row>
    <row r="43" spans="1:3" ht="40.15" hidden="1" customHeight="1" thickBot="1">
      <c r="A43" s="581"/>
      <c r="B43" s="341"/>
      <c r="C43" s="344"/>
    </row>
    <row r="44" spans="1:3" ht="40.15" hidden="1" customHeight="1">
      <c r="A44" s="422"/>
      <c r="B44" s="339"/>
      <c r="C44" s="421"/>
    </row>
    <row r="45" spans="1:3" ht="213.6" hidden="1" customHeight="1">
      <c r="A45" s="200"/>
      <c r="B45" s="340"/>
      <c r="C45" s="421"/>
    </row>
    <row r="46" spans="1:3" ht="40.15" hidden="1" customHeight="1" thickBot="1">
      <c r="A46" s="333"/>
      <c r="B46" s="341"/>
      <c r="C46" s="421"/>
    </row>
    <row r="47" spans="1:3" ht="40.15" hidden="1" customHeight="1">
      <c r="A47" s="585"/>
      <c r="B47" s="339"/>
      <c r="C47" s="342"/>
    </row>
    <row r="48" spans="1:3" ht="69.599999999999994" hidden="1" customHeight="1">
      <c r="A48" s="380"/>
      <c r="B48" s="340"/>
      <c r="C48" s="343"/>
    </row>
    <row r="49" spans="1:3" ht="40.15" hidden="1" customHeight="1" thickBot="1">
      <c r="A49" s="582"/>
      <c r="B49" s="341"/>
      <c r="C49" s="344"/>
    </row>
    <row r="50" spans="1:3" ht="40.15" hidden="1" customHeight="1">
      <c r="A50" s="586"/>
      <c r="B50" s="339"/>
      <c r="C50" s="342"/>
    </row>
    <row r="51" spans="1:3" ht="279" hidden="1" customHeight="1">
      <c r="A51" s="380"/>
      <c r="B51" s="340"/>
      <c r="C51" s="343"/>
    </row>
    <row r="52" spans="1:3" ht="40.15" hidden="1" customHeight="1" thickBot="1">
      <c r="A52" s="582"/>
      <c r="B52" s="341"/>
      <c r="C52" s="344"/>
    </row>
    <row r="53" spans="1:3" ht="40.15" hidden="1" customHeight="1">
      <c r="A53" s="586"/>
      <c r="B53" s="339"/>
      <c r="C53" s="342"/>
    </row>
    <row r="54" spans="1:3" ht="256.89999999999998" hidden="1" customHeight="1">
      <c r="A54" s="380"/>
      <c r="B54" s="340"/>
      <c r="C54" s="343"/>
    </row>
    <row r="55" spans="1:3" ht="40.15" hidden="1" customHeight="1" thickBot="1">
      <c r="A55" s="582"/>
      <c r="B55" s="341"/>
      <c r="C55" s="344"/>
    </row>
    <row r="56" spans="1:3" ht="40.15" hidden="1" customHeight="1">
      <c r="A56" s="586"/>
      <c r="B56" s="339"/>
      <c r="C56" s="342"/>
    </row>
    <row r="57" spans="1:3" ht="279" hidden="1" customHeight="1">
      <c r="A57" s="380"/>
      <c r="B57" s="340"/>
      <c r="C57" s="343"/>
    </row>
    <row r="58" spans="1:3" ht="40.15" hidden="1" customHeight="1" thickBot="1">
      <c r="A58" s="582"/>
      <c r="B58" s="341"/>
      <c r="C58" s="344"/>
    </row>
    <row r="59" spans="1:3" ht="40.15" hidden="1" customHeight="1">
      <c r="A59" s="586"/>
      <c r="B59" s="339"/>
      <c r="C59" s="342"/>
    </row>
    <row r="60" spans="1:3" ht="259.89999999999998" hidden="1" customHeight="1">
      <c r="A60" s="380"/>
      <c r="B60" s="340"/>
      <c r="C60" s="343"/>
    </row>
    <row r="61" spans="1:3" ht="40.15" hidden="1" customHeight="1" thickBot="1">
      <c r="A61" s="581"/>
      <c r="B61" s="341"/>
      <c r="C61" s="344"/>
    </row>
  </sheetData>
  <phoneticPr fontId="82"/>
  <hyperlinks>
    <hyperlink ref="A4" r:id="rId1" xr:uid="{442967B8-DD1C-4E88-83FF-20AE5EDAEB4A}"/>
    <hyperlink ref="A7" r:id="rId2" xr:uid="{C176C581-6A05-488A-AA8F-A7BD58A124BB}"/>
    <hyperlink ref="A10" r:id="rId3" display="https://www.jetro.go.jp/biznews/2025/05/097d5153a6ec92b0.html?_previewDate_=null&amp;_previewToken_=&amp;revision=0&amp;viewForce=1&amp;_tmpCssPreview_=0%2F%2Fbiznews%2F%2Fevents%2F%2F%2Fevents%2F%2Fbiznews%2F%2Fbiznews%2F%2F%2Fbiznews%2F%2Fbiznews%2F%2Fbiznews%2F%2Fbiznews%2F%2Fbiznews%2F%2F%2F" xr:uid="{1AC4BF3C-8804-4C36-BE75-FD531BC96477}"/>
    <hyperlink ref="A13" r:id="rId4" xr:uid="{5F8F5F94-DF7A-4910-A9CD-055EC8198D7A}"/>
    <hyperlink ref="A16" r:id="rId5" xr:uid="{659A3D34-71BC-472F-A60D-C5D947F86965}"/>
    <hyperlink ref="A19" r:id="rId6" xr:uid="{66484924-E60D-4FC7-BD36-646DCFEF2574}"/>
    <hyperlink ref="A22" r:id="rId7" xr:uid="{F74A4553-3CA0-4577-BF2D-4E655B9DDF57}"/>
    <hyperlink ref="A25" r:id="rId8" xr:uid="{EF4AC2EE-8F89-4496-B692-C5666E27181E}"/>
    <hyperlink ref="A28" r:id="rId9" xr:uid="{4BAEB537-D20D-4097-8DFE-6790CEBBDD26}"/>
    <hyperlink ref="A31" r:id="rId10" xr:uid="{2AD5C860-035D-49ED-B911-CB543AC103C3}"/>
    <hyperlink ref="A34" r:id="rId11" xr:uid="{7BB4979B-F5A1-4DA8-8DD4-BD673D865BA8}"/>
    <hyperlink ref="A37" r:id="rId12" xr:uid="{E512B4FB-DC70-48A8-8153-85C161DD2E2D}"/>
    <hyperlink ref="A40" r:id="rId13" xr:uid="{2EB6549F-F59D-4820-91F4-4B7175C9AAC4}"/>
  </hyperlinks>
  <pageMargins left="0.74803149606299213" right="0.74803149606299213" top="0.98425196850393704" bottom="0.98425196850393704" header="0.51181102362204722" footer="0.51181102362204722"/>
  <pageSetup paperSize="9" scale="14" fitToHeight="3" orientation="portrait" r:id="rId14"/>
  <headerFooter alignWithMargins="0"/>
  <rowBreaks count="1" manualBreakCount="1">
    <brk id="3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topLeftCell="B1" zoomScale="98" zoomScaleNormal="112" zoomScaleSheetLayoutView="98" workbookViewId="0">
      <selection activeCell="D2" sqref="D2:D3"/>
    </sheetView>
  </sheetViews>
  <sheetFormatPr defaultColWidth="9" defaultRowHeight="13.5"/>
  <cols>
    <col min="1" max="1" width="5" style="1" customWidth="1"/>
    <col min="2" max="2" width="25.75" style="39" customWidth="1"/>
    <col min="3" max="3" width="74.125" style="1" customWidth="1"/>
    <col min="4" max="4" width="109.875" style="1" customWidth="1"/>
    <col min="5" max="5" width="3.875" style="1" customWidth="1"/>
    <col min="6" max="16384" width="9" style="1"/>
  </cols>
  <sheetData>
    <row r="1" spans="1:7" ht="18.75" customHeight="1">
      <c r="B1" s="39" t="s">
        <v>121</v>
      </c>
    </row>
    <row r="2" spans="1:7" ht="17.25" customHeight="1" thickBot="1">
      <c r="B2" s="386" t="s">
        <v>315</v>
      </c>
      <c r="C2" s="396"/>
      <c r="D2" s="859" t="str">
        <f>+D24</f>
        <v>対前週
インフルエンザ 　　     　       11%    増加
新型コロナウイルス          　　 2% 　 増加</v>
      </c>
    </row>
    <row r="3" spans="1:7" ht="16.5" customHeight="1" thickBot="1">
      <c r="B3" s="238" t="s">
        <v>122</v>
      </c>
      <c r="C3" s="239" t="s">
        <v>123</v>
      </c>
      <c r="D3" s="859"/>
    </row>
    <row r="4" spans="1:7" ht="17.25" customHeight="1" thickBot="1">
      <c r="B4" s="240" t="s">
        <v>124</v>
      </c>
      <c r="C4" s="307" t="s">
        <v>316</v>
      </c>
      <c r="D4" s="40"/>
    </row>
    <row r="5" spans="1:7" ht="17.25" customHeight="1">
      <c r="B5" s="865" t="s">
        <v>125</v>
      </c>
      <c r="C5" s="868" t="s">
        <v>126</v>
      </c>
      <c r="D5" s="869"/>
    </row>
    <row r="6" spans="1:7" ht="19.149999999999999" customHeight="1">
      <c r="B6" s="866"/>
      <c r="C6" s="870" t="s">
        <v>127</v>
      </c>
      <c r="D6" s="871"/>
      <c r="G6" s="68"/>
    </row>
    <row r="7" spans="1:7" ht="19.899999999999999" customHeight="1">
      <c r="B7" s="866"/>
      <c r="C7" s="84" t="s">
        <v>128</v>
      </c>
      <c r="D7" s="85"/>
      <c r="G7" s="68"/>
    </row>
    <row r="8" spans="1:7" ht="25.15" customHeight="1" thickBot="1">
      <c r="B8" s="867"/>
      <c r="C8" s="70" t="s">
        <v>129</v>
      </c>
      <c r="D8" s="69"/>
      <c r="G8" s="68"/>
    </row>
    <row r="9" spans="1:7" ht="37.9" customHeight="1" thickBot="1">
      <c r="B9" s="878" t="s">
        <v>318</v>
      </c>
      <c r="C9" s="880"/>
      <c r="D9" s="881"/>
      <c r="G9" s="68"/>
    </row>
    <row r="10" spans="1:7" ht="36" customHeight="1" thickBot="1">
      <c r="B10" s="879"/>
      <c r="C10" s="872" t="s">
        <v>317</v>
      </c>
      <c r="D10" s="873"/>
    </row>
    <row r="11" spans="1:7" ht="63.6" customHeight="1" thickBot="1">
      <c r="B11" s="882" t="s">
        <v>130</v>
      </c>
      <c r="C11" s="874" t="s">
        <v>321</v>
      </c>
      <c r="D11" s="875"/>
    </row>
    <row r="12" spans="1:7" ht="54" customHeight="1" thickBot="1">
      <c r="B12" s="883"/>
      <c r="C12" s="241" t="s">
        <v>323</v>
      </c>
      <c r="D12" s="242" t="s">
        <v>322</v>
      </c>
      <c r="F12" s="1" t="s">
        <v>17</v>
      </c>
    </row>
    <row r="13" spans="1:7" ht="37.9" customHeight="1" thickBot="1">
      <c r="B13" s="626" t="s">
        <v>319</v>
      </c>
      <c r="C13" s="876" t="s">
        <v>320</v>
      </c>
      <c r="D13" s="877"/>
    </row>
    <row r="14" spans="1:7" ht="110.45" customHeight="1" thickBot="1">
      <c r="B14" s="627" t="s">
        <v>131</v>
      </c>
      <c r="C14" s="243" t="s">
        <v>324</v>
      </c>
      <c r="D14" s="244" t="s">
        <v>325</v>
      </c>
      <c r="F14" t="s">
        <v>3</v>
      </c>
    </row>
    <row r="15" spans="1:7" ht="85.15" customHeight="1" thickBot="1">
      <c r="A15" t="s">
        <v>41</v>
      </c>
      <c r="B15" s="628" t="s">
        <v>212</v>
      </c>
      <c r="C15" s="863" t="s">
        <v>326</v>
      </c>
      <c r="D15" s="864"/>
    </row>
    <row r="16" spans="1:7" ht="17.25" customHeight="1"/>
    <row r="17" spans="2:5" ht="17.25" customHeight="1">
      <c r="B17" s="860" t="s">
        <v>132</v>
      </c>
      <c r="C17" s="130"/>
      <c r="D17" s="1" t="s">
        <v>41</v>
      </c>
    </row>
    <row r="18" spans="2:5">
      <c r="B18" s="860"/>
      <c r="C18"/>
    </row>
    <row r="19" spans="2:5">
      <c r="B19" s="860"/>
      <c r="E19" s="1" t="s">
        <v>17</v>
      </c>
    </row>
    <row r="20" spans="2:5">
      <c r="B20" s="860"/>
    </row>
    <row r="21" spans="2:5">
      <c r="B21" s="860"/>
    </row>
    <row r="22" spans="2:5" ht="17.25">
      <c r="B22" s="860"/>
      <c r="D22" s="181" t="s">
        <v>133</v>
      </c>
    </row>
    <row r="23" spans="2:5">
      <c r="B23" s="860"/>
    </row>
    <row r="24" spans="2:5">
      <c r="B24" s="860"/>
      <c r="D24" s="861" t="s">
        <v>328</v>
      </c>
    </row>
    <row r="25" spans="2:5">
      <c r="B25" s="860"/>
      <c r="D25" s="862"/>
    </row>
    <row r="26" spans="2:5">
      <c r="B26" s="860"/>
      <c r="D26" s="862"/>
    </row>
    <row r="27" spans="2:5">
      <c r="B27" s="860"/>
      <c r="D27" s="862"/>
    </row>
    <row r="28" spans="2:5">
      <c r="B28" s="860"/>
      <c r="D28" s="862"/>
    </row>
    <row r="29" spans="2:5">
      <c r="B29" s="860"/>
    </row>
    <row r="30" spans="2:5">
      <c r="B30" s="860"/>
      <c r="D30" s="1" t="s">
        <v>41</v>
      </c>
    </row>
    <row r="31" spans="2:5">
      <c r="B31" s="860"/>
      <c r="D31" s="1" t="s">
        <v>41</v>
      </c>
    </row>
    <row r="32" spans="2:5">
      <c r="B32" s="860"/>
    </row>
    <row r="33" spans="2:2">
      <c r="B33" s="860"/>
    </row>
    <row r="34" spans="2:2">
      <c r="B34" s="860"/>
    </row>
  </sheetData>
  <mergeCells count="13">
    <mergeCell ref="D2:D3"/>
    <mergeCell ref="B17:B34"/>
    <mergeCell ref="D24:D28"/>
    <mergeCell ref="C15:D15"/>
    <mergeCell ref="B5:B8"/>
    <mergeCell ref="C5:D5"/>
    <mergeCell ref="C6:D6"/>
    <mergeCell ref="C10:D10"/>
    <mergeCell ref="C11:D11"/>
    <mergeCell ref="C13:D13"/>
    <mergeCell ref="B9:B10"/>
    <mergeCell ref="C9:D9"/>
    <mergeCell ref="B11:B12"/>
  </mergeCells>
  <phoneticPr fontId="82"/>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24" zoomScale="102" zoomScaleNormal="102" zoomScaleSheetLayoutView="100" workbookViewId="0">
      <selection activeCell="Q25" sqref="Q25"/>
    </sheetView>
  </sheetViews>
  <sheetFormatPr defaultColWidth="9" defaultRowHeight="13.5"/>
  <cols>
    <col min="1" max="1" width="8.375" style="1" customWidth="1"/>
    <col min="2" max="13" width="6.75" style="1" customWidth="1"/>
    <col min="14" max="14" width="8.875" style="1" customWidth="1"/>
    <col min="15" max="15" width="5.875" style="1" customWidth="1"/>
    <col min="16" max="16" width="8.5" style="1" customWidth="1"/>
    <col min="17" max="29" width="6.75" style="1" customWidth="1"/>
    <col min="30" max="16384" width="9" style="1"/>
  </cols>
  <sheetData>
    <row r="1" spans="1:31" ht="15" customHeight="1">
      <c r="A1" s="892" t="s">
        <v>182</v>
      </c>
      <c r="B1" s="893"/>
      <c r="C1" s="893"/>
      <c r="D1" s="893"/>
      <c r="E1" s="893"/>
      <c r="F1" s="893"/>
      <c r="G1" s="893"/>
      <c r="H1" s="893"/>
      <c r="I1" s="893"/>
      <c r="J1" s="893"/>
      <c r="K1" s="893"/>
      <c r="L1" s="893"/>
      <c r="M1" s="893"/>
      <c r="N1" s="894"/>
      <c r="P1" s="892" t="s">
        <v>135</v>
      </c>
      <c r="Q1" s="893"/>
      <c r="R1" s="893"/>
      <c r="S1" s="893"/>
      <c r="T1" s="893"/>
      <c r="U1" s="893"/>
      <c r="V1" s="893"/>
      <c r="W1" s="893"/>
      <c r="X1" s="893"/>
      <c r="Y1" s="893"/>
      <c r="Z1" s="893"/>
      <c r="AA1" s="893"/>
      <c r="AB1" s="893"/>
      <c r="AC1" s="894"/>
    </row>
    <row r="2" spans="1:31" ht="18" customHeight="1" thickBot="1">
      <c r="A2" s="895" t="s">
        <v>3</v>
      </c>
      <c r="B2" s="896"/>
      <c r="C2" s="896"/>
      <c r="D2" s="896"/>
      <c r="E2" s="896"/>
      <c r="F2" s="896"/>
      <c r="G2" s="896"/>
      <c r="H2" s="896"/>
      <c r="I2" s="896"/>
      <c r="J2" s="896"/>
      <c r="K2" s="896"/>
      <c r="L2" s="896"/>
      <c r="M2" s="896"/>
      <c r="N2" s="897"/>
      <c r="P2" s="898" t="s">
        <v>136</v>
      </c>
      <c r="Q2" s="896"/>
      <c r="R2" s="896"/>
      <c r="S2" s="896"/>
      <c r="T2" s="896"/>
      <c r="U2" s="896"/>
      <c r="V2" s="896"/>
      <c r="W2" s="896"/>
      <c r="X2" s="896"/>
      <c r="Y2" s="896"/>
      <c r="Z2" s="896"/>
      <c r="AA2" s="896"/>
      <c r="AB2" s="896"/>
      <c r="AC2" s="899"/>
    </row>
    <row r="3" spans="1:31" ht="14.25" thickBot="1">
      <c r="A3" s="461" t="s">
        <v>3</v>
      </c>
      <c r="B3" s="462" t="s">
        <v>137</v>
      </c>
      <c r="C3" s="462" t="s">
        <v>138</v>
      </c>
      <c r="D3" s="462" t="s">
        <v>139</v>
      </c>
      <c r="E3" s="462" t="s">
        <v>140</v>
      </c>
      <c r="F3" s="464" t="s">
        <v>141</v>
      </c>
      <c r="G3" s="464" t="s">
        <v>142</v>
      </c>
      <c r="H3" s="464" t="s">
        <v>143</v>
      </c>
      <c r="I3" s="464" t="s">
        <v>144</v>
      </c>
      <c r="J3" s="464" t="s">
        <v>145</v>
      </c>
      <c r="K3" s="464" t="s">
        <v>146</v>
      </c>
      <c r="L3" s="464" t="s">
        <v>147</v>
      </c>
      <c r="M3" s="464" t="s">
        <v>148</v>
      </c>
      <c r="N3" s="465" t="s">
        <v>149</v>
      </c>
      <c r="P3" s="464"/>
      <c r="Q3" s="462" t="s">
        <v>137</v>
      </c>
      <c r="R3" s="462" t="s">
        <v>138</v>
      </c>
      <c r="S3" s="462" t="s">
        <v>139</v>
      </c>
      <c r="T3" s="462" t="s">
        <v>140</v>
      </c>
      <c r="U3" s="463" t="s">
        <v>141</v>
      </c>
      <c r="V3" s="464" t="s">
        <v>142</v>
      </c>
      <c r="W3" s="464" t="s">
        <v>143</v>
      </c>
      <c r="X3" s="464" t="s">
        <v>144</v>
      </c>
      <c r="Y3" s="464" t="s">
        <v>145</v>
      </c>
      <c r="Z3" s="464" t="s">
        <v>146</v>
      </c>
      <c r="AA3" s="464" t="s">
        <v>147</v>
      </c>
      <c r="AB3" s="464" t="s">
        <v>148</v>
      </c>
      <c r="AC3" s="466" t="s">
        <v>150</v>
      </c>
    </row>
    <row r="4" spans="1:31" ht="14.25" thickBot="1">
      <c r="A4" s="467" t="s">
        <v>3</v>
      </c>
      <c r="B4" s="468">
        <f>SUM(B7:B13)</f>
        <v>687</v>
      </c>
      <c r="C4" s="468">
        <f t="shared" ref="C4:M4" si="0">SUM(C7:C13)</f>
        <v>529</v>
      </c>
      <c r="D4" s="468">
        <f t="shared" si="0"/>
        <v>578</v>
      </c>
      <c r="E4" s="468">
        <f t="shared" si="0"/>
        <v>731</v>
      </c>
      <c r="F4" s="468">
        <f t="shared" si="0"/>
        <v>1401</v>
      </c>
      <c r="G4" s="468">
        <f t="shared" si="0"/>
        <v>2343</v>
      </c>
      <c r="H4" s="468">
        <f t="shared" si="0"/>
        <v>3338</v>
      </c>
      <c r="I4" s="468">
        <f t="shared" si="0"/>
        <v>3798</v>
      </c>
      <c r="J4" s="468">
        <f t="shared" si="0"/>
        <v>2933</v>
      </c>
      <c r="K4" s="468">
        <f t="shared" si="0"/>
        <v>2324</v>
      </c>
      <c r="L4" s="468">
        <f t="shared" si="0"/>
        <v>1302</v>
      </c>
      <c r="M4" s="468">
        <f t="shared" si="0"/>
        <v>943</v>
      </c>
      <c r="N4" s="468">
        <f>SUM(B4:M4)</f>
        <v>20907</v>
      </c>
      <c r="O4" s="4"/>
      <c r="P4" s="469" t="str">
        <f>+A4</f>
        <v xml:space="preserve"> </v>
      </c>
      <c r="Q4" s="468">
        <f>SUM(Q7:Q13)</f>
        <v>31</v>
      </c>
      <c r="R4" s="468">
        <f t="shared" ref="R4:AB4" si="1">SUM(R7:R13)</f>
        <v>24</v>
      </c>
      <c r="S4" s="468">
        <f t="shared" si="1"/>
        <v>51</v>
      </c>
      <c r="T4" s="468">
        <f t="shared" si="1"/>
        <v>21</v>
      </c>
      <c r="U4" s="468">
        <f t="shared" si="1"/>
        <v>32</v>
      </c>
      <c r="V4" s="468">
        <f t="shared" si="1"/>
        <v>22</v>
      </c>
      <c r="W4" s="468">
        <f t="shared" si="1"/>
        <v>22</v>
      </c>
      <c r="X4" s="468">
        <f t="shared" si="1"/>
        <v>39</v>
      </c>
      <c r="Y4" s="468">
        <f t="shared" si="1"/>
        <v>22</v>
      </c>
      <c r="Z4" s="468">
        <f t="shared" si="1"/>
        <v>49</v>
      </c>
      <c r="AA4" s="468">
        <f t="shared" si="1"/>
        <v>31</v>
      </c>
      <c r="AB4" s="468">
        <f t="shared" si="1"/>
        <v>50</v>
      </c>
      <c r="AC4" s="468">
        <f>SUM(Q4:AB4)</f>
        <v>394</v>
      </c>
    </row>
    <row r="5" spans="1:31" ht="19.899999999999999" customHeight="1" thickBot="1">
      <c r="A5" s="470" t="s">
        <v>3</v>
      </c>
      <c r="B5" s="470" t="s">
        <v>3</v>
      </c>
      <c r="C5" s="470" t="s">
        <v>3</v>
      </c>
      <c r="D5" s="470" t="s">
        <v>3</v>
      </c>
      <c r="E5" s="470" t="s">
        <v>3</v>
      </c>
      <c r="F5" s="471" t="s">
        <v>151</v>
      </c>
      <c r="G5" s="470" t="s">
        <v>3</v>
      </c>
      <c r="H5" s="470" t="s">
        <v>3</v>
      </c>
      <c r="I5" s="470" t="s">
        <v>3</v>
      </c>
      <c r="J5" s="470" t="s" ph="1">
        <v>17</v>
      </c>
      <c r="K5" s="470" t="s" ph="1">
        <v>17</v>
      </c>
      <c r="L5" s="470" ph="1"/>
      <c r="M5" s="470" t="s" ph="1">
        <v>17</v>
      </c>
      <c r="N5" s="472"/>
      <c r="O5" s="45"/>
      <c r="P5" s="356"/>
      <c r="Q5" s="356"/>
      <c r="R5" s="356"/>
      <c r="S5" s="356"/>
      <c r="T5" s="356"/>
      <c r="U5" s="471" t="s">
        <v>151</v>
      </c>
      <c r="V5" s="356"/>
      <c r="W5" s="356"/>
      <c r="X5" s="356"/>
      <c r="Y5" s="356"/>
      <c r="Z5" s="356"/>
      <c r="AA5" s="356"/>
      <c r="AB5" s="356"/>
      <c r="AC5" s="472"/>
      <c r="AE5" s="1" t="s">
        <v>179</v>
      </c>
    </row>
    <row r="6" spans="1:31" ht="19.899999999999999" customHeight="1" thickBot="1">
      <c r="A6" s="470"/>
      <c r="B6" s="470"/>
      <c r="C6" s="470"/>
      <c r="D6" s="470"/>
      <c r="E6" s="470"/>
      <c r="F6" s="471">
        <v>51</v>
      </c>
      <c r="G6" s="355"/>
      <c r="H6" s="355"/>
      <c r="I6" s="355"/>
      <c r="J6" s="355"/>
      <c r="K6" s="355"/>
      <c r="L6" s="355"/>
      <c r="M6" s="355"/>
      <c r="N6" s="136"/>
      <c r="O6" s="45"/>
      <c r="P6" s="355"/>
      <c r="Q6" s="355"/>
      <c r="R6" s="355"/>
      <c r="S6" s="355"/>
      <c r="T6" s="355"/>
      <c r="U6" s="471">
        <v>2</v>
      </c>
      <c r="V6" s="355"/>
      <c r="W6" s="355"/>
      <c r="X6" s="355"/>
      <c r="Y6" s="355"/>
      <c r="Z6" s="355"/>
      <c r="AA6" s="355"/>
      <c r="AB6" s="355"/>
      <c r="AC6" s="136"/>
    </row>
    <row r="7" spans="1:31" ht="19.899999999999999" customHeight="1" thickBot="1">
      <c r="A7" s="473" t="s">
        <v>203</v>
      </c>
      <c r="B7" s="578">
        <v>142</v>
      </c>
      <c r="C7" s="570">
        <v>93</v>
      </c>
      <c r="D7" s="570">
        <v>85</v>
      </c>
      <c r="E7" s="579">
        <v>103</v>
      </c>
      <c r="F7" s="580">
        <v>160</v>
      </c>
      <c r="G7" s="355"/>
      <c r="H7" s="355"/>
      <c r="I7" s="355"/>
      <c r="J7" s="355"/>
      <c r="K7" s="355"/>
      <c r="L7" s="355"/>
      <c r="M7" s="355"/>
      <c r="N7" s="475">
        <f t="shared" ref="N7:N21" si="2">SUM(B7:M7)</f>
        <v>583</v>
      </c>
      <c r="O7" s="45"/>
      <c r="P7" s="473" t="s">
        <v>203</v>
      </c>
      <c r="Q7" s="474">
        <v>2</v>
      </c>
      <c r="R7" s="474">
        <v>4</v>
      </c>
      <c r="S7" s="474">
        <v>6</v>
      </c>
      <c r="T7" s="474">
        <v>4</v>
      </c>
      <c r="U7" s="471">
        <v>7</v>
      </c>
      <c r="V7" s="355"/>
      <c r="W7" s="355"/>
      <c r="X7" s="355"/>
      <c r="Y7" s="355"/>
      <c r="Z7" s="355"/>
      <c r="AA7" s="355"/>
      <c r="AB7" s="355"/>
      <c r="AC7" s="476">
        <f>SUM(Q7:AB7)</f>
        <v>23</v>
      </c>
    </row>
    <row r="8" spans="1:31" ht="19.899999999999999" customHeight="1" thickBot="1">
      <c r="A8" s="473" t="s">
        <v>181</v>
      </c>
      <c r="B8" s="273">
        <v>103</v>
      </c>
      <c r="C8" s="424">
        <v>102</v>
      </c>
      <c r="D8" s="424">
        <v>114</v>
      </c>
      <c r="E8" s="185">
        <v>122</v>
      </c>
      <c r="F8" s="477">
        <v>257</v>
      </c>
      <c r="G8" s="478">
        <v>308</v>
      </c>
      <c r="H8" s="478">
        <v>519</v>
      </c>
      <c r="I8" s="479">
        <v>708</v>
      </c>
      <c r="J8" s="480">
        <v>541</v>
      </c>
      <c r="K8" s="481">
        <v>533</v>
      </c>
      <c r="L8" s="480">
        <v>277</v>
      </c>
      <c r="M8" s="480">
        <v>158</v>
      </c>
      <c r="N8" s="475">
        <f t="shared" si="2"/>
        <v>3742</v>
      </c>
      <c r="O8" s="45"/>
      <c r="P8" s="482" t="s">
        <v>152</v>
      </c>
      <c r="Q8" s="474">
        <v>4</v>
      </c>
      <c r="R8" s="482">
        <v>4</v>
      </c>
      <c r="S8" s="482">
        <v>4</v>
      </c>
      <c r="T8" s="483">
        <v>8</v>
      </c>
      <c r="U8" s="482">
        <v>1</v>
      </c>
      <c r="V8" s="482">
        <v>2</v>
      </c>
      <c r="W8" s="482">
        <v>6</v>
      </c>
      <c r="X8" s="484">
        <v>21</v>
      </c>
      <c r="Y8" s="485">
        <v>12</v>
      </c>
      <c r="Z8" s="482">
        <v>8</v>
      </c>
      <c r="AA8" s="482">
        <v>0</v>
      </c>
      <c r="AB8" s="482">
        <v>4</v>
      </c>
      <c r="AC8" s="476">
        <f>SUM(Q8:AB8)</f>
        <v>74</v>
      </c>
    </row>
    <row r="9" spans="1:31" ht="18" customHeight="1" thickBot="1">
      <c r="A9" s="473" t="s">
        <v>153</v>
      </c>
      <c r="B9" s="486">
        <v>84</v>
      </c>
      <c r="C9" s="487">
        <v>62</v>
      </c>
      <c r="D9" s="487">
        <v>99</v>
      </c>
      <c r="E9" s="487">
        <v>112</v>
      </c>
      <c r="F9" s="488">
        <v>224</v>
      </c>
      <c r="G9" s="488">
        <v>526</v>
      </c>
      <c r="H9" s="488">
        <v>521</v>
      </c>
      <c r="I9" s="489">
        <v>768</v>
      </c>
      <c r="J9" s="490">
        <v>454</v>
      </c>
      <c r="K9" s="490">
        <v>390</v>
      </c>
      <c r="L9" s="490">
        <v>416</v>
      </c>
      <c r="M9" s="491">
        <v>154</v>
      </c>
      <c r="N9" s="492">
        <f t="shared" si="2"/>
        <v>3810</v>
      </c>
      <c r="O9" s="4"/>
      <c r="P9" s="493" t="s">
        <v>153</v>
      </c>
      <c r="Q9" s="494">
        <v>1</v>
      </c>
      <c r="R9" s="495">
        <v>1</v>
      </c>
      <c r="S9" s="495">
        <v>4</v>
      </c>
      <c r="T9" s="495">
        <v>2</v>
      </c>
      <c r="U9" s="495">
        <v>2</v>
      </c>
      <c r="V9" s="487">
        <v>7</v>
      </c>
      <c r="W9" s="487">
        <v>7</v>
      </c>
      <c r="X9" s="487">
        <v>3</v>
      </c>
      <c r="Y9" s="487">
        <v>1</v>
      </c>
      <c r="Z9" s="496">
        <v>7</v>
      </c>
      <c r="AA9" s="496">
        <v>7</v>
      </c>
      <c r="AB9" s="497">
        <v>5</v>
      </c>
      <c r="AC9" s="498">
        <f>SUM(Q9:AB9)</f>
        <v>47</v>
      </c>
    </row>
    <row r="10" spans="1:31" ht="18" customHeight="1" thickBot="1">
      <c r="A10" s="499" t="s">
        <v>154</v>
      </c>
      <c r="B10" s="137">
        <v>81</v>
      </c>
      <c r="C10" s="138">
        <v>39</v>
      </c>
      <c r="D10" s="138">
        <v>72</v>
      </c>
      <c r="E10" s="139">
        <v>89</v>
      </c>
      <c r="F10" s="139">
        <v>258</v>
      </c>
      <c r="G10" s="139">
        <v>416</v>
      </c>
      <c r="H10" s="193">
        <v>554</v>
      </c>
      <c r="I10" s="193">
        <v>568</v>
      </c>
      <c r="J10" s="192">
        <v>578</v>
      </c>
      <c r="K10" s="139">
        <v>337</v>
      </c>
      <c r="L10" s="139">
        <v>169</v>
      </c>
      <c r="M10" s="139">
        <v>168</v>
      </c>
      <c r="N10" s="140">
        <f t="shared" si="2"/>
        <v>3329</v>
      </c>
      <c r="O10" s="47" t="s">
        <v>17</v>
      </c>
      <c r="P10" s="500" t="s">
        <v>154</v>
      </c>
      <c r="Q10" s="501">
        <v>0</v>
      </c>
      <c r="R10" s="502">
        <v>5</v>
      </c>
      <c r="S10" s="502">
        <v>4</v>
      </c>
      <c r="T10" s="502">
        <v>1</v>
      </c>
      <c r="U10" s="502">
        <v>1</v>
      </c>
      <c r="V10" s="502">
        <v>1</v>
      </c>
      <c r="W10" s="502">
        <v>1</v>
      </c>
      <c r="X10" s="502">
        <v>1</v>
      </c>
      <c r="Y10" s="501">
        <v>0</v>
      </c>
      <c r="Z10" s="501">
        <v>0</v>
      </c>
      <c r="AA10" s="501">
        <v>0</v>
      </c>
      <c r="AB10" s="501">
        <v>2</v>
      </c>
      <c r="AC10" s="503">
        <f t="shared" ref="AC10:AC21" si="3">SUM(Q10:AB10)</f>
        <v>16</v>
      </c>
    </row>
    <row r="11" spans="1:31" ht="18" customHeight="1" thickBot="1">
      <c r="A11" s="499" t="s">
        <v>155</v>
      </c>
      <c r="B11" s="349">
        <v>81</v>
      </c>
      <c r="C11" s="349">
        <v>48</v>
      </c>
      <c r="D11" s="350">
        <v>71</v>
      </c>
      <c r="E11" s="349">
        <v>128</v>
      </c>
      <c r="F11" s="349">
        <v>171</v>
      </c>
      <c r="G11" s="349">
        <v>350</v>
      </c>
      <c r="H11" s="349">
        <v>569</v>
      </c>
      <c r="I11" s="349">
        <v>553</v>
      </c>
      <c r="J11" s="349">
        <v>458</v>
      </c>
      <c r="K11" s="349">
        <v>306</v>
      </c>
      <c r="L11" s="577">
        <v>221</v>
      </c>
      <c r="M11" s="350">
        <v>229</v>
      </c>
      <c r="N11" s="504">
        <f t="shared" si="2"/>
        <v>3185</v>
      </c>
      <c r="O11" s="115"/>
      <c r="P11" s="500" t="s">
        <v>155</v>
      </c>
      <c r="Q11" s="505">
        <v>1</v>
      </c>
      <c r="R11" s="505">
        <v>2</v>
      </c>
      <c r="S11" s="505">
        <v>1</v>
      </c>
      <c r="T11" s="505">
        <v>0</v>
      </c>
      <c r="U11" s="505">
        <v>0</v>
      </c>
      <c r="V11" s="505">
        <v>0</v>
      </c>
      <c r="W11" s="505">
        <v>1</v>
      </c>
      <c r="X11" s="505">
        <v>1</v>
      </c>
      <c r="Y11" s="505">
        <v>0</v>
      </c>
      <c r="Z11" s="505">
        <v>1</v>
      </c>
      <c r="AA11" s="505">
        <v>0</v>
      </c>
      <c r="AB11" s="505">
        <v>0</v>
      </c>
      <c r="AC11" s="506">
        <f t="shared" si="3"/>
        <v>7</v>
      </c>
    </row>
    <row r="12" spans="1:31" ht="18" customHeight="1" thickBot="1">
      <c r="A12" s="507" t="s">
        <v>156</v>
      </c>
      <c r="B12" s="508">
        <v>112</v>
      </c>
      <c r="C12" s="508">
        <v>85</v>
      </c>
      <c r="D12" s="508">
        <v>60</v>
      </c>
      <c r="E12" s="508">
        <v>97</v>
      </c>
      <c r="F12" s="508">
        <v>95</v>
      </c>
      <c r="G12" s="508">
        <v>305</v>
      </c>
      <c r="H12" s="508">
        <v>544</v>
      </c>
      <c r="I12" s="508">
        <v>449</v>
      </c>
      <c r="J12" s="508">
        <v>475</v>
      </c>
      <c r="K12" s="508">
        <v>505</v>
      </c>
      <c r="L12" s="508">
        <v>219</v>
      </c>
      <c r="M12" s="509">
        <v>98</v>
      </c>
      <c r="N12" s="351">
        <f t="shared" si="2"/>
        <v>3044</v>
      </c>
      <c r="O12" s="47"/>
      <c r="P12" s="499" t="s">
        <v>156</v>
      </c>
      <c r="Q12" s="510">
        <v>16</v>
      </c>
      <c r="R12" s="510">
        <v>1</v>
      </c>
      <c r="S12" s="510">
        <v>19</v>
      </c>
      <c r="T12" s="510">
        <v>3</v>
      </c>
      <c r="U12" s="510">
        <v>13</v>
      </c>
      <c r="V12" s="510">
        <v>1</v>
      </c>
      <c r="W12" s="510">
        <v>2</v>
      </c>
      <c r="X12" s="510">
        <v>2</v>
      </c>
      <c r="Y12" s="510">
        <v>0</v>
      </c>
      <c r="Z12" s="511">
        <v>24</v>
      </c>
      <c r="AA12" s="510">
        <v>4</v>
      </c>
      <c r="AB12" s="510">
        <v>2</v>
      </c>
      <c r="AC12" s="512">
        <f t="shared" si="3"/>
        <v>87</v>
      </c>
    </row>
    <row r="13" spans="1:31" ht="18" hidden="1" customHeight="1" thickBot="1">
      <c r="A13" s="513" t="s">
        <v>157</v>
      </c>
      <c r="B13" s="514">
        <v>84</v>
      </c>
      <c r="C13" s="514">
        <v>100</v>
      </c>
      <c r="D13" s="515">
        <v>77</v>
      </c>
      <c r="E13" s="515">
        <v>80</v>
      </c>
      <c r="F13" s="516">
        <v>236</v>
      </c>
      <c r="G13" s="516">
        <v>438</v>
      </c>
      <c r="H13" s="517">
        <v>631</v>
      </c>
      <c r="I13" s="518">
        <v>752</v>
      </c>
      <c r="J13" s="516">
        <v>427</v>
      </c>
      <c r="K13" s="519">
        <v>253</v>
      </c>
      <c r="L13" s="519"/>
      <c r="M13" s="520">
        <v>136</v>
      </c>
      <c r="N13" s="521">
        <f t="shared" si="2"/>
        <v>3214</v>
      </c>
      <c r="O13" s="47"/>
      <c r="P13" s="522" t="s">
        <v>158</v>
      </c>
      <c r="Q13" s="523">
        <v>7</v>
      </c>
      <c r="R13" s="523">
        <v>7</v>
      </c>
      <c r="S13" s="524">
        <v>13</v>
      </c>
      <c r="T13" s="524">
        <v>3</v>
      </c>
      <c r="U13" s="524">
        <v>8</v>
      </c>
      <c r="V13" s="524">
        <v>11</v>
      </c>
      <c r="W13" s="523">
        <v>5</v>
      </c>
      <c r="X13" s="524">
        <v>11</v>
      </c>
      <c r="Y13" s="524">
        <v>9</v>
      </c>
      <c r="Z13" s="524">
        <v>9</v>
      </c>
      <c r="AA13" s="525">
        <v>20</v>
      </c>
      <c r="AB13" s="525">
        <v>37</v>
      </c>
      <c r="AC13" s="512">
        <f t="shared" si="3"/>
        <v>140</v>
      </c>
    </row>
    <row r="14" spans="1:31" ht="18" hidden="1" customHeight="1">
      <c r="A14" s="513" t="s">
        <v>159</v>
      </c>
      <c r="B14" s="524">
        <v>41</v>
      </c>
      <c r="C14" s="524">
        <v>44</v>
      </c>
      <c r="D14" s="524">
        <v>67</v>
      </c>
      <c r="E14" s="524">
        <v>103</v>
      </c>
      <c r="F14" s="510">
        <v>311</v>
      </c>
      <c r="G14" s="524">
        <v>415</v>
      </c>
      <c r="H14" s="524">
        <v>539</v>
      </c>
      <c r="I14" s="511">
        <v>1165</v>
      </c>
      <c r="J14" s="524">
        <v>297</v>
      </c>
      <c r="K14" s="523">
        <v>205</v>
      </c>
      <c r="L14" s="523"/>
      <c r="M14" s="526">
        <v>92</v>
      </c>
      <c r="N14" s="512">
        <f t="shared" si="2"/>
        <v>3279</v>
      </c>
      <c r="O14" s="47"/>
      <c r="P14" s="527" t="s">
        <v>159</v>
      </c>
      <c r="Q14" s="524">
        <v>9</v>
      </c>
      <c r="R14" s="524">
        <v>22</v>
      </c>
      <c r="S14" s="523">
        <v>18</v>
      </c>
      <c r="T14" s="524">
        <v>9</v>
      </c>
      <c r="U14" s="528">
        <v>21</v>
      </c>
      <c r="V14" s="524">
        <v>14</v>
      </c>
      <c r="W14" s="524">
        <v>6</v>
      </c>
      <c r="X14" s="524">
        <v>13</v>
      </c>
      <c r="Y14" s="524">
        <v>7</v>
      </c>
      <c r="Z14" s="529">
        <v>81</v>
      </c>
      <c r="AA14" s="528">
        <v>31</v>
      </c>
      <c r="AB14" s="529">
        <v>37</v>
      </c>
      <c r="AC14" s="512">
        <f t="shared" si="3"/>
        <v>268</v>
      </c>
    </row>
    <row r="15" spans="1:31" ht="18" hidden="1" customHeight="1">
      <c r="A15" s="513" t="s">
        <v>160</v>
      </c>
      <c r="B15" s="524">
        <v>57</v>
      </c>
      <c r="C15" s="523">
        <v>35</v>
      </c>
      <c r="D15" s="524">
        <v>95</v>
      </c>
      <c r="E15" s="523">
        <v>112</v>
      </c>
      <c r="F15" s="524">
        <v>131</v>
      </c>
      <c r="G15" s="530">
        <v>340</v>
      </c>
      <c r="H15" s="530">
        <v>483</v>
      </c>
      <c r="I15" s="531">
        <v>1339</v>
      </c>
      <c r="J15" s="530">
        <v>349</v>
      </c>
      <c r="K15" s="530">
        <v>236</v>
      </c>
      <c r="L15" s="530"/>
      <c r="M15" s="532">
        <v>68</v>
      </c>
      <c r="N15" s="521">
        <f t="shared" si="2"/>
        <v>3245</v>
      </c>
      <c r="O15" s="47"/>
      <c r="P15" s="527" t="s">
        <v>160</v>
      </c>
      <c r="Q15" s="524">
        <v>19</v>
      </c>
      <c r="R15" s="524">
        <v>12</v>
      </c>
      <c r="S15" s="524">
        <v>8</v>
      </c>
      <c r="T15" s="523">
        <v>12</v>
      </c>
      <c r="U15" s="524">
        <v>7</v>
      </c>
      <c r="V15" s="524">
        <v>15</v>
      </c>
      <c r="W15" s="530">
        <v>16</v>
      </c>
      <c r="X15" s="532">
        <v>12</v>
      </c>
      <c r="Y15" s="523">
        <v>16</v>
      </c>
      <c r="Z15" s="524">
        <v>6</v>
      </c>
      <c r="AA15" s="523">
        <v>12</v>
      </c>
      <c r="AB15" s="523">
        <v>6</v>
      </c>
      <c r="AC15" s="512">
        <f t="shared" si="3"/>
        <v>141</v>
      </c>
    </row>
    <row r="16" spans="1:31" ht="18" hidden="1" customHeight="1">
      <c r="A16" s="513" t="s">
        <v>161</v>
      </c>
      <c r="B16" s="533">
        <v>68</v>
      </c>
      <c r="C16" s="524">
        <v>42</v>
      </c>
      <c r="D16" s="524">
        <v>44</v>
      </c>
      <c r="E16" s="523">
        <v>75</v>
      </c>
      <c r="F16" s="523">
        <v>135</v>
      </c>
      <c r="G16" s="523">
        <v>448</v>
      </c>
      <c r="H16" s="524">
        <v>507</v>
      </c>
      <c r="I16" s="524">
        <v>808</v>
      </c>
      <c r="J16" s="523">
        <v>313</v>
      </c>
      <c r="K16" s="523">
        <v>246</v>
      </c>
      <c r="L16" s="523"/>
      <c r="M16" s="523">
        <v>143</v>
      </c>
      <c r="N16" s="534">
        <f t="shared" si="2"/>
        <v>2829</v>
      </c>
      <c r="O16" s="47"/>
      <c r="P16" s="527" t="s">
        <v>161</v>
      </c>
      <c r="Q16" s="535">
        <v>9</v>
      </c>
      <c r="R16" s="524">
        <v>16</v>
      </c>
      <c r="S16" s="524">
        <v>12</v>
      </c>
      <c r="T16" s="523">
        <v>6</v>
      </c>
      <c r="U16" s="536">
        <v>7</v>
      </c>
      <c r="V16" s="536">
        <v>14</v>
      </c>
      <c r="W16" s="524">
        <v>9</v>
      </c>
      <c r="X16" s="524">
        <v>14</v>
      </c>
      <c r="Y16" s="524">
        <v>9</v>
      </c>
      <c r="Z16" s="524">
        <v>9</v>
      </c>
      <c r="AA16" s="536">
        <v>8</v>
      </c>
      <c r="AB16" s="536">
        <v>7</v>
      </c>
      <c r="AC16" s="537">
        <f t="shared" si="3"/>
        <v>120</v>
      </c>
    </row>
    <row r="17" spans="1:30" ht="18" hidden="1" customHeight="1">
      <c r="A17" s="538" t="s">
        <v>162</v>
      </c>
      <c r="B17" s="539">
        <v>71</v>
      </c>
      <c r="C17" s="539">
        <v>97</v>
      </c>
      <c r="D17" s="539">
        <v>61</v>
      </c>
      <c r="E17" s="540">
        <v>105</v>
      </c>
      <c r="F17" s="540">
        <v>198</v>
      </c>
      <c r="G17" s="540">
        <v>442</v>
      </c>
      <c r="H17" s="541">
        <v>790</v>
      </c>
      <c r="I17" s="542">
        <v>674</v>
      </c>
      <c r="J17" s="540">
        <v>275</v>
      </c>
      <c r="K17" s="540">
        <v>133</v>
      </c>
      <c r="L17" s="540"/>
      <c r="M17" s="540">
        <v>108</v>
      </c>
      <c r="N17" s="534">
        <f t="shared" si="2"/>
        <v>2954</v>
      </c>
      <c r="O17" s="4"/>
      <c r="P17" s="543" t="s">
        <v>162</v>
      </c>
      <c r="Q17" s="539">
        <v>7</v>
      </c>
      <c r="R17" s="539">
        <v>13</v>
      </c>
      <c r="S17" s="539">
        <v>12</v>
      </c>
      <c r="T17" s="540">
        <v>11</v>
      </c>
      <c r="U17" s="540">
        <v>12</v>
      </c>
      <c r="V17" s="540">
        <v>15</v>
      </c>
      <c r="W17" s="540">
        <v>20</v>
      </c>
      <c r="X17" s="540">
        <v>15</v>
      </c>
      <c r="Y17" s="540">
        <v>15</v>
      </c>
      <c r="Z17" s="540">
        <v>20</v>
      </c>
      <c r="AA17" s="540">
        <v>9</v>
      </c>
      <c r="AB17" s="540">
        <v>7</v>
      </c>
      <c r="AC17" s="544">
        <f t="shared" si="3"/>
        <v>156</v>
      </c>
    </row>
    <row r="18" spans="1:30" ht="14.25" hidden="1" thickBot="1">
      <c r="A18" s="545" t="s">
        <v>163</v>
      </c>
      <c r="B18" s="535">
        <v>38</v>
      </c>
      <c r="C18" s="540">
        <v>19</v>
      </c>
      <c r="D18" s="540">
        <v>38</v>
      </c>
      <c r="E18" s="540">
        <v>203</v>
      </c>
      <c r="F18" s="540">
        <v>146</v>
      </c>
      <c r="G18" s="540">
        <v>439</v>
      </c>
      <c r="H18" s="541">
        <v>964</v>
      </c>
      <c r="I18" s="541">
        <v>1154</v>
      </c>
      <c r="J18" s="540">
        <v>388</v>
      </c>
      <c r="K18" s="540">
        <v>176</v>
      </c>
      <c r="L18" s="540"/>
      <c r="M18" s="540">
        <v>143</v>
      </c>
      <c r="N18" s="546">
        <f t="shared" si="2"/>
        <v>3708</v>
      </c>
      <c r="O18" s="4"/>
      <c r="P18" s="547" t="s">
        <v>163</v>
      </c>
      <c r="Q18" s="540">
        <v>7</v>
      </c>
      <c r="R18" s="540">
        <v>7</v>
      </c>
      <c r="S18" s="540">
        <v>8</v>
      </c>
      <c r="T18" s="540">
        <v>12</v>
      </c>
      <c r="U18" s="540">
        <v>9</v>
      </c>
      <c r="V18" s="540">
        <v>6</v>
      </c>
      <c r="W18" s="540">
        <v>11</v>
      </c>
      <c r="X18" s="540">
        <v>8</v>
      </c>
      <c r="Y18" s="540">
        <v>16</v>
      </c>
      <c r="Z18" s="540">
        <v>40</v>
      </c>
      <c r="AA18" s="540">
        <v>17</v>
      </c>
      <c r="AB18" s="540">
        <v>16</v>
      </c>
      <c r="AC18" s="540">
        <f t="shared" si="3"/>
        <v>157</v>
      </c>
    </row>
    <row r="19" spans="1:30" ht="14.25" hidden="1" thickBot="1">
      <c r="A19" s="548" t="s">
        <v>164</v>
      </c>
      <c r="B19" s="542">
        <v>49</v>
      </c>
      <c r="C19" s="542">
        <v>63</v>
      </c>
      <c r="D19" s="542">
        <v>50</v>
      </c>
      <c r="E19" s="542">
        <v>71</v>
      </c>
      <c r="F19" s="542">
        <v>144</v>
      </c>
      <c r="G19" s="542">
        <v>374</v>
      </c>
      <c r="H19" s="549">
        <v>729</v>
      </c>
      <c r="I19" s="549">
        <v>1097</v>
      </c>
      <c r="J19" s="542">
        <v>397</v>
      </c>
      <c r="K19" s="542">
        <v>192</v>
      </c>
      <c r="L19" s="542"/>
      <c r="M19" s="542">
        <v>217</v>
      </c>
      <c r="N19" s="546">
        <f t="shared" si="2"/>
        <v>3383</v>
      </c>
      <c r="O19" s="4"/>
      <c r="P19" s="550" t="s">
        <v>164</v>
      </c>
      <c r="Q19" s="542">
        <v>10</v>
      </c>
      <c r="R19" s="542">
        <v>6</v>
      </c>
      <c r="S19" s="542">
        <v>14</v>
      </c>
      <c r="T19" s="542">
        <v>10</v>
      </c>
      <c r="U19" s="542">
        <v>10</v>
      </c>
      <c r="V19" s="542">
        <v>19</v>
      </c>
      <c r="W19" s="542">
        <v>11</v>
      </c>
      <c r="X19" s="542">
        <v>20</v>
      </c>
      <c r="Y19" s="542">
        <v>15</v>
      </c>
      <c r="Z19" s="542">
        <v>8</v>
      </c>
      <c r="AA19" s="542">
        <v>11</v>
      </c>
      <c r="AB19" s="542">
        <v>8</v>
      </c>
      <c r="AC19" s="540">
        <f t="shared" si="3"/>
        <v>142</v>
      </c>
    </row>
    <row r="20" spans="1:30" ht="14.25" hidden="1" thickBot="1">
      <c r="A20" s="545" t="s">
        <v>165</v>
      </c>
      <c r="B20" s="542">
        <v>53</v>
      </c>
      <c r="C20" s="542">
        <v>39</v>
      </c>
      <c r="D20" s="542">
        <v>74</v>
      </c>
      <c r="E20" s="542">
        <v>64</v>
      </c>
      <c r="F20" s="542">
        <v>208</v>
      </c>
      <c r="G20" s="542">
        <v>491</v>
      </c>
      <c r="H20" s="542">
        <v>454</v>
      </c>
      <c r="I20" s="549">
        <v>1068</v>
      </c>
      <c r="J20" s="542">
        <v>407</v>
      </c>
      <c r="K20" s="542">
        <v>228</v>
      </c>
      <c r="L20" s="542"/>
      <c r="M20" s="542">
        <v>81</v>
      </c>
      <c r="N20" s="551">
        <f t="shared" si="2"/>
        <v>3167</v>
      </c>
      <c r="O20" s="4"/>
      <c r="P20" s="547" t="s">
        <v>165</v>
      </c>
      <c r="Q20" s="542">
        <v>12</v>
      </c>
      <c r="R20" s="542">
        <v>13</v>
      </c>
      <c r="S20" s="542">
        <v>46</v>
      </c>
      <c r="T20" s="542">
        <v>9</v>
      </c>
      <c r="U20" s="542">
        <v>20</v>
      </c>
      <c r="V20" s="542">
        <v>4</v>
      </c>
      <c r="W20" s="542">
        <v>8</v>
      </c>
      <c r="X20" s="542">
        <v>30</v>
      </c>
      <c r="Y20" s="542">
        <v>22</v>
      </c>
      <c r="Z20" s="542">
        <v>20</v>
      </c>
      <c r="AA20" s="542">
        <v>16</v>
      </c>
      <c r="AB20" s="542">
        <v>12</v>
      </c>
      <c r="AC20" s="552">
        <f t="shared" si="3"/>
        <v>212</v>
      </c>
    </row>
    <row r="21" spans="1:30" ht="14.25" hidden="1" thickBot="1">
      <c r="A21" s="545" t="s">
        <v>166</v>
      </c>
      <c r="B21" s="553">
        <v>67</v>
      </c>
      <c r="C21" s="553">
        <v>62</v>
      </c>
      <c r="D21" s="553">
        <v>57</v>
      </c>
      <c r="E21" s="553">
        <v>77</v>
      </c>
      <c r="F21" s="553">
        <v>473</v>
      </c>
      <c r="G21" s="553">
        <v>468</v>
      </c>
      <c r="H21" s="554">
        <v>659</v>
      </c>
      <c r="I21" s="553">
        <v>851</v>
      </c>
      <c r="J21" s="553">
        <v>270</v>
      </c>
      <c r="K21" s="553">
        <v>208</v>
      </c>
      <c r="L21" s="553"/>
      <c r="M21" s="553">
        <v>174</v>
      </c>
      <c r="N21" s="555">
        <f t="shared" si="2"/>
        <v>3366</v>
      </c>
      <c r="O21" s="4" t="s">
        <v>3</v>
      </c>
      <c r="P21" s="550" t="s">
        <v>166</v>
      </c>
      <c r="Q21" s="542">
        <v>6</v>
      </c>
      <c r="R21" s="542">
        <v>25</v>
      </c>
      <c r="S21" s="542">
        <v>29</v>
      </c>
      <c r="T21" s="542">
        <v>4</v>
      </c>
      <c r="U21" s="542">
        <v>17</v>
      </c>
      <c r="V21" s="542">
        <v>19</v>
      </c>
      <c r="W21" s="542">
        <v>14</v>
      </c>
      <c r="X21" s="542">
        <v>37</v>
      </c>
      <c r="Y21" s="556">
        <v>76</v>
      </c>
      <c r="Z21" s="542">
        <v>34</v>
      </c>
      <c r="AA21" s="542">
        <v>17</v>
      </c>
      <c r="AB21" s="542">
        <v>18</v>
      </c>
      <c r="AC21" s="552">
        <f t="shared" si="3"/>
        <v>296</v>
      </c>
    </row>
    <row r="22" spans="1:30">
      <c r="A22" s="6"/>
      <c r="B22" s="108"/>
      <c r="C22" s="108"/>
      <c r="D22" s="108"/>
      <c r="E22" s="108"/>
      <c r="F22" s="108"/>
      <c r="G22" s="108"/>
      <c r="H22" s="108"/>
      <c r="I22" s="108"/>
      <c r="J22" s="108"/>
      <c r="K22" s="108"/>
      <c r="L22" s="108"/>
      <c r="M22" s="108"/>
      <c r="N22" s="7"/>
      <c r="O22" s="4"/>
      <c r="P22" s="8"/>
      <c r="Q22" s="109"/>
      <c r="R22" s="109"/>
      <c r="S22" s="109"/>
      <c r="T22" s="109"/>
      <c r="U22" s="109"/>
      <c r="V22" s="109"/>
      <c r="W22" s="109"/>
      <c r="X22" s="109"/>
      <c r="Y22" s="109"/>
      <c r="Z22" s="109"/>
      <c r="AA22" s="109"/>
      <c r="AB22" s="109"/>
      <c r="AC22" s="108"/>
    </row>
    <row r="23" spans="1:30" ht="13.5" customHeight="1">
      <c r="A23" s="900" t="s">
        <v>239</v>
      </c>
      <c r="B23" s="901"/>
      <c r="C23" s="901"/>
      <c r="D23" s="901"/>
      <c r="E23" s="901"/>
      <c r="F23" s="901"/>
      <c r="G23" s="901"/>
      <c r="H23" s="901"/>
      <c r="I23" s="901"/>
      <c r="J23" s="901"/>
      <c r="K23" s="901"/>
      <c r="L23" s="901"/>
      <c r="M23" s="901"/>
      <c r="N23" s="902"/>
      <c r="O23" s="4"/>
      <c r="P23" s="900" t="str">
        <f>+A23</f>
        <v>2025年 第21週（5/19～5/25）</v>
      </c>
      <c r="Q23" s="901"/>
      <c r="R23" s="901"/>
      <c r="S23" s="901"/>
      <c r="T23" s="901"/>
      <c r="U23" s="901"/>
      <c r="V23" s="901"/>
      <c r="W23" s="901"/>
      <c r="X23" s="901"/>
      <c r="Y23" s="901"/>
      <c r="Z23" s="901"/>
      <c r="AA23" s="901"/>
      <c r="AB23" s="901"/>
      <c r="AC23" s="902"/>
    </row>
    <row r="24" spans="1:30" ht="15" thickBot="1">
      <c r="A24" s="131" t="s">
        <v>41</v>
      </c>
      <c r="B24" s="4"/>
      <c r="C24" s="4"/>
      <c r="D24" s="4"/>
      <c r="E24" s="4"/>
      <c r="F24" s="4"/>
      <c r="G24" s="4" t="s">
        <v>17</v>
      </c>
      <c r="H24" s="4"/>
      <c r="I24" s="4"/>
      <c r="J24" s="4"/>
      <c r="K24" s="4"/>
      <c r="L24" s="4"/>
      <c r="M24" s="4"/>
      <c r="N24" s="10"/>
      <c r="O24" s="4"/>
      <c r="P24" s="132"/>
      <c r="Q24" s="4"/>
      <c r="R24" s="4"/>
      <c r="S24" s="4"/>
      <c r="T24" s="4"/>
      <c r="U24" s="4"/>
      <c r="V24" s="4"/>
      <c r="W24" s="4"/>
      <c r="X24" s="4"/>
      <c r="Y24" s="4"/>
      <c r="Z24" s="4"/>
      <c r="AA24" s="4"/>
      <c r="AB24" s="4"/>
      <c r="AC24" s="12"/>
    </row>
    <row r="25" spans="1:30" ht="33" customHeight="1" thickBot="1">
      <c r="A25" s="884" t="s">
        <v>167</v>
      </c>
      <c r="B25" s="885"/>
      <c r="C25" s="886"/>
      <c r="D25" s="887" t="s">
        <v>240</v>
      </c>
      <c r="E25" s="888"/>
      <c r="F25" s="4" t="s">
        <v>41</v>
      </c>
      <c r="G25" s="4" t="s">
        <v>17</v>
      </c>
      <c r="H25" s="4"/>
      <c r="I25" s="4"/>
      <c r="J25" s="4"/>
      <c r="K25" s="4"/>
      <c r="L25" s="4"/>
      <c r="M25" s="4"/>
      <c r="N25" s="10"/>
      <c r="O25" s="47" t="s">
        <v>17</v>
      </c>
      <c r="P25" s="67"/>
      <c r="Q25" s="557" t="s">
        <v>168</v>
      </c>
      <c r="R25" s="889" t="s">
        <v>227</v>
      </c>
      <c r="S25" s="890"/>
      <c r="T25" s="891"/>
      <c r="U25" s="4"/>
      <c r="V25" s="4"/>
      <c r="W25" s="4"/>
      <c r="X25" s="4"/>
      <c r="Y25" s="4"/>
      <c r="Z25" s="4"/>
      <c r="AA25" s="4"/>
      <c r="AB25" s="4"/>
      <c r="AC25" s="12"/>
    </row>
    <row r="26" spans="1:30" ht="15" customHeight="1">
      <c r="A26" s="9" t="s">
        <v>179</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3"/>
    </row>
    <row r="31" spans="1:30">
      <c r="A31" s="9"/>
      <c r="B31" s="4"/>
      <c r="C31" s="4"/>
      <c r="D31" s="4"/>
      <c r="E31" s="4"/>
      <c r="F31" s="4"/>
      <c r="G31" s="4"/>
      <c r="H31" s="4"/>
      <c r="I31" s="4"/>
      <c r="J31" s="4"/>
      <c r="K31" s="4"/>
      <c r="L31" s="4"/>
      <c r="M31" s="4"/>
      <c r="N31" s="10"/>
      <c r="O31" s="4"/>
      <c r="P31" s="5"/>
      <c r="AC31" s="13"/>
    </row>
    <row r="32" spans="1:30" ht="22.5">
      <c r="A32" s="141" t="s">
        <v>169</v>
      </c>
      <c r="B32" s="4"/>
      <c r="C32" s="4"/>
      <c r="D32" s="4"/>
      <c r="E32" s="4"/>
      <c r="F32" s="4"/>
      <c r="G32" s="4"/>
      <c r="H32" s="4"/>
      <c r="I32" s="4"/>
      <c r="J32" s="4"/>
      <c r="K32" s="4"/>
      <c r="L32" s="4"/>
      <c r="M32" s="4"/>
      <c r="N32" s="10"/>
      <c r="O32" s="4"/>
      <c r="P32" s="5"/>
      <c r="AC32" s="13"/>
    </row>
    <row r="33" spans="1:29" ht="14.25" thickBot="1">
      <c r="A33" s="558"/>
      <c r="B33" s="559"/>
      <c r="C33" s="559"/>
      <c r="D33" s="559"/>
      <c r="E33" s="559"/>
      <c r="F33" s="559"/>
      <c r="G33" s="559"/>
      <c r="H33" s="559"/>
      <c r="I33" s="559"/>
      <c r="J33" s="559"/>
      <c r="K33" s="559"/>
      <c r="L33" s="559"/>
      <c r="M33" s="559"/>
      <c r="N33" s="560"/>
      <c r="O33" s="4"/>
      <c r="P33" s="561"/>
      <c r="Q33" s="562"/>
      <c r="R33" s="562"/>
      <c r="S33" s="562"/>
      <c r="T33" s="562"/>
      <c r="U33" s="562"/>
      <c r="V33" s="562"/>
      <c r="W33" s="562"/>
      <c r="X33" s="562"/>
      <c r="Y33" s="562"/>
      <c r="Z33" s="562"/>
      <c r="AA33" s="562"/>
      <c r="AB33" s="562"/>
      <c r="AC33" s="563"/>
    </row>
    <row r="34" spans="1:29">
      <c r="A34" s="564"/>
      <c r="C34" s="4"/>
      <c r="D34" s="4"/>
      <c r="E34" s="4"/>
      <c r="F34" s="4"/>
      <c r="G34" s="4"/>
      <c r="H34" s="4"/>
      <c r="I34" s="4"/>
      <c r="J34" s="4"/>
      <c r="K34" s="4"/>
      <c r="L34" s="4"/>
      <c r="M34" s="4"/>
      <c r="N34" s="4"/>
      <c r="O34" s="4"/>
    </row>
    <row r="35" spans="1:29">
      <c r="O35" s="4"/>
    </row>
    <row r="36" spans="1:29">
      <c r="J36" s="110"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2"/>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B1" workbookViewId="0">
      <selection activeCell="U13" sqref="U13"/>
    </sheetView>
  </sheetViews>
  <sheetFormatPr defaultRowHeight="13.5"/>
  <cols>
    <col min="4" max="9" width="7.25" customWidth="1"/>
    <col min="14" max="14" width="9.5" bestFit="1" customWidth="1"/>
  </cols>
  <sheetData>
    <row r="2" spans="1:26">
      <c r="A2" s="276"/>
      <c r="D2" t="s">
        <v>184</v>
      </c>
      <c r="E2" s="277" t="s">
        <v>185</v>
      </c>
      <c r="F2" t="s">
        <v>186</v>
      </c>
      <c r="G2" t="s">
        <v>187</v>
      </c>
      <c r="H2" t="s">
        <v>188</v>
      </c>
      <c r="I2" t="s">
        <v>189</v>
      </c>
      <c r="J2" t="s">
        <v>190</v>
      </c>
    </row>
    <row r="4" spans="1:26">
      <c r="D4" s="278">
        <v>10</v>
      </c>
      <c r="E4" s="278">
        <v>13</v>
      </c>
      <c r="F4" s="279">
        <v>3</v>
      </c>
      <c r="G4" s="280">
        <v>5</v>
      </c>
      <c r="H4" s="279">
        <v>0</v>
      </c>
      <c r="I4" s="279">
        <v>3</v>
      </c>
      <c r="J4" s="279">
        <v>5</v>
      </c>
      <c r="L4" s="281"/>
      <c r="M4">
        <f>SUM(D4:L4)</f>
        <v>39</v>
      </c>
    </row>
    <row r="5" spans="1:26">
      <c r="D5" s="282">
        <f>+D4/$M$4</f>
        <v>0.25641025641025639</v>
      </c>
      <c r="E5" s="282">
        <f t="shared" ref="E5:J5" si="0">+E4/$M$4</f>
        <v>0.33333333333333331</v>
      </c>
      <c r="F5" s="283">
        <f t="shared" si="0"/>
        <v>7.6923076923076927E-2</v>
      </c>
      <c r="G5" s="284">
        <f t="shared" si="0"/>
        <v>0.12820512820512819</v>
      </c>
      <c r="H5" s="283">
        <f t="shared" si="0"/>
        <v>0</v>
      </c>
      <c r="I5" s="283">
        <f t="shared" si="0"/>
        <v>7.6923076923076927E-2</v>
      </c>
      <c r="J5" s="283">
        <f t="shared" si="0"/>
        <v>0.12820512820512819</v>
      </c>
    </row>
    <row r="8" spans="1:26" ht="14.25" thickBot="1"/>
    <row r="9" spans="1:26" ht="14.25" thickBot="1">
      <c r="J9" t="s">
        <v>41</v>
      </c>
      <c r="N9" s="908" t="s">
        <v>228</v>
      </c>
      <c r="O9" s="909"/>
      <c r="P9" s="130"/>
      <c r="Q9" s="130"/>
      <c r="R9" s="130"/>
      <c r="S9" s="130"/>
    </row>
    <row r="10" spans="1:26" ht="14.25" thickBot="1">
      <c r="N10" s="910" t="s">
        <v>191</v>
      </c>
      <c r="O10" s="911"/>
      <c r="P10" s="912"/>
      <c r="Q10" s="913" t="s">
        <v>192</v>
      </c>
      <c r="R10" s="914"/>
      <c r="S10" s="915"/>
    </row>
    <row r="11" spans="1:26" ht="14.25" thickBot="1">
      <c r="N11" s="285" t="s">
        <v>193</v>
      </c>
      <c r="O11" s="286" t="s">
        <v>193</v>
      </c>
      <c r="P11" s="287" t="s">
        <v>193</v>
      </c>
      <c r="Q11" s="285" t="s">
        <v>193</v>
      </c>
      <c r="R11" s="286" t="s">
        <v>193</v>
      </c>
      <c r="S11" s="288" t="s">
        <v>193</v>
      </c>
    </row>
    <row r="12" spans="1:26" ht="14.25" thickTop="1">
      <c r="N12" s="289" t="s">
        <v>194</v>
      </c>
      <c r="O12" s="290" t="s">
        <v>195</v>
      </c>
      <c r="P12" s="291" t="s">
        <v>196</v>
      </c>
      <c r="Q12" s="289" t="s">
        <v>194</v>
      </c>
      <c r="R12" s="290" t="s">
        <v>195</v>
      </c>
      <c r="S12" s="292" t="s">
        <v>196</v>
      </c>
    </row>
    <row r="13" spans="1:26" ht="14.25" thickBot="1">
      <c r="N13" s="293">
        <f t="shared" ref="N13:S13" si="1">+U13</f>
        <v>2580</v>
      </c>
      <c r="O13" s="294">
        <f t="shared" si="1"/>
        <v>1364</v>
      </c>
      <c r="P13" s="295">
        <f t="shared" si="1"/>
        <v>1216</v>
      </c>
      <c r="Q13" s="296">
        <f t="shared" si="1"/>
        <v>3604</v>
      </c>
      <c r="R13" s="294">
        <f t="shared" si="1"/>
        <v>1737</v>
      </c>
      <c r="S13" s="297">
        <f t="shared" si="1"/>
        <v>1867</v>
      </c>
      <c r="U13">
        <v>2580</v>
      </c>
      <c r="V13">
        <v>1364</v>
      </c>
      <c r="W13">
        <v>1216</v>
      </c>
      <c r="X13">
        <v>3604</v>
      </c>
      <c r="Y13">
        <v>1737</v>
      </c>
      <c r="Z13">
        <v>1867</v>
      </c>
    </row>
    <row r="15" spans="1:26" ht="14.25" thickBot="1"/>
    <row r="16" spans="1:26" ht="14.25" thickBot="1">
      <c r="N16" s="908" t="s">
        <v>327</v>
      </c>
      <c r="O16" s="909"/>
      <c r="P16" s="130"/>
      <c r="Q16" s="130"/>
      <c r="R16" s="130"/>
      <c r="S16" s="130"/>
    </row>
    <row r="17" spans="14:26" ht="14.25" thickBot="1">
      <c r="N17" s="910" t="s">
        <v>191</v>
      </c>
      <c r="O17" s="911"/>
      <c r="P17" s="912"/>
      <c r="Q17" s="913" t="s">
        <v>192</v>
      </c>
      <c r="R17" s="914"/>
      <c r="S17" s="915"/>
    </row>
    <row r="18" spans="14:26" ht="14.25" thickBot="1">
      <c r="N18" s="285" t="s">
        <v>193</v>
      </c>
      <c r="O18" s="286" t="s">
        <v>193</v>
      </c>
      <c r="P18" s="287" t="s">
        <v>193</v>
      </c>
      <c r="Q18" s="285" t="s">
        <v>193</v>
      </c>
      <c r="R18" s="286" t="s">
        <v>193</v>
      </c>
      <c r="S18" s="288" t="s">
        <v>193</v>
      </c>
    </row>
    <row r="19" spans="14:26" ht="14.25" thickTop="1">
      <c r="N19" s="289" t="s">
        <v>194</v>
      </c>
      <c r="O19" s="290" t="s">
        <v>195</v>
      </c>
      <c r="P19" s="291" t="s">
        <v>196</v>
      </c>
      <c r="Q19" s="289" t="s">
        <v>194</v>
      </c>
      <c r="R19" s="290" t="s">
        <v>195</v>
      </c>
      <c r="S19" s="292" t="s">
        <v>196</v>
      </c>
    </row>
    <row r="20" spans="14:26" ht="14.25" thickBot="1">
      <c r="N20" s="296">
        <f t="shared" ref="N20:S20" si="2">+U20</f>
        <v>2910</v>
      </c>
      <c r="O20" s="294">
        <f t="shared" si="2"/>
        <v>1536</v>
      </c>
      <c r="P20" s="295">
        <f t="shared" si="2"/>
        <v>1374</v>
      </c>
      <c r="Q20" s="296">
        <f t="shared" si="2"/>
        <v>3694</v>
      </c>
      <c r="R20" s="294">
        <f t="shared" si="2"/>
        <v>1796</v>
      </c>
      <c r="S20" s="297">
        <f t="shared" si="2"/>
        <v>1898</v>
      </c>
      <c r="U20">
        <v>2910</v>
      </c>
      <c r="V20">
        <v>1536</v>
      </c>
      <c r="W20">
        <v>1374</v>
      </c>
      <c r="X20">
        <v>3694</v>
      </c>
      <c r="Y20">
        <v>1796</v>
      </c>
      <c r="Z20">
        <v>1898</v>
      </c>
    </row>
    <row r="22" spans="14:26" ht="14.25" thickBot="1"/>
    <row r="23" spans="14:26" ht="14.25" thickBot="1">
      <c r="N23" s="903" t="s">
        <v>191</v>
      </c>
      <c r="O23" s="904"/>
      <c r="P23" s="904"/>
      <c r="Q23" s="905" t="s">
        <v>192</v>
      </c>
      <c r="R23" s="906"/>
      <c r="S23" s="907"/>
    </row>
    <row r="24" spans="14:26">
      <c r="N24" s="298" t="s">
        <v>194</v>
      </c>
      <c r="O24" s="299" t="s">
        <v>195</v>
      </c>
      <c r="P24" s="300" t="s">
        <v>196</v>
      </c>
      <c r="Q24" s="298" t="s">
        <v>194</v>
      </c>
      <c r="R24" s="299" t="s">
        <v>195</v>
      </c>
      <c r="S24" s="301" t="s">
        <v>196</v>
      </c>
    </row>
    <row r="25" spans="14:26" ht="14.25" thickBot="1">
      <c r="N25" s="302">
        <f>(N20-N13)/N20</f>
        <v>0.1134020618556701</v>
      </c>
      <c r="O25" s="303">
        <f t="shared" ref="O25:S25" si="3">(O20-O13)/O20</f>
        <v>0.11197916666666667</v>
      </c>
      <c r="P25" s="304">
        <f t="shared" si="3"/>
        <v>0.11499272197962154</v>
      </c>
      <c r="Q25" s="302">
        <f>(Q20-Q13)/Q20</f>
        <v>2.4363833243096916E-2</v>
      </c>
      <c r="R25" s="303">
        <f t="shared" si="3"/>
        <v>3.2850779510022271E-2</v>
      </c>
      <c r="S25" s="305">
        <f t="shared" si="3"/>
        <v>1.6332982086406742E-2</v>
      </c>
    </row>
  </sheetData>
  <mergeCells count="8">
    <mergeCell ref="N23:P23"/>
    <mergeCell ref="Q23:S23"/>
    <mergeCell ref="N9:O9"/>
    <mergeCell ref="N10:P10"/>
    <mergeCell ref="Q10:S10"/>
    <mergeCell ref="N16:O16"/>
    <mergeCell ref="N17:P17"/>
    <mergeCell ref="Q17:S17"/>
  </mergeCells>
  <phoneticPr fontId="8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21　ノロウイルス関連情報 </vt:lpstr>
      <vt:lpstr>21  衛生訓話</vt:lpstr>
      <vt:lpstr>21　食中毒記事等 </vt:lpstr>
      <vt:lpstr>21　 海外情報</vt:lpstr>
      <vt:lpstr>20　国内感染症情報</vt:lpstr>
      <vt:lpstr>21　感染症統計</vt:lpstr>
      <vt:lpstr>Sheet1</vt:lpstr>
      <vt:lpstr>21　食品回収</vt:lpstr>
      <vt:lpstr>21　食品表示</vt:lpstr>
      <vt:lpstr>21　残留農薬など</vt:lpstr>
      <vt:lpstr>'20　国内感染症情報'!Print_Area</vt:lpstr>
      <vt:lpstr>'21  衛生訓話'!Print_Area</vt:lpstr>
      <vt:lpstr>'21　 海外情報'!Print_Area</vt:lpstr>
      <vt:lpstr>'21　ノロウイルス関連情報 '!Print_Area</vt:lpstr>
      <vt:lpstr>'21　感染症統計'!Print_Area</vt:lpstr>
      <vt:lpstr>'21　残留農薬など'!Print_Area</vt:lpstr>
      <vt:lpstr>'21　食中毒記事等 '!Print_Area</vt:lpstr>
      <vt:lpstr>'21　食品回収'!Print_Area</vt:lpstr>
      <vt:lpstr>'21　食品表示'!Print_Area</vt:lpstr>
      <vt:lpstr>スポンサー公告!Print_Area</vt:lpstr>
      <vt:lpstr>'21　食中毒記事等 '!Print_Titles</vt:lpstr>
      <vt:lpstr>'21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2025-06-02T01:37:36Z</dcterms:modified>
  <cp:category/>
  <cp:contentStatus/>
</cp:coreProperties>
</file>