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hidePivotFieldList="1"/>
  <xr:revisionPtr revIDLastSave="0" documentId="13_ncr:1_{DC57091C-4233-48C3-8C93-4880B60F6C09}"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sheetId="230" r:id="rId2"/>
    <sheet name="20　ノロウイルス関連情報 " sheetId="101" r:id="rId3"/>
    <sheet name="20　衛生訓話" sheetId="245" r:id="rId4"/>
    <sheet name="20　食中毒記事等 " sheetId="29" r:id="rId5"/>
    <sheet name="20　 海外情報" sheetId="123" r:id="rId6"/>
    <sheet name="19　国内感染症情報" sheetId="124" r:id="rId7"/>
    <sheet name="20　感染症統計" sheetId="240" r:id="rId8"/>
    <sheet name="Sheet1" sheetId="209" state="hidden" r:id="rId9"/>
    <sheet name="20　食品回収" sheetId="60" r:id="rId10"/>
    <sheet name="20　食品表示" sheetId="156" r:id="rId11"/>
    <sheet name="20　残留農薬など" sheetId="34" r:id="rId12"/>
  </sheets>
  <definedNames>
    <definedName name="_xlnm._FilterDatabase" localSheetId="2" hidden="1">'20　ノロウイルス関連情報 '!$A$22:$G$75</definedName>
    <definedName name="_xlnm._FilterDatabase" localSheetId="4" hidden="1">'20　食中毒記事等 '!$A$5:$D$5</definedName>
    <definedName name="_xlnm._FilterDatabase" localSheetId="9" hidden="1">'20　食品回収'!$A$1:$E$41</definedName>
    <definedName name="_xlnm._FilterDatabase" localSheetId="10" hidden="1">'20　食品表示'!$A$1:$C$1</definedName>
    <definedName name="_xlnm.Print_Area" localSheetId="6">'19　国内感染症情報'!$A$1:$D$34</definedName>
    <definedName name="_xlnm.Print_Area" localSheetId="5">'20　 海外情報'!$A$1:$C$63</definedName>
    <definedName name="_xlnm.Print_Area" localSheetId="2">'20　ノロウイルス関連情報 '!$A$19:$N$84</definedName>
    <definedName name="_xlnm.Print_Area" localSheetId="3">'20　衛生訓話'!$A$1:$M$26</definedName>
    <definedName name="_xlnm.Print_Area" localSheetId="7">'20　感染症統計'!$A$1:$AC$39</definedName>
    <definedName name="_xlnm.Print_Area" localSheetId="11">'20　残留農薬など'!$A$1:$N$17</definedName>
    <definedName name="_xlnm.Print_Area" localSheetId="4">'20　食中毒記事等 '!$A$1:$D$58</definedName>
    <definedName name="_xlnm.Print_Area" localSheetId="9">'20　食品回収'!$A$1:$E$45</definedName>
    <definedName name="_xlnm.Print_Area" localSheetId="10">'20　食品表示'!$A$1:$C$33</definedName>
    <definedName name="_xlnm.Print_Area" localSheetId="1">スポンサー公告!$A$1:$U$60</definedName>
    <definedName name="_xlnm.Print_Titles" localSheetId="4">'20　食中毒記事等 '!$5:$5</definedName>
    <definedName name="_xlnm.Print_Titles" localSheetId="10">'20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78" l="1"/>
  <c r="B13" i="78"/>
  <c r="B15" i="78"/>
  <c r="B14" i="78"/>
  <c r="B16" i="78"/>
  <c r="B18" i="78"/>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L4" i="240"/>
  <c r="G52" i="101" l="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Y4" i="240"/>
  <c r="X4" i="240"/>
  <c r="W4" i="240"/>
  <c r="V4" i="240"/>
  <c r="U4" i="240"/>
  <c r="T4" i="240"/>
  <c r="S4" i="240"/>
  <c r="R4" i="240"/>
  <c r="Q4" i="240"/>
  <c r="P4" i="240"/>
  <c r="M4" i="240"/>
  <c r="K4" i="240"/>
  <c r="J4" i="240"/>
  <c r="I4" i="240"/>
  <c r="H4" i="240"/>
  <c r="G4" i="240"/>
  <c r="F4" i="240"/>
  <c r="E4" i="240"/>
  <c r="D4" i="240"/>
  <c r="C4" i="240"/>
  <c r="B4" i="240"/>
  <c r="N4" i="240" l="1"/>
  <c r="AC4" i="240"/>
  <c r="M4" i="209" l="1"/>
  <c r="S13" i="209" l="1"/>
  <c r="R13" i="209"/>
  <c r="Q13" i="209"/>
  <c r="P13" i="209"/>
  <c r="O13" i="209"/>
  <c r="N13" i="209"/>
  <c r="S20" i="209"/>
  <c r="R20" i="209"/>
  <c r="Q20" i="209"/>
  <c r="P20" i="209"/>
  <c r="O20" i="209"/>
  <c r="N20" i="209"/>
  <c r="G25" i="101"/>
  <c r="G26" i="101"/>
  <c r="G70" i="101" l="1"/>
  <c r="B70" i="101" s="1"/>
  <c r="Q25" i="209" l="1"/>
  <c r="N25" i="209"/>
  <c r="R25" i="209"/>
  <c r="O25" i="209"/>
  <c r="D5" i="209"/>
  <c r="G5" i="209"/>
  <c r="P25" i="209"/>
  <c r="S25" i="209"/>
  <c r="E5" i="209"/>
  <c r="F5" i="209"/>
  <c r="H5" i="209"/>
  <c r="I5" i="209"/>
  <c r="J5" i="209"/>
  <c r="D2" i="124" l="1"/>
  <c r="B12" i="78"/>
  <c r="G24" i="101" l="1"/>
  <c r="B24" i="101" s="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3" i="101"/>
  <c r="G54" i="101"/>
  <c r="G55" i="101"/>
  <c r="G56" i="101"/>
  <c r="G57" i="101"/>
  <c r="G58" i="101"/>
  <c r="G59" i="101"/>
  <c r="G60" i="101"/>
  <c r="G61" i="101"/>
  <c r="G62" i="101"/>
  <c r="G63" i="101"/>
  <c r="G64" i="101"/>
  <c r="G65" i="101"/>
  <c r="G66" i="101"/>
  <c r="G67" i="101"/>
  <c r="G68" i="101"/>
  <c r="G69" i="101"/>
  <c r="G23" i="101"/>
  <c r="B23" i="101" s="1"/>
  <c r="M71" i="101"/>
  <c r="N71" i="101"/>
  <c r="G75" i="101"/>
  <c r="G74" i="101"/>
  <c r="G73" i="101"/>
  <c r="M75" i="101" l="1"/>
  <c r="B17" i="78"/>
  <c r="B11" i="78" l="1"/>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<sst xmlns="http://schemas.openxmlformats.org/spreadsheetml/2006/main" count="702" uniqueCount="493">
  <si>
    <t>皆様  週刊情報2024-10(9)を配信いたします</t>
    <phoneticPr fontId="5"/>
  </si>
  <si>
    <t>l</t>
    <phoneticPr fontId="30"/>
  </si>
  <si>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</si>
  <si>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</si>
  <si>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</si>
  <si>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</si>
  <si>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</si>
  <si>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</si>
  <si>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0"/>
  </si>
  <si>
    <t>2.　ノロウイルス</t>
    <phoneticPr fontId="30"/>
  </si>
  <si>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</si>
  <si>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</si>
  <si>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</si>
  <si>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</si>
  <si>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</si>
  <si>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0"/>
  </si>
  <si>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</si>
  <si>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</si>
  <si>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</si>
  <si>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</si>
  <si>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</si>
  <si>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</si>
  <si>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</si>
  <si>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0"/>
  </si>
  <si>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</si>
  <si>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</si>
  <si>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</si>
  <si>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0"/>
  </si>
  <si>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</si>
  <si>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</si>
  <si>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</si>
  <si>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0"/>
  </si>
  <si>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</si>
  <si>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0"/>
  </si>
  <si>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</si>
  <si>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</si>
  <si>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0"/>
  </si>
  <si>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</si>
  <si>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0"/>
  </si>
  <si>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</si>
  <si>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</si>
  <si>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2"/>
  </si>
  <si>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</si>
  <si>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</si>
  <si>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</si>
  <si>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</si>
  <si>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</si>
  <si>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</si>
  <si>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</si>
  <si>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</si>
  <si>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</si>
  <si>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</si>
  <si>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</si>
  <si>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</si>
  <si>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</si>
  <si>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</si>
  <si>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</si>
  <si>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</si>
  <si>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</si>
  <si>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</si>
  <si>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</si>
  <si>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</si>
  <si>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</si>
  <si>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</si>
  <si>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</si>
  <si>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</si>
  <si>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</si>
  <si>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</si>
  <si>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</si>
  <si>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</si>
  <si>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</si>
  <si>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</si>
  <si>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</si>
  <si>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</si>
  <si>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</si>
  <si>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</si>
  <si>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</si>
  <si>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</si>
  <si>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</si>
  <si>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</si>
  <si>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</si>
  <si>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</si>
  <si>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</si>
  <si>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</si>
  <si>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</si>
  <si>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</si>
  <si>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</si>
  <si>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</si>
  <si>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</si>
  <si>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</si>
  <si>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</si>
  <si>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</si>
  <si>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</si>
  <si>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</si>
  <si>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</si>
  <si>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</si>
  <si>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</si>
  <si>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</si>
  <si>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</si>
  <si>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</si>
  <si>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</si>
  <si>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</si>
  <si>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</si>
  <si>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</si>
  <si>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</si>
  <si>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</si>
  <si>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</si>
  <si>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</si>
  <si>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</si>
  <si>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</si>
  <si>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</si>
  <si>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</si>
  <si>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</si>
  <si>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</si>
  <si>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</si>
  <si>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</si>
  <si>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</si>
  <si>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</si>
  <si>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</si>
  <si>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</si>
  <si>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</si>
  <si>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</si>
  <si>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</si>
  <si>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</si>
  <si>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</si>
  <si>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</si>
  <si>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</si>
  <si>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2"/>
  </si>
  <si>
    <t>https://www.mhlw.go.jp/stf/covid-19/kokunainohasseijoukyou.html#h2_1</t>
    <phoneticPr fontId="82"/>
  </si>
  <si>
    <t>厚生労働省：データからわかる－新型コロナウイルス感染症情報－</t>
    <phoneticPr fontId="82"/>
  </si>
  <si>
    <t>https：//covid19.mhlw.go.jp/</t>
    <phoneticPr fontId="82"/>
  </si>
  <si>
    <t>腸管出血性大腸菌感染症</t>
    <phoneticPr fontId="5"/>
  </si>
  <si>
    <t>4類感染症</t>
    <phoneticPr fontId="82"/>
  </si>
  <si>
    <t>インフルエンザ
と
新型コロナ</t>
    <rPh sb="10" eb="12">
      <t>シンガタ</t>
    </rPh>
    <phoneticPr fontId="82"/>
  </si>
  <si>
    <t>注意</t>
    <rPh sb="0" eb="2">
      <t>チュウイ</t>
    </rPh>
    <phoneticPr fontId="82"/>
  </si>
  <si>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</si>
  <si>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</si>
  <si>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</si>
  <si>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2"/>
  </si>
  <si>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</si>
  <si>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</si>
  <si>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</si>
  <si>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</si>
  <si>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</si>
  <si>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</si>
  <si>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</si>
  <si>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</si>
  <si>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</si>
  <si>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</si>
  <si>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</si>
  <si>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</si>
  <si>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</si>
  <si>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2"/>
  </si>
  <si>
    <t>2024年</t>
    <rPh sb="4" eb="5">
      <t>ネン</t>
    </rPh>
    <phoneticPr fontId="82"/>
  </si>
  <si>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</si>
  <si>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</si>
  <si>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</si>
  <si>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</si>
  <si>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</si>
  <si>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</si>
  <si>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</si>
  <si>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</si>
  <si>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</si>
  <si>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</si>
  <si>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</si>
  <si>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</si>
  <si>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</si>
  <si>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</si>
  <si>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</si>
  <si>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</si>
  <si>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2"/>
  </si>
  <si>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</si>
  <si>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</si>
  <si>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</si>
  <si>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</si>
  <si>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</si>
  <si>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</si>
  <si>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なお、情報提供ページは提供者側により短期間で削除される場合もあります。予めご了解ください。</t>
    <phoneticPr fontId="5"/>
  </si>
  <si>
    <t xml:space="preserve">業者
 </t>
    <rPh sb="0" eb="2">
      <t>ギョウシャ</t>
    </rPh>
    <phoneticPr fontId="5"/>
  </si>
  <si>
    <t>★数年間では、平均的比率でノロウイルス継続</t>
    <rPh sb="0" eb="21">
      <t>ヘイキンテキヒリツケイゾク</t>
    </rPh>
    <phoneticPr fontId="5"/>
  </si>
  <si>
    <t>　</t>
    <phoneticPr fontId="82"/>
  </si>
  <si>
    <t>静岡県</t>
    <phoneticPr fontId="82"/>
  </si>
  <si>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</si>
  <si>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</si>
  <si>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2"/>
  </si>
  <si>
    <t>　</t>
    <phoneticPr fontId="15"/>
  </si>
  <si>
    <t>賞味</t>
    <rPh sb="0" eb="2">
      <t>ショウミ</t>
    </rPh>
    <phoneticPr fontId="82"/>
  </si>
  <si>
    <t>アレルゲン</t>
    <phoneticPr fontId="82"/>
  </si>
  <si>
    <t>残留</t>
    <rPh sb="0" eb="2">
      <t>ザンリュウ</t>
    </rPh>
    <phoneticPr fontId="82"/>
  </si>
  <si>
    <t>異物</t>
    <rPh sb="0" eb="2">
      <t>イブツ</t>
    </rPh>
    <phoneticPr fontId="82"/>
  </si>
  <si>
    <t>細菌</t>
    <rPh sb="0" eb="2">
      <t>サイキン</t>
    </rPh>
    <phoneticPr fontId="82"/>
  </si>
  <si>
    <t>表示</t>
    <rPh sb="0" eb="2">
      <t>ヒョウジ</t>
    </rPh>
    <phoneticPr fontId="82"/>
  </si>
  <si>
    <t>その他</t>
    <rPh sb="2" eb="3">
      <t>タ</t>
    </rPh>
    <phoneticPr fontId="82"/>
  </si>
  <si>
    <t>インフルエンザ新型</t>
    <rPh sb="7" eb="9">
      <t>シンガタ</t>
    </rPh>
    <phoneticPr fontId="82"/>
  </si>
  <si>
    <t>コロナウイルス感染症</t>
    <rPh sb="7" eb="10">
      <t>カンセンショウ</t>
    </rPh>
    <phoneticPr fontId="82"/>
  </si>
  <si>
    <t>報告数</t>
    <rPh sb="0" eb="3">
      <t>ホウコクスウ</t>
    </rPh>
    <phoneticPr fontId="82"/>
  </si>
  <si>
    <t>総数</t>
    <rPh sb="0" eb="2">
      <t>ソウスウ</t>
    </rPh>
    <phoneticPr fontId="82"/>
  </si>
  <si>
    <t>男性</t>
    <rPh sb="0" eb="2">
      <t>ダンセイ</t>
    </rPh>
    <phoneticPr fontId="82"/>
  </si>
  <si>
    <t>女性</t>
    <rPh sb="0" eb="2">
      <t>ジョセイ</t>
    </rPh>
    <phoneticPr fontId="82"/>
  </si>
  <si>
    <t>　　　特設コーナー　ノロウイルス対策 - YouTube 　　　　</t>
    <rPh sb="3" eb="5">
      <t>トクセツ</t>
    </rPh>
    <rPh sb="16" eb="18">
      <t>タイサク</t>
    </rPh>
    <phoneticPr fontId="15"/>
  </si>
  <si>
    <t>https://www.youtube.com/playlist?list=PLqFOooexXuozcltx57lJL4rtmXtKYHjdv</t>
    <phoneticPr fontId="15"/>
  </si>
  <si>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</si>
  <si>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</si>
  <si>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</si>
  <si>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11月ー3月中
施設の所在市町村で流行・食中毒が複数件報告される
定点観測値が5.00～10.00</t>
    <phoneticPr fontId="82"/>
  </si>
  <si>
    <t>2025年</t>
    <phoneticPr fontId="5"/>
  </si>
  <si>
    <t>情報なし</t>
    <rPh sb="0" eb="2">
      <t>ジョウホウ</t>
    </rPh>
    <phoneticPr fontId="82"/>
  </si>
  <si>
    <t>計</t>
    <rPh sb="0" eb="1">
      <t>ケイ</t>
    </rPh>
    <phoneticPr fontId="5"/>
  </si>
  <si>
    <t>管理レベル「3」　</t>
    <phoneticPr fontId="5"/>
  </si>
  <si>
    <t>全国的に猛威</t>
    <rPh sb="0" eb="3">
      <t>ゼンコクテキ</t>
    </rPh>
    <rPh sb="4" eb="6">
      <t>モウイ</t>
    </rPh>
    <phoneticPr fontId="82"/>
  </si>
  <si>
    <t>食品表示 (2/17-2/24)</t>
  </si>
  <si>
    <t>日付</t>
    <rPh sb="0" eb="2">
      <t>ヒヅケ</t>
    </rPh>
    <phoneticPr fontId="82"/>
  </si>
  <si>
    <t xml:space="preserve">
3類感染症
</t>
    <phoneticPr fontId="5"/>
  </si>
  <si>
    <t>.</t>
    <phoneticPr fontId="82"/>
  </si>
  <si>
    <t>-</t>
    <phoneticPr fontId="82"/>
  </si>
  <si>
    <t>平年並み</t>
    <rPh sb="0" eb="3">
      <t>ヘイネンナ</t>
    </rPh>
    <phoneticPr fontId="82"/>
  </si>
  <si>
    <t>　</t>
    <phoneticPr fontId="15"/>
  </si>
  <si>
    <t>ね</t>
    <phoneticPr fontId="82"/>
  </si>
  <si>
    <t>なお、情報提供ページは提供者側により短期間で削除される場合もあります。予めご了解ください。</t>
    <phoneticPr fontId="15"/>
  </si>
  <si>
    <t xml:space="preserve"> </t>
    <phoneticPr fontId="15"/>
  </si>
  <si>
    <t>食中毒情報 (5/8-5/12)</t>
    <rPh sb="0" eb="3">
      <t>ショクチュウドク</t>
    </rPh>
    <rPh sb="3" eb="5">
      <t>ジョウホウ</t>
    </rPh>
    <phoneticPr fontId="5"/>
  </si>
  <si>
    <t>2025/18週</t>
    <phoneticPr fontId="82"/>
  </si>
  <si>
    <t>2025/19週</t>
    <phoneticPr fontId="82"/>
  </si>
  <si>
    <t>し</t>
    <phoneticPr fontId="82"/>
  </si>
  <si>
    <t xml:space="preserve"> 5類感染症</t>
    <phoneticPr fontId="5"/>
  </si>
  <si>
    <t>2025年第18週</t>
    <rPh sb="4" eb="5">
      <t>ネン</t>
    </rPh>
    <rPh sb="5" eb="6">
      <t>ダイ</t>
    </rPh>
    <rPh sb="8" eb="9">
      <t>シュウ</t>
    </rPh>
    <phoneticPr fontId="82"/>
  </si>
  <si>
    <t>↓　職場の先輩は以下のことを理解して　わかり易く　指導しましょう　↓</t>
    <phoneticPr fontId="5"/>
  </si>
  <si>
    <t>長野県上田市の旅館でロタウイルスによる食中毒が発生しました。スポーツ合宿で訪れた中学生26人が発熱、頭痛、下痢などの症状を訴えました。保健所はこの施設を3日間の営業停止処分としました。上田保健所によりますと、5月6日午後2時頃、医療機関から「5月3日から5日までに上田市の宿泊施設を利用した人が嘔吐、頭痛、発熱などの症状を呈し受診した</t>
    <phoneticPr fontId="82"/>
  </si>
  <si>
    <t>長野放送</t>
    <rPh sb="0" eb="4">
      <t>ナガノホウソウ</t>
    </rPh>
    <phoneticPr fontId="82"/>
  </si>
  <si>
    <t>30%程度</t>
    <rPh sb="3" eb="5">
      <t>テイド</t>
    </rPh>
    <phoneticPr fontId="82"/>
  </si>
  <si>
    <t>６０%程度</t>
    <rPh sb="3" eb="5">
      <t>テイド</t>
    </rPh>
    <phoneticPr fontId="82"/>
  </si>
  <si>
    <t>90%程度</t>
    <rPh sb="3" eb="5">
      <t>テイド</t>
    </rPh>
    <phoneticPr fontId="82"/>
  </si>
  <si>
    <t>画像からの推定目標</t>
    <rPh sb="0" eb="2">
      <t>ガゾウ</t>
    </rPh>
    <rPh sb="5" eb="7">
      <t>スイテイ</t>
    </rPh>
    <rPh sb="7" eb="9">
      <t>モクヒョウ</t>
    </rPh>
    <phoneticPr fontId="82"/>
  </si>
  <si>
    <t>と</t>
    <phoneticPr fontId="82"/>
  </si>
  <si>
    <t>期待される次世代コロニー識別装置</t>
    <rPh sb="0" eb="2">
      <t>キタイ</t>
    </rPh>
    <rPh sb="5" eb="8">
      <t>ジセダイ</t>
    </rPh>
    <rPh sb="12" eb="14">
      <t>シキベツ</t>
    </rPh>
    <rPh sb="14" eb="16">
      <t>ソウチ</t>
    </rPh>
    <phoneticPr fontId="30"/>
  </si>
  <si>
    <t>　【情報共有】業界・地域のニュースを掲示して、注意を促す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　　　　
　待機指示
　【訓練】嘔吐物処理の実施訓練
　【お客様・パートナー】客、納品業者に体調不良者がある場合には日報に記録</t>
    <phoneticPr fontId="82"/>
  </si>
  <si>
    <t>今週のニュース（Noroｖｉｒｕｓ） (5/19-5/25)</t>
    <rPh sb="0" eb="2">
      <t>コンシュウ</t>
    </rPh>
    <phoneticPr fontId="5"/>
  </si>
  <si>
    <t xml:space="preserve"> GⅡ　19週   0例</t>
    <rPh sb="6" eb="7">
      <t>シュウ</t>
    </rPh>
    <phoneticPr fontId="5"/>
  </si>
  <si>
    <t xml:space="preserve"> GⅡ20週　0例</t>
    <rPh sb="8" eb="9">
      <t>レイ</t>
    </rPh>
    <phoneticPr fontId="5"/>
  </si>
  <si>
    <t>食中毒情報 (5/19-5/25)</t>
    <rPh sb="0" eb="3">
      <t>ショクチュウドク</t>
    </rPh>
    <rPh sb="3" eb="5">
      <t>ジョウホウ</t>
    </rPh>
    <phoneticPr fontId="5"/>
  </si>
  <si>
    <t>海外情報 (5/19-5/25)</t>
    <rPh sb="0" eb="4">
      <t>カイガイジョウホウ</t>
    </rPh>
    <phoneticPr fontId="5"/>
  </si>
  <si>
    <t>食品表示
 (5/19-5/25)</t>
    <rPh sb="0" eb="2">
      <t>ショクヒン</t>
    </rPh>
    <rPh sb="2" eb="4">
      <t>ヒョウジ</t>
    </rPh>
    <phoneticPr fontId="5"/>
  </si>
  <si>
    <t>食品表示 (5/19-5/25)</t>
    <phoneticPr fontId="5"/>
  </si>
  <si>
    <r>
      <t>残留農薬</t>
    </r>
    <r>
      <rPr>
        <sz val="20"/>
        <color theme="0"/>
        <rFont val="ＭＳ Ｐゴシック"/>
        <family val="3"/>
        <charset val="128"/>
      </rPr>
      <t xml:space="preserve"> (5/19-5/25)</t>
    </r>
    <phoneticPr fontId="5"/>
  </si>
  <si>
    <t>海老名市内の飲食店を原因とする食中毒が発生し、厚木保健福祉事務所は令和7年5月20日(火曜日)に、飲食店の営業者に対し、営業禁止処分を行いました。令和7年5月13日(火曜日)、相模原市保健所から県生活衛生課を通じて、「5月9日(金曜日)に海老名市内の飲食店で食事をしたところ、複数名が嘔吐、下痢、腹痛等の症状を呈しているとの連絡を受けた。」旨の連絡が厚木保健福祉事務所にありました。</t>
    <phoneticPr fontId="82"/>
  </si>
  <si>
    <t>神奈川県公表</t>
    <rPh sb="0" eb="6">
      <t>カナガワケンコウヒョウ</t>
    </rPh>
    <phoneticPr fontId="82"/>
  </si>
  <si>
    <t>福岡市東区の保育施設で0歳〜5歳までの園児あわせて14人が嘔吐や下痢などの症状を訴えました。ノロウイルスによる集団感染とみられています。
福岡市によりますと東区の保育施設で5月7日から22日までに0歳から5歳の園児14人がおう吐や下痢などの症状を訴えました。</t>
    <phoneticPr fontId="82"/>
  </si>
  <si>
    <t>RLB毎日放送</t>
    <rPh sb="3" eb="5">
      <t>マイニチ</t>
    </rPh>
    <rPh sb="5" eb="7">
      <t>ホウソウ</t>
    </rPh>
    <phoneticPr fontId="82"/>
  </si>
  <si>
    <t>福島市保健所は5月19日、福島市新浜町のインド料理店「マハラニジャパン 福島ニューデリー店」において、ノロウイルスによる食中毒が発生したと発表しました。
5月12日から14日にかけて同店で食事をした10代から20代の男女11人が、下痢や嘔吐などの症状を訴え、14日から16日にかけて発症しました。</t>
    <phoneticPr fontId="82"/>
  </si>
  <si>
    <t>楽天</t>
    <rPh sb="0" eb="2">
      <t>ラクテン</t>
    </rPh>
    <phoneticPr fontId="82"/>
  </si>
  <si>
    <t>　稚内保健所は19日、管内の保育所で園児と職員15人がノロウイルスに感染したと発表した。今年に入り集団感染は2例目。　同所によると15〜16日にかけ園児10人と職員が下痢や嘔吐の症状を訴え、5人の検便の結果、4人にノロウイルスが検出された。現在は全員が快方に向かっている。
　ノロウイルスは冬場に多くなるものの、道内では年じゅう感染者が発生しており、手洗いの徹底や食材の適切な加熱などするよう求めている。　</t>
    <phoneticPr fontId="82"/>
  </si>
  <si>
    <t>稚内プレス</t>
    <phoneticPr fontId="82"/>
  </si>
  <si>
    <t>京都市保健所は、市内の「リーガロイヤルホテル京都」で今月11日に開かれた結婚披露宴に出席した、45人のうち9人に嘔吐や発熱などの症状があり、ノロウイルスによる食中毒と断定したと発表しました。出席者45人中7人が、11日から13日にかけ下痢、嘔吐の症状が出ていると連絡があった」と届出がありました。</t>
    <phoneticPr fontId="82"/>
  </si>
  <si>
    <t>関西テレビ</t>
    <rPh sb="0" eb="2">
      <t>カンサイ</t>
    </rPh>
    <phoneticPr fontId="82"/>
  </si>
  <si>
    <t>盛岡市は、盛岡市内の教育保育施設で「感染性胃腸炎」の集団感染があったと発表しました。利用者30名に嘔吐、下痢などの症状があったということですが、現在は回復または回復傾向だということです。
市によりますと、4月30日（水）から5月14日（水）までに市内の利用者と職員の計100名以上が在籍する教育保育施設で、利用者28名、職員2名に嘔吐、下痢等の症状があったことを確認。</t>
    <phoneticPr fontId="82"/>
  </si>
  <si>
    <t>岩手放送</t>
    <rPh sb="0" eb="4">
      <t>イワテホウソウ</t>
    </rPh>
    <phoneticPr fontId="82"/>
  </si>
  <si>
    <t>回収＆返金</t>
  </si>
  <si>
    <t>果実堂</t>
  </si>
  <si>
    <t>フジ</t>
  </si>
  <si>
    <t>イオンリテール</t>
  </si>
  <si>
    <t>回収</t>
  </si>
  <si>
    <t>大黒天物産</t>
  </si>
  <si>
    <t>林泉堂</t>
  </si>
  <si>
    <t>回収＆交換</t>
  </si>
  <si>
    <t>ル・ツボ</t>
  </si>
  <si>
    <t>楽粹</t>
  </si>
  <si>
    <t>CHAMPS</t>
  </si>
  <si>
    <t>高松三越</t>
  </si>
  <si>
    <t>アクシアルリテイ...</t>
  </si>
  <si>
    <t>ハローズ</t>
  </si>
  <si>
    <t>須崎屋</t>
  </si>
  <si>
    <t>青森トライアル</t>
  </si>
  <si>
    <t>いなげや</t>
  </si>
  <si>
    <t>回収＆返金/交換</t>
  </si>
  <si>
    <t>タナカショク</t>
  </si>
  <si>
    <t>東急ストア</t>
  </si>
  <si>
    <t>橋本食糧工業</t>
  </si>
  <si>
    <t>氏原製菓</t>
  </si>
  <si>
    <t>マムハートホール...</t>
  </si>
  <si>
    <t>合同会社Brid...</t>
  </si>
  <si>
    <t>宏栄</t>
  </si>
  <si>
    <t>イオン九州</t>
  </si>
  <si>
    <t>神田兄弟舎</t>
  </si>
  <si>
    <t>吉祥寺店 原田屋 生餃子(20個入) 一部消費期限誤記</t>
  </si>
  <si>
    <t>万代</t>
  </si>
  <si>
    <t>苅田店 甘辛チキンステーキ重 一部(ごま,鶏肉)表示欠落</t>
  </si>
  <si>
    <t>二軒屋店 もっちり絹食パン 一部(卵,大豆)表示欠落</t>
  </si>
  <si>
    <t>野島食品</t>
  </si>
  <si>
    <t>雪下にんじんすりおろしドレッシング 一部賞味期限誤記</t>
  </si>
  <si>
    <t>シャトレーゼ</t>
  </si>
  <si>
    <t>シャトレーゼ フルーツのジュレ 一部賞味期限誤記</t>
  </si>
  <si>
    <t>伊豆箱根鉄道</t>
  </si>
  <si>
    <t>天狗葉扇煎餅 一部賞味期限,成分表等表示欠落</t>
  </si>
  <si>
    <t>綿半ホームエイド...</t>
  </si>
  <si>
    <t>浅井店 大粒むきえび 一部保存温度表示欠落</t>
  </si>
  <si>
    <t>げんき本舗</t>
  </si>
  <si>
    <t>温州みかん ジュレ漬け 一部カビ発生の恐れ</t>
  </si>
  <si>
    <t>信州うえだ農業協...</t>
  </si>
  <si>
    <t>ゆとりの里店 こしあぶら 一部放射物質基準超過</t>
  </si>
  <si>
    <t>ロピア</t>
  </si>
  <si>
    <t>ファミマ・ザ・クレープ抹茶 一部異物(紙片)混入の恐れコメントあり</t>
  </si>
  <si>
    <t>MilkishF...</t>
  </si>
  <si>
    <t>ぼくんちのミルク 一部大腸菌群陽性 基準超過</t>
  </si>
  <si>
    <t>久保醸造</t>
  </si>
  <si>
    <t>りんご酢(400ml,700ml) 一部一括表示名称に誤記</t>
  </si>
  <si>
    <t>サンエー</t>
  </si>
  <si>
    <t>我如古店 切りごぼう 一部保存温度逸脱</t>
  </si>
  <si>
    <t>デイリー食品</t>
  </si>
  <si>
    <t>伊丹空港店 Daily's Popcorn宇治抹茶味 一部賞味期限誤記</t>
  </si>
  <si>
    <t>甘夏ドレッシング 一部異物混入の恐れ</t>
  </si>
  <si>
    <t>新南陽店 国産豚のレバニラ炒め 一部(乳成分、りんご)表示欠落</t>
  </si>
  <si>
    <t>まぐろかまネギ塩だれ焼き 一部ラベル誤貼付で(乳成分)表示欠落</t>
  </si>
  <si>
    <t>ラ・ムー湖南店 減塩子持ちめかぶ 一部賞味期限表示欠落</t>
  </si>
  <si>
    <t>ツボポン 一部冷蔵保存品を常温販売</t>
  </si>
  <si>
    <t>発芽大豆の飲む豆乳ヨーグルト他 一部食品衛生法違反</t>
  </si>
  <si>
    <t>細切りミックスチーズ 一部賞味期限表示欠落</t>
  </si>
  <si>
    <t>高松三越 ちくわと小松菜の炊合せ他 一部消費期限誤記</t>
  </si>
  <si>
    <t>まるごと南瓜コロッケ 一部(卵,豚肉,ゼラチン)表示欠落</t>
  </si>
  <si>
    <t>ふっくら蒸しホタテ 一部賞味期限,保存温度誤記</t>
  </si>
  <si>
    <t>連島店 にぎり寿司(涼)うなぎ入 一部(かに)表示欠落</t>
  </si>
  <si>
    <t>かすてら屋さんの濃厚プリン 一部賞味期限誤記</t>
  </si>
  <si>
    <t>下田店 豚挽肉,牛合挽肉 一部異物混入の恐れ</t>
  </si>
  <si>
    <t>小金井本町店 ぶり照焼きだれ漬け 一部(小麦)表示欠落</t>
  </si>
  <si>
    <t>深層水豆腐絹ごし 一部賞味期限誤記</t>
  </si>
  <si>
    <t>四元豚ロースかつ重 一部(乳成分)表示欠落</t>
  </si>
  <si>
    <t>北海道つぶあん350g 一部異物混入の恐れ</t>
  </si>
  <si>
    <t>ニューサマーオレンジケーキ 一部カビ発生の恐れ</t>
  </si>
  <si>
    <t>国産豚小間切れ他 一部消費期限誤記</t>
  </si>
  <si>
    <t>ゆうふわふわチョコマシュマロ他 日本語成分表示欠落</t>
  </si>
  <si>
    <t>中国産ブルーベリー 一部残留農薬基準超過</t>
  </si>
  <si>
    <t>琴海店 あさり殻付きボイル 他 一部保存温度逸脱</t>
  </si>
  <si>
    <t>比内地鶏ラーメン和匠(醤油・塩) 一部賞味期限誤記</t>
    <phoneticPr fontId="27"/>
  </si>
  <si>
    <t>　上位2種目(賞味期限・アレルギー表記ミス)で全体の　(58%)</t>
    <rPh sb="1" eb="3">
      <t>ジョウイ</t>
    </rPh>
    <rPh sb="4" eb="6">
      <t>シュモク</t>
    </rPh>
    <rPh sb="7" eb="11">
      <t>ショウミキゲン</t>
    </rPh>
    <rPh sb="17" eb="19">
      <t>ヒョウキ</t>
    </rPh>
    <rPh sb="23" eb="25">
      <t>ゼンタイ</t>
    </rPh>
    <phoneticPr fontId="5"/>
  </si>
  <si>
    <t>やや多い</t>
    <rPh sb="2" eb="3">
      <t>オオ</t>
    </rPh>
    <phoneticPr fontId="82"/>
  </si>
  <si>
    <t>2025年 第20週（5/12～5/18）</t>
    <phoneticPr fontId="5"/>
  </si>
  <si>
    <t>2025年第19週（5月5日〜5月11日</t>
    <phoneticPr fontId="82"/>
  </si>
  <si>
    <t>結核例　153例</t>
    <rPh sb="7" eb="8">
      <t>レイ</t>
    </rPh>
    <phoneticPr fontId="5"/>
  </si>
  <si>
    <t>細菌性赤痢2例‌ ‌　
菌種：S. flexneri（B群）1例＿感染地域：東京都　　　S. sonnei（D群）1例＿感染地域：インドネシア</t>
    <phoneticPr fontId="82"/>
  </si>
  <si>
    <t>腸チフス2例‌　　　感染地域：インド1例、パキスタン1例
パラチフス1例‌　　感染地域：パキスタン</t>
    <phoneticPr fontId="82"/>
  </si>
  <si>
    <t>腸チフス
パラチフス</t>
    <rPh sb="0" eb="1">
      <t>チョウ</t>
    </rPh>
    <phoneticPr fontId="82"/>
  </si>
  <si>
    <t xml:space="preserve">腸管出血性大腸菌感染症22例（有症者15例、うちHUS‌1例）
‌感染地域：国内17例、国内・国外不明5例
‌国内の感染地域：‌‌福岡県6例、千葉県2例、東京都2例、埼玉県1例、新潟県1例、長野県1例、兵庫県1例、岡山県1例、熊本県1例、国内（都道府県不明）1例
</t>
    <phoneticPr fontId="82"/>
  </si>
  <si>
    <t xml:space="preserve">年齢群：‌ ‌0歳（ 1 例 ）、 2歳（ 1 例 ）、 4歳（ 1 例 ）、 10 代（ 4 例 ）、 20代（4例）、
30 代（ 5 例 ）、 40 代（ 2 例 ）、 50 代（ 1 例 ）、 60代（1例）、70代（2例）
</t>
    <phoneticPr fontId="82"/>
  </si>
  <si>
    <t xml:space="preserve">血清群・毒素型：‌ ‌O157‌VT1・VT2（5例）、O145‌VT2（3例）、O121‌VT2（2例）、O157‌VT2（2例）、O111‌ VT1（1例）、その他・不明（9例）
累積報告数：471例（有症者188例、うちHUS‌3例．死亡1例）
</t>
    <phoneticPr fontId="82"/>
  </si>
  <si>
    <t>E型肝炎5例　　感染地域（感染源）：‌茨城県1例（不明）、神奈川県1例（豚肉）、
　　大阪府1例（不明）、国内（都道府県不明）1例（不明）、国内・国外不明1例（不明）
A型肝炎3例　　感染地域：千葉県1例、愛知県1例、ミャンマー1例</t>
    <phoneticPr fontId="82"/>
  </si>
  <si>
    <t>レジオネラ症29例（肺炎型28例、ポンティアック熱型1例）‌　
　　感染地域：栃木県4例、新潟県2例、長野県2例、三重県2例、徳島県2例、群馬県1例、千葉県1例、東京都1例、
　　石川県1例、岐阜県1例、愛知県1例、滋賀県1例、京都府1例、大阪府1例、兵庫県1例、島根県1例、秋田県/新潟県1例、
　　群馬県/愛知県1例、国内・国外不明4例
‌
 ‌年齢群：40代（2例）、50代（4例）、60代（6例）、70代（9例）、80代（7例）、90代以上（1例）　累積報告数：588例</t>
    <phoneticPr fontId="82"/>
  </si>
  <si>
    <t xml:space="preserve">アメーバ赤痢2例（腸管アメーバ症2例）
‌　　感染地域：国内（ 都 道 府 県 不 明 ）1例、国内・国外不明1例
　　感染経路：その他・不明2例
ウイルス性肝炎4例‌ B型肝炎ウイルス4例＿感染経路：‌性的 接 触 4 例（ 異 性 間 2 例 、 同性
</t>
    <phoneticPr fontId="82"/>
  </si>
  <si>
    <t>2025年第19週</t>
    <rPh sb="4" eb="5">
      <t>ネン</t>
    </rPh>
    <rPh sb="5" eb="6">
      <t>ダイ</t>
    </rPh>
    <rPh sb="8" eb="9">
      <t>シュウ</t>
    </rPh>
    <phoneticPr fontId="82"/>
  </si>
  <si>
    <r>
      <t xml:space="preserve">対前週
</t>
    </r>
    <r>
      <rPr>
        <b/>
        <sz val="14"/>
        <color rgb="FF7030A0"/>
        <rFont val="ＭＳ Ｐゴシック"/>
        <family val="3"/>
        <charset val="128"/>
      </rPr>
      <t>インフルエンザ 　　     　      -18%   減少</t>
    </r>
    <r>
      <rPr>
        <b/>
        <sz val="11"/>
        <color rgb="FF7030A0"/>
        <rFont val="ＭＳ Ｐゴシック"/>
        <family val="3"/>
        <charset val="128"/>
      </rPr>
      <t xml:space="preserve">
</t>
    </r>
    <r>
      <rPr>
        <b/>
        <sz val="14"/>
        <color rgb="FF7030A0"/>
        <rFont val="ＭＳ Ｐゴシック"/>
        <family val="3"/>
        <charset val="128"/>
      </rPr>
      <t>新型コロナウイルス          　-17% 　減少</t>
    </r>
    <rPh sb="0" eb="3">
      <t>タイゼンシュウゾウカゾウカゲンショウ</t>
    </rPh>
    <rPh sb="33" eb="35">
      <t>ゲンショウ</t>
    </rPh>
    <rPh sb="61" eb="63">
      <t>ゲンショウ</t>
    </rPh>
    <phoneticPr fontId="82"/>
  </si>
  <si>
    <t>今週のお題(自ら出来る感染症予防)</t>
    <rPh sb="6" eb="7">
      <t>ミズカ</t>
    </rPh>
    <rPh sb="8" eb="10">
      <t>デキ</t>
    </rPh>
    <rPh sb="11" eb="14">
      <t>カンセンショウ</t>
    </rPh>
    <rPh sb="14" eb="16">
      <t>ヨボウ</t>
    </rPh>
    <phoneticPr fontId="5"/>
  </si>
  <si>
    <t>なぜ毎日、食品従事者は自らも病気予防を行うのでしょうか?</t>
    <rPh sb="2" eb="4">
      <t>マイニチ</t>
    </rPh>
    <rPh sb="5" eb="7">
      <t>ショクヒン</t>
    </rPh>
    <rPh sb="7" eb="10">
      <t>ジュウジシャ</t>
    </rPh>
    <rPh sb="11" eb="12">
      <t>ミズカ</t>
    </rPh>
    <rPh sb="14" eb="16">
      <t>ビョウキ</t>
    </rPh>
    <rPh sb="16" eb="18">
      <t>ヨボウ</t>
    </rPh>
    <rPh sb="19" eb="20">
      <t>オコナ</t>
    </rPh>
    <phoneticPr fontId="5"/>
  </si>
  <si>
    <t>欧州委、農業分野の規制簡素化法案を発表(EU) ｜ ビジネス短信 ―ジェトロ</t>
  </si>
  <si>
    <t xml:space="preserve">慶尚南道晋州のある保育園で保管していた食品からノロウイルスが検出され、保健当局が疫学調査 ... mk.co.kr </t>
  </si>
  <si>
    <t>ガザに支援物資入る、イスラエルが11週間ぶり容認　「大海の一滴」と国連</t>
  </si>
  <si>
    <t>ブラジルの4月物価、前月比0.43％上昇、食品値上がり止まらず</t>
  </si>
  <si>
    <t xml:space="preserve">食品トレイからサルモネラ菌が検出 - Vietnam.vn </t>
  </si>
  <si>
    <t>米環境保護庁、PFAS関連企業に対するデータ提出の報告期間開始を再延期(米国) ｜ ビジネス短信</t>
  </si>
  <si>
    <t>ブラジル南部の養鶏場で鳥インフルエンザ検出…世界各国への鶏肉輸出を一時停止すると発表　（FNNプライムオンライン</t>
  </si>
  <si>
    <t xml:space="preserve">トランプ大統領“関税のせいにすべきでない”とウォルマートを批判 関税による値上げの動きけん制 ｜ NHK </t>
  </si>
  <si>
    <t>APEC貿易担当閣僚会合 WTOの重要性確認 共同声明 全会一致採択 ｜ NHK ｜ APEC</t>
  </si>
  <si>
    <t>デフレの中国、高コスパ日本食チェーン人気　中国に鳥貴族進出、連日大行列！（共同通信）</t>
  </si>
  <si>
    <t>https://news.yahoo.co.jp/articles/897471b4d9ad886bb4b7c6546b6bc80b5c833560</t>
    <phoneticPr fontId="82"/>
  </si>
  <si>
    <t>中国で回転ずしや洋食レストランなどの日系外食チェーンが人気を集めている。景気低迷で財布のひもが固くなる中、日本のデフレ時代を勝ち抜いた安くておいしい“高コスパ”飲食店が支持された形。2025年2月末に中国大陸1号店がオープンした焼き鳥チェーン「鳥貴族」の運営会社（大阪市）は「デフレこそチャンス」と店舗の拡大を狙う。</t>
    <phoneticPr fontId="82"/>
  </si>
  <si>
    <t>中国</t>
    <rPh sb="0" eb="2">
      <t>チュウゴク</t>
    </rPh>
    <phoneticPr fontId="82"/>
  </si>
  <si>
    <t>https://www3.nhk.or.jp/news/html/20250516/k10014808071000.html</t>
    <phoneticPr fontId="82"/>
  </si>
  <si>
    <t>　韓国で開かれていたAPEC＝アジア太平洋経済協力会議の貿易担当の閣僚会合はWTO＝世界貿易機関の重要性を確認する共同声明を全会一致で採択して閉幕しました。一方、アメリカが保護主義的な傾向を強める中、自由で開かれた貿易や投資の推進に向けて一致したメッセージを打ち出すことはできず、課題を残しました。
日本やアメリカ、中国など21の国と地域が参加するAPECの貿易相会合は16日まで2日間の日程で韓国のチェジュ島（済州島）で開かれました。
最終日の16日、全会一致で採択された共同声明ではWTOについて貿易をめぐる争いの解決には重要だと確認した上で、2019年以降、紛争解決制度が事実上機能不全に陥っていることから、すべての機能を回復するため改革が必要だとしています。一方、アメリカのトランプ政権が関税措置を相次いで発動し保護主義的な傾向を強める中、APECが掲げてきた自由で開かれた貿易や投資の推進に向けて一致したメッセージを打ち出すことはできず、課題を残す結果となりました。</t>
    <phoneticPr fontId="82"/>
  </si>
  <si>
    <t>韓国</t>
    <rPh sb="0" eb="2">
      <t>カンコク</t>
    </rPh>
    <phoneticPr fontId="82"/>
  </si>
  <si>
    <t>https://www3.nhk.or.jp/news/html/20250518/k10014809111000.html</t>
    <phoneticPr fontId="82"/>
  </si>
  <si>
    <t>英国、離脱5年でEUへ再接近　食品ルールなど統一探る - 日本経済新聞</t>
    <phoneticPr fontId="82"/>
  </si>
  <si>
    <t>　アメリカのトランプ大統領は小売大手「ウォルマート」が政権の関税措置を受けて商品の値上げに踏み切る方針を示したことについて「関税のせいにすべきではない」と批判し、値上げの動きをけん制しました。ウォルマートは今月15日、中国やベトナムなどから商品を輸入しているとした上で、関税によるコストの上昇を吸収するのは難しいとして、商品の値上げに踏み切る方針を示しました。これについてトランプ大統領は17日、自身のSNSに「ウォルマートは値上げの理由を関税のせいにしようとするのをやめるべきだ。ウォルマートは去年予想をはるかに上回る多額の利益をあげた」と投稿し批判しました。
　そのうえで「ウォルマートと中国は“関税を受け入れる”べきで、顧客に対して一切請求すべきではない。私も顧客同様、注視している！」として、ウォルマートに対して、関税によるコストの上昇を顧客に転嫁しないよう求めました。アメリカでは、関税措置によってインフレが再加速することへの警戒感も根強く、今後、ほかの小売企業の間でも値上げの動きが広がるかが焦点となっていて、トランプ大統領としてはこうした動きをけん制するねらいもありそうです。</t>
    <phoneticPr fontId="82"/>
  </si>
  <si>
    <t>米国</t>
    <rPh sb="0" eb="2">
      <t>ベイコク</t>
    </rPh>
    <phoneticPr fontId="82"/>
  </si>
  <si>
    <t>https://www.jetro.go.jp/biznews/2025/05/1225a56619c3c894.html</t>
    <phoneticPr fontId="82"/>
  </si>
  <si>
    <t>　欧州委員会は5月14日、農業生産者の規制順守に伴う負担の軽減や競争力強化に向けた政策パッケージを発表した（プレスリリース外部サイトへ、新しいウィンドウで開きます）。EUの共通農業政策（CAP）を部分改正し、直接支払いや一部の規制、危機対応手段をより柔軟に運用する。また、EU農業の強靭（じん）化やデジタル化を進め、特に小規模生産者や青年農業者およびオーガニック農家への支援を手厚くする。欧州委は改正により、生産者は年間15億8,000万ユーロ、加盟国当局は2億1,000万ユーロのコスト削減が可能とした。法案は今後、EU理事会（閣僚理事会）と欧州議会で審議される。法案の主な内容は次のとおり。
    小規模生産者対象の直接支払い上限額を、年間1,250ユーロから2,500ユーロに引き上げる。
    認証取得済みのオーガニック農家は、直接支払い受給に係る環境要件の一部を満たしていると自動的にみなす。
    規制の順守状況を確認する農場での実地検査は、「1農場あたり年間1回」に限定。衛星技術などを活用し効率化する。
    加盟国が策定するCAP戦略計画の下で、自然災害や家畜疫病の影響を受けた生産者を支援する新たな制度を設ける。加盟国の裁量を拡大し、より迅速な支援を可能にする。    小規模生産者の競争力強化に向け、最大5万ユーロの財政支援を導入する。
    加盟国による相互運用可能なデジタルシステムの開発を促進し、生産者は単一システムに関連データを一度だけ報告し、複数回使用を可能とする仕組みを開発する。
環境目標は維持も、今後も簡素化を進める方針
欧州委は同時に、2025年末にかけCAPをさらに簡素化するとし、行程表外部サイトへ、新しいウィンドウで開きますを発表した。他方、CAPの環境目標は維持するが、主に生産者へのインセンティブが必要な要件などに的を絞って改正し、目標をより効率的に達成することを目指すとした。欧州最大の農業協同組合・農業生産者団体のCOPA-COGECAは同日、規制簡素化により、生産者は農場経営に集中し、EU農業の競争力強化に貢献できると、欧州委の方針を歓迎した。一方で、2024年に生産者の抗議活動を受けてCAPが一部改正された（2024年3月4日記事参照）ことに触れ、数次にわたる改正は2028年以降の次期CAPを巡る議論に影響を与えると指摘。また、CAPが簡素化されることで、EUレベルで共通した施策を実施するという本来の目的を損なってはならないと、くぎを刺した。</t>
    <phoneticPr fontId="82"/>
  </si>
  <si>
    <t>欧州</t>
    <rPh sb="0" eb="2">
      <t>オウシュウ</t>
    </rPh>
    <phoneticPr fontId="82"/>
  </si>
  <si>
    <t>https://www.mk.co.kr/jp/society/11321520</t>
    <phoneticPr fontId="82"/>
  </si>
  <si>
    <t>　慶尚南道晋州のある保育園で保管していた食品からノロウイルスが検出され、保健当局が疫学調査に乗り出した。20日、晋州市によると、該当保育園では先月29日、園児が腹痛や嘔吐などの疑い症状を見せ、関連調査が始まった。市は保護者の申告が受け付けられた翌日の30日、類似症状を訴える園生が追加で確認されると、保育園に保存された調理食品と食品を慶尚南道保健環境研究院に検査依頼した。検査の結果、調理された保存食ではウイルスは検出されなかったが、別に保管していた食品からノロウイルスが確認された。院生と調理従事者を対象に実施した人体検査では、院生5人が陽性判定を受けたことが分かった。
　市は直ちに該当保育園を訪問し、保管食品と調理食品などすべての食品を廃棄措置した。 また、ウイルスが検出された食品と原生間の感染関連性の有無を疾病管理庁に依頼した状態だ。晋州市の関係者は「ノロウイルスは特定の季節に限らず、年中発生しうる感染症」とし、「乳幼児の保育施設と学校などでは手洗いなど個人衛生規則を徹底的に遵守しなければならない」と頼んだ。</t>
    <phoneticPr fontId="82"/>
  </si>
  <si>
    <t xml:space="preserve">中国、「浪費は恥」と公務員に呼びかけ－酒もたばこも控えるよう通達 - ブルームバーグ </t>
    <phoneticPr fontId="82"/>
  </si>
  <si>
    <t>https://www.bloomberg.co.jp/news/articles/2025-05-20/SWHMS5DWLU6800</t>
    <phoneticPr fontId="82"/>
  </si>
  <si>
    <t>　中国の習近平指導部が全国の公務員に対し、出張や飲食、役所のスペースにかかる無駄な支出を削減するようあらためて指示した。経済の逆風が政府予算を圧迫する中で、共産党が緊縮財政を進めようとする新たな兆しだ。
　　国営新華社通信は18日、党と政府が出した通達について、受け付け窓口や酒類・たばこに関係する支出にも触れていると報道。「厳格な勤勉さと倹約を求め、ぜいたくと浪費に反対する」とし、「浪費は恥であり、節約は美徳」と通達は説いているという。
　　19日の本土株市場では、酒造会社が売られ、貴州茅台酒が2.2％安と、６週間ぶりの下落率となった。瀘州老窖も2.6％下げた。
　　中国では地方政府が土地売却収入の減少で予算が制限される一方、巨額の債務にも直面。今回の措置は習指導部が官僚に支出削減を促している取り組みを再確認する内容だ。最高指導部は2023年終盤、「倹約を習慣とすべき」だと求めていた。</t>
    <phoneticPr fontId="82"/>
  </si>
  <si>
    <t>https://www.bbc.com/japanese/articles/clyrrny9vjno</t>
    <phoneticPr fontId="82"/>
  </si>
  <si>
    <t>　イスラエルは19日、ベビーフードなどの人道支援物資を積んだ国連のトラック5台が、パレスチナ・ガザ地区に入るのを認めたと発表した。イスラエルは11週間にわたり、ガザを封鎖してきた。イスラエルの軍事組織で、ガザでの人道問題を担当しているイスラエル占領地政府活動調整官組織（COGAT）が発表した。トラックは「イスラエル国防軍（IDF）当局の勧告と、政治上層部の指示に従い」、南部ケレム・シャローム検問所からガザに入ったという。国連の人道問題担当トップのトム・フレッチャー事務次長は、イスラエル当局が限定した支援物資について搬入再開を認めたことは「歓迎すべき進展」だとコメントした。また、ケレム・シャローム検問所からは、トラック9台がガザ入りを認められているとした。「だが、緊急に必要とされている量を考えれば、大海の一滴に過ぎない」とフレッチャー氏は警告。もっと多くの支援物資がガザに搬入されなくてはならない。明日の朝からただちに」と強調した。　
　同氏はまた、イスラエルが国連に対し、物資の搬入は既存の仕組みを通して行われると確約したと説明。「私たちの支援が必ず、それを最も必要としている人に届き、（イスラム組織）ハマスなど武装集団に強奪されるリスクが最小限に抑えられるようにする」と述べた。</t>
    <phoneticPr fontId="82"/>
  </si>
  <si>
    <t>イスラエル</t>
    <phoneticPr fontId="82"/>
  </si>
  <si>
    <t>https://www.jetro.go.jp/biznews/2025/05/9ff0d518aa25a0da.html</t>
    <phoneticPr fontId="82"/>
  </si>
  <si>
    <t>　ブラジル地理統計院（IBGE）は5月9日、同国の代表的な物価指数の拡大消費者物価指数（IPCA）について、4月の上昇率を前月比0.43％と発表した（添付資料表参照）。3月の上昇率（0.56）と比較すると鈍化したものの、1～4月累計では2.48％、直近12カ月の上昇率は5.53％に達した。中央銀行が設定する2025年のインフレ目標値（上限4.5％）を7カ月連続で上回った。費目別でみると、交通・運輸（マイナス0.38％）以外の8項目が上昇した。中でも保健・個人衛生品（1.18％）や飲食料品（0.82％）の上昇率が高かった。寄与度でみると、飲食料品（0.18ポイント）が最も高い。飲食料品では、ポテト（18.29％増）、トマト（14.32％増）、主要輸出品のコーヒー（4.48％増）が大きく上昇した。IBGEのフェルナンド・ゴンサルベス物価指数アナリストは「飲食料品の寄与度は0.18ポイントと（費目別の9項目の中で）最も高い。飲食料品の上昇率は3月（1.17％）と比較して鈍化しているものの、物価上昇に与える影響が大きい」と述べた。
　コーヒーの上昇要因について、ブラジル南部パラナ州の経済団体フェコメルシオで経済アナリストを務めるルーカス・デゾルディ氏は「コーヒーは過去数カ月をみても上昇している。世界的なコーヒーの供給国のベトナムなどでの干ばつの影響によって、世界的に収穫量が減少する一方、ブラジル国内外で需要が高まっている。ブラジル産コーヒーの需要も拡大している」と分析する（5月14日付現地紙「ベン・パラナ」）。パラナ州はサンパウロ州やミナスジェライス州と並ぶコーヒーの産地で、主にロブスタ種を栽培している。5月9日付現地経済誌「エザーメ」によると、トマトの上昇要因は生産量の減少によるもの。2024年以降、トマトの生産コストが上昇し、生産者が生産を控えたことで結果的に供給が滞り、価格上昇につながった。サンパウロ大学の応用経済研究所のジョアン・パウロ・ベルナルデス研究員によると、トマトが収穫期を迎える6月以降は価格が平常化するとみられる。</t>
    <phoneticPr fontId="82"/>
  </si>
  <si>
    <t>ブラジル</t>
    <phoneticPr fontId="82"/>
  </si>
  <si>
    <t>https://www.vietnam.vn/ja/phat-hien-khuan-salmonella-o-khay-dung-thuc-an</t>
    <phoneticPr fontId="82"/>
  </si>
  <si>
    <t xml:space="preserve">　 4月15日、 カインホア省食品安全衛生局はニャチャン市グエン・ヴァン・トロイ高校での食中毒に関する報告書を発表した。
同部隊によると、3月30日夜、グエン・ヴァン・トロイ高校の生徒が食中毒の疑いのある症状で治療のため入院しているケースがあるとの情報を受け、ニャチャン市医療センターの医療部門は情報を迅速に把握し、食中毒の疑いのある患者がいる病院に人員を動員して調査を行った。確認の結果、12人の学生が腹痛、軟便、発熱、吐き気、嘔吐などの症状で入院を余儀なくされた。病院では腸の感染症、急性胃炎、腸炎、消化器感染症、細菌性食中毒と診断されます。情報操作により、食中毒患者らは3月28日と29日の午前と午後にグエン・ヴァン・トロイ高校前で食事をしていたと報告された。食中毒調査チームは、スオンフアン区人民委員会および市警察と連携し、スオンフアン区ハントゥエン32番地の歩道で学生に食事を提供している屋台店が3軒あることを調査・確認した。
　調査時点では、上記3施設には加工食品や食材のサンプルがすでに保管されておらず、調査チームは、食品加工者の手のサンプル、食品容器の表面のサンプル、器具や食品を洗浄する水道水のサンプルしか採取できなかった。調査の結果、患者全員に共通していたのは、3月28日と29日の午前と午後にDTHOさんから食べ物を買っていたということだった。食べ物はチキン焼きそば、チキンスパゲッティ、チキンパスタ、チキンライス、フライドチキンと卵のソースです。
ニャチャンパスツール研究所の検査結果によると、3月31日にDTHO氏の施設で採取されたサンプルでは、​​卵ソースとフライドチキンの容器の表面サンプルからサルモネラ菌と大腸菌が検出された。3月31日にPTTTさんの施設で採取された米の容器の表面のサンプルから大腸菌が検出された。
カインホア省食品安全衛生局によると、食事から食品サンプルを採取することができなかったため、3月31日以降は食品容器の表面のサンプルしか採取できなかったという。検体は食中毒発生から2日後に採取されたため、検査結果を食中毒の原因評価の根拠として用いることはできません。3月31日に食中毒患者の臨床検体（便検体）7検体を検査した結果、7検体中1検体からサルモネラ属菌が陽性反応が出ました。細菌。 </t>
    <phoneticPr fontId="82"/>
  </si>
  <si>
    <t>ベトナム</t>
    <phoneticPr fontId="82"/>
  </si>
  <si>
    <t>https://www.jetro.go.jp/biznews/2025/05/9e15658945074218.html</t>
    <phoneticPr fontId="82"/>
  </si>
  <si>
    <t>　米環境保護庁（EPA）は5月12日、有害物質規制法（TSCA）第8条（a)（7）に基づく有機フッ素化合物（PFAS、注1）報告義務の規則に関し、対象となる事業者のデータ報告期間の開始を延期する最終暫定規則（IFR）を発表外部サイトへ、新しいウィンドウで開きますし、翌13日に発効した。EPAはデータ収集の準備に追加の時間が必要なことを理由とし、延期は今回が2度目となった。2023年10月に公布されたこのPFAS報告義務の規則では、2011年から2022年の間のいずれかの年に商業目的でPFASを製造または輸入した事業者は、環境・健康への影響などに関する特定のデータを規則で定められた報告期間中にEPAに報告する義務がある。今回の報告期間開始の延期によって、新たな報告期間は2026年4月13日～10月13日の約半年間となった。なお、PFASが含まれる製品の輸入事業者で、かつ小規模な事業者については、報告期間の終了日は2027年4月13日となった。
報告義務の対象としてEPAが想定する事業者の業種は次のとおり。NAICSコード（注2）を併記する。ただし、これが対象となる全ての業種ではなく、ほかの業種も規制の対象となる可能性がある。
    建設業(23)　　　    製造業(31～33)　　    卸売業(42)　　    小売業(44～45)　　    廃棄物処理および有害物質の除去・浄化サービス(562)
また、EPAによると、報告義務の内容は次のようなものが含まれる。
    各物質の一般名称または商品名、化学的名称、分子構造
    各物質または混合物を使用する分野、または使用予定の分野
    各物質または混合物の製造または加工の総量、各用途の分野ごとの製造または加工量、およびそれぞれの製造または加工が予定されている量の推定値
    各物質または混合物の製造、加工、使用、または廃棄から生じる副産物の説明
    各物質または混合物の環境への影響および健康への影響に関する既存の全ての情報
    作業場所で各物質または混合物に暴露された個人の数、および曝露される個人の数の推定値、ならびに暴露期間
    各物質または混合物の廃棄方法または手順、およびそのような方法または手順の変更。
なお、EPAは連邦政府のポータルサイト外部サイトへ、新しいウィンドウで開きます（案件番号：EPA-HQ-OPPT-2020-0549）を通じて6月12日まで、IFRに対するパブリックコメントを募集している。
（注1）PFASは、いわゆる有機フッ素化合物の総称で、耐熱性や耐水性、耐油性、非粘着性などの特性があり、衣料、食品包装、調理器具、化粧品、電子・電気部品、自動車部品をはじめとする多くの産業や製品に利用されている。一方で、PFASが環境や人体に与える悪影響を理由に、PFASに関する規制の導入やメーカーが対象製品の製造中止を表明するといった動きもある（2022年12月22日記事、2023年3月15日記事参照）
（注2）NAICS(North American Industrial Classification System)とは、米国連邦統計機関が米国経済に関する統計データの収集、分析、公表を目的として、事業所の分類に用いる標準的な分類システム。</t>
    <phoneticPr fontId="82"/>
  </si>
  <si>
    <t>https://www.nikkei.com/article/DGXZQOGR19CHY0Z10C25A5000000/</t>
    <phoneticPr fontId="82"/>
  </si>
  <si>
    <t>　英国が欧州連合（EU）への再接近に動きだした。食品などの主要な売り先であるEU市場へのアクセス改善のため、検疫をはじめとするルールのEU準拠を視野に入れる。「主権回復」をかかげたブレグジット（EU離脱）から5年たち、協調路線に回帰している。
欧州への輸出、手続きを大幅に削減
スターマー英首相やEUの行政機関である欧州委員会のフォンデアライエン欧州委員長らが19日、2020年...(有料記事)</t>
    <rPh sb="193" eb="197">
      <t>ユウリョウキジ</t>
    </rPh>
    <phoneticPr fontId="82"/>
  </si>
  <si>
    <t>英国</t>
    <rPh sb="0" eb="2">
      <t>エイコク</t>
    </rPh>
    <phoneticPr fontId="82"/>
  </si>
  <si>
    <t>https://news.yahoo.co.jp/articles/d763db7107f8db102c199ed8fc8fc3b745291321</t>
    <phoneticPr fontId="82"/>
  </si>
  <si>
    <t>　ブラジル南部の養鶏場で鳥インフルエンザが検出され、ブラジル政府は世界各国への鶏肉の輸出を一時停止すると発表しました。ブラジル農業省は16日、南部リオグランデドスル州の養鶏場で15日に鳥インフルエンザが検出されたと発表しました。農業省はこれを受け、世界各国への鶏肉の輸出を一時停止することを決めました。
ブラジルは世界最大の鶏肉輸出国で、日本も中国などに次ぐ主要な輸出先のひとつです。農業省によりますと、日本は輸出の停止措置を了承したということです。
感染拡大や輸出の停止が長引けば日本にも大きな影響が及ぶ可能性があります。</t>
    <phoneticPr fontId="82"/>
  </si>
  <si>
    <t>レバ刺しなどを食べて体調不良に 郡山市の焼肉店で食中毒 (福島)</t>
    <phoneticPr fontId="15"/>
  </si>
  <si>
    <t>福島県</t>
    <rPh sb="0" eb="3">
      <t>フクシマケン</t>
    </rPh>
    <phoneticPr fontId="15"/>
  </si>
  <si>
    <t>　郡山市保健所は１７日、福島県郡山市内の焼肉店で食中毒が発生し、２人が体調不良になったことを明らかにしました。食中毒が発生したのは郡山市の焼肉店「ふざん」で、５月２日に飲食をした男女２人が体調不良になったということです。２人は鶏レバ刺しを含む料理などを食べた後、腹痛・下痢・発熱などの症状を訴え、医療機関を受診した結果、カンピロバクターが検出されたということです。２人は通院などを経て、現在、快方に向かっています。郡山市保健所は、カンピロバクターによる食中毒と断定し、この店を５月１７日から１８日まで２日間の営業停止処分としました。福島県内では今年１月１日から５月１７日までに２２件・２３６人が食中毒と診断されています。</t>
    <phoneticPr fontId="15"/>
  </si>
  <si>
    <t>https://news.yahoo.co.jp/articles/8f10f069a49636dfabc7d24c55837ac06faf2cb3</t>
    <phoneticPr fontId="15"/>
  </si>
  <si>
    <t>KFB福島放送</t>
    <rPh sb="3" eb="5">
      <t>フクシマ</t>
    </rPh>
    <rPh sb="5" eb="7">
      <t>ホウソウ</t>
    </rPh>
    <phoneticPr fontId="15"/>
  </si>
  <si>
    <t xml:space="preserve">大分市の飲食店で食中毒 豚肉を食べた5人が腹痛・下痢訴え 3人からサルモネラ属菌検出 </t>
    <phoneticPr fontId="15"/>
  </si>
  <si>
    <t>OBS大分放送</t>
    <rPh sb="3" eb="5">
      <t>オオイタ</t>
    </rPh>
    <rPh sb="5" eb="7">
      <t>ホウソウ</t>
    </rPh>
    <phoneticPr fontId="15"/>
  </si>
  <si>
    <t>大分県</t>
    <rPh sb="0" eb="3">
      <t>オオイタケン</t>
    </rPh>
    <phoneticPr fontId="15"/>
  </si>
  <si>
    <t>　大分市内の飲食店で5月、食事をした5人がサルモネラ菌を原因とする食中毒を発症し、保健所が23日まで2日間の営業停止命令を出しました。
　食中毒が発生したのは、大分市都町にある「のんすけ2号店」です。大分市保健所によりますと、この店を利用した客の知人から「会食をした複数人が体調不良になった」と、5月19日に連絡がありました。保健所が調査した結果、5月14日に店を利用した男女5人が腹痛や下痢、発熱などの症状を訴え、このうち3人からサルモネラ菌が検出されました。提供されたのは豚肉を使った串焼きやあぶりレバー、ハムカツなどです。3人は医療機関を受診しましたが、全員快方に向かっているということです。
大分市保健所は食品衛生法に基づき、この店に22日と23日の2日間営業停止命令を出し、十分な加熱や衛生管理など再発防止策を指導しました。</t>
    <phoneticPr fontId="15"/>
  </si>
  <si>
    <t>https://news.goo.ne.jp/article/obs/region/obs-1931510.html</t>
    <phoneticPr fontId="15"/>
  </si>
  <si>
    <t xml:space="preserve">【横須賀市】セントラルホテルで食中毒発生、サルモネラ菌で22名が発症、営業停止処分に </t>
    <phoneticPr fontId="15"/>
  </si>
  <si>
    <t>　横須賀市のセントラルホテルで提供された食事により、食中毒が発生し、22名が発症した。横須賀市は5月21日、同ホテルに対して営業停止処分を行ったことを発表した。食中毒が発生したのは、2025年5月9日午後7時半頃に提供された宴会料理。53名の利用客のうち22名が発症し、6名が調査中となっている。発症者の年齢は20代から60代で、全員が快方に向かっているという。
前菜（ホタテ豆鼓、クラゲ、蒸し鶏、サーモン、ラッキョウ・胡瓜・チャーシュー串、メカジキ黒酢）
ズワイ蟹入り鶏卵蒸し　海老のチリソース煮　鴨ロース肉のステーキ　メヌケの広東醤油蒸し　チャーシュー入り黒炒飯　玉子スープ　なめらか杏仁
営業停止処分の内容
営業停止期間：2025年5月21日から5月23日まで
※営業停止はセントラルホテル4階の主厨房のみで、ホテル営業全体および他の厨房は通常通り営業</t>
    <phoneticPr fontId="15"/>
  </si>
  <si>
    <t>https://shonanjin.com/news/yokosuka-central-hotel-food-poisoning/</t>
    <phoneticPr fontId="15"/>
  </si>
  <si>
    <t>神奈川県</t>
    <rPh sb="0" eb="4">
      <t>カナガワケン</t>
    </rPh>
    <phoneticPr fontId="15"/>
  </si>
  <si>
    <t>湘南人</t>
    <rPh sb="0" eb="2">
      <t>ショウナン</t>
    </rPh>
    <rPh sb="2" eb="3">
      <t>ヒト</t>
    </rPh>
    <phoneticPr fontId="15"/>
  </si>
  <si>
    <t>食中毒が発生しました（2025年5月19日）－福岡県</t>
    <phoneticPr fontId="15"/>
  </si>
  <si>
    <t>福岡県</t>
    <rPh sb="0" eb="3">
      <t>フクオカケン</t>
    </rPh>
    <phoneticPr fontId="15"/>
  </si>
  <si>
    <t>　　令和７年５月15日（木）、福岡市の住民から、糸島市内の飲食店を利用したところ食中毒様症状を呈し、医療機関を受診した旨、福岡市保健所に連絡があった。
　同市保健所が調査したところ、複数の有症者がいることが判明したため、５月16日（金）に本県に対し調査依頼があった。
　同市保健所が調査したところ、５月10日（土）19時頃に糸島市内の飲食店を利用した友人グループ４名中４名が、腹痛、下痢、発熱等の症状を呈していることが判明し　
　た。当該飲食店を管轄する福岡県糸島保健福祉事務所は疫学調査及び有症者便の検査の結果から、本件を食中毒と断定した。
　発生日時　　令和７年５月13日（火）16時00分頃（初発）
　摂食者数　　４名　
　症状　　　　腹痛、下痢、発熱等
　有症者数　　４名（20代男性）　うち１名が医療機関を受診しているが、入院はしておらず、重篤な症状は呈していない。
　飲食店営業（居酒屋）
　原因食品：当該施設が５月１０日（土）に提供した食事
　参考メニュー：鶏刺し３種盛り合わせ（レバー刺し、ずり刺し、ささみのたたき）、焼鳥串（味噌バラ、
　　　　　　　　　　　鳥皮、ねぎま、ぼんじり、ささみ、豚バラ、砂ずり、万能ねぎまき、大葉せせり）、チキ
　　　　　　　　　　　ン南蛮、鶏唐揚げ、エビマヨ、タコワサ、角切キャベツ
　病因物質：カンピロバクター・ジェジュニ
　営業停止処分：２日間（５月１９日～２０日）</t>
    <phoneticPr fontId="15"/>
  </si>
  <si>
    <t>https://h-crisis.niph.go.jp/archives/441071/</t>
    <phoneticPr fontId="15"/>
  </si>
  <si>
    <t>国立保健医療科学院</t>
    <rPh sb="0" eb="2">
      <t>コクリツ</t>
    </rPh>
    <rPh sb="2" eb="4">
      <t>ホケン</t>
    </rPh>
    <rPh sb="4" eb="6">
      <t>イリョウ</t>
    </rPh>
    <rPh sb="6" eb="8">
      <t>カガク</t>
    </rPh>
    <rPh sb="8" eb="9">
      <t>イン</t>
    </rPh>
    <phoneticPr fontId="15"/>
  </si>
  <si>
    <t>アジサイの葉で食中毒　「大葉」と説明　宮崎市内の飲食店</t>
    <phoneticPr fontId="15"/>
  </si>
  <si>
    <t>「グッド！モーニング」</t>
    <phoneticPr fontId="15"/>
  </si>
  <si>
    <t>宮崎県</t>
    <rPh sb="0" eb="3">
      <t>ミヤザキケン</t>
    </rPh>
    <phoneticPr fontId="15"/>
  </si>
  <si>
    <t xml:space="preserve">　　宮崎市保健衛生課によると、食中毒が発生したのは17日、宮崎市内の飲食店です。　女性客2人が料理に添えられた葉を食べたところ、体調不良を訴えました。　　　2人が食べたのは、アジサイの葉でした。アジサイは有毒植物で、嘔吐（おうと）や失神などの中毒症状を引き起こすことがあります。この店では通常、大葉を使っていましたが、調理のスタッフが季節感を出すため、有毒であると知らずに店の裏に生えていたアジサイの葉を使用したということです。　配膳のスタッフは大葉だと思い込み、女性客に「大葉を使用している」と説明していました。　保健所は、アジサイの葉を食品とともに提供したり、食べたりしないよう呼び掛けています。
</t>
    <phoneticPr fontId="15"/>
  </si>
  <si>
    <t>https://news.line.me/detail/oa-rp57845/s95wp3z6eqqc</t>
    <phoneticPr fontId="15"/>
  </si>
  <si>
    <t xml:space="preserve">イワシ・マグロの刺し身を自宅で調理…40代男性がアニサキス食中毒に（KAB熊本朝日放送） </t>
    <phoneticPr fontId="15"/>
  </si>
  <si>
    <t>　自宅でイワシとマグロの刺し身を食べた男性がアニサキスによる食中毒になりました。　熊本市保健所によりますと、5月15日に熊本市内の医療機関から、40代の男性患者の胃からアニサキスが見つかったと報告がありました。男性は、14日に宇城保健所管内の魚介類販売施設で購入したブロックの刺し身用のイワシとマグロを自宅で調理し、家族4人で食べたということです。翌日に、胃の不快感や吐き気の症状が出て、医療機関を受診しました。現在は回復しています。熊本市保健所は、新鮮な魚を選び、目視で確認することや、マイナス20℃で24時間以上冷凍するか70℃以上に加熱することを呼びかけています。</t>
    <phoneticPr fontId="15"/>
  </si>
  <si>
    <t>https://topics.smt.docomo.ne.jp/article/kab/region/kab-20250521-00003521</t>
    <phoneticPr fontId="15"/>
  </si>
  <si>
    <t>熊本県</t>
    <rPh sb="0" eb="3">
      <t>クマモトケン</t>
    </rPh>
    <phoneticPr fontId="15"/>
  </si>
  <si>
    <t>KAB熊本朝日放送</t>
    <phoneticPr fontId="15"/>
  </si>
  <si>
    <t xml:space="preserve">食中毒事故発生に関するお詫び </t>
    <phoneticPr fontId="15"/>
  </si>
  <si>
    <t>炭火焼福ふく</t>
    <rPh sb="0" eb="3">
      <t>スミビヤキ</t>
    </rPh>
    <rPh sb="3" eb="4">
      <t>フク</t>
    </rPh>
    <phoneticPr fontId="15"/>
  </si>
  <si>
    <t>鳥取県</t>
    <rPh sb="0" eb="3">
      <t>トットリケン</t>
    </rPh>
    <phoneticPr fontId="15"/>
  </si>
  <si>
    <t xml:space="preserve">　中毒事故発生に関するお詫び　この度、「炭火焼き　福ふく」におきまして、カンピロバクターを原因とする食中毒事故が発生いたしました。令和7年5月20日付で所轄である鳥取市保健所より営業停止処分を受けましたのでお知らせいたします。発症されましたお客様およびそのご家族の方々には、多大な苦痛とご迷惑をおかけしましたことを心よりお詫び申し上げます。また、当該店舗を日頃よりご利用いただいているお客様並びに関係者の皆様に多大なるご迷惑とご心配をおかけしましたことを重ねてお詫び申し上げます。今後は、衛生管理体制を再度強化・徹底し、再発防止に努めていく所存でございます。何卒、今後とも変わらぬご支援を賜りますようお願い申し上げます。なお、保健所より５日間の業停止処分を受けており、現段階におき、営業再開日は未定でございます。再開の目処がたち次第、皆様に報告することとさせていただきます。
</t>
    <phoneticPr fontId="15"/>
  </si>
  <si>
    <t>https://fuku-2929.com/%E9%A3%9F%E4%B8%AD%E6%AF%92%E4%BA%8B%E6%95%85%E7%99%BA%E7%94%9F%E3%81%AB%E9%96%A2%E3%81%99%E3%82%8B%E3%81%8A%E8%A9%AB%E3%81%B3/</t>
    <phoneticPr fontId="15"/>
  </si>
  <si>
    <t>福島のカレー店で男女11人食中毒</t>
    <phoneticPr fontId="15"/>
  </si>
  <si>
    <t>　福島市保健所は19日、同市新浜町の飲食店「マハラニジャパン　福島ニューデリー店」で食事をした市内外の10～20代の男女11人が下痢や嘔吐（おうと）などの症状を訴え、調査の結果、ノロウイルスによる食中毒と断定したと発表した。同店を同日から2日間の営業停止の行政処分とした。11人はいずれも快方に向かっているという。
　同保健所によると、11人は12～14日に同店を利用し、14～16日に発症した。14日に市民から連絡があり、同保健所が調査した。利用者はサラダやカレー、ナンなどの料理を食べたという。</t>
    <phoneticPr fontId="15"/>
  </si>
  <si>
    <t>福島民友新聞</t>
    <phoneticPr fontId="15"/>
  </si>
  <si>
    <t>https://news.yahoo.co.jp/articles/e178e2c37679cd68559158c5724a79ba55b7ca53</t>
    <phoneticPr fontId="15"/>
  </si>
  <si>
    <t>社員寮で『28人発症』 「サルモネラ菌」集団食中毒 菌の正体&amp;予防のために重要なことは…</t>
    <phoneticPr fontId="15"/>
  </si>
  <si>
    <t>　県の保健医療部によると、今月8日、神栖市内の社員寮で提供された夕食を食べた28人が、下痢、腹痛、発熱などを発症した。うち18人が、医療機関を受診。
保健所が検査したところ、調理従事者3人と発症者14人から、サルモネラ属菌を検出した。よって、提供された食事が原因の「集団食中毒」と断定。食堂を営業禁止処分
8日の夕食に提供されたメニューは、油淋鶏(キャベツ、きゅうり、トマト添え)、卵とキクラゲの炒め物、冷菜(ピリ辛メンマ、きゅうりの和え物)、味噌汁、ご飯。
サルモネラ菌による食中毒は、夏場に多く発生する傾向がある。
主な原因食品は、非加熱及び加熱不十分の鶏肉やその加工品、鶏肉料理、鶏卵を使ったメニューなど。また、ペットとして飼われている動物からの感染事例もある。小児や高齢者が感染した場合、脱水症状により命に係わる深刻な状態になることがあるため、注意が必要だ。</t>
    <phoneticPr fontId="15"/>
  </si>
  <si>
    <t>https://news.biglobe.ne.jp/trend/0520/tnc_250520_1212587447.html</t>
    <phoneticPr fontId="15"/>
  </si>
  <si>
    <t>茨城県</t>
    <rPh sb="0" eb="3">
      <t>イバラキケン</t>
    </rPh>
    <phoneticPr fontId="15"/>
  </si>
  <si>
    <t>Ｂｉｇｌｏｂｅニュース</t>
    <phoneticPr fontId="15"/>
  </si>
  <si>
    <t xml:space="preserve">食中毒の発生について（令和７年５月19日公表） - 保健福祉部健康安全局食品衛生課 - </t>
    <phoneticPr fontId="15"/>
  </si>
  <si>
    <t xml:space="preserve">北海道 </t>
    <phoneticPr fontId="15"/>
  </si>
  <si>
    <t>　食品衛生法第69条の規定※により、北海道が食品衛生法違反者に対して行政処分又は書面による行政指導を行った件について、以下のとおり公表します。なお、公表内容については、公表日から14日経過後削除します。※食品衛生法第69条の規定
厚生労働大臣、内閣総理大臣及び都道府県知事は、食品衛生上の危害の発生を防止するため、この法律又はこの法律に基づく処分に違反した者の名称等を公表し、食品衛生上の危害の状況を明らかにするよう努めるものとする。
令和７年（2025年）５月14日（水）午後４時半頃、帯広市内の飲食店の利用客から、会食後に複数名が胃腸炎症状を呈した旨、帯広保健所に連絡があった。令和７年５月10日（土）午後６時半頃から、帯広市内の飲食店で会食した１団体12名中７名が、12日（月）午後７時頃から、発熱、下痢等の食中毒様症状を呈し、うち６名が医療機関を受診した。帯広保健所の調査の結果、有症者便からカンピロバクター属菌が検出されたことなどから、帯広保健所は本日、当該飲食店で調理・提供された食事を原因とするカンピロバクター属菌による食中毒と断定した。
令和７年（2025年）５月12日（月）午後７時頃　　７名（うち通院６名、入院０名）　発熱、下痢等　　カンピロバクター属菌</t>
    <phoneticPr fontId="15"/>
  </si>
  <si>
    <t>https://www.pref.hokkaido.lg.jp/hf/kse/sho/tyu/222566.html</t>
    <phoneticPr fontId="15"/>
  </si>
  <si>
    <t>北海道公表</t>
    <rPh sb="0" eb="3">
      <t>ホッカイドウ</t>
    </rPh>
    <rPh sb="3" eb="5">
      <t>コウヒョウ</t>
    </rPh>
    <phoneticPr fontId="15"/>
  </si>
  <si>
    <t>群馬・神流町の水道水食中毒　住民の不信感消えず　排水逆流で浄水汚染　県、ずさんな管理を批判《深層報道+》</t>
    <phoneticPr fontId="15"/>
  </si>
  <si>
    <t>群馬県</t>
    <rPh sb="0" eb="3">
      <t>グンマケン</t>
    </rPh>
    <phoneticPr fontId="15"/>
  </si>
  <si>
    <t>　清流を誇る群馬県神流町で、町供給の水道水を飲んだ相原地区の男女14人が下痢や腹痛などを訴える集団食中毒が起きた。4月に発覚し、町による調査で排水管の詰まりによる給水タンクへの汚水の逆流が原因と判明。患者4人の便からは動物の消化管内などに生息する細菌「カンピロバクター」が検出された。タンクの消毒などを経て飲用制限は解除され、町は金銭的な補償を検討する。検査と記録の徹底で水道水の信頼回復を目指す考えだが、住民の不信感は強い。
　相原地区は町庁舎の西4キロほどにある。町によると、同地区の水道は給水人口5000人以下の「簡易水道」に位置付けられる。上部にある...(有料記事)</t>
    <rPh sb="283" eb="285">
      <t>ユウリョウ</t>
    </rPh>
    <rPh sb="285" eb="287">
      <t>キジ</t>
    </rPh>
    <phoneticPr fontId="15"/>
  </si>
  <si>
    <t>https://www.jomo-news.co.jp/articles/-/677926</t>
    <phoneticPr fontId="15"/>
  </si>
  <si>
    <t>上毛新聞</t>
    <rPh sb="0" eb="4">
      <t>ジョウモウシンブン</t>
    </rPh>
    <phoneticPr fontId="15"/>
  </si>
  <si>
    <t xml:space="preserve">「肌にうれしいこめ油」築野食品工業が【機能性表示食品届出】を受理。肌への効果を訴求した ... </t>
    <phoneticPr fontId="82"/>
  </si>
  <si>
    <t>　「肌にうれしいこめ油」築野食品工業が【機能性表示食品届出】を受理。肌への効果を訴求したこめ油を開発／築野食品工業株式会社
γ-オリザノールの肌保湿効果に着目し、エビデンスをもとに商品開発を実施。
築野食品工業株式会社は、γ―オリザノールを機能性関与成分とした食用こめ油「肌にうれしいこめ油」について機能性表示食品としての届出をおこない、2025年5月14日、消費者庁で届出が受理されました。
■届出内容　商品名：肌にうれしいこめ油　名称：食用こめ油　機能性関与成分：γ-オリザノール
表示しようとする機能性：本品には、肌の乾燥が気になる女性の顔(頬)の角層水分量を増加させる機能について報告のある成分が含まれています。
同該製品が想定する主な対象者：肌の乾燥が気になる健常な成人女性
一日あたりの摂取目安量：14g（大さじ一杯）、γ-オリザノールとして28.5 mg
■開発の背景
同社は「環境にやさしい製品が人々の健康と美につながる」と信じ、古来、健康・美のシンボルと言われる「米ぬか」に無限の可能性を信じて研究開発を進めてまいりました。同製品*は、こめ油のおいしさだけでなく、毎日お使いいただくことで肌の乾燥が気になる女性の顔(頬)の角層水分量を増加させ、美容面にもうれしい効果が期待できることをお伝えしたく開発された機能性こめ油です</t>
    <phoneticPr fontId="82"/>
  </si>
  <si>
    <t>https://news.e-expo.net/release/2025/05/250523_r02.html/</t>
    <phoneticPr fontId="82"/>
  </si>
  <si>
    <t xml:space="preserve">	機能性表示に「血管年齢」盛り込む 【機能性表示食品届出DB更新】東洋新薬 </t>
    <phoneticPr fontId="82"/>
  </si>
  <si>
    <t>　消費者庁は22日、機能性表示食品の届出データベースを3日連続で更新し、25件（錠剤・カプセル剤等の加工食品＝サプリ19件、サプリ以外の加工食品8件、生鮮食品ゼロ件）の新規届出を一挙公表した。「血管年齢」に言及する、新規の機能性表示を行う届出が含まれる。㈱東洋新薬（佐賀県鳥栖市）が届け出た。同社が新たに届け出た機能性表示は、「血管年齢が中高年に該当する人の血管のしなやかさの維持に役立つ」旨。既存機能性関与成分の松樹皮由来プロシアニジンB1及びB3に関して届け出たもので、2023年発表の新しい臨床試験論文を採用したシステマティックレビュー（SR）を科学的根拠にする。機能性表示に「血管年齢」を盛り込む届出はこれまでになかった。この機能性関与成分は、東洋新薬の独自機能性素材「フラバンジェノール」（松樹皮抽出物）の有効成分。これまでに「悪玉（LDL）コレステロールや総コレステロールを下げる」、「末梢血流を維持することにより、肌の弾力を維持し、肌の健康に役立つ」、「加齢とともに低下する血管のしなやかさ（柔軟性）（血管を締め付けた後の血管の拡張度）の維持に役立つ」といった機能性表示の届出実績がある。
　今回の新たな機能性表示は、既存の血管ケア表示の新タイプ。機能性表示の全文は、「本品には、松樹皮由来プロシアニジンB1及びB3が含まれます。松樹皮由来プロシアニジンB1及びB3には、血管年齢が中高年に該当する方※の血管のしなやかさ（柔軟性）（血管を締め付けた後の血管の拡張度）の維持に役立つ機能があることが報告されています。※40歳未満の方は含みません」となっている。
　　本わさび由来6-MSITCに「記憶力向上」の新表示
　この日の更新では他に、本わさび由来6-メチルスルフィニルヘキシルイソチオシアネート（6-MSITC）について、高齢者を対象に、認知機能の一部である記憶力を向上させる旨の機能性表示が公表された。届出者は金印㈱（名古屋市中川区）で、PRISMA声明2020準拠のSRを科学的根拠として届け出た。6-MSITCは、以前から「運動習慣のない中高年の方の認知機能の一部である判断力（情報を正確に処理する能力）や注意力を向上させる機能があることが報告されています」という機能性表示が届け出されていた。今回公表された機能性表示に「運動習慣のない中高年」の限定はなく、「高齢者の加齢に伴い低下する、認知機能の一部である記憶力～」とされている。ほかに、東和薬品ヘルスケア㈱（大阪府門真市）の届出が新たに2件公開。これで同社からの届出は6件になった。いずれもサプリ。</t>
    <phoneticPr fontId="82"/>
  </si>
  <si>
    <t>https://wellness-news.co.jp/posts/250523-2/</t>
    <phoneticPr fontId="82"/>
  </si>
  <si>
    <t>消費者庁、事故情報DB公表 　【5月22日消費者庁発表】食品事故54件</t>
    <phoneticPr fontId="82"/>
  </si>
  <si>
    <t>　消費者庁は22日、消費者安全法に基づく重大事故以外の消費者事故を事故情報データバンクに登録したと発表した。登録したのは同法12条第2項により消費者庁に通知のあった消費者事故70件。そのうち食品に関連する事故が54件だった。リコール・自主回収情報では、「アレルギー表示の欠落」が15件と最も多く、「消費・賞味期限の欠落・誤表示」が6件だった。東京都の保育施設では、アレルギーのある幼児に対して職員が確認せずにおやつを与えたためにアレルギー症状を発症した事案が起きている。食中毒による事故情報は10件だった（前回24件）。</t>
    <phoneticPr fontId="82"/>
  </si>
  <si>
    <t>https://wellness-news.co.jp/posts/250523-1/</t>
    <phoneticPr fontId="82"/>
  </si>
  <si>
    <t>中学校の水道水から基準値超える細菌を検出　体調不良を訴える生徒なし　広島・福山市</t>
    <phoneticPr fontId="15"/>
  </si>
  <si>
    <t>広島県</t>
    <rPh sb="0" eb="3">
      <t>ヒロシマケン</t>
    </rPh>
    <phoneticPr fontId="15"/>
  </si>
  <si>
    <t>　広島県福山市の中学校で、水道水から基準値を超える細菌が検出されました。体調不良を訴える生徒は、いないということです。福山市教育委員会によると、21日に委託業者が城西中学校の水道水を検査したところ、基準値の6.1倍の細菌が検出されたことが、23日に分かりました。水道水を飲んだことで、体調不良を訴える生徒はいないということです。検査は市教委が年1回、貯水タンクがある市内のすべての公立小中学校で行っています。現在、保健所と連携しながら、学校へ聞き取りするなどして原因を調べており、来週、貯水タンクの水を入れ替えた後、再検査を行う予定です。市教委は、生徒の水道水の飲用を禁止し、水筒を持参するよう呼びかけています。</t>
    <phoneticPr fontId="15"/>
  </si>
  <si>
    <t>https://news.yahoo.co.jp/articles/d07b9012e10b9c9a0f744dcb23e5b51306800cfc</t>
    <phoneticPr fontId="15"/>
  </si>
  <si>
    <t>広島テレビ</t>
    <rPh sb="0" eb="2">
      <t>ヒロシマ</t>
    </rPh>
    <phoneticPr fontId="15"/>
  </si>
  <si>
    <t xml:space="preserve">食中毒の発生について | 枚方市ホームページ </t>
    <phoneticPr fontId="15"/>
  </si>
  <si>
    <t>大阪府</t>
    <rPh sb="0" eb="3">
      <t>オオサカフ</t>
    </rPh>
    <phoneticPr fontId="15"/>
  </si>
  <si>
    <t>　枚方市が行った行政処分（食中毒）について、食品衛生法第63条の規定に基づき、次の通り公表します。
食中毒の発生について
公表年月日	原因施設の業種	施設の名称	営業者名	所在地	違反の理由	措置状況	備考
令和7年5月24日	飲食店営業	旬感食楽あすなろ	串田　良典	枚方市船橋本町2丁目32番4号	食品衛生法第6条第3号違反	営業停止1日間	
・病因物質　　カンピロバクター・ジェジュニ
・原因食品　　令和7年5月4日に当該施設で提供された食事
・患者数　　　11名（5月24日時点）</t>
    <phoneticPr fontId="15"/>
  </si>
  <si>
    <t>枚方市公表</t>
    <rPh sb="0" eb="3">
      <t>ヒラカタシ</t>
    </rPh>
    <rPh sb="3" eb="5">
      <t>コウヒョウ</t>
    </rPh>
    <phoneticPr fontId="15"/>
  </si>
  <si>
    <t>https://www.city.hirakata.osaka.jp/0000052151.html</t>
    <phoneticPr fontId="15"/>
  </si>
  <si>
    <t xml:space="preserve">阿南のコストコ再販店がパンを自主回収｜社会 - 徳島新聞 </t>
    <phoneticPr fontId="82"/>
  </si>
  <si>
    <r>
      <t>　詳細は徳島新聞(有料記事に)掲載されました。2025年5月5日
　</t>
    </r>
    <r>
      <rPr>
        <b/>
        <sz val="15"/>
        <color rgb="FF0070C0"/>
        <rFont val="游ゴシック"/>
        <family val="3"/>
        <charset val="128"/>
      </rPr>
      <t>阿南市にあるコストコの再販店が、パンの自主回収を行いました。
　これは、小分けされたパンについて、食品表示法で義務付けられている原材料やアレルギー表示のラベルを貼り忘れたことが原因です。
　再販店は「チョコスマーケット」である可能性があり、徳島市にも店舗があります。自主回収の詳細は、最寄りのコストコ倉庫店のメンバーシップカウンターで確認できます。</t>
    </r>
    <rPh sb="1" eb="3">
      <t>ショウサイ</t>
    </rPh>
    <rPh sb="4" eb="6">
      <t>トクシマ</t>
    </rPh>
    <rPh sb="6" eb="8">
      <t>シンブン</t>
    </rPh>
    <rPh sb="9" eb="13">
      <t>ユウリョウキジ</t>
    </rPh>
    <rPh sb="15" eb="17">
      <t>ケイサイ</t>
    </rPh>
    <rPh sb="27" eb="28">
      <t>ネン</t>
    </rPh>
    <rPh sb="29" eb="30">
      <t>ガツ</t>
    </rPh>
    <rPh sb="31" eb="32">
      <t>ヒ</t>
    </rPh>
    <rPh sb="36" eb="37">
      <t>シ</t>
    </rPh>
    <phoneticPr fontId="82"/>
  </si>
  <si>
    <t>https://www.topics.or.jp/articles/-/1244555</t>
    <phoneticPr fontId="82"/>
  </si>
  <si>
    <t xml:space="preserve">プレスリリース：食品の法適合性判定業務の効率化と精度向上を「AIエージェント」で支援！新た ... </t>
    <phoneticPr fontId="82"/>
  </si>
  <si>
    <t>　eBASE（イーベース）株式会社（本社：大阪市北区 代表取締役社長 岩田 貴夫／以下、eBASE社）は、食品業界向けの商品情報交換に広く利用されているパッケージソフトウェア「FOODS eBASE」シリーズおよび商品情報データプールサービス「商材ebisu / 食材ebisu」において、食品表示法や景品表示法等の法的基準に基づく法適合性判定業務の効率化と精度向上を支援する新たなAI点検オプション「eB-foods/AI点検」サービスの提供を開始します。
この「eB-foods/AI点検」サービスは、最新の生成AI技術（GPT-4(※2)や推論モデル(※3)の活用）と当社独自の食品の詳細情報データ「FOODS eBASE(eB-foods)」、及び独自ノウハウを組み合わせて「AIエージエンド(マルチエージェント(※4)、エージェンティックワークフロー(※5))」として実現しています。
有償版(SmalleBASEserver等)、及び、無償版(eBASEjr)の全ての「FOODS eBASEソフトウェア/クラウドサービス」において利用可能です。これにより食品業界におけるサプライチェーン全体の「商品情報管理のデジタル情報の精度」のさらなる底上げを図り、結果として食品業界全体の「食の安全・安心情報管理」の業務効率化をより一層強化できます。「eB-foods/AI点検」サイト
用語説明
※1 AIエージェント
自律的にユーザーとの対話や専門タスクの自動処理を行うシステムで問い合わせ対応や業務自動化に活用されます。
※2 生成AI（ChatGPT）
ユーザーの入力に基づき自然な文章を自動生成するAI技術で最新のGPT-4などのモデルにより高精度な応答が可能です。Powered by OpenAI via Azure OpenAI Service
※3 推論モデル
事前に学習した生成AIを活用して、ユーザーの入力から最適な出力（テキストや画像など）をリアルタイムで生成した結果に対して推論を加えるプロセス・アルゴリズムです。
※4マルチエージェント
複数の自律型AIエージェントが連携し、情報交換や役割分担を通じて複雑なタスクを効率的に解決する仕組みです。
※5 エージェンティックワークフロー
自律型AIエージェントが業務タスクの自動実行や情報収集、意思決定を協働的に行う仕組みです。外部データベースから情報を取得し生成AIの出力に反映させる技術で最新情報の回答を実現。</t>
    <phoneticPr fontId="82"/>
  </si>
  <si>
    <t>https://mainichi.jp/articles/20250521/pr1/00m/020/055000c</t>
    <phoneticPr fontId="82"/>
  </si>
  <si>
    <t xml:space="preserve">消費者庁、GMP指針で「自己点検表」「機能性表示食品」製造施設のGMP実施状況確認へ </t>
    <phoneticPr fontId="82"/>
  </si>
  <si>
    <t>　消費者庁食品衛生基準審査課は5月2日、「錠剤、カプセル剤等食品の製造管理及び品質管理（GMP）に関する指針（ガイドライン）」（以下、GMP指針）の自己点検表と項目解説を公表した。昨年12月27日に一部改正されたGMP指針の実効性をより高めるためのものとして作成した。一方、同庁食品表示課は5月14日、機能性表示食品の届出者に対し、製造施設におけるGMPの実施状況の確認ならびに助言を実施することを連絡。製造施設のGMP実施状況については、事前に自己点検を行うことを求める方針を示した。GMPに関する一連の流れについて業界関係者からは、「健康食品の品質管理が別次元に入った」といった声が挙がっている。
「項目解説」で考え方や留意点
　2日に示された「自己点検表」は、昨年5月に取りまとめられた「機能性表示食品を巡る検討会報告書」で、機能性表示食品以外のサプリメント形状の加工食品についてもGMP順守を自己点検できるよう、製造・品質管理の重要事項について統一されたチェックポイントなどの整備を行うことが盛り込まれたことを受けたもの。点検項目ごとに、点検結果や、確認結果・順守状況が判断できる客観的根拠などの欄を設けている。</t>
    <phoneticPr fontId="82"/>
  </si>
  <si>
    <t>https://www.kenko-media.com/health_idst/archives/20778</t>
    <phoneticPr fontId="82"/>
  </si>
  <si>
    <t xml:space="preserve">6割の飲食店が「影響なし」と回答～食品ロスに関する現場の本音を調査～［シンクロ・フード ... 日本経済新聞 </t>
    <phoneticPr fontId="82"/>
  </si>
  <si>
    <t>　＜あまり影響しない（48.4％）まったく影響しない（13.0％）と答えた人＞
このガイドラインの改正により、数多くの食品の消費期限や賞味期限が延びる可能性があり、飲食店の食品廃棄ルールについても少なからず影響を及ぼすと考えられる。そこで今回は、飲食店経営者や運営者に対してアンケートを実施し、食品ロスや廃棄の現状についてお伝えする。
　さらに、食品の消費・賞味期限をこれまでより長くするというガイドライン変更が店舗の業務に影響があるか尋ねたところ、「大きく影響する（9.2％）」「やや影響する（29.4％）」に対し、「あまり影響しない（48.4％）」「まったく影響しない（13.0％）」と影響はないという回答が約6割を占めた。
現状の食材管理体制でロスが少ない、またはコントロールできているため
客数を予測した仕入れがある程度うまく行っているため （東京都／居酒屋・ダイニングバー／1店舗）
常に予約件数に合わせて食材発注と管理を行っているので、コロナのような事が無ければ今のところは大丈夫と感じている為。 （東京都／その他／3～5店舗）
　独自の鮮度基準や判断軸があり、表示上の期限に大きく左右されないため
賞味期間はあくまでも目安で、結局はその食材は確認しなければいけないので、あまり変わらない（東京都／居酒屋・ダイニングバー／1店舗）
期限はもちろんだが自分の嗅覚や見た色味などで判断するのは変わらないから （東京都／イタリア料理／1店舗）
また「大きく影響する」「やや影響する」と回答した飲食店に、具体的にどのような業務に影響が出そうか尋ねたところ、「食材の仕入れ判断」が62.3％と最も多く、次いで「在庫管理・棚卸し（41.8％）」「廃棄ロス削減対応（32.0％）」「メニュー設計・表示対応（18.9％）」と続いた。</t>
    <phoneticPr fontId="82"/>
  </si>
  <si>
    <t>https://www.inshokuten.com/research/magazine/article/75?ref=foodist</t>
    <phoneticPr fontId="82"/>
  </si>
  <si>
    <t xml:space="preserve">有機酒類や有機畜産物が輸出可能になります！ - 農林水産省 </t>
    <phoneticPr fontId="82"/>
  </si>
  <si>
    <t>　～EU加盟国との有機同等性の範囲が拡大～
　2025年5月18日（日曜日）から、有機JAS認証を受けた有機酒類、有機畜産物及び有機畜産物を原料とした有機加工食品について、有機（organic）と表示して、EU加盟国へ輸出できるようになります。これにより、有機日本酒等が日本から輸出されることが期待されます。また、EUの制度による認証を受けた有機酒類等の輸入については、2025年5月16日（金曜日）から、JAS制度に基づき「有機」等と表示することができます。
　1.経緯　　これまで、有機農産物及び有機農産物加工食品については、日本とEU加盟国との間において有機JAS制度に基づく輸出入がなされていました。2020年7月から日本において有機畜産物の表示規制が開始されたこと、2022年10月から有機酒類が有機JASの対象になったことから、農林水産省及び国税庁がEUと協議を行ってきた結果、有機酒類、有機畜産物及び有機畜産物を原料とした有機加工食品についても、有機JAS制度に基づき輸出入できるようになりました。これにより、有機食品の輸出入に係る手数料や手間が軽減され、輸出の増大等が期待されます。
　2.日本とEU加盟国の輸出入について　有機酒類、有機畜産物及び有機畜産物を原料とした有機加工食品に関し、EUと合意した相互承認の内容は以下のとおりです。
　(1)日本からEU加盟国への輸出について
　1.対象範囲
　　有機JAS制度に基づき、最終的に日本国内で生産、加工され、格付された有機酒類、有機畜産物及び有機畜産物を原料とした有機加工食品
　2.生産基準
　有機加工食品の日本農林規格(令和4年9月1日財務省・農林水産省告示第18号)
　有機畜産物の日本農林規格（平成17年10月27日農林水産省告示第1608号）
　3.発効日　2025年5月18日（日曜日）
　(2)EU加盟国から日本への輸入について
　1.対象範囲　EUの有機基準に基づき、最終的にEU加盟国内で生産、加工され、認証された有機酒類、有機畜産物及び有機畜産物を原料とした有機加工食品（有機JASの適用範囲に限る。）
　2.生産基準　Regulation（EU）2018/848　　3.発効日　　2025年5月16日（金曜日）</t>
    <phoneticPr fontId="82"/>
  </si>
  <si>
    <t>https://www.maff.go.jp/j/press/shokuhin/ninsyo/250515.html</t>
    <phoneticPr fontId="82"/>
  </si>
  <si>
    <t xml:space="preserve">中国産ブルーベリー 一部残留農薬基準超過 </t>
    <phoneticPr fontId="15"/>
  </si>
  <si>
    <t>　宏栄株式会社　【製品】　ブルーベリー
【内容】
2025年4月30日-5月3日に、楽買 アジア物産(江戸川区)、MIRAKU生鮮市場(足立区)で販売した「中国産ブルーベリー」の一部において、テブコナゾール農薬0.02ppm残留が判明したため、リコール(自主回収)する。これまで健康被害の報告はない。(リコールプラス編集部)(リコールプラス)
商品名:中国産ブルーベリー　内容量:300g　
形態　:パック詰め　4パック/ケース
【輸入食品か否か】輸入食品に該当
輸入国:中国
販売店　:楽買　アジア物産　(江戸川区)
販売日　:2025年4月30日-5月2日
販売数量:240パック(60ケース)
販売店　:MIRAKU生鮮市場 (足立区)
販売日　:2025年4月30日-5月3日
販売数量:240パック(60ケース)
【対処方法】　　　料金着払いにて以下の住所まで郵送　　宏栄株式会社〒133-0056東京都江戸川区南小岩6-25-20
【回収後の対応】　返金
【関連URL】　　　https://ifas.mhlw.go.jp/faspub/_link.do?i=IO_S020502&amp;p=RCL202501036</t>
    <phoneticPr fontId="15"/>
  </si>
  <si>
    <t>https://foods-ch.infomart.co.jp/anzen/recall/171049</t>
    <phoneticPr fontId="15"/>
  </si>
  <si>
    <t>日本、ベトナム産ドリアンと唐辛子2バッチを廃棄　</t>
    <phoneticPr fontId="15"/>
  </si>
  <si>
    <t xml:space="preserve">　ベトナムから日本へ送られたドリアンと唐辛子の２つのバッチは、許容基準を超える化学物質の残留物があったため、10月に強制的に廃棄された。在日ベトナム貿易参事官は、最近、ベトナムから輸入されたドリアンと唐辛子の2つの出荷品が日本の検疫機関によってサンプル採取され分析された結果、農薬残留物が含まれていることがわかったと述べた。このため、ベトナムの大手企業を通じて10月5日からドリアン約1.4トンが輸入された。日本に到着後、同国の検疫機関がサンプルを採取し検査したところ、日本の許容基準である0.01ppmに対して、0.03ppmのプロシミドンが残留していることがわかった。これはカビを殺す殺虫剤の有効成分です。それは毒物だと考えられています。総重量4トンを超える唐辛子の出荷について、日本の検疫機関が4つの有効成分のサンプルを採取して検査したところ、トリシクラゾール0.2ppmとヘキサコナゾール0.03ppmを含む2つの有効成分の残留濃度が許容基準値を超えていることがわかった。許容基準は0.01ppmである。
上記の違反のため、両方の出荷品は日本の検疫機関によって破棄するよう要請されました。
　ベトナム駐日貿易参事官のタ・ドゥック・ミン氏はVnExpressに対し、輸入国における規制に違反する商品の状況について警告するため、ベトナム当局に情報を報告したと語った。
ミン氏によれば、同様の違反行為はベトナムだけでなく、他の先進国からの果物の輸送でも頻繁に行われているという。しかし、日本は要求の厳しい市場です。安定した輸出を行うには、企業は製品の品​​質、販売価格、供給量を確保する必要があります。同氏は、評判の良い企業やベトナムのブランドへの全般的な影響を避けるために、ベトナムの輸出企業が日本とビジネスを行う際には、隣国の基準を知り、完全に満たす必要があると勧告した。関税総局によれば、過去10か月間、日本はベトナムの農林水産物にとって第3位の輸出市場であり、総輸出額の7.4％を占めた。そのうち、日本への果物と野菜の輸出額は1億5000万ドルを超え、前年同期比6.6%増加した。ドリアンに関しては、今年最初の10か月間でベトナムは日本に約130万ドル相当の生鮮ドリアンを輸出したが、これは前年同期比12.3%の減少となった。日本への冷凍ドリアンの輸出額は約120万ドルに達し、2022年の同時期と比べて8.3%増加した。日本のドリアン輸入事業者のほとんどは小規模である。商品は主にベトナム人が多く買い物をするスーパーマーケットで売られています。
</t>
    <phoneticPr fontId="15"/>
  </si>
  <si>
    <t>https://www.vietnam.vn/ja/nhat-ban-tieu-huy-2-lo-sau-rieng-va-ot-viet-nam</t>
    <phoneticPr fontId="15"/>
  </si>
  <si>
    <t>植物蛋白食品協会 新会長に山口氏</t>
    <phoneticPr fontId="15"/>
  </si>
  <si>
    <t>　日本植物蛋白食品協会は7日、KKRホテル東京で通常総会を開催した。任期満了に伴う役員改選では新会長に山口龍也氏（昭和産業）、副会長に岡雅彦氏（日清オイリオ）、鈴木清仁氏（不二製油）、田中万里氏（長田産業）を選任した。山口新会長は就任あいさつで、「気候変動や地政学リスクの高まりで、食料安全保障の重要性が高まっている。食料供給の安定、コスト、健康志向、環境への配慮が求められるなか、植物たん白はそのニーズに応える重要な選択肢となっている」と貴重な食資源としての役割を強調した。24年の植物性たん白の国内生産量は4万7415t（1.5％減）、大豆たん白4万1873t（1.5％減）、小麦たん白5542t（1.4％減）。出荷・自社使用量は5万9250t（2.7％減）。植物性たん白食品への関心の高まりを背景に出荷・使用量は近年6万t台を維持していたが、「物価高による食品値上げが相次ぐ中で、（対面業界における）最終製品のダウンサイジング等の影響を受けたと推察している」（協会事務局）。
　＊協会設立50周年の節目　重要性高まる植物性蛋白
　　長期的な食料需給を見据え、新たな蛋白供給源として植物性たん白の活用が期待される中、1975年に設立された協会は今年8月5日で創立50周年を迎える。
「諸物価の上昇も影響して近年植物たん白の生産・出荷量は横ばい傾向を続けているが、（既存分野にとどまらずプラントベースフードをはじめ）会員各社が新たなニーズに対応した新製品の開発に取り組んでいる。加えて、増加するインバウンドや大阪・関西万博などビジネス拡大の環境が整ってきている」（山口新会長）。
　こうした中で、協会では設立目的にもある、▽植物性たん白の消費増進や健康機能性についての普及啓発▽規格・表示の改善、製造・加工・流通に係る技術の開発・改善▽内外情報の収集・提供――に努めていく方針を確認した。なお、創立50周年事業では、50周年記念ロゴを作成したほか、来年5月の通常総会にあわせて記念式典の開催を予定している。</t>
    <phoneticPr fontId="15"/>
  </si>
  <si>
    <t>https://shokuhin.net/121718/2025/05/22/kakou/pbf/</t>
    <phoneticPr fontId="15"/>
  </si>
  <si>
    <r>
      <t>★食品提供の基本は、安全で美味しい食品を喜んで召し上がっていただくことです。
★安全な食品を提供するためには、病原菌や感染原因菌を身に付けないようにすることです。気温差の大きいときや風邪が流行しているときにカゼに</t>
    </r>
    <r>
      <rPr>
        <b/>
        <sz val="12"/>
        <color rgb="FFFFFF00"/>
        <rFont val="游ゴシック"/>
        <family val="3"/>
        <charset val="128"/>
      </rPr>
      <t>罹ってしまうことはしょうがない。多少の病気でも忙しいから無理して仕事に出よう。私が休んだら職場に迷惑をかける。</t>
    </r>
    <r>
      <rPr>
        <b/>
        <sz val="12"/>
        <color indexed="9"/>
        <rFont val="游ゴシック"/>
        <family val="3"/>
        <charset val="128"/>
      </rPr>
      <t xml:space="preserve">
・・・これが今までの職場の雰囲気や働き方でした。
しかし新型コロナウイルスの世界的感染により事態は一変しました。
働き方も変わります。手洗いをしっかりして、体調不良時は休みましょう。
</t>
    </r>
    <r>
      <rPr>
        <b/>
        <sz val="12"/>
        <color rgb="FFFFFF00"/>
        <rFont val="游ゴシック"/>
        <family val="3"/>
        <charset val="128"/>
      </rPr>
      <t>必要なら店もお休みです。消費者目線の食品安全をとらえましょう。</t>
    </r>
    <rPh sb="1" eb="3">
      <t>ショクヒン</t>
    </rPh>
    <rPh sb="3" eb="5">
      <t>テイキョウ</t>
    </rPh>
    <rPh sb="6" eb="8">
      <t>キホン</t>
    </rPh>
    <rPh sb="10" eb="12">
      <t>アンゼン</t>
    </rPh>
    <rPh sb="13" eb="15">
      <t>オイ</t>
    </rPh>
    <rPh sb="17" eb="19">
      <t>ショクヒン</t>
    </rPh>
    <rPh sb="23" eb="24">
      <t>メ</t>
    </rPh>
    <rPh sb="25" eb="26">
      <t>ア</t>
    </rPh>
    <rPh sb="40" eb="42">
      <t>アンゼン</t>
    </rPh>
    <rPh sb="43" eb="45">
      <t>ショクヒン</t>
    </rPh>
    <rPh sb="46" eb="48">
      <t>テイキョウ</t>
    </rPh>
    <rPh sb="55" eb="58">
      <t>ビョウゲンキン</t>
    </rPh>
    <rPh sb="59" eb="61">
      <t>カンセン</t>
    </rPh>
    <rPh sb="61" eb="63">
      <t>ゲンイン</t>
    </rPh>
    <rPh sb="63" eb="64">
      <t>キン</t>
    </rPh>
    <rPh sb="65" eb="66">
      <t>ミ</t>
    </rPh>
    <rPh sb="67" eb="68">
      <t>ツ</t>
    </rPh>
    <rPh sb="81" eb="84">
      <t>キオンサ</t>
    </rPh>
    <rPh sb="85" eb="86">
      <t>オオ</t>
    </rPh>
    <rPh sb="91" eb="93">
      <t>カゼ</t>
    </rPh>
    <rPh sb="94" eb="96">
      <t>リュウコウ</t>
    </rPh>
    <rPh sb="106" eb="107">
      <t>カカ</t>
    </rPh>
    <rPh sb="122" eb="124">
      <t>タショウ</t>
    </rPh>
    <rPh sb="125" eb="127">
      <t>ビョウキ</t>
    </rPh>
    <rPh sb="129" eb="130">
      <t>イソガ</t>
    </rPh>
    <rPh sb="134" eb="136">
      <t>ムリ</t>
    </rPh>
    <rPh sb="138" eb="140">
      <t>シゴト</t>
    </rPh>
    <rPh sb="141" eb="142">
      <t>デ</t>
    </rPh>
    <rPh sb="145" eb="146">
      <t>ワタシ</t>
    </rPh>
    <rPh sb="147" eb="148">
      <t>ヤス</t>
    </rPh>
    <rPh sb="151" eb="153">
      <t>ショクバ</t>
    </rPh>
    <rPh sb="154" eb="156">
      <t>メイワク</t>
    </rPh>
    <rPh sb="168" eb="169">
      <t>イマ</t>
    </rPh>
    <rPh sb="172" eb="174">
      <t>ショクバ</t>
    </rPh>
    <rPh sb="175" eb="178">
      <t>フンイキ</t>
    </rPh>
    <rPh sb="179" eb="180">
      <t>ハタラ</t>
    </rPh>
    <rPh sb="181" eb="182">
      <t>カタ</t>
    </rPh>
    <rPh sb="190" eb="192">
      <t>シンガタ</t>
    </rPh>
    <rPh sb="200" eb="203">
      <t>セカイテキ</t>
    </rPh>
    <rPh sb="203" eb="205">
      <t>カンセン</t>
    </rPh>
    <rPh sb="208" eb="210">
      <t>ジタイ</t>
    </rPh>
    <rPh sb="211" eb="213">
      <t>イッペン</t>
    </rPh>
    <rPh sb="219" eb="220">
      <t>ハタラ</t>
    </rPh>
    <rPh sb="221" eb="222">
      <t>カタ</t>
    </rPh>
    <rPh sb="223" eb="224">
      <t>カ</t>
    </rPh>
    <rPh sb="229" eb="231">
      <t>テアラ</t>
    </rPh>
    <rPh sb="240" eb="242">
      <t>タイチョウ</t>
    </rPh>
    <rPh sb="242" eb="244">
      <t>フリョウ</t>
    </rPh>
    <rPh sb="244" eb="245">
      <t>ジ</t>
    </rPh>
    <rPh sb="246" eb="247">
      <t>ヤス</t>
    </rPh>
    <rPh sb="254" eb="256">
      <t>ヒツヨウ</t>
    </rPh>
    <rPh sb="258" eb="259">
      <t>ミセ</t>
    </rPh>
    <rPh sb="261" eb="262">
      <t>ヤス</t>
    </rPh>
    <rPh sb="266" eb="269">
      <t>ショウヒシャ</t>
    </rPh>
    <rPh sb="269" eb="271">
      <t>メセン</t>
    </rPh>
    <rPh sb="272" eb="276">
      <t>ショクヒンアンゼン</t>
    </rPh>
    <phoneticPr fontId="5"/>
  </si>
  <si>
    <r>
      <t xml:space="preserve">食中毒菌の黄色ブドウ球菌やO157、冬場に流行するノロウイルスなどについては、これまでも食品取扱上重要な危害として注意して
きました。感染様式や原因箇所がある程度明らかであったために重点的な予防や殺菌対策ができていました。
</t>
    </r>
    <r>
      <rPr>
        <b/>
        <u/>
        <sz val="12"/>
        <color rgb="FF0070C0"/>
        <rFont val="游ゴシック"/>
        <family val="3"/>
        <charset val="128"/>
      </rPr>
      <t>習慣的に手抜きしていても事故は起きないので、独自な所作を行いがちですが、それは間違いです。いつか必ず突然事故が起きます。</t>
    </r>
    <r>
      <rPr>
        <b/>
        <sz val="12"/>
        <rFont val="游ゴシック"/>
        <family val="3"/>
        <charset val="128"/>
      </rPr>
      <t xml:space="preserve">
しっかりルールを実施している職場では事故は起きません。</t>
    </r>
    <r>
      <rPr>
        <b/>
        <sz val="12"/>
        <color rgb="FFFF0000"/>
        <rFont val="游ゴシック"/>
        <family val="3"/>
        <charset val="128"/>
      </rPr>
      <t>これはリーダーの決意の違いです。</t>
    </r>
    <r>
      <rPr>
        <b/>
        <sz val="12"/>
        <rFont val="游ゴシック"/>
        <family val="3"/>
        <charset val="128"/>
      </rPr>
      <t xml:space="preserve">
    新型コロナウイルス感染症は、感染様式や汚染状態、新型変異の解明がまだまだ不十分です。感染力も細菌より何倍も強いようです。
簡単な手洗いで予防できていた今までの細菌対策では不十分です。
これからは考え方を少し変えましょう。
⇒私たちの周りにはウイルスが常にいます。これを防ぐのは、徹底した手洗いと殺菌消毒しかありません。
周期的に</t>
    </r>
    <r>
      <rPr>
        <b/>
        <u/>
        <sz val="14"/>
        <color rgb="FFFF0000"/>
        <rFont val="游ゴシック"/>
        <family val="3"/>
        <charset val="128"/>
      </rPr>
      <t xml:space="preserve">感染ピークが増大しています。マスクなしでの外出が増えています。周辺にも感染者がいます。
</t>
    </r>
    <r>
      <rPr>
        <b/>
        <sz val="12"/>
        <rFont val="游ゴシック"/>
        <family val="3"/>
        <charset val="128"/>
      </rPr>
      <t xml:space="preserve">検温はしていますか?  外来者の体調管理は止めていませんよね?  あれだけやっていたので感染症は減っていたのですよ!
</t>
    </r>
    <r>
      <rPr>
        <b/>
        <sz val="12"/>
        <color rgb="FF0070C0"/>
        <rFont val="游ゴシック"/>
        <family val="3"/>
        <charset val="128"/>
      </rPr>
      <t>シート20感染統計　2020-2021年 の低さは手洗いとマスクの徹底の成果です。</t>
    </r>
    <rPh sb="124" eb="126">
      <t>ジコ</t>
    </rPh>
    <rPh sb="127" eb="128">
      <t>オ</t>
    </rPh>
    <rPh sb="134" eb="136">
      <t>ドクジ</t>
    </rPh>
    <rPh sb="137" eb="139">
      <t>ショサ</t>
    </rPh>
    <rPh sb="140" eb="141">
      <t>オコナ</t>
    </rPh>
    <rPh sb="151" eb="153">
      <t>マチガ</t>
    </rPh>
    <rPh sb="160" eb="161">
      <t>カナラ</t>
    </rPh>
    <rPh sb="162" eb="164">
      <t>トツゼン</t>
    </rPh>
    <rPh sb="208" eb="210">
      <t>ケツイ</t>
    </rPh>
    <rPh sb="211" eb="212">
      <t>チガ</t>
    </rPh>
    <rPh sb="221" eb="223">
      <t>シンガタ</t>
    </rPh>
    <rPh sb="245" eb="247">
      <t>シンガタ</t>
    </rPh>
    <rPh sb="247" eb="249">
      <t>ヘンイ</t>
    </rPh>
    <rPh sb="267" eb="269">
      <t>サイキン</t>
    </rPh>
    <rPh sb="381" eb="384">
      <t>シュウキテキ</t>
    </rPh>
    <rPh sb="391" eb="393">
      <t>ゾウダイ</t>
    </rPh>
    <rPh sb="406" eb="408">
      <t>ガイシュツ</t>
    </rPh>
    <rPh sb="409" eb="410">
      <t>フ</t>
    </rPh>
    <rPh sb="416" eb="418">
      <t>シュウヘン</t>
    </rPh>
    <rPh sb="420" eb="423">
      <t>カンセンシャ</t>
    </rPh>
    <rPh sb="429" eb="431">
      <t>ケンオン</t>
    </rPh>
    <rPh sb="441" eb="444">
      <t>ガイライシャ</t>
    </rPh>
    <rPh sb="445" eb="449">
      <t>タイチョウカンリ</t>
    </rPh>
    <rPh sb="450" eb="451">
      <t>ヤ</t>
    </rPh>
    <rPh sb="473" eb="476">
      <t>カンセンショウ</t>
    </rPh>
    <rPh sb="477" eb="478">
      <t>ヘ</t>
    </rPh>
    <rPh sb="493" eb="497">
      <t>カンセントウケイ</t>
    </rPh>
    <rPh sb="510" eb="511">
      <t>ヒク</t>
    </rPh>
    <rPh sb="513" eb="515">
      <t>テアラ</t>
    </rPh>
    <rPh sb="521" eb="523">
      <t>テッテイ</t>
    </rPh>
    <rPh sb="524" eb="526">
      <t>セイカ</t>
    </rPh>
    <phoneticPr fontId="8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</si>
</sst>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192">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7"/>
      <name val="Microsoft YaHei"/>
      <family val="2"/>
      <charset val="134"/>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4"/>
      <color rgb="FF00206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b/>
      <sz val="14"/>
      <color rgb="FF7030A0"/>
      <name val="ＭＳ Ｐゴシック"/>
      <family val="3"/>
      <charset val="128"/>
    </font>
    <font>
      <b/>
      <sz val="14"/>
      <color rgb="FF333333"/>
      <name val="游ゴシック"/>
      <family val="3"/>
      <charset val="128"/>
    </font>
    <font>
      <b/>
      <sz val="15"/>
      <color rgb="FF454545"/>
      <name val="游ゴシック"/>
      <family val="3"/>
      <charset val="128"/>
    </font>
    <font>
      <sz val="14"/>
      <color indexed="63"/>
      <name val="Arial"/>
      <family val="2"/>
    </font>
    <font>
      <b/>
      <sz val="20"/>
      <color theme="1"/>
      <name val="ＭＳ Ｐゴシック"/>
      <family val="3"/>
      <charset val="128"/>
    </font>
    <font>
      <sz val="11"/>
      <color theme="1"/>
      <name val="Noto Sans JP"/>
      <family val="3"/>
      <charset val="128"/>
    </font>
    <font>
      <b/>
      <sz val="11"/>
      <color rgb="FF7030A0"/>
      <name val="ＭＳ Ｐゴシック"/>
      <family val="3"/>
      <charset val="128"/>
    </font>
    <font>
      <b/>
      <sz val="10"/>
      <color indexed="62"/>
      <name val="ＭＳ Ｐゴシック"/>
      <family val="3"/>
      <charset val="128"/>
    </font>
    <font>
      <sz val="10"/>
      <color indexed="62"/>
      <name val="ＭＳ Ｐゴシック"/>
      <family val="3"/>
      <charset val="128"/>
    </font>
    <font>
      <sz val="10"/>
      <name val="Arial"/>
      <family val="2"/>
    </font>
    <font>
      <sz val="8.8000000000000007"/>
      <color indexed="23"/>
      <name val="ＭＳ Ｐゴシック"/>
      <family val="3"/>
      <charset val="128"/>
    </font>
    <font>
      <sz val="22"/>
      <color theme="1"/>
      <name val="AR Pゴシック体S"/>
      <family val="3"/>
      <charset val="128"/>
    </font>
    <font>
      <b/>
      <sz val="20"/>
      <color theme="0"/>
      <name val="ＭＳ Ｐゴシック"/>
      <family val="3"/>
      <charset val="128"/>
    </font>
    <font>
      <sz val="20"/>
      <color theme="0"/>
      <name val="ＭＳ Ｐゴシック"/>
      <family val="3"/>
      <charset val="128"/>
    </font>
    <font>
      <b/>
      <sz val="13.5"/>
      <name val="游ゴシック"/>
      <family val="3"/>
      <charset val="128"/>
    </font>
    <font>
      <sz val="11"/>
      <color theme="1"/>
      <name val="AR P丸ゴシック体E"/>
      <family val="3"/>
      <charset val="128"/>
    </font>
    <font>
      <b/>
      <sz val="20"/>
      <color theme="1"/>
      <name val="ＭＳ Ｐゴシック"/>
      <family val="3"/>
      <charset val="128"/>
      <scheme val="minor"/>
    </font>
    <font>
      <b/>
      <i/>
      <sz val="14"/>
      <color indexed="10"/>
      <name val="ＭＳ Ｐゴシック"/>
      <family val="3"/>
      <charset val="128"/>
    </font>
    <font>
      <b/>
      <sz val="16"/>
      <color indexed="9"/>
      <name val="ＭＳ Ｐゴシック"/>
      <family val="3"/>
      <charset val="128"/>
    </font>
    <font>
      <sz val="16"/>
      <color indexed="9"/>
      <name val="ＭＳ Ｐゴシック"/>
      <family val="3"/>
      <charset val="128"/>
    </font>
    <font>
      <b/>
      <sz val="14"/>
      <color indexed="12"/>
      <name val="ＭＳ Ｐゴシック"/>
      <family val="3"/>
      <charset val="128"/>
    </font>
    <font>
      <b/>
      <sz val="15"/>
      <color rgb="FF0070C0"/>
      <name val="游ゴシック"/>
      <family val="3"/>
      <charset val="128"/>
    </font>
    <font>
      <sz val="22"/>
      <name val="ＭＳ Ｐゴシック"/>
      <family val="3"/>
      <charset val="128"/>
    </font>
    <font>
      <sz val="12"/>
      <color indexed="9"/>
      <name val="游ゴシック"/>
      <family val="3"/>
      <charset val="128"/>
    </font>
    <font>
      <b/>
      <sz val="12"/>
      <color indexed="9"/>
      <name val="游ゴシック"/>
      <family val="3"/>
      <charset val="128"/>
    </font>
    <font>
      <b/>
      <sz val="12"/>
      <color rgb="FFFFFF00"/>
      <name val="游ゴシック"/>
      <family val="3"/>
      <charset val="128"/>
    </font>
    <font>
      <b/>
      <sz val="14"/>
      <color indexed="60"/>
      <name val="游ゴシック"/>
      <family val="3"/>
      <charset val="128"/>
    </font>
    <font>
      <sz val="11"/>
      <color indexed="60"/>
      <name val="游ゴシック"/>
      <family val="3"/>
      <charset val="128"/>
    </font>
    <font>
      <b/>
      <sz val="12"/>
      <name val="游ゴシック"/>
      <family val="3"/>
      <charset val="128"/>
    </font>
    <font>
      <b/>
      <sz val="12"/>
      <color rgb="FFFF0000"/>
      <name val="游ゴシック"/>
      <family val="3"/>
      <charset val="128"/>
    </font>
    <font>
      <b/>
      <u/>
      <sz val="14"/>
      <color rgb="FFFF0000"/>
      <name val="游ゴシック"/>
      <family val="3"/>
      <charset val="128"/>
    </font>
    <font>
      <b/>
      <sz val="12"/>
      <color rgb="FF0070C0"/>
      <name val="游ゴシック"/>
      <family val="3"/>
      <charset val="128"/>
    </font>
    <font>
      <b/>
      <u/>
      <sz val="12"/>
      <color rgb="FF0070C0"/>
      <name val="游ゴシック"/>
      <family val="3"/>
      <charset val="128"/>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theme="6" tint="0.39997558519241921"/>
        <bgColor indexed="64"/>
      </patternFill>
    </fill>
    <fill>
      <patternFill patternType="solid">
        <fgColor rgb="FF6DDDF7"/>
        <bgColor indexed="64"/>
      </patternFill>
    </fill>
    <fill>
      <patternFill patternType="solid">
        <fgColor theme="9" tint="0.79998168889431442"/>
        <bgColor indexed="64"/>
      </patternFill>
    </fill>
    <fill>
      <patternFill patternType="solid">
        <fgColor rgb="FFFF9900"/>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s>
  <borders count="318">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thin">
        <color theme="3"/>
      </left>
      <right style="medium">
        <color theme="3"/>
      </right>
      <top style="thin">
        <color theme="3"/>
      </top>
      <bottom style="thin">
        <color theme="3"/>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right style="medium">
        <color theme="3"/>
      </right>
      <top style="medium">
        <color auto="1"/>
      </top>
      <bottom/>
      <diagonal/>
    </border>
    <border>
      <left style="medium">
        <color theme="3"/>
      </left>
      <right style="medium">
        <color indexed="12"/>
      </right>
      <top style="medium">
        <color theme="3"/>
      </top>
      <bottom/>
      <diagonal/>
    </border>
    <border>
      <left/>
      <right/>
      <top style="thin">
        <color auto="1"/>
      </top>
      <bottom style="medium">
        <color auto="1"/>
      </bottom>
      <diagonal/>
    </border>
    <border>
      <left style="medium">
        <color theme="3"/>
      </left>
      <right style="medium">
        <color theme="3"/>
      </right>
      <top style="medium">
        <color rgb="FF0070C0"/>
      </top>
      <bottom/>
      <diagonal/>
    </border>
    <border>
      <left style="medium">
        <color theme="3"/>
      </left>
      <right style="medium">
        <color indexed="12"/>
      </right>
      <top style="medium">
        <color rgb="FF0070C0"/>
      </top>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medium">
        <color theme="3"/>
      </left>
      <right style="medium">
        <color theme="3"/>
      </right>
      <top/>
      <bottom style="medium">
        <color indexed="12"/>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64"/>
      </left>
      <right/>
      <top/>
      <bottom style="medium">
        <color auto="1"/>
      </bottom>
      <diagonal/>
    </border>
    <border>
      <left style="medium">
        <color auto="1"/>
      </left>
      <right/>
      <top/>
      <bottom/>
      <diagonal/>
    </border>
    <border>
      <left style="thin">
        <color indexed="12"/>
      </left>
      <right style="thin">
        <color indexed="12"/>
      </right>
      <top/>
      <bottom/>
      <diagonal/>
    </border>
    <border>
      <left/>
      <right style="medium">
        <color theme="3"/>
      </right>
      <top style="thin">
        <color theme="3"/>
      </top>
      <bottom/>
      <diagonal/>
    </border>
    <border>
      <left style="thin">
        <color theme="3"/>
      </left>
      <right style="medium">
        <color theme="3"/>
      </right>
      <top style="thin">
        <color theme="3"/>
      </top>
      <bottom/>
      <diagonal/>
    </border>
    <border>
      <left style="medium">
        <color auto="1"/>
      </left>
      <right/>
      <top style="medium">
        <color rgb="FF0070C0"/>
      </top>
      <bottom/>
      <diagonal/>
    </border>
    <border>
      <left/>
      <right style="thin">
        <color indexed="12"/>
      </right>
      <top style="thin">
        <color indexed="12"/>
      </top>
      <bottom/>
      <diagonal/>
    </border>
    <border>
      <left style="medium">
        <color rgb="FF0070C0"/>
      </left>
      <right style="medium">
        <color rgb="FF0070C0"/>
      </right>
      <top style="thin">
        <color rgb="FF0070C0"/>
      </top>
      <bottom style="thin">
        <color rgb="FF0070C0"/>
      </bottom>
      <diagonal/>
    </border>
    <border>
      <left/>
      <right style="medium">
        <color theme="3"/>
      </right>
      <top style="thin">
        <color indexed="12"/>
      </top>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thin">
        <color indexed="64"/>
      </right>
      <top style="thin">
        <color theme="3"/>
      </top>
      <bottom/>
      <diagonal/>
    </border>
    <border>
      <left/>
      <right style="medium">
        <color indexed="55"/>
      </right>
      <top style="medium">
        <color indexed="55"/>
      </top>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thin">
        <color indexed="64"/>
      </left>
      <right style="medium">
        <color theme="3"/>
      </right>
      <top/>
      <bottom style="medium">
        <color indexed="64"/>
      </bottom>
      <diagonal/>
    </border>
    <border>
      <left style="medium">
        <color theme="3"/>
      </left>
      <right style="medium">
        <color indexed="12"/>
      </right>
      <top/>
      <bottom style="medium">
        <color indexed="64"/>
      </bottom>
      <diagonal/>
    </border>
    <border>
      <left/>
      <right/>
      <top style="thin">
        <color indexed="12"/>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medium">
        <color indexed="12"/>
      </top>
      <bottom style="thin">
        <color indexed="12"/>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style="medium">
        <color indexed="12"/>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n">
        <color auto="1"/>
      </top>
      <bottom style="thin">
        <color auto="1"/>
      </bottom>
      <diagonal/>
    </border>
    <border>
      <left/>
      <right style="medium">
        <color indexed="12"/>
      </right>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style="medium">
        <color rgb="FF0070C0"/>
      </left>
      <right style="medium">
        <color rgb="FF0070C0"/>
      </right>
      <top style="medium">
        <color rgb="FF0070C0"/>
      </top>
      <bottom style="thin">
        <color rgb="FF0070C0"/>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top/>
      <bottom style="thick">
        <color auto="1"/>
      </bottom>
      <diagonal/>
    </border>
    <border>
      <left/>
      <right/>
      <top style="thin">
        <color indexed="64"/>
      </top>
      <bottom style="thin">
        <color indexed="64"/>
      </bottom>
      <diagonal/>
    </border>
  </borders>
  <cellStyleXfs count="27">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6" fillId="0" borderId="0">
      <alignment vertical="center"/>
    </xf>
    <xf numFmtId="0" fontId="6" fillId="0" borderId="0"/>
    <xf numFmtId="0" fontId="66" fillId="0" borderId="0">
      <alignment vertical="center"/>
    </xf>
    <xf numFmtId="0" fontId="6"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3" fillId="0" borderId="0">
      <alignment vertical="center"/>
    </xf>
    <xf numFmtId="0" fontId="4" fillId="0" borderId="0">
      <alignment vertical="center"/>
    </xf>
    <xf numFmtId="0" fontId="66"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4" fillId="0" borderId="0"/>
    <xf numFmtId="0" fontId="105" fillId="0" borderId="0" applyNumberFormat="0" applyFill="0" applyBorder="0" applyAlignment="0" applyProtection="0"/>
    <xf numFmtId="0" fontId="104" fillId="0" borderId="0"/>
    <xf numFmtId="0" fontId="139" fillId="0" borderId="0" applyNumberFormat="0" applyFill="0" applyBorder="0" applyAlignment="0" applyProtection="0">
      <alignment vertical="center"/>
    </xf>
    <xf numFmtId="0" fontId="1" fillId="0" borderId="0">
      <alignment vertical="center"/>
    </xf>
  </cellStyleXfs>
  <cellXfs count="930">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1"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1"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3" fillId="0" borderId="0" xfId="2" applyFont="1">
      <alignment vertical="center"/>
    </xf>
    <xf numFmtId="0" fontId="6" fillId="0" borderId="0" xfId="2" applyAlignment="1">
      <alignment horizontal="center" vertical="center"/>
    </xf>
    <xf numFmtId="0" fontId="24" fillId="0" borderId="0" xfId="2" applyFont="1" applyAlignment="1">
      <alignment horizontal="center" vertical="center"/>
    </xf>
    <xf numFmtId="0" fontId="31" fillId="8" borderId="12" xfId="17" applyFont="1" applyFill="1" applyBorder="1" applyAlignment="1">
      <alignment horizontal="left" vertical="center"/>
    </xf>
    <xf numFmtId="0" fontId="31" fillId="8" borderId="13" xfId="17" applyFont="1" applyFill="1" applyBorder="1" applyAlignment="1">
      <alignment horizontal="center" vertical="center"/>
    </xf>
    <xf numFmtId="0" fontId="31" fillId="8" borderId="13" xfId="2" applyFont="1" applyFill="1" applyBorder="1" applyAlignment="1">
      <alignment horizontal="center" vertical="center"/>
    </xf>
    <xf numFmtId="0" fontId="32" fillId="8" borderId="13" xfId="2" applyFont="1" applyFill="1" applyBorder="1" applyAlignment="1">
      <alignment horizontal="center" vertical="center"/>
    </xf>
    <xf numFmtId="0" fontId="32" fillId="8" borderId="14" xfId="2" applyFont="1" applyFill="1" applyBorder="1" applyAlignment="1">
      <alignment horizontal="center" vertical="center"/>
    </xf>
    <xf numFmtId="0" fontId="1" fillId="0" borderId="0" xfId="17">
      <alignment vertical="center"/>
    </xf>
    <xf numFmtId="0" fontId="38" fillId="0" borderId="0" xfId="17" applyFont="1">
      <alignment vertical="center"/>
    </xf>
    <xf numFmtId="0" fontId="32" fillId="8" borderId="15" xfId="2" applyFont="1" applyFill="1" applyBorder="1" applyAlignment="1">
      <alignment horizontal="center" vertical="center"/>
    </xf>
    <xf numFmtId="0" fontId="32" fillId="8" borderId="16" xfId="2" applyFont="1" applyFill="1" applyBorder="1" applyAlignment="1">
      <alignment horizontal="center" vertical="center"/>
    </xf>
    <xf numFmtId="0" fontId="1" fillId="9" borderId="16" xfId="17" applyFill="1" applyBorder="1">
      <alignment vertical="center"/>
    </xf>
    <xf numFmtId="0" fontId="35" fillId="0" borderId="0" xfId="17" applyFont="1" applyAlignment="1">
      <alignment horizontal="center" vertical="center"/>
    </xf>
    <xf numFmtId="0" fontId="1" fillId="9" borderId="16" xfId="17" applyFill="1" applyBorder="1" applyAlignment="1">
      <alignment horizontal="center" vertical="center"/>
    </xf>
    <xf numFmtId="0" fontId="8" fillId="9" borderId="0" xfId="1" applyFill="1" applyBorder="1" applyAlignment="1" applyProtection="1">
      <alignment vertical="center" wrapText="1"/>
    </xf>
    <xf numFmtId="0" fontId="6" fillId="9" borderId="16" xfId="2" applyFill="1" applyBorder="1" applyAlignment="1">
      <alignment vertical="center" wrapText="1"/>
    </xf>
    <xf numFmtId="0" fontId="43" fillId="0" borderId="0" xfId="17" applyFont="1" applyAlignment="1">
      <alignment vertical="center" wrapText="1"/>
    </xf>
    <xf numFmtId="0" fontId="45" fillId="0" borderId="0" xfId="17" applyFont="1" applyAlignment="1">
      <alignment horizontal="left" vertical="center"/>
    </xf>
    <xf numFmtId="0" fontId="35"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6"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1" fillId="0" borderId="0" xfId="2" applyFont="1" applyAlignment="1">
      <alignment vertical="top" wrapText="1"/>
    </xf>
    <xf numFmtId="0" fontId="6" fillId="2" borderId="21" xfId="2" applyFill="1" applyBorder="1" applyAlignment="1">
      <alignment vertical="top" wrapText="1"/>
    </xf>
    <xf numFmtId="0" fontId="0" fillId="0" borderId="23" xfId="0" applyBorder="1">
      <alignment vertical="center"/>
    </xf>
    <xf numFmtId="0" fontId="14" fillId="0" borderId="23" xfId="0" applyFont="1" applyBorder="1">
      <alignment vertical="center"/>
    </xf>
    <xf numFmtId="0" fontId="0" fillId="0" borderId="24" xfId="0" applyBorder="1">
      <alignment vertical="center"/>
    </xf>
    <xf numFmtId="0" fontId="0" fillId="0" borderId="18"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3" xfId="0" applyBorder="1" applyAlignment="1">
      <alignment vertical="top"/>
    </xf>
    <xf numFmtId="0" fontId="0" fillId="0" borderId="0" xfId="0" applyAlignment="1">
      <alignment vertical="top"/>
    </xf>
    <xf numFmtId="0" fontId="0" fillId="0" borderId="0" xfId="0" applyAlignment="1">
      <alignment horizontal="left" vertical="center"/>
    </xf>
    <xf numFmtId="0" fontId="69" fillId="0" borderId="0" xfId="0" applyFont="1" applyAlignment="1">
      <alignment horizontal="left" vertical="center"/>
    </xf>
    <xf numFmtId="0" fontId="70" fillId="0" borderId="0" xfId="0" applyFont="1" applyAlignment="1">
      <alignment horizontal="center" vertical="center" wrapText="1"/>
    </xf>
    <xf numFmtId="0" fontId="70" fillId="0" borderId="0" xfId="0" applyFont="1" applyAlignment="1">
      <alignment horizontal="left" vertical="center" wrapText="1"/>
    </xf>
    <xf numFmtId="0" fontId="80" fillId="0" borderId="0" xfId="17" applyFont="1">
      <alignment vertical="center"/>
    </xf>
    <xf numFmtId="0" fontId="79" fillId="0" borderId="0" xfId="2" applyFont="1">
      <alignment vertical="center"/>
    </xf>
    <xf numFmtId="0" fontId="88" fillId="0" borderId="0" xfId="2" applyFont="1" applyAlignment="1">
      <alignment horizontal="center" vertical="center"/>
    </xf>
    <xf numFmtId="14" fontId="87" fillId="0" borderId="0" xfId="2" applyNumberFormat="1" applyFont="1" applyAlignment="1">
      <alignment horizontal="center" vertical="center"/>
    </xf>
    <xf numFmtId="0" fontId="6" fillId="0" borderId="22" xfId="0" applyFont="1" applyBorder="1">
      <alignment vertical="center"/>
    </xf>
    <xf numFmtId="0" fontId="6" fillId="0" borderId="13" xfId="0" applyFont="1" applyBorder="1">
      <alignment vertical="center"/>
    </xf>
    <xf numFmtId="0" fontId="6" fillId="0" borderId="23" xfId="0" applyFont="1" applyBorder="1">
      <alignment vertical="center"/>
    </xf>
    <xf numFmtId="0" fontId="6" fillId="0" borderId="0" xfId="0" applyFont="1">
      <alignment vertical="center"/>
    </xf>
    <xf numFmtId="0" fontId="86" fillId="0" borderId="23" xfId="0" applyFont="1" applyBorder="1">
      <alignment vertical="center"/>
    </xf>
    <xf numFmtId="0" fontId="86" fillId="0" borderId="0" xfId="0" applyFont="1">
      <alignment vertical="center"/>
    </xf>
    <xf numFmtId="0" fontId="86" fillId="5" borderId="23" xfId="0" applyFont="1" applyFill="1" applyBorder="1">
      <alignment vertical="center"/>
    </xf>
    <xf numFmtId="0" fontId="86" fillId="5" borderId="0" xfId="0" applyFont="1" applyFill="1">
      <alignment vertical="center"/>
    </xf>
    <xf numFmtId="0" fontId="6" fillId="5" borderId="59" xfId="2" applyFill="1" applyBorder="1">
      <alignment vertical="center"/>
    </xf>
    <xf numFmtId="0" fontId="6" fillId="0" borderId="59" xfId="2" applyBorder="1">
      <alignment vertical="center"/>
    </xf>
    <xf numFmtId="0" fontId="6" fillId="0" borderId="0" xfId="2" applyAlignment="1">
      <alignment horizontal="left" vertical="top"/>
    </xf>
    <xf numFmtId="0" fontId="6" fillId="24" borderId="64" xfId="2" applyFill="1" applyBorder="1" applyAlignment="1">
      <alignment horizontal="left" vertical="top"/>
    </xf>
    <xf numFmtId="0" fontId="8" fillId="24" borderId="63" xfId="1" applyFill="1" applyBorder="1" applyAlignment="1" applyProtection="1">
      <alignment horizontal="left" vertical="top"/>
    </xf>
    <xf numFmtId="0" fontId="80" fillId="0" borderId="0" xfId="17" applyFont="1" applyAlignment="1">
      <alignment horizontal="left" vertical="center"/>
    </xf>
    <xf numFmtId="0" fontId="87" fillId="19" borderId="11" xfId="2" applyFont="1" applyFill="1" applyBorder="1" applyAlignment="1">
      <alignment horizontal="center" vertical="center"/>
    </xf>
    <xf numFmtId="0" fontId="6" fillId="0" borderId="0" xfId="2" applyAlignment="1">
      <alignment horizontal="left" vertical="center"/>
    </xf>
    <xf numFmtId="0" fontId="99" fillId="5" borderId="23" xfId="0" applyFont="1" applyFill="1" applyBorder="1">
      <alignment vertical="center"/>
    </xf>
    <xf numFmtId="0" fontId="99" fillId="5" borderId="0" xfId="0" applyFont="1" applyFill="1" applyAlignment="1">
      <alignment horizontal="left" vertical="center"/>
    </xf>
    <xf numFmtId="0" fontId="99" fillId="5" borderId="0" xfId="0" applyFont="1" applyFill="1">
      <alignment vertical="center"/>
    </xf>
    <xf numFmtId="176" fontId="99" fillId="5" borderId="0" xfId="0" applyNumberFormat="1" applyFont="1" applyFill="1" applyAlignment="1">
      <alignment horizontal="left" vertical="center"/>
    </xf>
    <xf numFmtId="182" fontId="99" fillId="5" borderId="0" xfId="0" applyNumberFormat="1" applyFont="1" applyFill="1" applyAlignment="1">
      <alignment horizontal="center" vertical="center"/>
    </xf>
    <xf numFmtId="0" fontId="99" fillId="5" borderId="23" xfId="0" applyFont="1" applyFill="1" applyBorder="1" applyAlignment="1">
      <alignment vertical="top"/>
    </xf>
    <xf numFmtId="0" fontId="99" fillId="5" borderId="0" xfId="0" applyFont="1" applyFill="1" applyAlignment="1">
      <alignment vertical="top"/>
    </xf>
    <xf numFmtId="14" fontId="99" fillId="5" borderId="0" xfId="0" applyNumberFormat="1" applyFont="1" applyFill="1" applyAlignment="1">
      <alignment horizontal="left" vertical="center"/>
    </xf>
    <xf numFmtId="14" fontId="99" fillId="0" borderId="0" xfId="0" applyNumberFormat="1" applyFont="1">
      <alignment vertical="center"/>
    </xf>
    <xf numFmtId="0" fontId="100" fillId="0" borderId="0" xfId="0" applyFont="1">
      <alignment vertical="center"/>
    </xf>
    <xf numFmtId="0" fontId="8" fillId="24" borderId="52" xfId="1" applyFill="1" applyBorder="1" applyAlignment="1" applyProtection="1">
      <alignment horizontal="left" vertical="top"/>
    </xf>
    <xf numFmtId="0" fontId="6" fillId="24" borderId="62" xfId="2" applyFill="1" applyBorder="1" applyAlignment="1">
      <alignment horizontal="left" vertical="top"/>
    </xf>
    <xf numFmtId="0" fontId="32"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6" fillId="0" borderId="0" xfId="17" applyFont="1" applyAlignment="1">
      <alignment horizontal="left" vertical="center"/>
    </xf>
    <xf numFmtId="0" fontId="47" fillId="0" borderId="18" xfId="17" applyFont="1" applyBorder="1">
      <alignment vertical="center"/>
    </xf>
    <xf numFmtId="0" fontId="47" fillId="0" borderId="18" xfId="17" applyFont="1" applyBorder="1" applyAlignment="1">
      <alignment horizontal="right" vertical="center"/>
    </xf>
    <xf numFmtId="0" fontId="35" fillId="0" borderId="20" xfId="17" applyFont="1" applyBorder="1" applyAlignment="1">
      <alignment horizontal="center" vertical="center"/>
    </xf>
    <xf numFmtId="0" fontId="49" fillId="0" borderId="0" xfId="17" applyFont="1" applyAlignment="1">
      <alignment horizontal="center" vertical="center"/>
    </xf>
    <xf numFmtId="0" fontId="50" fillId="0" borderId="0" xfId="17" applyFont="1" applyAlignment="1">
      <alignment horizontal="center" vertical="center" wrapText="1"/>
    </xf>
    <xf numFmtId="0" fontId="1" fillId="0" borderId="0" xfId="17" applyAlignment="1">
      <alignment vertical="center" shrinkToFit="1"/>
    </xf>
    <xf numFmtId="0" fontId="12" fillId="0" borderId="58"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6" fillId="3" borderId="0" xfId="17" applyFont="1" applyFill="1" applyAlignment="1">
      <alignment horizontal="center" vertical="center" wrapText="1"/>
    </xf>
    <xf numFmtId="0" fontId="1" fillId="5" borderId="0" xfId="2" applyFont="1" applyFill="1" applyAlignment="1">
      <alignment horizontal="center" vertical="center"/>
    </xf>
    <xf numFmtId="0" fontId="43" fillId="5" borderId="0" xfId="0" applyFont="1" applyFill="1" applyAlignment="1">
      <alignment horizontal="center" vertical="center" wrapText="1"/>
    </xf>
    <xf numFmtId="180" fontId="47"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7"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7" fillId="17" borderId="69" xfId="16" applyFont="1" applyFill="1" applyBorder="1">
      <alignment vertical="center"/>
    </xf>
    <xf numFmtId="0" fontId="10" fillId="17" borderId="69" xfId="16" applyFont="1" applyFill="1" applyBorder="1">
      <alignment vertical="center"/>
    </xf>
    <xf numFmtId="0" fontId="34" fillId="0" borderId="0" xfId="17" applyFont="1" applyAlignment="1">
      <alignment horizontal="left" vertical="center" indent="2"/>
    </xf>
    <xf numFmtId="0" fontId="101" fillId="0" borderId="0" xfId="17" applyFont="1">
      <alignment vertical="center"/>
    </xf>
    <xf numFmtId="0" fontId="1" fillId="17" borderId="0" xfId="2" applyFont="1" applyFill="1">
      <alignment vertical="center"/>
    </xf>
    <xf numFmtId="0" fontId="24" fillId="17" borderId="0" xfId="19" applyFont="1" applyFill="1">
      <alignment vertical="center"/>
    </xf>
    <xf numFmtId="0" fontId="24" fillId="17" borderId="0" xfId="2" applyFont="1" applyFill="1" applyAlignment="1">
      <alignment horizontal="left" vertical="center"/>
    </xf>
    <xf numFmtId="0" fontId="38" fillId="17" borderId="0" xfId="17" applyFont="1" applyFill="1">
      <alignment vertical="center"/>
    </xf>
    <xf numFmtId="0" fontId="12" fillId="0" borderId="0" xfId="2" applyFont="1" applyAlignment="1">
      <alignment horizontal="center" vertical="center"/>
    </xf>
    <xf numFmtId="14" fontId="83" fillId="0" borderId="0" xfId="2" applyNumberFormat="1" applyFont="1" applyAlignment="1">
      <alignment horizontal="center" vertical="center"/>
    </xf>
    <xf numFmtId="0" fontId="12" fillId="0" borderId="0" xfId="2" applyFont="1" applyAlignment="1">
      <alignment vertical="top" wrapText="1"/>
    </xf>
    <xf numFmtId="0" fontId="38" fillId="0" borderId="0" xfId="17" applyFont="1" applyAlignment="1">
      <alignment horizontal="center" vertical="center"/>
    </xf>
    <xf numFmtId="0" fontId="106" fillId="17" borderId="0" xfId="17" applyFont="1" applyFill="1" applyAlignment="1">
      <alignment horizontal="left" vertical="center"/>
    </xf>
    <xf numFmtId="0" fontId="83" fillId="0" borderId="0" xfId="2" applyFont="1" applyAlignment="1">
      <alignment vertical="top" wrapText="1"/>
    </xf>
    <xf numFmtId="180" fontId="47" fillId="10" borderId="71" xfId="17" applyNumberFormat="1" applyFont="1" applyFill="1" applyBorder="1" applyAlignment="1">
      <alignment horizontal="center" vertical="center"/>
    </xf>
    <xf numFmtId="14" fontId="87" fillId="19" borderId="61" xfId="2" applyNumberFormat="1" applyFont="1" applyFill="1" applyBorder="1" applyAlignment="1">
      <alignment vertical="center" shrinkToFit="1"/>
    </xf>
    <xf numFmtId="14" fontId="26" fillId="19" borderId="72" xfId="2" applyNumberFormat="1" applyFont="1" applyFill="1" applyBorder="1" applyAlignment="1">
      <alignment horizontal="center" vertical="center" shrinkToFit="1"/>
    </xf>
    <xf numFmtId="14" fontId="83" fillId="19" borderId="75" xfId="1" applyNumberFormat="1" applyFont="1" applyFill="1" applyBorder="1" applyAlignment="1" applyProtection="1">
      <alignment vertical="center" wrapText="1"/>
    </xf>
    <xf numFmtId="14" fontId="83" fillId="19" borderId="73" xfId="2" applyNumberFormat="1" applyFont="1" applyFill="1" applyBorder="1">
      <alignment vertical="center"/>
    </xf>
    <xf numFmtId="0" fontId="67" fillId="0" borderId="0" xfId="0" applyFont="1">
      <alignment vertical="center"/>
    </xf>
    <xf numFmtId="0" fontId="111" fillId="5" borderId="3" xfId="2" applyFont="1" applyFill="1" applyBorder="1">
      <alignment vertical="center"/>
    </xf>
    <xf numFmtId="0" fontId="110" fillId="0" borderId="59" xfId="0" applyFont="1" applyBorder="1">
      <alignment vertical="center"/>
    </xf>
    <xf numFmtId="0" fontId="24" fillId="17" borderId="0" xfId="19" applyFont="1" applyFill="1" applyAlignment="1">
      <alignment horizontal="center" vertical="center"/>
    </xf>
    <xf numFmtId="0" fontId="24" fillId="17" borderId="0" xfId="19" applyFont="1" applyFill="1" applyAlignment="1">
      <alignment horizontal="center" vertical="center" wrapText="1"/>
    </xf>
    <xf numFmtId="0" fontId="101" fillId="0" borderId="0" xfId="17" applyFont="1" applyAlignment="1">
      <alignment horizontal="left" vertical="center"/>
    </xf>
    <xf numFmtId="177" fontId="1" fillId="17" borderId="76" xfId="2" applyNumberFormat="1" applyFont="1" applyFill="1" applyBorder="1" applyAlignment="1">
      <alignment horizontal="center" vertical="center" wrapText="1"/>
    </xf>
    <xf numFmtId="0" fontId="112" fillId="17" borderId="77" xfId="2" applyFont="1" applyFill="1" applyBorder="1" applyAlignment="1">
      <alignment horizontal="center" vertical="center"/>
    </xf>
    <xf numFmtId="177" fontId="112" fillId="17" borderId="77" xfId="2" applyNumberFormat="1" applyFont="1" applyFill="1" applyBorder="1" applyAlignment="1">
      <alignment horizontal="center" vertical="center" shrinkToFit="1"/>
    </xf>
    <xf numFmtId="0" fontId="113" fillId="0" borderId="77" xfId="0" applyFont="1" applyBorder="1" applyAlignment="1">
      <alignment horizontal="center" vertical="center" wrapText="1"/>
    </xf>
    <xf numFmtId="177" fontId="12" fillId="17" borderId="77" xfId="2" applyNumberFormat="1" applyFont="1" applyFill="1" applyBorder="1" applyAlignment="1">
      <alignment horizontal="center" vertical="center" wrapText="1"/>
    </xf>
    <xf numFmtId="0" fontId="117" fillId="0" borderId="0" xfId="0" applyFont="1">
      <alignment vertical="center"/>
    </xf>
    <xf numFmtId="0" fontId="6" fillId="0" borderId="37" xfId="2" applyBorder="1">
      <alignment vertical="center"/>
    </xf>
    <xf numFmtId="0" fontId="6" fillId="0" borderId="38" xfId="2" applyBorder="1">
      <alignment vertical="center"/>
    </xf>
    <xf numFmtId="0" fontId="99" fillId="5" borderId="23" xfId="0" applyFont="1" applyFill="1" applyBorder="1" applyAlignment="1">
      <alignment horizontal="left" vertical="top"/>
    </xf>
    <xf numFmtId="0" fontId="33" fillId="17" borderId="0" xfId="2" applyFont="1" applyFill="1">
      <alignment vertical="center"/>
    </xf>
    <xf numFmtId="0" fontId="34" fillId="17" borderId="0" xfId="17" applyFont="1" applyFill="1">
      <alignment vertical="center"/>
    </xf>
    <xf numFmtId="0" fontId="35" fillId="17" borderId="0" xfId="17" applyFont="1" applyFill="1" applyAlignment="1">
      <alignment vertical="top" wrapText="1"/>
    </xf>
    <xf numFmtId="0" fontId="36" fillId="17" borderId="0" xfId="2" applyFont="1" applyFill="1" applyAlignment="1">
      <alignment horizontal="center" vertical="center"/>
    </xf>
    <xf numFmtId="0" fontId="78" fillId="17" borderId="0" xfId="17" applyFont="1" applyFill="1" applyAlignment="1">
      <alignment horizontal="left" vertical="center"/>
    </xf>
    <xf numFmtId="0" fontId="37" fillId="17" borderId="0" xfId="2" applyFont="1" applyFill="1" applyAlignment="1">
      <alignment vertical="center" wrapText="1"/>
    </xf>
    <xf numFmtId="0" fontId="39" fillId="17" borderId="0" xfId="2" applyFont="1" applyFill="1" applyAlignment="1">
      <alignment vertical="center" wrapText="1"/>
    </xf>
    <xf numFmtId="0" fontId="41" fillId="17" borderId="0" xfId="2" applyFont="1" applyFill="1">
      <alignment vertical="center"/>
    </xf>
    <xf numFmtId="0" fontId="42" fillId="17" borderId="0" xfId="2" applyFont="1" applyFill="1" applyAlignment="1">
      <alignment horizontal="center" vertical="center"/>
    </xf>
    <xf numFmtId="0" fontId="35" fillId="17" borderId="0" xfId="17" applyFont="1" applyFill="1" applyAlignment="1">
      <alignment horizontal="center" vertical="center"/>
    </xf>
    <xf numFmtId="0" fontId="40" fillId="17" borderId="0" xfId="17" applyFont="1" applyFill="1" applyAlignment="1">
      <alignment vertical="top" wrapText="1"/>
    </xf>
    <xf numFmtId="0" fontId="1" fillId="17" borderId="0" xfId="17" applyFill="1" applyAlignment="1">
      <alignment horizontal="center" vertical="center"/>
    </xf>
    <xf numFmtId="0" fontId="43" fillId="17" borderId="0" xfId="2" applyFont="1" applyFill="1" applyAlignment="1">
      <alignment vertical="center" wrapText="1"/>
    </xf>
    <xf numFmtId="0" fontId="39" fillId="17" borderId="0" xfId="2" applyFont="1" applyFill="1">
      <alignment vertical="center"/>
    </xf>
    <xf numFmtId="0" fontId="35" fillId="17" borderId="0" xfId="17" applyFont="1" applyFill="1">
      <alignment vertical="center"/>
    </xf>
    <xf numFmtId="0" fontId="44" fillId="17" borderId="0" xfId="17" applyFont="1" applyFill="1" applyAlignment="1">
      <alignment horizontal="center" vertical="center" wrapText="1"/>
    </xf>
    <xf numFmtId="0" fontId="45" fillId="17" borderId="0" xfId="17" applyFont="1" applyFill="1">
      <alignment vertical="center"/>
    </xf>
    <xf numFmtId="0" fontId="6" fillId="17" borderId="0" xfId="2" applyFill="1" applyAlignment="1">
      <alignment horizontal="center" vertical="center"/>
    </xf>
    <xf numFmtId="0" fontId="43" fillId="17" borderId="0" xfId="17" applyFont="1" applyFill="1" applyAlignment="1">
      <alignment vertical="center" wrapText="1"/>
    </xf>
    <xf numFmtId="0" fontId="48" fillId="17" borderId="0" xfId="17" applyFont="1" applyFill="1" applyAlignment="1">
      <alignment horizontal="center" vertical="center"/>
    </xf>
    <xf numFmtId="0" fontId="8" fillId="17" borderId="0" xfId="1" applyFill="1" applyAlignment="1" applyProtection="1">
      <alignment horizontal="center" vertical="center"/>
    </xf>
    <xf numFmtId="0" fontId="51" fillId="17" borderId="0" xfId="17" applyFont="1" applyFill="1" applyAlignment="1">
      <alignment horizontal="center" vertical="center"/>
    </xf>
    <xf numFmtId="0" fontId="0" fillId="17" borderId="0" xfId="0" applyFill="1" applyAlignment="1">
      <alignment vertical="center" wrapText="1"/>
    </xf>
    <xf numFmtId="0" fontId="1" fillId="17" borderId="56" xfId="17" applyFill="1" applyBorder="1" applyAlignment="1">
      <alignment horizontal="center" vertical="center" wrapText="1"/>
    </xf>
    <xf numFmtId="0" fontId="1" fillId="17" borderId="0" xfId="17" applyFill="1">
      <alignment vertical="center"/>
    </xf>
    <xf numFmtId="0" fontId="1" fillId="17" borderId="57" xfId="17" applyFill="1" applyBorder="1" applyAlignment="1">
      <alignment horizontal="center" vertical="center"/>
    </xf>
    <xf numFmtId="182" fontId="99" fillId="5" borderId="0" xfId="0" applyNumberFormat="1" applyFont="1" applyFill="1" applyAlignment="1">
      <alignment horizontal="left" vertical="center"/>
    </xf>
    <xf numFmtId="14" fontId="87" fillId="19" borderId="79" xfId="2" applyNumberFormat="1" applyFont="1" applyFill="1" applyBorder="1" applyAlignment="1">
      <alignment horizontal="center" vertical="center"/>
    </xf>
    <xf numFmtId="14" fontId="87" fillId="19" borderId="80" xfId="2" applyNumberFormat="1" applyFont="1" applyFill="1" applyBorder="1" applyAlignment="1">
      <alignment horizontal="center" vertical="center"/>
    </xf>
    <xf numFmtId="14" fontId="87" fillId="19" borderId="81" xfId="2" applyNumberFormat="1" applyFont="1" applyFill="1" applyBorder="1" applyAlignment="1">
      <alignment horizontal="center" vertical="center"/>
    </xf>
    <xf numFmtId="0" fontId="122" fillId="31" borderId="0" xfId="0" applyFont="1" applyFill="1" applyAlignment="1">
      <alignment horizontal="center" vertical="center" wrapText="1"/>
    </xf>
    <xf numFmtId="0" fontId="12" fillId="0" borderId="85" xfId="2" applyFont="1" applyBorder="1" applyAlignment="1">
      <alignment horizontal="center" vertical="center" wrapText="1"/>
    </xf>
    <xf numFmtId="14" fontId="83" fillId="19" borderId="1" xfId="1" applyNumberFormat="1" applyFont="1" applyFill="1" applyBorder="1" applyAlignment="1" applyProtection="1">
      <alignment horizontal="center" vertical="center" shrinkToFit="1"/>
    </xf>
    <xf numFmtId="0" fontId="108" fillId="19" borderId="80" xfId="2" applyFont="1" applyFill="1" applyBorder="1" applyAlignment="1">
      <alignment horizontal="center" vertical="center" wrapText="1"/>
    </xf>
    <xf numFmtId="0" fontId="108" fillId="19" borderId="80" xfId="2" applyFont="1" applyFill="1" applyBorder="1" applyAlignment="1">
      <alignment horizontal="center" vertical="center"/>
    </xf>
    <xf numFmtId="0" fontId="108" fillId="19" borderId="79" xfId="2" applyFont="1" applyFill="1" applyBorder="1" applyAlignment="1">
      <alignment horizontal="center" vertical="center"/>
    </xf>
    <xf numFmtId="0" fontId="121" fillId="0" borderId="0" xfId="2" applyFont="1">
      <alignment vertical="center"/>
    </xf>
    <xf numFmtId="0" fontId="6" fillId="0" borderId="0" xfId="2" applyAlignment="1">
      <alignment horizontal="center" vertical="top"/>
    </xf>
    <xf numFmtId="14" fontId="83" fillId="19" borderId="74" xfId="1" applyNumberFormat="1" applyFont="1" applyFill="1" applyBorder="1" applyAlignment="1" applyProtection="1">
      <alignment horizontal="center" vertical="center" wrapText="1"/>
    </xf>
    <xf numFmtId="0" fontId="118" fillId="31" borderId="0" xfId="0" applyFont="1" applyFill="1" applyAlignment="1">
      <alignment horizontal="center" vertical="center" wrapText="1"/>
    </xf>
    <xf numFmtId="0" fontId="21" fillId="17" borderId="76" xfId="2" applyFont="1" applyFill="1" applyBorder="1" applyAlignment="1">
      <alignment horizontal="center" vertical="center" wrapText="1"/>
    </xf>
    <xf numFmtId="0" fontId="85" fillId="0" borderId="0" xfId="2" applyFont="1" applyAlignment="1">
      <alignment vertical="top" wrapText="1"/>
    </xf>
    <xf numFmtId="0" fontId="8" fillId="0" borderId="88" xfId="1" applyBorder="1" applyAlignment="1" applyProtection="1">
      <alignment horizontal="left" vertical="top" wrapText="1"/>
    </xf>
    <xf numFmtId="14" fontId="18" fillId="19" borderId="1" xfId="2" applyNumberFormat="1" applyFont="1" applyFill="1" applyBorder="1" applyAlignment="1">
      <alignment horizontal="center" vertical="center" wrapText="1" shrinkToFit="1"/>
    </xf>
    <xf numFmtId="0" fontId="43" fillId="5" borderId="0" xfId="17" applyFont="1" applyFill="1" applyAlignment="1">
      <alignment vertical="center" wrapText="1"/>
    </xf>
    <xf numFmtId="14" fontId="83" fillId="19" borderId="61" xfId="2" applyNumberFormat="1" applyFont="1" applyFill="1" applyBorder="1" applyAlignment="1">
      <alignment horizontal="center" vertical="center" wrapText="1" shrinkToFit="1"/>
    </xf>
    <xf numFmtId="14" fontId="87" fillId="19" borderId="91" xfId="2" applyNumberFormat="1" applyFont="1" applyFill="1" applyBorder="1" applyAlignment="1">
      <alignment vertical="center" shrinkToFit="1"/>
    </xf>
    <xf numFmtId="0" fontId="113" fillId="21" borderId="77" xfId="0" applyFont="1" applyFill="1" applyBorder="1" applyAlignment="1">
      <alignment horizontal="center" vertical="center" wrapText="1"/>
    </xf>
    <xf numFmtId="0" fontId="113" fillId="33" borderId="77" xfId="0" applyFont="1" applyFill="1" applyBorder="1" applyAlignment="1">
      <alignment horizontal="center" vertical="center" wrapText="1"/>
    </xf>
    <xf numFmtId="0" fontId="136" fillId="17" borderId="0" xfId="2" applyFont="1" applyFill="1" applyAlignment="1">
      <alignment horizontal="center" vertical="center" wrapText="1"/>
    </xf>
    <xf numFmtId="183" fontId="136" fillId="17" borderId="0" xfId="2" applyNumberFormat="1" applyFont="1" applyFill="1" applyAlignment="1">
      <alignment horizontal="center" vertical="center"/>
    </xf>
    <xf numFmtId="14" fontId="87" fillId="19" borderId="1" xfId="2" applyNumberFormat="1" applyFont="1" applyFill="1" applyBorder="1" applyAlignment="1">
      <alignment horizontal="center" vertical="center" wrapText="1" shrinkToFit="1"/>
    </xf>
    <xf numFmtId="0" fontId="8" fillId="0" borderId="88" xfId="1" applyBorder="1" applyAlignment="1" applyProtection="1">
      <alignment horizontal="left" vertical="center" wrapText="1"/>
    </xf>
    <xf numFmtId="0" fontId="24" fillId="17" borderId="0" xfId="19" applyFont="1" applyFill="1" applyAlignment="1">
      <alignment horizontal="left" vertical="center"/>
    </xf>
    <xf numFmtId="0" fontId="137" fillId="21" borderId="82" xfId="2" applyFont="1" applyFill="1" applyBorder="1" applyAlignment="1">
      <alignment horizontal="center" vertical="center" wrapText="1"/>
    </xf>
    <xf numFmtId="0" fontId="114" fillId="0" borderId="0" xfId="2" applyFont="1" applyAlignment="1">
      <alignment vertical="top" wrapText="1"/>
    </xf>
    <xf numFmtId="0" fontId="83" fillId="19" borderId="80" xfId="1" applyFont="1" applyFill="1" applyBorder="1" applyAlignment="1" applyProtection="1">
      <alignment horizontal="center" vertical="center"/>
    </xf>
    <xf numFmtId="0" fontId="6" fillId="0" borderId="90" xfId="2" applyBorder="1">
      <alignment vertical="center"/>
    </xf>
    <xf numFmtId="0" fontId="8" fillId="0" borderId="93" xfId="1" applyFill="1" applyBorder="1" applyAlignment="1" applyProtection="1">
      <alignment vertical="center" wrapText="1"/>
    </xf>
    <xf numFmtId="0" fontId="114" fillId="0" borderId="94" xfId="1" applyFont="1" applyFill="1" applyBorder="1" applyAlignment="1" applyProtection="1">
      <alignment horizontal="left" vertical="top" wrapText="1"/>
    </xf>
    <xf numFmtId="0" fontId="8" fillId="0" borderId="95" xfId="1" applyBorder="1" applyAlignment="1" applyProtection="1">
      <alignment vertical="center" wrapText="1"/>
    </xf>
    <xf numFmtId="0" fontId="115" fillId="0" borderId="96" xfId="1" applyFont="1" applyFill="1" applyBorder="1" applyAlignment="1" applyProtection="1">
      <alignment horizontal="left" vertical="top" wrapText="1"/>
    </xf>
    <xf numFmtId="0" fontId="8" fillId="0" borderId="97" xfId="1" applyFill="1" applyBorder="1" applyAlignment="1" applyProtection="1">
      <alignment horizontal="left" vertical="center" wrapText="1"/>
    </xf>
    <xf numFmtId="0" fontId="11" fillId="0" borderId="100" xfId="17" applyFont="1" applyBorder="1" applyAlignment="1">
      <alignment horizontal="center" vertical="center" shrinkToFit="1"/>
    </xf>
    <xf numFmtId="0" fontId="47" fillId="0" borderId="101" xfId="17" applyFont="1" applyBorder="1" applyAlignment="1">
      <alignment vertical="center" shrinkToFit="1"/>
    </xf>
    <xf numFmtId="0" fontId="47" fillId="10" borderId="105" xfId="17" applyFont="1" applyFill="1" applyBorder="1" applyAlignment="1">
      <alignment horizontal="center" vertical="center"/>
    </xf>
    <xf numFmtId="0" fontId="47" fillId="0" borderId="101" xfId="17" applyFont="1" applyBorder="1" applyAlignment="1">
      <alignment horizontal="center" vertical="center"/>
    </xf>
    <xf numFmtId="0" fontId="89" fillId="17" borderId="108" xfId="17" applyFont="1" applyFill="1" applyBorder="1" applyAlignment="1">
      <alignment horizontal="center" vertical="center" wrapText="1"/>
    </xf>
    <xf numFmtId="14" fontId="89" fillId="17" borderId="109" xfId="17" applyNumberFormat="1" applyFont="1" applyFill="1" applyBorder="1" applyAlignment="1">
      <alignment horizontal="center" vertical="center"/>
    </xf>
    <xf numFmtId="0" fontId="12" fillId="0" borderId="111" xfId="2" applyFont="1" applyBorder="1" applyAlignment="1">
      <alignment horizontal="center" vertical="center" wrapText="1"/>
    </xf>
    <xf numFmtId="14" fontId="34" fillId="17" borderId="109" xfId="17" applyNumberFormat="1" applyFont="1" applyFill="1" applyBorder="1" applyAlignment="1">
      <alignment horizontal="center" vertical="center"/>
    </xf>
    <xf numFmtId="0" fontId="12" fillId="0" borderId="112" xfId="2" applyFont="1" applyBorder="1" applyAlignment="1">
      <alignment horizontal="center" vertical="center" wrapText="1"/>
    </xf>
    <xf numFmtId="0" fontId="12" fillId="0" borderId="113" xfId="2" applyFont="1" applyBorder="1" applyAlignment="1">
      <alignment horizontal="center" vertical="center" wrapText="1"/>
    </xf>
    <xf numFmtId="0" fontId="12" fillId="0" borderId="114" xfId="2" applyFont="1" applyBorder="1" applyAlignment="1">
      <alignment horizontal="center" vertical="center" wrapText="1"/>
    </xf>
    <xf numFmtId="0" fontId="12" fillId="0" borderId="111" xfId="2" applyFont="1" applyBorder="1" applyAlignment="1">
      <alignment horizontal="center" vertical="center"/>
    </xf>
    <xf numFmtId="0" fontId="12" fillId="5" borderId="114" xfId="2" applyFont="1" applyFill="1" applyBorder="1" applyAlignment="1">
      <alignment horizontal="center" vertical="center" wrapText="1"/>
    </xf>
    <xf numFmtId="0" fontId="1" fillId="17" borderId="115" xfId="17" applyFill="1" applyBorder="1" applyAlignment="1">
      <alignment horizontal="center" vertical="center" wrapText="1"/>
    </xf>
    <xf numFmtId="0" fontId="54" fillId="3" borderId="116" xfId="17" applyFont="1" applyFill="1" applyBorder="1" applyAlignment="1">
      <alignment horizontal="center" vertical="center" wrapText="1"/>
    </xf>
    <xf numFmtId="0" fontId="7" fillId="3" borderId="117" xfId="17" applyFont="1" applyFill="1" applyBorder="1" applyAlignment="1">
      <alignment horizontal="center" vertical="center" wrapText="1"/>
    </xf>
    <xf numFmtId="0" fontId="13" fillId="3" borderId="117" xfId="17" applyFont="1" applyFill="1" applyBorder="1" applyAlignment="1">
      <alignment horizontal="center" vertical="center" wrapText="1"/>
    </xf>
    <xf numFmtId="0" fontId="56" fillId="3" borderId="117" xfId="17" applyFont="1" applyFill="1" applyBorder="1" applyAlignment="1">
      <alignment horizontal="center" vertical="center" wrapText="1"/>
    </xf>
    <xf numFmtId="0" fontId="7" fillId="3" borderId="119" xfId="17" applyFont="1" applyFill="1" applyBorder="1" applyAlignment="1">
      <alignment horizontal="center" vertical="center" wrapText="1"/>
    </xf>
    <xf numFmtId="176" fontId="57" fillId="3" borderId="123" xfId="17" applyNumberFormat="1" applyFont="1" applyFill="1" applyBorder="1" applyAlignment="1">
      <alignment horizontal="center" vertical="center" wrapText="1"/>
    </xf>
    <xf numFmtId="0" fontId="57" fillId="3" borderId="123" xfId="17" applyFont="1" applyFill="1" applyBorder="1" applyAlignment="1">
      <alignment horizontal="left" vertical="center" wrapText="1"/>
    </xf>
    <xf numFmtId="176" fontId="57" fillId="11" borderId="124" xfId="17" applyNumberFormat="1" applyFont="1" applyFill="1" applyBorder="1" applyAlignment="1">
      <alignment horizontal="center" vertical="center" wrapText="1"/>
    </xf>
    <xf numFmtId="0" fontId="57" fillId="11" borderId="124" xfId="17" applyFont="1" applyFill="1" applyBorder="1" applyAlignment="1">
      <alignment horizontal="left" vertical="center" wrapText="1"/>
    </xf>
    <xf numFmtId="0" fontId="47" fillId="17" borderId="100" xfId="16" applyFont="1" applyFill="1" applyBorder="1">
      <alignment vertical="center"/>
    </xf>
    <xf numFmtId="0" fontId="61" fillId="12" borderId="125" xfId="17" applyFont="1" applyFill="1" applyBorder="1" applyAlignment="1">
      <alignment horizontal="center" vertical="center" wrapText="1"/>
    </xf>
    <xf numFmtId="176" fontId="59" fillId="12" borderId="125" xfId="17" applyNumberFormat="1" applyFont="1" applyFill="1" applyBorder="1" applyAlignment="1">
      <alignment horizontal="center" vertical="center" wrapText="1"/>
    </xf>
    <xf numFmtId="181" fontId="61" fillId="9" borderId="125" xfId="0" applyNumberFormat="1" applyFont="1" applyFill="1" applyBorder="1" applyAlignment="1">
      <alignment horizontal="center" vertical="center"/>
    </xf>
    <xf numFmtId="0" fontId="61" fillId="12" borderId="126" xfId="17" applyFont="1" applyFill="1" applyBorder="1" applyAlignment="1">
      <alignment horizontal="center" vertical="center" wrapText="1"/>
    </xf>
    <xf numFmtId="0" fontId="138" fillId="19" borderId="128" xfId="2" applyFont="1" applyFill="1" applyBorder="1" applyAlignment="1">
      <alignment horizontal="center" vertical="center" wrapText="1"/>
    </xf>
    <xf numFmtId="0" fontId="127" fillId="19" borderId="128" xfId="2" applyFont="1" applyFill="1" applyBorder="1" applyAlignment="1">
      <alignment horizontal="center" vertical="center" wrapText="1"/>
    </xf>
    <xf numFmtId="0" fontId="6" fillId="0" borderId="129" xfId="2" applyBorder="1" applyAlignment="1">
      <alignment vertical="top" wrapText="1"/>
    </xf>
    <xf numFmtId="0" fontId="6" fillId="0" borderId="130" xfId="2" applyBorder="1" applyAlignment="1">
      <alignment vertical="top" wrapText="1"/>
    </xf>
    <xf numFmtId="0" fontId="6" fillId="13" borderId="129" xfId="2" applyFill="1" applyBorder="1" applyAlignment="1">
      <alignment vertical="top" wrapText="1"/>
    </xf>
    <xf numFmtId="0" fontId="6" fillId="2" borderId="129" xfId="2" applyFill="1" applyBorder="1" applyAlignment="1">
      <alignment vertical="top" wrapText="1"/>
    </xf>
    <xf numFmtId="0" fontId="6" fillId="2" borderId="134" xfId="2" applyFill="1" applyBorder="1" applyAlignment="1">
      <alignment vertical="top" wrapText="1"/>
    </xf>
    <xf numFmtId="0" fontId="1" fillId="2" borderId="131" xfId="2" applyFont="1" applyFill="1" applyBorder="1" applyAlignment="1">
      <alignment vertical="top" wrapText="1"/>
    </xf>
    <xf numFmtId="0" fontId="96" fillId="2" borderId="134" xfId="2" applyFont="1" applyFill="1" applyBorder="1" applyAlignment="1">
      <alignment vertical="top" wrapText="1"/>
    </xf>
    <xf numFmtId="0" fontId="6" fillId="3" borderId="129" xfId="2" applyFill="1" applyBorder="1">
      <alignment vertical="center"/>
    </xf>
    <xf numFmtId="0" fontId="1" fillId="3" borderId="135" xfId="2" applyFont="1" applyFill="1" applyBorder="1" applyAlignment="1">
      <alignment vertical="top" wrapText="1"/>
    </xf>
    <xf numFmtId="0" fontId="0" fillId="19" borderId="129" xfId="0" applyFill="1" applyBorder="1" applyAlignment="1">
      <alignment vertical="top" wrapText="1"/>
    </xf>
    <xf numFmtId="0" fontId="6" fillId="14" borderId="129" xfId="2" applyFill="1" applyBorder="1">
      <alignment vertical="center"/>
    </xf>
    <xf numFmtId="0" fontId="17" fillId="3" borderId="136" xfId="2" applyFont="1" applyFill="1" applyBorder="1" applyAlignment="1">
      <alignment horizontal="center" vertical="center" wrapText="1"/>
    </xf>
    <xf numFmtId="0" fontId="87" fillId="19" borderId="137" xfId="2" applyFont="1" applyFill="1" applyBorder="1" applyAlignment="1">
      <alignment horizontal="center" vertical="center"/>
    </xf>
    <xf numFmtId="0" fontId="93" fillId="23" borderId="138" xfId="2" applyFont="1" applyFill="1" applyBorder="1" applyAlignment="1">
      <alignment horizontal="center" vertical="center" wrapText="1"/>
    </xf>
    <xf numFmtId="0" fontId="102" fillId="23" borderId="139" xfId="2" applyFont="1" applyFill="1" applyBorder="1" applyAlignment="1">
      <alignment horizontal="left" vertical="center" shrinkToFit="1"/>
    </xf>
    <xf numFmtId="0" fontId="92" fillId="23" borderId="139" xfId="2" applyFont="1" applyFill="1" applyBorder="1" applyAlignment="1">
      <alignment horizontal="center" vertical="center"/>
    </xf>
    <xf numFmtId="0" fontId="92" fillId="23" borderId="140" xfId="2" applyFont="1" applyFill="1" applyBorder="1" applyAlignment="1">
      <alignment horizontal="center" vertical="center"/>
    </xf>
    <xf numFmtId="0" fontId="8" fillId="0" borderId="142" xfId="1" applyFill="1" applyBorder="1" applyAlignment="1" applyProtection="1">
      <alignment vertical="center" wrapText="1"/>
    </xf>
    <xf numFmtId="0" fontId="25" fillId="0" borderId="143" xfId="2" applyFont="1" applyBorder="1" applyAlignment="1">
      <alignment vertical="top" wrapText="1"/>
    </xf>
    <xf numFmtId="0" fontId="92" fillId="23" borderId="139" xfId="2" applyFont="1" applyFill="1" applyBorder="1" applyAlignment="1">
      <alignment horizontal="center" vertical="center" wrapText="1"/>
    </xf>
    <xf numFmtId="0" fontId="140" fillId="0" borderId="96" xfId="1" applyFont="1" applyFill="1" applyBorder="1" applyAlignment="1" applyProtection="1">
      <alignment horizontal="left" vertical="top" wrapText="1"/>
    </xf>
    <xf numFmtId="14" fontId="18" fillId="3" borderId="2" xfId="2" applyNumberFormat="1" applyFont="1" applyFill="1" applyBorder="1" applyAlignment="1">
      <alignment horizontal="center" vertical="center" shrinkToFit="1"/>
    </xf>
    <xf numFmtId="14" fontId="25"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5" fillId="3" borderId="0" xfId="1" applyNumberFormat="1" applyFont="1" applyFill="1" applyBorder="1" applyAlignment="1" applyProtection="1">
      <alignment horizontal="center" vertical="center" wrapText="1" shrinkToFit="1"/>
    </xf>
    <xf numFmtId="0" fontId="141" fillId="19" borderId="128" xfId="2" applyFont="1" applyFill="1" applyBorder="1" applyAlignment="1">
      <alignment horizontal="center" vertical="center" wrapText="1"/>
    </xf>
    <xf numFmtId="0" fontId="84" fillId="0" borderId="90" xfId="2" applyFont="1" applyBorder="1" applyAlignment="1">
      <alignment vertical="center" shrinkToFit="1"/>
    </xf>
    <xf numFmtId="0" fontId="8" fillId="0" borderId="154" xfId="1" applyBorder="1" applyAlignment="1" applyProtection="1">
      <alignment horizontal="left" vertical="center" wrapText="1"/>
    </xf>
    <xf numFmtId="0" fontId="6" fillId="0" borderId="154" xfId="2" applyBorder="1">
      <alignment vertical="center"/>
    </xf>
    <xf numFmtId="14" fontId="87" fillId="19" borderId="80" xfId="2" applyNumberFormat="1" applyFont="1" applyFill="1" applyBorder="1" applyAlignment="1">
      <alignment horizontal="center" vertical="center" wrapText="1"/>
    </xf>
    <xf numFmtId="0" fontId="8" fillId="0" borderId="158" xfId="1" applyFill="1" applyBorder="1" applyAlignment="1" applyProtection="1">
      <alignment horizontal="left" vertical="top" wrapText="1"/>
    </xf>
    <xf numFmtId="0" fontId="6" fillId="0" borderId="158" xfId="2" applyBorder="1">
      <alignment vertical="center"/>
    </xf>
    <xf numFmtId="0" fontId="142" fillId="31" borderId="65" xfId="0" applyFont="1" applyFill="1" applyBorder="1" applyAlignment="1">
      <alignment horizontal="center" vertical="center" wrapText="1"/>
    </xf>
    <xf numFmtId="0" fontId="85" fillId="19" borderId="141" xfId="2" applyFont="1" applyFill="1" applyBorder="1" applyAlignment="1">
      <alignment horizontal="center" vertical="center" wrapText="1"/>
    </xf>
    <xf numFmtId="0" fontId="114" fillId="0" borderId="160" xfId="1" applyFont="1" applyFill="1" applyBorder="1" applyAlignment="1" applyProtection="1">
      <alignment vertical="top" wrapText="1"/>
    </xf>
    <xf numFmtId="14" fontId="83" fillId="19" borderId="163" xfId="1" applyNumberFormat="1" applyFont="1" applyFill="1" applyBorder="1" applyAlignment="1" applyProtection="1">
      <alignment horizontal="center" vertical="center" shrinkToFit="1"/>
    </xf>
    <xf numFmtId="14" fontId="83" fillId="19" borderId="163" xfId="2" applyNumberFormat="1" applyFont="1" applyFill="1" applyBorder="1" applyAlignment="1">
      <alignment horizontal="center" vertical="center" wrapText="1" shrinkToFit="1"/>
    </xf>
    <xf numFmtId="14" fontId="83" fillId="19" borderId="163" xfId="1" applyNumberFormat="1" applyFont="1" applyFill="1" applyBorder="1" applyAlignment="1" applyProtection="1">
      <alignment horizontal="center" vertical="center" wrapText="1"/>
    </xf>
    <xf numFmtId="0" fontId="8" fillId="0" borderId="164" xfId="1" applyBorder="1" applyAlignment="1" applyProtection="1">
      <alignment vertical="center"/>
    </xf>
    <xf numFmtId="0" fontId="21" fillId="17" borderId="165" xfId="2" applyFont="1" applyFill="1" applyBorder="1" applyAlignment="1">
      <alignment horizontal="center" vertical="center" wrapText="1"/>
    </xf>
    <xf numFmtId="0" fontId="83" fillId="19" borderId="148" xfId="2" applyFont="1" applyFill="1" applyBorder="1" applyAlignment="1">
      <alignment horizontal="center" vertical="center"/>
    </xf>
    <xf numFmtId="0" fontId="83" fillId="19" borderId="0" xfId="2" applyFont="1" applyFill="1" applyAlignment="1">
      <alignment horizontal="center" vertical="center" wrapText="1"/>
    </xf>
    <xf numFmtId="0" fontId="145" fillId="0" borderId="0" xfId="0" applyFont="1">
      <alignment vertical="center"/>
    </xf>
    <xf numFmtId="0" fontId="128" fillId="0" borderId="0" xfId="0" applyFont="1">
      <alignment vertical="center"/>
    </xf>
    <xf numFmtId="0" fontId="0" fillId="19" borderId="156" xfId="0" applyFill="1" applyBorder="1" applyAlignment="1">
      <alignment horizontal="center" vertical="center"/>
    </xf>
    <xf numFmtId="0" fontId="0" fillId="0" borderId="156" xfId="0" applyBorder="1" applyAlignment="1">
      <alignment horizontal="center" vertical="center"/>
    </xf>
    <xf numFmtId="0" fontId="0" fillId="17" borderId="156" xfId="0" applyFill="1" applyBorder="1" applyAlignment="1">
      <alignment horizontal="center" vertical="center"/>
    </xf>
    <xf numFmtId="0" fontId="0" fillId="0" borderId="34" xfId="0" applyBorder="1" applyAlignment="1">
      <alignment horizontal="center" vertical="center"/>
    </xf>
    <xf numFmtId="9" fontId="0" fillId="19" borderId="156" xfId="0" applyNumberFormat="1" applyFill="1" applyBorder="1" applyAlignment="1">
      <alignment horizontal="center" vertical="center"/>
    </xf>
    <xf numFmtId="9" fontId="0" fillId="0" borderId="156" xfId="0" applyNumberFormat="1" applyBorder="1" applyAlignment="1">
      <alignment horizontal="center" vertical="center"/>
    </xf>
    <xf numFmtId="9" fontId="0" fillId="17" borderId="156" xfId="0" applyNumberFormat="1" applyFill="1" applyBorder="1" applyAlignment="1">
      <alignment horizontal="center" vertical="center"/>
    </xf>
    <xf numFmtId="0" fontId="146" fillId="0" borderId="172" xfId="0" applyFont="1" applyBorder="1" applyAlignment="1">
      <alignment horizontal="center" vertical="center"/>
    </xf>
    <xf numFmtId="0" fontId="146" fillId="0" borderId="173" xfId="0" applyFont="1" applyBorder="1" applyAlignment="1">
      <alignment horizontal="center" vertical="center"/>
    </xf>
    <xf numFmtId="0" fontId="146" fillId="0" borderId="174" xfId="0" applyFont="1" applyBorder="1" applyAlignment="1">
      <alignment horizontal="center" vertical="center"/>
    </xf>
    <xf numFmtId="0" fontId="146" fillId="0" borderId="175" xfId="0" applyFont="1" applyBorder="1" applyAlignment="1">
      <alignment horizontal="center" vertical="center"/>
    </xf>
    <xf numFmtId="0" fontId="146" fillId="0" borderId="176" xfId="0" applyFont="1" applyBorder="1" applyAlignment="1">
      <alignment horizontal="center" vertical="center"/>
    </xf>
    <xf numFmtId="0" fontId="146" fillId="0" borderId="177" xfId="0" applyFont="1" applyBorder="1" applyAlignment="1">
      <alignment horizontal="center" vertical="center"/>
    </xf>
    <xf numFmtId="0" fontId="146" fillId="0" borderId="178" xfId="0" applyFont="1" applyBorder="1" applyAlignment="1">
      <alignment horizontal="center" vertical="center"/>
    </xf>
    <xf numFmtId="0" fontId="146" fillId="0" borderId="179" xfId="0" applyFont="1" applyBorder="1" applyAlignment="1">
      <alignment horizontal="center" vertical="center"/>
    </xf>
    <xf numFmtId="0" fontId="0" fillId="0" borderId="180" xfId="0" applyBorder="1" applyAlignment="1">
      <alignment horizontal="center" vertical="center"/>
    </xf>
    <xf numFmtId="0" fontId="0" fillId="0" borderId="181" xfId="0" applyBorder="1" applyAlignment="1">
      <alignment horizontal="center" vertical="center"/>
    </xf>
    <xf numFmtId="0" fontId="0" fillId="0" borderId="182" xfId="0" applyBorder="1" applyAlignment="1">
      <alignment horizontal="center" vertical="center"/>
    </xf>
    <xf numFmtId="0" fontId="0" fillId="0" borderId="183" xfId="0" applyBorder="1" applyAlignment="1">
      <alignment horizontal="center" vertical="center"/>
    </xf>
    <xf numFmtId="0" fontId="0" fillId="0" borderId="184" xfId="0" applyBorder="1" applyAlignment="1">
      <alignment horizontal="center" vertical="center"/>
    </xf>
    <xf numFmtId="0" fontId="147" fillId="0" borderId="172" xfId="0" applyFont="1" applyBorder="1" applyAlignment="1">
      <alignment horizontal="center" vertical="center"/>
    </xf>
    <xf numFmtId="0" fontId="147" fillId="0" borderId="173" xfId="0" applyFont="1" applyBorder="1" applyAlignment="1">
      <alignment horizontal="center" vertical="center"/>
    </xf>
    <xf numFmtId="0" fontId="147" fillId="0" borderId="174" xfId="0" applyFont="1" applyBorder="1" applyAlignment="1">
      <alignment horizontal="center" vertical="center"/>
    </xf>
    <xf numFmtId="0" fontId="147" fillId="0" borderId="175" xfId="0" applyFont="1" applyBorder="1" applyAlignment="1">
      <alignment horizontal="center" vertical="center"/>
    </xf>
    <xf numFmtId="9" fontId="0" fillId="0" borderId="183" xfId="0" applyNumberFormat="1" applyBorder="1" applyAlignment="1">
      <alignment horizontal="center" vertical="center"/>
    </xf>
    <xf numFmtId="9" fontId="0" fillId="0" borderId="181" xfId="0" applyNumberFormat="1" applyBorder="1" applyAlignment="1">
      <alignment horizontal="center" vertical="center"/>
    </xf>
    <xf numFmtId="9" fontId="0" fillId="0" borderId="182" xfId="0" applyNumberFormat="1" applyBorder="1" applyAlignment="1">
      <alignment horizontal="center" vertical="center"/>
    </xf>
    <xf numFmtId="9" fontId="0" fillId="0" borderId="184" xfId="0" applyNumberFormat="1" applyBorder="1" applyAlignment="1">
      <alignment horizontal="center" vertical="center"/>
    </xf>
    <xf numFmtId="0" fontId="17" fillId="21" borderId="147" xfId="1" applyFont="1" applyFill="1" applyBorder="1" applyAlignment="1" applyProtection="1">
      <alignment horizontal="center" vertical="center" wrapText="1"/>
    </xf>
    <xf numFmtId="0" fontId="89" fillId="13" borderId="131" xfId="2" applyFont="1" applyFill="1" applyBorder="1" applyAlignment="1">
      <alignment vertical="top" wrapText="1"/>
    </xf>
    <xf numFmtId="14" fontId="87" fillId="19" borderId="188" xfId="2" applyNumberFormat="1" applyFont="1" applyFill="1" applyBorder="1" applyAlignment="1">
      <alignment horizontal="center" vertical="center"/>
    </xf>
    <xf numFmtId="14" fontId="87" fillId="19" borderId="187" xfId="2" applyNumberFormat="1" applyFont="1" applyFill="1" applyBorder="1" applyAlignment="1">
      <alignment horizontal="center" vertical="center"/>
    </xf>
    <xf numFmtId="0" fontId="88" fillId="19" borderId="189" xfId="2" applyFont="1" applyFill="1" applyBorder="1" applyAlignment="1">
      <alignment horizontal="center" vertical="center"/>
    </xf>
    <xf numFmtId="14" fontId="87" fillId="19" borderId="189" xfId="2" applyNumberFormat="1" applyFont="1" applyFill="1" applyBorder="1" applyAlignment="1">
      <alignment horizontal="center" vertical="center"/>
    </xf>
    <xf numFmtId="0" fontId="8" fillId="0" borderId="186" xfId="1" applyBorder="1" applyAlignment="1" applyProtection="1">
      <alignment vertical="top" wrapText="1"/>
    </xf>
    <xf numFmtId="0" fontId="114" fillId="0" borderId="83" xfId="2" applyFont="1" applyBorder="1" applyAlignment="1">
      <alignment horizontal="left" vertical="top" wrapText="1"/>
    </xf>
    <xf numFmtId="0" fontId="114" fillId="0" borderId="186" xfId="2" applyFont="1" applyBorder="1" applyAlignment="1">
      <alignment vertical="top" wrapText="1"/>
    </xf>
    <xf numFmtId="0" fontId="114" fillId="0" borderId="0" xfId="1" applyFont="1" applyAlignment="1" applyProtection="1">
      <alignment horizontal="left" vertical="top" wrapText="1"/>
    </xf>
    <xf numFmtId="0" fontId="17" fillId="19" borderId="190" xfId="2" applyFont="1" applyFill="1" applyBorder="1" applyAlignment="1">
      <alignment horizontal="center" vertical="center" wrapText="1"/>
    </xf>
    <xf numFmtId="0" fontId="83" fillId="19" borderId="65" xfId="2" applyFont="1" applyFill="1" applyBorder="1" applyAlignment="1">
      <alignment horizontal="center" vertical="center"/>
    </xf>
    <xf numFmtId="0" fontId="148" fillId="19" borderId="187" xfId="2" applyFont="1" applyFill="1" applyBorder="1" applyAlignment="1">
      <alignment horizontal="center" vertical="center"/>
    </xf>
    <xf numFmtId="0" fontId="148" fillId="19" borderId="188" xfId="2" applyFont="1" applyFill="1" applyBorder="1" applyAlignment="1">
      <alignment horizontal="center" vertical="center"/>
    </xf>
    <xf numFmtId="56" fontId="83" fillId="19" borderId="149" xfId="2" applyNumberFormat="1" applyFont="1" applyFill="1" applyBorder="1" applyAlignment="1">
      <alignment horizontal="center" vertical="center" wrapText="1"/>
    </xf>
    <xf numFmtId="14" fontId="87" fillId="19" borderId="191" xfId="2" applyNumberFormat="1" applyFont="1" applyFill="1" applyBorder="1" applyAlignment="1">
      <alignment horizontal="center" vertical="center"/>
    </xf>
    <xf numFmtId="0" fontId="12" fillId="37" borderId="0" xfId="2" applyFont="1" applyFill="1" applyAlignment="1">
      <alignment vertical="top" wrapText="1"/>
    </xf>
    <xf numFmtId="0" fontId="29" fillId="37" borderId="0" xfId="2" applyFont="1" applyFill="1" applyAlignment="1">
      <alignment vertical="top" wrapText="1"/>
    </xf>
    <xf numFmtId="0" fontId="8" fillId="37" borderId="0" xfId="1" applyFill="1" applyAlignment="1" applyProtection="1">
      <alignment horizontal="center" vertical="top" wrapText="1"/>
    </xf>
    <xf numFmtId="0" fontId="83" fillId="19" borderId="150" xfId="2" applyFont="1" applyFill="1" applyBorder="1">
      <alignment vertical="center"/>
    </xf>
    <xf numFmtId="14" fontId="83" fillId="2" borderId="147" xfId="2" applyNumberFormat="1" applyFont="1" applyFill="1" applyBorder="1" applyAlignment="1">
      <alignment horizontal="center" vertical="center"/>
    </xf>
    <xf numFmtId="14" fontId="83" fillId="19" borderId="150" xfId="2" applyNumberFormat="1" applyFont="1" applyFill="1" applyBorder="1">
      <alignment vertical="center"/>
    </xf>
    <xf numFmtId="14" fontId="83" fillId="19" borderId="155" xfId="2" applyNumberFormat="1" applyFont="1" applyFill="1" applyBorder="1">
      <alignment vertical="center"/>
    </xf>
    <xf numFmtId="0" fontId="83" fillId="19" borderId="0" xfId="2" applyFont="1" applyFill="1">
      <alignment vertical="center"/>
    </xf>
    <xf numFmtId="14" fontId="83" fillId="19" borderId="2" xfId="1" applyNumberFormat="1" applyFont="1" applyFill="1" applyBorder="1" applyAlignment="1" applyProtection="1">
      <alignment horizontal="center" vertical="center" shrinkToFit="1"/>
    </xf>
    <xf numFmtId="0" fontId="8" fillId="0" borderId="192" xfId="1" applyBorder="1" applyAlignment="1" applyProtection="1">
      <alignment horizontal="left" vertical="center" wrapText="1"/>
    </xf>
    <xf numFmtId="0" fontId="6" fillId="0" borderId="192" xfId="2" applyBorder="1">
      <alignment vertical="center"/>
    </xf>
    <xf numFmtId="56" fontId="83" fillId="19" borderId="159" xfId="2" applyNumberFormat="1" applyFont="1" applyFill="1" applyBorder="1">
      <alignment vertical="center"/>
    </xf>
    <xf numFmtId="0" fontId="8" fillId="0" borderId="0" xfId="1" applyAlignment="1" applyProtection="1">
      <alignment vertical="top" wrapText="1"/>
    </xf>
    <xf numFmtId="0" fontId="150" fillId="0" borderId="185" xfId="1" applyFont="1" applyBorder="1" applyAlignment="1" applyProtection="1">
      <alignment horizontal="left" vertical="top" wrapText="1"/>
    </xf>
    <xf numFmtId="0" fontId="114" fillId="17" borderId="166" xfId="2" applyFont="1" applyFill="1" applyBorder="1" applyAlignment="1">
      <alignment horizontal="left" vertical="top" wrapText="1"/>
    </xf>
    <xf numFmtId="0" fontId="83" fillId="19" borderId="193" xfId="1" applyFont="1" applyFill="1" applyBorder="1" applyAlignment="1" applyProtection="1">
      <alignment horizontal="center" vertical="center"/>
    </xf>
    <xf numFmtId="14" fontId="87" fillId="19" borderId="194" xfId="2" applyNumberFormat="1" applyFont="1" applyFill="1" applyBorder="1" applyAlignment="1">
      <alignment horizontal="center" vertical="center" wrapText="1"/>
    </xf>
    <xf numFmtId="0" fontId="151" fillId="0" borderId="157" xfId="1" applyFont="1" applyFill="1" applyBorder="1" applyAlignment="1" applyProtection="1">
      <alignment horizontal="left" vertical="top" wrapText="1"/>
    </xf>
    <xf numFmtId="0" fontId="7" fillId="38" borderId="117" xfId="17" applyFont="1" applyFill="1" applyBorder="1" applyAlignment="1">
      <alignment horizontal="center" vertical="center" wrapText="1"/>
    </xf>
    <xf numFmtId="0" fontId="88" fillId="19" borderId="199" xfId="2" applyFont="1" applyFill="1" applyBorder="1" applyAlignment="1">
      <alignment horizontal="center" vertical="center"/>
    </xf>
    <xf numFmtId="0" fontId="88" fillId="19" borderId="200" xfId="2" applyFont="1" applyFill="1" applyBorder="1" applyAlignment="1">
      <alignment horizontal="center" vertical="center"/>
    </xf>
    <xf numFmtId="0" fontId="88" fillId="19" borderId="201" xfId="2" applyFont="1" applyFill="1" applyBorder="1" applyAlignment="1">
      <alignment horizontal="center" vertical="center"/>
    </xf>
    <xf numFmtId="14" fontId="87" fillId="19" borderId="199" xfId="2" applyNumberFormat="1" applyFont="1" applyFill="1" applyBorder="1" applyAlignment="1">
      <alignment horizontal="center" vertical="center"/>
    </xf>
    <xf numFmtId="14" fontId="87" fillId="19" borderId="200" xfId="2" applyNumberFormat="1" applyFont="1" applyFill="1" applyBorder="1" applyAlignment="1">
      <alignment horizontal="center" vertical="center"/>
    </xf>
    <xf numFmtId="14" fontId="87" fillId="19" borderId="201" xfId="2" applyNumberFormat="1" applyFont="1" applyFill="1" applyBorder="1" applyAlignment="1">
      <alignment horizontal="center" vertical="center"/>
    </xf>
    <xf numFmtId="14" fontId="87" fillId="19" borderId="11" xfId="2" applyNumberFormat="1" applyFont="1" applyFill="1" applyBorder="1" applyAlignment="1">
      <alignment vertical="center" shrinkToFit="1"/>
    </xf>
    <xf numFmtId="14" fontId="87" fillId="19" borderId="202" xfId="2" applyNumberFormat="1" applyFont="1" applyFill="1" applyBorder="1" applyAlignment="1">
      <alignment horizontal="center" vertical="center"/>
    </xf>
    <xf numFmtId="0" fontId="8" fillId="0" borderId="203" xfId="1" applyFill="1" applyBorder="1" applyAlignment="1" applyProtection="1">
      <alignment vertical="center" wrapText="1"/>
    </xf>
    <xf numFmtId="0" fontId="83" fillId="19" borderId="80" xfId="1" applyFont="1" applyFill="1" applyBorder="1" applyAlignment="1" applyProtection="1">
      <alignment horizontal="center" vertical="center" wrapText="1"/>
    </xf>
    <xf numFmtId="0" fontId="97" fillId="36" borderId="60" xfId="0" applyFont="1" applyFill="1" applyBorder="1" applyAlignment="1">
      <alignment horizontal="center" vertical="center" wrapText="1"/>
    </xf>
    <xf numFmtId="0" fontId="97" fillId="36" borderId="67" xfId="0" applyFont="1" applyFill="1" applyBorder="1" applyAlignment="1">
      <alignment horizontal="center" vertical="center" wrapText="1"/>
    </xf>
    <xf numFmtId="177" fontId="12" fillId="36" borderId="36" xfId="2" applyNumberFormat="1" applyFont="1" applyFill="1" applyBorder="1" applyAlignment="1">
      <alignment horizontal="center" vertical="center" wrapText="1"/>
    </xf>
    <xf numFmtId="0" fontId="29" fillId="21" borderId="186" xfId="2" applyFont="1" applyFill="1" applyBorder="1" applyAlignment="1">
      <alignment horizontal="center" vertical="center" wrapText="1"/>
    </xf>
    <xf numFmtId="0" fontId="29" fillId="21" borderId="196" xfId="2" applyFont="1" applyFill="1" applyBorder="1" applyAlignment="1">
      <alignment horizontal="center" vertical="center" wrapText="1"/>
    </xf>
    <xf numFmtId="0" fontId="153" fillId="27" borderId="78" xfId="1" applyFont="1" applyFill="1" applyBorder="1" applyAlignment="1" applyProtection="1">
      <alignment horizontal="center" vertical="center" wrapText="1" shrinkToFit="1"/>
    </xf>
    <xf numFmtId="0" fontId="22" fillId="17" borderId="204" xfId="2" applyFont="1" applyFill="1" applyBorder="1" applyAlignment="1">
      <alignment horizontal="center" vertical="center" wrapText="1"/>
    </xf>
    <xf numFmtId="0" fontId="22" fillId="17" borderId="205" xfId="2" applyFont="1" applyFill="1" applyBorder="1" applyAlignment="1">
      <alignment horizontal="center" vertical="center" wrapText="1"/>
    </xf>
    <xf numFmtId="0" fontId="83" fillId="19" borderId="0" xfId="2" applyFont="1" applyFill="1" applyAlignment="1">
      <alignment vertical="center" wrapText="1"/>
    </xf>
    <xf numFmtId="0" fontId="6" fillId="0" borderId="0" xfId="2" applyAlignment="1">
      <alignment vertical="top"/>
    </xf>
    <xf numFmtId="0" fontId="108" fillId="19" borderId="79" xfId="2" applyFont="1" applyFill="1" applyBorder="1">
      <alignment vertical="center"/>
    </xf>
    <xf numFmtId="14" fontId="87" fillId="19" borderId="79" xfId="2" applyNumberFormat="1" applyFont="1" applyFill="1" applyBorder="1">
      <alignment vertical="center"/>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8" fillId="19" borderId="81" xfId="2" applyFont="1" applyFill="1" applyBorder="1" applyAlignment="1">
      <alignment horizontal="center" vertical="center"/>
    </xf>
    <xf numFmtId="14" fontId="107" fillId="17" borderId="37" xfId="2" applyNumberFormat="1" applyFont="1" applyFill="1" applyBorder="1" applyAlignment="1">
      <alignment horizontal="left" vertical="center"/>
    </xf>
    <xf numFmtId="0" fontId="157" fillId="0" borderId="68" xfId="17" applyFont="1" applyBorder="1" applyAlignment="1">
      <alignment horizontal="center" vertical="center" wrapText="1"/>
    </xf>
    <xf numFmtId="14" fontId="83" fillId="19" borderId="167" xfId="2" applyNumberFormat="1" applyFont="1" applyFill="1" applyBorder="1" applyAlignment="1">
      <alignment horizontal="center" vertical="center"/>
    </xf>
    <xf numFmtId="14" fontId="83" fillId="19" borderId="207" xfId="2" applyNumberFormat="1" applyFont="1" applyFill="1" applyBorder="1" applyAlignment="1">
      <alignment horizontal="center" vertical="center"/>
    </xf>
    <xf numFmtId="0" fontId="17" fillId="21" borderId="207" xfId="2" applyFont="1" applyFill="1" applyBorder="1" applyAlignment="1">
      <alignment horizontal="center" vertical="center" wrapText="1"/>
    </xf>
    <xf numFmtId="0" fontId="83" fillId="21" borderId="208" xfId="2" applyFont="1" applyFill="1" applyBorder="1" applyAlignment="1">
      <alignment horizontal="center" vertical="center"/>
    </xf>
    <xf numFmtId="0" fontId="83" fillId="21" borderId="0" xfId="2" applyFont="1" applyFill="1" applyAlignment="1">
      <alignment horizontal="center" vertical="center"/>
    </xf>
    <xf numFmtId="14" fontId="83" fillId="21" borderId="0" xfId="2" applyNumberFormat="1" applyFont="1" applyFill="1" applyAlignment="1">
      <alignment horizontal="center" vertical="center"/>
    </xf>
    <xf numFmtId="0" fontId="8" fillId="17" borderId="209" xfId="1" applyFill="1" applyBorder="1" applyAlignment="1" applyProtection="1">
      <alignment horizontal="left" vertical="center" wrapText="1"/>
    </xf>
    <xf numFmtId="0" fontId="83" fillId="19" borderId="0" xfId="2" applyFont="1" applyFill="1" applyAlignment="1">
      <alignment horizontal="center" vertical="center"/>
    </xf>
    <xf numFmtId="0" fontId="83" fillId="19" borderId="149" xfId="2" applyFont="1" applyFill="1" applyBorder="1" applyAlignment="1">
      <alignment horizontal="center" vertical="center"/>
    </xf>
    <xf numFmtId="0" fontId="114" fillId="17" borderId="210" xfId="2" applyFont="1" applyFill="1" applyBorder="1" applyAlignment="1">
      <alignment horizontal="left" vertical="top" wrapText="1"/>
    </xf>
    <xf numFmtId="14" fontId="83" fillId="19" borderId="162" xfId="1" applyNumberFormat="1" applyFont="1" applyFill="1" applyBorder="1" applyAlignment="1" applyProtection="1">
      <alignment vertical="center" shrinkToFit="1"/>
    </xf>
    <xf numFmtId="14" fontId="83" fillId="19" borderId="162" xfId="2" applyNumberFormat="1" applyFont="1" applyFill="1" applyBorder="1" applyAlignment="1">
      <alignment vertical="center" wrapText="1" shrinkToFit="1"/>
    </xf>
    <xf numFmtId="14" fontId="83" fillId="19" borderId="80" xfId="1" applyNumberFormat="1" applyFont="1" applyFill="1" applyBorder="1" applyAlignment="1" applyProtection="1">
      <alignment horizontal="center" vertical="center" wrapText="1"/>
    </xf>
    <xf numFmtId="0" fontId="83" fillId="19" borderId="0" xfId="1" applyFont="1" applyFill="1" applyBorder="1" applyAlignment="1" applyProtection="1">
      <alignment horizontal="center" vertical="center" wrapText="1"/>
    </xf>
    <xf numFmtId="0" fontId="114" fillId="0" borderId="213" xfId="2" applyFont="1" applyBorder="1" applyAlignment="1">
      <alignment vertical="top" wrapText="1"/>
    </xf>
    <xf numFmtId="14" fontId="83" fillId="19" borderId="206" xfId="2" applyNumberFormat="1" applyFont="1" applyFill="1" applyBorder="1" applyAlignment="1">
      <alignment horizontal="center" vertical="center"/>
    </xf>
    <xf numFmtId="0" fontId="114" fillId="17" borderId="88" xfId="1" applyFont="1" applyFill="1" applyBorder="1" applyAlignment="1" applyProtection="1">
      <alignment vertical="top" wrapText="1"/>
    </xf>
    <xf numFmtId="14" fontId="83" fillId="19" borderId="215" xfId="2" applyNumberFormat="1" applyFont="1" applyFill="1" applyBorder="1" applyAlignment="1">
      <alignment horizontal="center" vertical="center"/>
    </xf>
    <xf numFmtId="0" fontId="29" fillId="21" borderId="199" xfId="2" applyFont="1" applyFill="1" applyBorder="1" applyAlignment="1">
      <alignment horizontal="center" vertical="center" wrapText="1"/>
    </xf>
    <xf numFmtId="14" fontId="83" fillId="19" borderId="149" xfId="2" applyNumberFormat="1" applyFont="1" applyFill="1" applyBorder="1" applyAlignment="1">
      <alignment horizontal="center" vertical="center"/>
    </xf>
    <xf numFmtId="0" fontId="67" fillId="21" borderId="0" xfId="0" applyFont="1" applyFill="1">
      <alignment vertical="center"/>
    </xf>
    <xf numFmtId="0" fontId="8" fillId="17" borderId="212" xfId="1" applyFill="1" applyBorder="1" applyAlignment="1" applyProtection="1">
      <alignment vertical="center" wrapText="1"/>
    </xf>
    <xf numFmtId="14" fontId="32" fillId="19" borderId="207" xfId="2" applyNumberFormat="1" applyFont="1" applyFill="1" applyBorder="1" applyAlignment="1">
      <alignment horizontal="center" vertical="center"/>
    </xf>
    <xf numFmtId="0" fontId="8" fillId="17" borderId="214" xfId="1" applyFill="1" applyBorder="1" applyAlignment="1" applyProtection="1">
      <alignment horizontal="left" vertical="center" wrapText="1"/>
    </xf>
    <xf numFmtId="0" fontId="17" fillId="19" borderId="79" xfId="2" applyFont="1" applyFill="1" applyBorder="1" applyAlignment="1">
      <alignment horizontal="center" vertical="center" wrapText="1"/>
    </xf>
    <xf numFmtId="0" fontId="17" fillId="19" borderId="211" xfId="2" applyFont="1" applyFill="1" applyBorder="1" applyAlignment="1">
      <alignment horizontal="center" vertical="center" wrapText="1"/>
    </xf>
    <xf numFmtId="0" fontId="17" fillId="19" borderId="82" xfId="1" applyFont="1" applyFill="1" applyBorder="1" applyAlignment="1" applyProtection="1">
      <alignment horizontal="center" vertical="center" wrapText="1"/>
    </xf>
    <xf numFmtId="0" fontId="114" fillId="17" borderId="195" xfId="1" applyFont="1" applyFill="1" applyBorder="1" applyAlignment="1" applyProtection="1">
      <alignment horizontal="left" vertical="top" wrapText="1"/>
    </xf>
    <xf numFmtId="0" fontId="17" fillId="19" borderId="82" xfId="2" applyFont="1" applyFill="1" applyBorder="1" applyAlignment="1">
      <alignment horizontal="center" vertical="center" wrapText="1"/>
    </xf>
    <xf numFmtId="0" fontId="114" fillId="17" borderId="0" xfId="2" applyFont="1" applyFill="1" applyAlignment="1">
      <alignment horizontal="left" vertical="top" wrapText="1"/>
    </xf>
    <xf numFmtId="0" fontId="6" fillId="21" borderId="0" xfId="2" applyFill="1">
      <alignment vertical="center"/>
    </xf>
    <xf numFmtId="14" fontId="107" fillId="17" borderId="0" xfId="2" applyNumberFormat="1" applyFont="1" applyFill="1" applyAlignment="1">
      <alignment horizontal="left" vertical="center"/>
    </xf>
    <xf numFmtId="178" fontId="83" fillId="3" borderId="148" xfId="2" applyNumberFormat="1" applyFont="1" applyFill="1" applyBorder="1">
      <alignment vertical="center"/>
    </xf>
    <xf numFmtId="0" fontId="148" fillId="19" borderId="200" xfId="2" applyFont="1" applyFill="1" applyBorder="1" applyAlignment="1">
      <alignment horizontal="center" vertical="center"/>
    </xf>
    <xf numFmtId="0" fontId="114" fillId="0" borderId="197" xfId="1" applyFont="1" applyBorder="1" applyAlignment="1" applyProtection="1">
      <alignment vertical="top" wrapText="1"/>
    </xf>
    <xf numFmtId="184" fontId="63" fillId="12" borderId="127" xfId="17" applyNumberFormat="1" applyFont="1" applyFill="1" applyBorder="1" applyAlignment="1">
      <alignment horizontal="center" vertical="center" wrapText="1"/>
    </xf>
    <xf numFmtId="178" fontId="83" fillId="3" borderId="149" xfId="0" applyNumberFormat="1" applyFont="1" applyFill="1" applyBorder="1" applyAlignment="1">
      <alignment horizontal="center" vertical="center"/>
    </xf>
    <xf numFmtId="0" fontId="114" fillId="17" borderId="83" xfId="1" applyFont="1" applyFill="1" applyBorder="1" applyAlignment="1" applyProtection="1">
      <alignment horizontal="left" vertical="top" wrapText="1"/>
    </xf>
    <xf numFmtId="0" fontId="8" fillId="0" borderId="37" xfId="1" applyBorder="1" applyAlignment="1" applyProtection="1">
      <alignment vertical="center" wrapText="1"/>
    </xf>
    <xf numFmtId="0" fontId="12" fillId="0" borderId="221" xfId="2" applyFont="1" applyBorder="1" applyAlignment="1">
      <alignment horizontal="center" vertical="center" wrapText="1"/>
    </xf>
    <xf numFmtId="180" fontId="47" fillId="10" borderId="222" xfId="17" applyNumberFormat="1" applyFont="1" applyFill="1" applyBorder="1" applyAlignment="1">
      <alignment horizontal="center" vertical="center"/>
    </xf>
    <xf numFmtId="14" fontId="89" fillId="17" borderId="226" xfId="17" applyNumberFormat="1" applyFont="1" applyFill="1" applyBorder="1" applyAlignment="1">
      <alignment horizontal="center" vertical="center"/>
    </xf>
    <xf numFmtId="0" fontId="160" fillId="17" borderId="0" xfId="0" applyFont="1" applyFill="1" applyAlignment="1">
      <alignment horizontal="left" vertical="top" wrapText="1"/>
    </xf>
    <xf numFmtId="0" fontId="108" fillId="19" borderId="227" xfId="2" applyFont="1" applyFill="1" applyBorder="1" applyAlignment="1">
      <alignment horizontal="center" vertical="center"/>
    </xf>
    <xf numFmtId="14" fontId="87" fillId="19" borderId="228" xfId="2" applyNumberFormat="1" applyFont="1" applyFill="1" applyBorder="1" applyAlignment="1">
      <alignment horizontal="center" vertical="center"/>
    </xf>
    <xf numFmtId="14" fontId="83" fillId="19" borderId="8" xfId="2" applyNumberFormat="1" applyFont="1" applyFill="1" applyBorder="1" applyAlignment="1">
      <alignment horizontal="center" vertical="center"/>
    </xf>
    <xf numFmtId="14" fontId="83" fillId="19" borderId="80" xfId="2" applyNumberFormat="1" applyFont="1" applyFill="1" applyBorder="1" applyAlignment="1">
      <alignment horizontal="center" vertical="center"/>
    </xf>
    <xf numFmtId="0" fontId="161" fillId="0" borderId="0" xfId="0" applyFont="1" applyAlignment="1">
      <alignment horizontal="left" vertical="top" wrapText="1"/>
    </xf>
    <xf numFmtId="0" fontId="124" fillId="17" borderId="0" xfId="0" applyFont="1" applyFill="1" applyAlignment="1">
      <alignment horizontal="center" vertical="center" wrapText="1"/>
    </xf>
    <xf numFmtId="14" fontId="89" fillId="17" borderId="109" xfId="17" applyNumberFormat="1" applyFont="1" applyFill="1" applyBorder="1" applyAlignment="1">
      <alignment horizontal="center" vertical="center" wrapText="1"/>
    </xf>
    <xf numFmtId="0" fontId="154" fillId="17" borderId="230" xfId="2" applyFont="1" applyFill="1" applyBorder="1" applyAlignment="1">
      <alignment horizontal="center" vertical="center" wrapText="1"/>
    </xf>
    <xf numFmtId="0" fontId="126" fillId="17" borderId="230" xfId="2" applyFont="1" applyFill="1" applyBorder="1" applyAlignment="1">
      <alignment horizontal="center" vertical="center" wrapText="1"/>
    </xf>
    <xf numFmtId="0" fontId="21" fillId="17" borderId="230" xfId="2" applyFont="1" applyFill="1" applyBorder="1" applyAlignment="1">
      <alignment horizontal="left" vertical="center" shrinkToFit="1"/>
    </xf>
    <xf numFmtId="14" fontId="21" fillId="17" borderId="230" xfId="2" applyNumberFormat="1" applyFont="1" applyFill="1" applyBorder="1" applyAlignment="1">
      <alignment horizontal="center" vertical="center"/>
    </xf>
    <xf numFmtId="14" fontId="21" fillId="17" borderId="231" xfId="2" applyNumberFormat="1" applyFont="1" applyFill="1" applyBorder="1" applyAlignment="1">
      <alignment horizontal="center" vertical="center"/>
    </xf>
    <xf numFmtId="0" fontId="114" fillId="17" borderId="0" xfId="1" applyFont="1" applyFill="1" applyAlignment="1" applyProtection="1">
      <alignment vertical="top" wrapText="1"/>
    </xf>
    <xf numFmtId="14" fontId="87" fillId="19" borderId="0" xfId="2" applyNumberFormat="1" applyFont="1" applyFill="1" applyAlignment="1">
      <alignment horizontal="center" vertical="center"/>
    </xf>
    <xf numFmtId="0" fontId="83" fillId="21" borderId="0" xfId="2" applyFont="1" applyFill="1" applyAlignment="1">
      <alignment horizontal="center" vertical="center" wrapText="1"/>
    </xf>
    <xf numFmtId="0" fontId="67" fillId="17" borderId="0" xfId="0" applyFont="1" applyFill="1" applyAlignment="1">
      <alignment horizontal="center" vertical="center" wrapText="1"/>
    </xf>
    <xf numFmtId="0" fontId="21" fillId="17" borderId="232" xfId="2" applyFont="1" applyFill="1" applyBorder="1" applyAlignment="1">
      <alignment horizontal="center" vertical="center" wrapText="1"/>
    </xf>
    <xf numFmtId="0" fontId="6" fillId="0" borderId="0" xfId="4"/>
    <xf numFmtId="0" fontId="162" fillId="0" borderId="0" xfId="2" applyFont="1">
      <alignment vertical="center"/>
    </xf>
    <xf numFmtId="0" fontId="88" fillId="19" borderId="200" xfId="2" applyFont="1" applyFill="1" applyBorder="1" applyAlignment="1">
      <alignment horizontal="center" vertical="center" wrapText="1"/>
    </xf>
    <xf numFmtId="0" fontId="114" fillId="0" borderId="229" xfId="1" applyFont="1" applyBorder="1" applyAlignment="1" applyProtection="1">
      <alignment horizontal="left" vertical="top" wrapText="1"/>
    </xf>
    <xf numFmtId="0" fontId="116" fillId="0" borderId="157" xfId="1" applyFont="1" applyFill="1" applyBorder="1" applyAlignment="1" applyProtection="1">
      <alignment horizontal="left" vertical="top" wrapText="1"/>
    </xf>
    <xf numFmtId="14" fontId="83" fillId="19" borderId="149" xfId="2" applyNumberFormat="1" applyFont="1" applyFill="1" applyBorder="1">
      <alignment vertical="center"/>
    </xf>
    <xf numFmtId="0" fontId="163" fillId="24" borderId="233" xfId="1" applyFont="1" applyFill="1" applyBorder="1" applyAlignment="1" applyProtection="1">
      <alignment horizontal="center" vertical="center" wrapText="1"/>
    </xf>
    <xf numFmtId="0" fontId="163" fillId="24" borderId="234" xfId="1" applyFont="1" applyFill="1" applyBorder="1" applyAlignment="1" applyProtection="1">
      <alignment horizontal="center" vertical="center" wrapText="1"/>
    </xf>
    <xf numFmtId="0" fontId="8" fillId="0" borderId="235" xfId="1" applyBorder="1" applyAlignment="1" applyProtection="1">
      <alignment vertical="center" wrapText="1"/>
    </xf>
    <xf numFmtId="0" fontId="114" fillId="0" borderId="234" xfId="2" applyFont="1" applyBorder="1" applyAlignment="1">
      <alignment horizontal="left" vertical="top" wrapText="1"/>
    </xf>
    <xf numFmtId="0" fontId="115" fillId="0" borderId="234" xfId="1" applyFont="1" applyBorder="1" applyAlignment="1" applyProtection="1">
      <alignment horizontal="left" vertical="top" wrapText="1"/>
    </xf>
    <xf numFmtId="0" fontId="29" fillId="21" borderId="0" xfId="2" applyFont="1" applyFill="1" applyAlignment="1">
      <alignment horizontal="center" vertical="center" wrapText="1"/>
    </xf>
    <xf numFmtId="0" fontId="158" fillId="17" borderId="0" xfId="0" applyFont="1" applyFill="1" applyAlignment="1">
      <alignment horizontal="center" vertical="center" wrapText="1"/>
    </xf>
    <xf numFmtId="0" fontId="164" fillId="18" borderId="51" xfId="0" applyFont="1" applyFill="1" applyBorder="1" applyAlignment="1">
      <alignment horizontal="center" vertical="center" wrapText="1"/>
    </xf>
    <xf numFmtId="0" fontId="164" fillId="32" borderId="51" xfId="0" applyFont="1" applyFill="1" applyBorder="1" applyAlignment="1">
      <alignment horizontal="center" vertical="center" wrapText="1"/>
    </xf>
    <xf numFmtId="0" fontId="164" fillId="40" borderId="51" xfId="0" applyFont="1" applyFill="1" applyBorder="1" applyAlignment="1">
      <alignment horizontal="center" vertical="center" wrapText="1"/>
    </xf>
    <xf numFmtId="14" fontId="83" fillId="19" borderId="148" xfId="2" applyNumberFormat="1" applyFont="1" applyFill="1" applyBorder="1">
      <alignment vertical="center"/>
    </xf>
    <xf numFmtId="14" fontId="83" fillId="19" borderId="159" xfId="2" applyNumberFormat="1" applyFont="1" applyFill="1" applyBorder="1">
      <alignment vertical="center"/>
    </xf>
    <xf numFmtId="46" fontId="118" fillId="31" borderId="0" xfId="0" applyNumberFormat="1" applyFont="1" applyFill="1" applyAlignment="1">
      <alignment horizontal="center" vertical="center" wrapText="1"/>
    </xf>
    <xf numFmtId="0" fontId="0" fillId="42" borderId="0" xfId="0" applyFill="1">
      <alignment vertical="center"/>
    </xf>
    <xf numFmtId="0" fontId="34" fillId="17" borderId="108" xfId="17" applyFont="1" applyFill="1" applyBorder="1" applyAlignment="1">
      <alignment horizontal="center" vertical="center" wrapText="1"/>
    </xf>
    <xf numFmtId="0" fontId="19" fillId="19" borderId="200" xfId="1" applyFont="1" applyFill="1" applyBorder="1" applyAlignment="1" applyProtection="1">
      <alignment horizontal="center" vertical="center" wrapText="1"/>
    </xf>
    <xf numFmtId="0" fontId="122" fillId="19" borderId="0" xfId="0" applyFont="1" applyFill="1" applyAlignment="1">
      <alignment horizontal="center" vertical="center" wrapText="1"/>
    </xf>
    <xf numFmtId="0" fontId="94" fillId="17" borderId="0" xfId="0" applyFont="1" applyFill="1" applyAlignment="1">
      <alignment horizontal="center" vertical="center" wrapText="1"/>
    </xf>
    <xf numFmtId="14" fontId="12" fillId="17" borderId="109" xfId="17" applyNumberFormat="1" applyFont="1" applyFill="1" applyBorder="1" applyAlignment="1">
      <alignment horizontal="center" vertical="center" wrapText="1"/>
    </xf>
    <xf numFmtId="14" fontId="17" fillId="19" borderId="201" xfId="2" applyNumberFormat="1" applyFont="1" applyFill="1" applyBorder="1" applyAlignment="1">
      <alignment horizontal="center" vertical="center"/>
    </xf>
    <xf numFmtId="0" fontId="8" fillId="17" borderId="217" xfId="1" applyFill="1" applyBorder="1" applyAlignment="1" applyProtection="1">
      <alignment vertical="center" wrapText="1"/>
    </xf>
    <xf numFmtId="0" fontId="84" fillId="19" borderId="0" xfId="2" applyFont="1" applyFill="1" applyAlignment="1">
      <alignment horizontal="center" vertical="center" wrapText="1"/>
    </xf>
    <xf numFmtId="0" fontId="114" fillId="0" borderId="92" xfId="1" applyFont="1" applyFill="1" applyBorder="1" applyAlignment="1" applyProtection="1">
      <alignment vertical="top" wrapText="1"/>
    </xf>
    <xf numFmtId="0" fontId="0" fillId="33" borderId="0" xfId="0" applyFill="1">
      <alignment vertical="center"/>
    </xf>
    <xf numFmtId="0" fontId="8" fillId="0" borderId="234" xfId="1" applyBorder="1" applyAlignment="1" applyProtection="1">
      <alignment horizontal="left" vertical="center" wrapText="1"/>
    </xf>
    <xf numFmtId="0" fontId="122" fillId="31" borderId="240" xfId="0" applyFont="1" applyFill="1" applyBorder="1" applyAlignment="1">
      <alignment horizontal="center" vertical="center" wrapText="1"/>
    </xf>
    <xf numFmtId="0" fontId="116" fillId="0" borderId="0" xfId="0" applyFont="1" applyAlignment="1">
      <alignment horizontal="left" vertical="top" wrapText="1"/>
    </xf>
    <xf numFmtId="0" fontId="116" fillId="17" borderId="0" xfId="1" applyFont="1" applyFill="1" applyBorder="1" applyAlignment="1" applyProtection="1">
      <alignment vertical="top" wrapText="1"/>
    </xf>
    <xf numFmtId="0" fontId="32" fillId="19" borderId="0" xfId="1" applyFont="1" applyFill="1" applyAlignment="1" applyProtection="1">
      <alignment horizontal="center" vertical="center" wrapText="1"/>
    </xf>
    <xf numFmtId="0" fontId="173" fillId="0" borderId="197" xfId="1" applyFont="1" applyBorder="1" applyAlignment="1" applyProtection="1">
      <alignment vertical="top" wrapText="1"/>
    </xf>
    <xf numFmtId="0" fontId="164" fillId="18" borderId="60" xfId="0" applyFont="1" applyFill="1" applyBorder="1" applyAlignment="1">
      <alignment horizontal="center" vertical="center" wrapText="1"/>
    </xf>
    <xf numFmtId="0" fontId="21" fillId="4" borderId="256" xfId="2" applyFont="1" applyFill="1" applyBorder="1" applyAlignment="1">
      <alignment horizontal="center" vertical="center" wrapText="1"/>
    </xf>
    <xf numFmtId="0" fontId="21" fillId="41" borderId="257" xfId="2" applyFont="1" applyFill="1" applyBorder="1" applyAlignment="1">
      <alignment horizontal="center" vertical="center" wrapText="1"/>
    </xf>
    <xf numFmtId="0" fontId="21" fillId="19" borderId="257" xfId="2" applyFont="1" applyFill="1" applyBorder="1" applyAlignment="1">
      <alignment horizontal="center" vertical="center" wrapText="1"/>
    </xf>
    <xf numFmtId="0" fontId="21" fillId="4" borderId="257" xfId="2" applyFont="1" applyFill="1" applyBorder="1" applyAlignment="1">
      <alignment horizontal="center" vertical="center" wrapText="1"/>
    </xf>
    <xf numFmtId="0" fontId="21" fillId="4" borderId="258" xfId="2" applyFont="1" applyFill="1" applyBorder="1" applyAlignment="1">
      <alignment horizontal="center" vertical="center" wrapText="1"/>
    </xf>
    <xf numFmtId="0" fontId="21" fillId="4" borderId="259" xfId="2" applyFont="1" applyFill="1" applyBorder="1" applyAlignment="1">
      <alignment horizontal="center" vertical="center" wrapText="1"/>
    </xf>
    <xf numFmtId="0" fontId="22" fillId="21" borderId="260" xfId="2" applyFont="1" applyFill="1" applyBorder="1" applyAlignment="1">
      <alignment horizontal="center" vertical="top" wrapText="1"/>
    </xf>
    <xf numFmtId="177" fontId="1" fillId="21" borderId="261" xfId="2" applyNumberFormat="1" applyFont="1" applyFill="1" applyBorder="1" applyAlignment="1">
      <alignment horizontal="center" vertical="center" wrapText="1"/>
    </xf>
    <xf numFmtId="0" fontId="22" fillId="21" borderId="260" xfId="2" applyFont="1" applyFill="1" applyBorder="1" applyAlignment="1">
      <alignment horizontal="center" vertical="center" wrapText="1"/>
    </xf>
    <xf numFmtId="0" fontId="22" fillId="17" borderId="261" xfId="2" applyFont="1" applyFill="1" applyBorder="1" applyAlignment="1">
      <alignment horizontal="center" vertical="top" wrapText="1"/>
    </xf>
    <xf numFmtId="177" fontId="21" fillId="19" borderId="204" xfId="2" applyNumberFormat="1" applyFont="1" applyFill="1" applyBorder="1" applyAlignment="1">
      <alignment horizontal="center" vertical="center" shrinkToFit="1"/>
    </xf>
    <xf numFmtId="177" fontId="1" fillId="17" borderId="261" xfId="2" applyNumberFormat="1" applyFont="1" applyFill="1" applyBorder="1" applyAlignment="1">
      <alignment horizontal="center" vertical="center" wrapText="1"/>
    </xf>
    <xf numFmtId="0" fontId="21" fillId="17" borderId="221" xfId="2" applyFont="1" applyFill="1" applyBorder="1" applyAlignment="1">
      <alignment horizontal="left" vertical="center"/>
    </xf>
    <xf numFmtId="177" fontId="21" fillId="17" borderId="204" xfId="2" applyNumberFormat="1" applyFont="1" applyFill="1" applyBorder="1" applyAlignment="1">
      <alignment horizontal="center" vertical="center" shrinkToFit="1"/>
    </xf>
    <xf numFmtId="177" fontId="34" fillId="39" borderId="204" xfId="2" applyNumberFormat="1" applyFont="1" applyFill="1" applyBorder="1" applyAlignment="1">
      <alignment horizontal="center" vertical="center" wrapText="1"/>
    </xf>
    <xf numFmtId="177" fontId="47" fillId="39" borderId="204" xfId="2" applyNumberFormat="1" applyFont="1" applyFill="1" applyBorder="1" applyAlignment="1">
      <alignment horizontal="center" vertical="center" wrapText="1"/>
    </xf>
    <xf numFmtId="0" fontId="81" fillId="0" borderId="262" xfId="0" applyFont="1" applyBorder="1" applyAlignment="1">
      <alignment horizontal="center" vertical="center" wrapText="1"/>
    </xf>
    <xf numFmtId="0" fontId="81" fillId="0" borderId="205" xfId="0" applyFont="1" applyBorder="1" applyAlignment="1">
      <alignment horizontal="center" vertical="center" wrapText="1"/>
    </xf>
    <xf numFmtId="0" fontId="81" fillId="21" borderId="205" xfId="0" applyFont="1" applyFill="1" applyBorder="1" applyAlignment="1">
      <alignment horizontal="center" vertical="center" wrapText="1"/>
    </xf>
    <xf numFmtId="0" fontId="81" fillId="17" borderId="205" xfId="0" applyFont="1" applyFill="1" applyBorder="1" applyAlignment="1">
      <alignment horizontal="center" vertical="center" wrapText="1"/>
    </xf>
    <xf numFmtId="0" fontId="81" fillId="33" borderId="205" xfId="0" applyFont="1" applyFill="1" applyBorder="1" applyAlignment="1">
      <alignment horizontal="center" vertical="center" wrapText="1"/>
    </xf>
    <xf numFmtId="0" fontId="21" fillId="17" borderId="205" xfId="2" applyFont="1" applyFill="1" applyBorder="1" applyAlignment="1">
      <alignment horizontal="center" vertical="center" wrapText="1"/>
    </xf>
    <xf numFmtId="0" fontId="21" fillId="28" borderId="205" xfId="2" applyFont="1" applyFill="1" applyBorder="1" applyAlignment="1">
      <alignment horizontal="center" vertical="center" wrapText="1"/>
    </xf>
    <xf numFmtId="0" fontId="21" fillId="34" borderId="205" xfId="2" applyFont="1" applyFill="1" applyBorder="1" applyAlignment="1">
      <alignment horizontal="center" vertical="center" wrapText="1"/>
    </xf>
    <xf numFmtId="0" fontId="21" fillId="35" borderId="205" xfId="2" applyFont="1" applyFill="1" applyBorder="1" applyAlignment="1">
      <alignment horizontal="center" vertical="center" wrapText="1"/>
    </xf>
    <xf numFmtId="0" fontId="21" fillId="17" borderId="263" xfId="2" applyFont="1" applyFill="1" applyBorder="1" applyAlignment="1">
      <alignment horizontal="center" vertical="center" wrapText="1"/>
    </xf>
    <xf numFmtId="177" fontId="21" fillId="17" borderId="263" xfId="2" applyNumberFormat="1" applyFont="1" applyFill="1" applyBorder="1" applyAlignment="1">
      <alignment horizontal="center" vertical="center" shrinkToFit="1"/>
    </xf>
    <xf numFmtId="0" fontId="0" fillId="0" borderId="264" xfId="0" applyBorder="1" applyAlignment="1">
      <alignment horizontal="center" vertical="center" wrapText="1"/>
    </xf>
    <xf numFmtId="177" fontId="21" fillId="21" borderId="264" xfId="2" applyNumberFormat="1" applyFont="1" applyFill="1" applyBorder="1" applyAlignment="1">
      <alignment horizontal="center" vertical="center" shrinkToFit="1"/>
    </xf>
    <xf numFmtId="177" fontId="21" fillId="17" borderId="264" xfId="2" applyNumberFormat="1" applyFont="1" applyFill="1" applyBorder="1" applyAlignment="1">
      <alignment horizontal="center" vertical="center" shrinkToFit="1"/>
    </xf>
    <xf numFmtId="0" fontId="21" fillId="0" borderId="263" xfId="2" applyFont="1" applyBorder="1" applyAlignment="1">
      <alignment horizontal="center" vertical="center"/>
    </xf>
    <xf numFmtId="177" fontId="34" fillId="17" borderId="263" xfId="2" applyNumberFormat="1" applyFont="1" applyFill="1" applyBorder="1" applyAlignment="1">
      <alignment horizontal="center" vertical="center" wrapText="1"/>
    </xf>
    <xf numFmtId="0" fontId="21" fillId="17" borderId="265" xfId="2" applyFont="1" applyFill="1" applyBorder="1" applyAlignment="1">
      <alignment horizontal="left" vertical="center"/>
    </xf>
    <xf numFmtId="0" fontId="21" fillId="30" borderId="263" xfId="2" applyFont="1" applyFill="1" applyBorder="1" applyAlignment="1">
      <alignment horizontal="center" vertical="center" wrapText="1"/>
    </xf>
    <xf numFmtId="177" fontId="21" fillId="30" borderId="263" xfId="2" applyNumberFormat="1" applyFont="1" applyFill="1" applyBorder="1" applyAlignment="1">
      <alignment horizontal="center" vertical="center" shrinkToFit="1"/>
    </xf>
    <xf numFmtId="177" fontId="21" fillId="28" borderId="263" xfId="2" applyNumberFormat="1" applyFont="1" applyFill="1" applyBorder="1" applyAlignment="1">
      <alignment horizontal="center" vertical="center" shrinkToFit="1"/>
    </xf>
    <xf numFmtId="0" fontId="6" fillId="28" borderId="263" xfId="2" applyFill="1" applyBorder="1" applyAlignment="1">
      <alignment horizontal="center" vertical="center"/>
    </xf>
    <xf numFmtId="177" fontId="1" fillId="17" borderId="263" xfId="2" applyNumberFormat="1" applyFont="1" applyFill="1" applyBorder="1" applyAlignment="1">
      <alignment horizontal="center" vertical="center" wrapText="1"/>
    </xf>
    <xf numFmtId="0" fontId="21" fillId="17" borderId="205" xfId="2" applyFont="1" applyFill="1" applyBorder="1" applyAlignment="1">
      <alignment horizontal="left" vertical="center"/>
    </xf>
    <xf numFmtId="0" fontId="21" fillId="30" borderId="205" xfId="2" applyFont="1" applyFill="1" applyBorder="1" applyAlignment="1">
      <alignment horizontal="left" vertical="center"/>
    </xf>
    <xf numFmtId="0" fontId="86" fillId="30" borderId="262" xfId="2" applyFont="1" applyFill="1" applyBorder="1" applyAlignment="1">
      <alignment horizontal="center" vertical="center"/>
    </xf>
    <xf numFmtId="177" fontId="86" fillId="30" borderId="262" xfId="2" applyNumberFormat="1" applyFont="1" applyFill="1" applyBorder="1" applyAlignment="1">
      <alignment horizontal="center" vertical="center" shrinkToFit="1"/>
    </xf>
    <xf numFmtId="177" fontId="10" fillId="30" borderId="262" xfId="2" applyNumberFormat="1" applyFont="1" applyFill="1" applyBorder="1" applyAlignment="1">
      <alignment horizontal="center" vertical="center" wrapText="1"/>
    </xf>
    <xf numFmtId="177" fontId="12" fillId="36" borderId="266" xfId="2" applyNumberFormat="1" applyFont="1" applyFill="1" applyBorder="1" applyAlignment="1">
      <alignment horizontal="center" vertical="center" wrapText="1"/>
    </xf>
    <xf numFmtId="177" fontId="86" fillId="30" borderId="205" xfId="2" applyNumberFormat="1" applyFont="1" applyFill="1" applyBorder="1" applyAlignment="1">
      <alignment horizontal="center" vertical="center" shrinkToFit="1"/>
    </xf>
    <xf numFmtId="177" fontId="123" fillId="30" borderId="205" xfId="2" applyNumberFormat="1" applyFont="1" applyFill="1" applyBorder="1" applyAlignment="1">
      <alignment horizontal="center" vertical="center" wrapText="1"/>
    </xf>
    <xf numFmtId="0" fontId="21" fillId="17" borderId="267" xfId="2" applyFont="1" applyFill="1" applyBorder="1" applyAlignment="1">
      <alignment horizontal="left" vertical="center"/>
    </xf>
    <xf numFmtId="0" fontId="97" fillId="36" borderId="205" xfId="0" applyFont="1" applyFill="1" applyBorder="1" applyAlignment="1">
      <alignment horizontal="center" vertical="center" wrapText="1"/>
    </xf>
    <xf numFmtId="177" fontId="98" fillId="36" borderId="205" xfId="2" applyNumberFormat="1" applyFont="1" applyFill="1" applyBorder="1" applyAlignment="1">
      <alignment horizontal="center" vertical="center" shrinkToFit="1"/>
    </xf>
    <xf numFmtId="177" fontId="6" fillId="17" borderId="205" xfId="2" applyNumberFormat="1" applyFill="1" applyBorder="1" applyAlignment="1">
      <alignment horizontal="center" vertical="center" shrinkToFit="1"/>
    </xf>
    <xf numFmtId="177" fontId="6" fillId="21" borderId="205" xfId="2" applyNumberFormat="1" applyFill="1" applyBorder="1" applyAlignment="1">
      <alignment horizontal="center" vertical="center" shrinkToFit="1"/>
    </xf>
    <xf numFmtId="177" fontId="12" fillId="39" borderId="205" xfId="2" applyNumberFormat="1" applyFont="1" applyFill="1" applyBorder="1" applyAlignment="1">
      <alignment horizontal="center" vertical="center" shrinkToFit="1"/>
    </xf>
    <xf numFmtId="0" fontId="21" fillId="5" borderId="267" xfId="2" applyFont="1" applyFill="1" applyBorder="1" applyAlignment="1">
      <alignment horizontal="left" vertical="center"/>
    </xf>
    <xf numFmtId="177" fontId="6" fillId="6" borderId="262" xfId="2" applyNumberFormat="1" applyFill="1" applyBorder="1" applyAlignment="1">
      <alignment horizontal="center" vertical="center" shrinkToFit="1"/>
    </xf>
    <xf numFmtId="177" fontId="6" fillId="5" borderId="262" xfId="2" applyNumberFormat="1" applyFill="1" applyBorder="1" applyAlignment="1">
      <alignment horizontal="center" vertical="center" shrinkToFit="1"/>
    </xf>
    <xf numFmtId="0" fontId="0" fillId="0" borderId="262" xfId="0" applyBorder="1" applyAlignment="1">
      <alignment horizontal="center" vertical="center" wrapText="1"/>
    </xf>
    <xf numFmtId="0" fontId="28" fillId="0" borderId="262" xfId="0" applyFont="1" applyBorder="1" applyAlignment="1">
      <alignment horizontal="center" vertical="center" wrapText="1"/>
    </xf>
    <xf numFmtId="0" fontId="0" fillId="21" borderId="262" xfId="0" applyFill="1" applyBorder="1" applyAlignment="1">
      <alignment horizontal="center" vertical="center" wrapText="1"/>
    </xf>
    <xf numFmtId="0" fontId="1" fillId="0" borderId="262" xfId="0" applyFont="1" applyBorder="1" applyAlignment="1">
      <alignment horizontal="center" vertical="center" wrapText="1"/>
    </xf>
    <xf numFmtId="177" fontId="6" fillId="0" borderId="262" xfId="2" applyNumberFormat="1" applyBorder="1" applyAlignment="1">
      <alignment horizontal="center" vertical="center" shrinkToFit="1"/>
    </xf>
    <xf numFmtId="177" fontId="12" fillId="39" borderId="268" xfId="2" applyNumberFormat="1" applyFont="1" applyFill="1" applyBorder="1" applyAlignment="1">
      <alignment horizontal="center" vertical="center" wrapText="1"/>
    </xf>
    <xf numFmtId="0" fontId="21" fillId="0" borderId="205" xfId="2" applyFont="1" applyBorder="1" applyAlignment="1">
      <alignment horizontal="left" vertical="center"/>
    </xf>
    <xf numFmtId="177" fontId="6" fillId="0" borderId="205" xfId="2" applyNumberFormat="1" applyBorder="1" applyAlignment="1">
      <alignment horizontal="center" vertical="center" shrinkToFit="1"/>
    </xf>
    <xf numFmtId="177" fontId="6" fillId="5" borderId="205" xfId="2" applyNumberFormat="1" applyFill="1" applyBorder="1" applyAlignment="1">
      <alignment horizontal="center" vertical="center" shrinkToFit="1"/>
    </xf>
    <xf numFmtId="177" fontId="6" fillId="20" borderId="205" xfId="2" applyNumberFormat="1" applyFill="1" applyBorder="1" applyAlignment="1">
      <alignment horizontal="center" vertical="center" shrinkToFit="1"/>
    </xf>
    <xf numFmtId="177" fontId="10" fillId="0" borderId="205" xfId="2" applyNumberFormat="1" applyFont="1" applyBorder="1" applyAlignment="1">
      <alignment horizontal="center" vertical="center" shrinkToFit="1"/>
    </xf>
    <xf numFmtId="0" fontId="21" fillId="5" borderId="205" xfId="2" applyFont="1" applyFill="1" applyBorder="1" applyAlignment="1">
      <alignment horizontal="left" vertical="center"/>
    </xf>
    <xf numFmtId="177" fontId="6" fillId="6" borderId="205" xfId="2" applyNumberFormat="1" applyFill="1" applyBorder="1" applyAlignment="1">
      <alignment horizontal="center" vertical="center" shrinkToFit="1"/>
    </xf>
    <xf numFmtId="177" fontId="6" fillId="2" borderId="205" xfId="2" applyNumberFormat="1" applyFill="1" applyBorder="1" applyAlignment="1">
      <alignment horizontal="center" vertical="center" shrinkToFit="1"/>
    </xf>
    <xf numFmtId="0" fontId="0" fillId="0" borderId="205" xfId="0" applyBorder="1" applyAlignment="1">
      <alignment horizontal="center" vertical="center" wrapText="1"/>
    </xf>
    <xf numFmtId="0" fontId="0" fillId="2" borderId="205" xfId="0" applyFill="1" applyBorder="1" applyAlignment="1">
      <alignment horizontal="center" vertical="center" wrapText="1"/>
    </xf>
    <xf numFmtId="0" fontId="1" fillId="0" borderId="205" xfId="0" applyFont="1" applyBorder="1" applyAlignment="1">
      <alignment horizontal="center" vertical="center" wrapText="1"/>
    </xf>
    <xf numFmtId="0" fontId="6" fillId="5" borderId="205" xfId="2" applyFill="1" applyBorder="1" applyAlignment="1">
      <alignment horizontal="center" vertical="center" wrapText="1"/>
    </xf>
    <xf numFmtId="177" fontId="12" fillId="26" borderId="268" xfId="2" applyNumberFormat="1" applyFont="1" applyFill="1" applyBorder="1" applyAlignment="1">
      <alignment horizontal="center" vertical="center" wrapText="1"/>
    </xf>
    <xf numFmtId="0" fontId="6" fillId="0" borderId="205" xfId="2" applyBorder="1" applyAlignment="1">
      <alignment horizontal="center" vertical="center"/>
    </xf>
    <xf numFmtId="177" fontId="1" fillId="0" borderId="205" xfId="2" applyNumberFormat="1" applyFont="1" applyBorder="1" applyAlignment="1">
      <alignment horizontal="center" vertical="center" shrinkToFit="1"/>
    </xf>
    <xf numFmtId="177" fontId="12" fillId="0" borderId="205" xfId="2" applyNumberFormat="1" applyFont="1" applyBorder="1" applyAlignment="1">
      <alignment horizontal="center" vertical="center" shrinkToFit="1"/>
    </xf>
    <xf numFmtId="0" fontId="21" fillId="5" borderId="267" xfId="2" applyFont="1" applyFill="1" applyBorder="1" applyAlignment="1">
      <alignment horizontal="center" vertical="center"/>
    </xf>
    <xf numFmtId="177" fontId="6" fillId="5" borderId="205" xfId="2" applyNumberFormat="1" applyFill="1" applyBorder="1" applyAlignment="1">
      <alignment horizontal="center" vertical="center" wrapText="1"/>
    </xf>
    <xf numFmtId="177" fontId="6" fillId="0" borderId="205" xfId="2" applyNumberFormat="1" applyBorder="1" applyAlignment="1">
      <alignment horizontal="center" vertical="center" wrapText="1"/>
    </xf>
    <xf numFmtId="177" fontId="6" fillId="6" borderId="205" xfId="2" applyNumberFormat="1" applyFill="1" applyBorder="1" applyAlignment="1">
      <alignment horizontal="center" vertical="center" wrapText="1"/>
    </xf>
    <xf numFmtId="0" fontId="6" fillId="0" borderId="205" xfId="2" applyBorder="1" applyAlignment="1">
      <alignment horizontal="center" vertical="center" wrapText="1"/>
    </xf>
    <xf numFmtId="0" fontId="21" fillId="5" borderId="269" xfId="2" applyFont="1" applyFill="1" applyBorder="1" applyAlignment="1">
      <alignment horizontal="left" vertical="center"/>
    </xf>
    <xf numFmtId="177" fontId="12" fillId="0" borderId="205" xfId="2" applyNumberFormat="1" applyFont="1" applyBorder="1" applyAlignment="1">
      <alignment horizontal="center" vertical="center" wrapText="1"/>
    </xf>
    <xf numFmtId="0" fontId="21" fillId="5" borderId="260" xfId="2" applyFont="1" applyFill="1" applyBorder="1" applyAlignment="1">
      <alignment horizontal="center" vertical="center"/>
    </xf>
    <xf numFmtId="177" fontId="6" fillId="7" borderId="268" xfId="2" applyNumberFormat="1" applyFill="1" applyBorder="1" applyAlignment="1">
      <alignment horizontal="center" vertical="center" wrapText="1"/>
    </xf>
    <xf numFmtId="0" fontId="21" fillId="5" borderId="269" xfId="2" applyFont="1" applyFill="1" applyBorder="1" applyAlignment="1">
      <alignment horizontal="center" vertical="center"/>
    </xf>
    <xf numFmtId="0" fontId="21" fillId="0" borderId="260" xfId="2" applyFont="1" applyBorder="1" applyAlignment="1">
      <alignment horizontal="center" vertical="center"/>
    </xf>
    <xf numFmtId="0" fontId="6" fillId="6" borderId="205" xfId="2" applyFill="1" applyBorder="1" applyAlignment="1">
      <alignment horizontal="center" vertical="center" wrapText="1"/>
    </xf>
    <xf numFmtId="0" fontId="21" fillId="0" borderId="269" xfId="2" applyFont="1" applyBorder="1" applyAlignment="1">
      <alignment horizontal="center" vertical="center"/>
    </xf>
    <xf numFmtId="177" fontId="6" fillId="0" borderId="268" xfId="2" applyNumberFormat="1" applyBorder="1" applyAlignment="1">
      <alignment horizontal="center" vertical="center" wrapText="1"/>
    </xf>
    <xf numFmtId="177" fontId="6" fillId="7" borderId="205" xfId="2" applyNumberFormat="1" applyFill="1" applyBorder="1" applyAlignment="1">
      <alignment horizontal="center" vertical="center" wrapText="1"/>
    </xf>
    <xf numFmtId="0" fontId="6" fillId="0" borderId="270" xfId="2" applyBorder="1" applyAlignment="1">
      <alignment horizontal="center" vertical="center" wrapText="1"/>
    </xf>
    <xf numFmtId="0" fontId="6" fillId="6" borderId="270" xfId="2" applyFill="1" applyBorder="1" applyAlignment="1">
      <alignment horizontal="center" vertical="center" wrapText="1"/>
    </xf>
    <xf numFmtId="177" fontId="6" fillId="0" borderId="271" xfId="2" applyNumberFormat="1" applyBorder="1" applyAlignment="1">
      <alignment horizontal="center" vertical="center" wrapText="1"/>
    </xf>
    <xf numFmtId="0" fontId="6" fillId="2" borderId="205" xfId="2" applyFill="1" applyBorder="1" applyAlignment="1">
      <alignment horizontal="center" vertical="center" wrapText="1"/>
    </xf>
    <xf numFmtId="0" fontId="68" fillId="5" borderId="276" xfId="2" applyFont="1" applyFill="1" applyBorder="1" applyAlignment="1">
      <alignment horizontal="center" vertical="center"/>
    </xf>
    <xf numFmtId="0" fontId="6" fillId="5" borderId="280" xfId="2" applyFill="1" applyBorder="1">
      <alignment vertical="center"/>
    </xf>
    <xf numFmtId="0" fontId="6" fillId="5" borderId="281" xfId="2" applyFill="1" applyBorder="1">
      <alignment vertical="center"/>
    </xf>
    <xf numFmtId="0" fontId="6" fillId="5" borderId="282" xfId="2" applyFill="1" applyBorder="1">
      <alignment vertical="center"/>
    </xf>
    <xf numFmtId="0" fontId="6" fillId="0" borderId="283" xfId="2" applyBorder="1">
      <alignment vertical="center"/>
    </xf>
    <xf numFmtId="0" fontId="6" fillId="0" borderId="284" xfId="2" applyBorder="1">
      <alignment vertical="center"/>
    </xf>
    <xf numFmtId="0" fontId="6" fillId="0" borderId="285" xfId="2" applyBorder="1">
      <alignment vertical="center"/>
    </xf>
    <xf numFmtId="0" fontId="6" fillId="0" borderId="286" xfId="2" applyBorder="1">
      <alignment vertical="center"/>
    </xf>
    <xf numFmtId="0" fontId="8" fillId="0" borderId="263" xfId="1" applyBorder="1" applyAlignment="1" applyProtection="1">
      <alignment vertical="center" wrapText="1"/>
    </xf>
    <xf numFmtId="0" fontId="90" fillId="17" borderId="0" xfId="0" applyFont="1" applyFill="1" applyAlignment="1">
      <alignment horizontal="center" vertical="center" wrapText="1"/>
    </xf>
    <xf numFmtId="0" fontId="89" fillId="17" borderId="290" xfId="17" applyFont="1" applyFill="1" applyBorder="1" applyAlignment="1">
      <alignment horizontal="center" vertical="center" wrapText="1"/>
    </xf>
    <xf numFmtId="14" fontId="89" fillId="17" borderId="291" xfId="17" applyNumberFormat="1" applyFont="1" applyFill="1" applyBorder="1" applyAlignment="1">
      <alignment horizontal="center" vertical="center"/>
    </xf>
    <xf numFmtId="0" fontId="8" fillId="0" borderId="0" xfId="1" applyAlignment="1" applyProtection="1">
      <alignment vertical="center" wrapText="1"/>
    </xf>
    <xf numFmtId="0" fontId="164" fillId="0" borderId="51" xfId="0" applyFont="1" applyBorder="1" applyAlignment="1">
      <alignment horizontal="center" vertical="center" wrapText="1"/>
    </xf>
    <xf numFmtId="0" fontId="164" fillId="0" borderId="60" xfId="0" applyFont="1" applyBorder="1" applyAlignment="1">
      <alignment horizontal="center" vertical="center" wrapText="1"/>
    </xf>
    <xf numFmtId="0" fontId="89" fillId="17" borderId="297" xfId="17" applyFont="1" applyFill="1" applyBorder="1" applyAlignment="1">
      <alignment horizontal="center" vertical="center" wrapText="1"/>
    </xf>
    <xf numFmtId="14" fontId="89" fillId="17" borderId="295" xfId="17" applyNumberFormat="1" applyFont="1" applyFill="1" applyBorder="1" applyAlignment="1">
      <alignment horizontal="center" vertical="center"/>
    </xf>
    <xf numFmtId="0" fontId="34" fillId="17" borderId="297" xfId="17" applyFont="1" applyFill="1" applyBorder="1" applyAlignment="1">
      <alignment horizontal="center" vertical="center" wrapText="1"/>
    </xf>
    <xf numFmtId="14" fontId="12" fillId="17" borderId="295" xfId="17" applyNumberFormat="1" applyFont="1" applyFill="1" applyBorder="1" applyAlignment="1">
      <alignment horizontal="center" vertical="center"/>
    </xf>
    <xf numFmtId="14" fontId="21" fillId="17" borderId="295" xfId="17" applyNumberFormat="1" applyFont="1" applyFill="1" applyBorder="1" applyAlignment="1">
      <alignment horizontal="center" vertical="center"/>
    </xf>
    <xf numFmtId="0" fontId="107" fillId="17" borderId="0" xfId="0" applyFont="1" applyFill="1">
      <alignment vertical="center"/>
    </xf>
    <xf numFmtId="0" fontId="97" fillId="36" borderId="299" xfId="0" applyFont="1" applyFill="1" applyBorder="1" applyAlignment="1">
      <alignment horizontal="center" vertical="center" wrapText="1"/>
    </xf>
    <xf numFmtId="0" fontId="164" fillId="0" borderId="205" xfId="0" applyFont="1" applyBorder="1" applyAlignment="1">
      <alignment horizontal="center" vertical="center" wrapText="1"/>
    </xf>
    <xf numFmtId="0" fontId="164" fillId="0" borderId="300" xfId="0" applyFont="1" applyBorder="1" applyAlignment="1">
      <alignment horizontal="center" vertical="center" wrapText="1"/>
    </xf>
    <xf numFmtId="0" fontId="164" fillId="19" borderId="300" xfId="0" applyFont="1" applyFill="1" applyBorder="1" applyAlignment="1">
      <alignment horizontal="center" vertical="center" wrapText="1"/>
    </xf>
    <xf numFmtId="0" fontId="8" fillId="0" borderId="216" xfId="1" applyBorder="1" applyAlignment="1" applyProtection="1">
      <alignment vertical="center" wrapText="1"/>
    </xf>
    <xf numFmtId="0" fontId="8" fillId="0" borderId="213" xfId="1" applyBorder="1" applyAlignment="1" applyProtection="1">
      <alignment vertical="center" wrapText="1"/>
    </xf>
    <xf numFmtId="0" fontId="8" fillId="0" borderId="198" xfId="1" applyBorder="1" applyAlignment="1" applyProtection="1">
      <alignment vertical="center" wrapText="1"/>
    </xf>
    <xf numFmtId="0" fontId="8" fillId="0" borderId="201" xfId="1" applyBorder="1" applyAlignment="1" applyProtection="1">
      <alignment vertical="center" wrapText="1"/>
    </xf>
    <xf numFmtId="0" fontId="29" fillId="21" borderId="301" xfId="2" applyFont="1" applyFill="1" applyBorder="1" applyAlignment="1">
      <alignment horizontal="center" vertical="center" wrapText="1"/>
    </xf>
    <xf numFmtId="0" fontId="29" fillId="21" borderId="213" xfId="2" applyFont="1" applyFill="1" applyBorder="1" applyAlignment="1">
      <alignment horizontal="center" vertical="center" wrapText="1"/>
    </xf>
    <xf numFmtId="0" fontId="114" fillId="0" borderId="302" xfId="2" applyFont="1" applyBorder="1" applyAlignment="1">
      <alignment vertical="top" wrapText="1"/>
    </xf>
    <xf numFmtId="14" fontId="87" fillId="19" borderId="303" xfId="2" applyNumberFormat="1" applyFont="1" applyFill="1" applyBorder="1" applyAlignment="1">
      <alignment horizontal="center" vertical="center"/>
    </xf>
    <xf numFmtId="0" fontId="174" fillId="33" borderId="0" xfId="0" applyFont="1" applyFill="1">
      <alignment vertical="center"/>
    </xf>
    <xf numFmtId="0" fontId="0" fillId="21" borderId="0" xfId="0" applyFill="1">
      <alignment vertical="center"/>
    </xf>
    <xf numFmtId="0" fontId="0" fillId="21" borderId="304" xfId="0" applyFill="1" applyBorder="1">
      <alignment vertical="center"/>
    </xf>
    <xf numFmtId="0" fontId="0" fillId="21" borderId="305" xfId="0" applyFill="1" applyBorder="1">
      <alignment vertical="center"/>
    </xf>
    <xf numFmtId="0" fontId="0" fillId="21" borderId="306" xfId="0" applyFill="1" applyBorder="1">
      <alignment vertical="center"/>
    </xf>
    <xf numFmtId="0" fontId="0" fillId="21" borderId="307" xfId="0" applyFill="1" applyBorder="1">
      <alignment vertical="center"/>
    </xf>
    <xf numFmtId="0" fontId="175" fillId="21" borderId="0" xfId="0" applyFont="1" applyFill="1">
      <alignment vertical="center"/>
    </xf>
    <xf numFmtId="0" fontId="0" fillId="21" borderId="308" xfId="0" applyFill="1" applyBorder="1">
      <alignment vertical="center"/>
    </xf>
    <xf numFmtId="0" fontId="0" fillId="21" borderId="309" xfId="0" applyFill="1" applyBorder="1">
      <alignment vertical="center"/>
    </xf>
    <xf numFmtId="0" fontId="175" fillId="21" borderId="310" xfId="0" applyFont="1" applyFill="1" applyBorder="1">
      <alignment vertical="center"/>
    </xf>
    <xf numFmtId="0" fontId="0" fillId="21" borderId="311" xfId="0" applyFill="1" applyBorder="1">
      <alignment vertical="center"/>
    </xf>
    <xf numFmtId="0" fontId="176" fillId="3" borderId="0" xfId="17" applyFont="1" applyFill="1" applyAlignment="1">
      <alignment horizontal="center" vertical="center" wrapText="1"/>
    </xf>
    <xf numFmtId="0" fontId="34" fillId="19" borderId="297" xfId="17" applyFont="1" applyFill="1" applyBorder="1" applyAlignment="1">
      <alignment horizontal="center" vertical="center" wrapText="1"/>
    </xf>
    <xf numFmtId="14" fontId="34" fillId="19" borderId="295" xfId="17" applyNumberFormat="1" applyFont="1" applyFill="1" applyBorder="1" applyAlignment="1">
      <alignment horizontal="center" vertical="center"/>
    </xf>
    <xf numFmtId="0" fontId="107" fillId="19" borderId="293" xfId="0" applyFont="1" applyFill="1" applyBorder="1" applyAlignment="1">
      <alignment horizontal="center" vertical="center"/>
    </xf>
    <xf numFmtId="14" fontId="89" fillId="19" borderId="295" xfId="17" applyNumberFormat="1" applyFont="1" applyFill="1" applyBorder="1" applyAlignment="1">
      <alignment horizontal="center" vertical="center"/>
    </xf>
    <xf numFmtId="0" fontId="89" fillId="19" borderId="108" xfId="17" applyFont="1" applyFill="1" applyBorder="1" applyAlignment="1">
      <alignment horizontal="center" vertical="center" wrapText="1"/>
    </xf>
    <xf numFmtId="14" fontId="89" fillId="19" borderId="109" xfId="17" applyNumberFormat="1" applyFont="1" applyFill="1" applyBorder="1" applyAlignment="1">
      <alignment horizontal="center" vertical="center"/>
    </xf>
    <xf numFmtId="0" fontId="67" fillId="19" borderId="297" xfId="0" applyFont="1" applyFill="1" applyBorder="1" applyAlignment="1">
      <alignment horizontal="center" vertical="center" wrapText="1"/>
    </xf>
    <xf numFmtId="14" fontId="95" fillId="19" borderId="295" xfId="17" applyNumberFormat="1" applyFont="1" applyFill="1" applyBorder="1" applyAlignment="1">
      <alignment horizontal="center" vertical="center" wrapText="1"/>
    </xf>
    <xf numFmtId="0" fontId="89" fillId="19" borderId="297" xfId="17" applyFont="1" applyFill="1" applyBorder="1" applyAlignment="1">
      <alignment horizontal="center" vertical="center" wrapText="1"/>
    </xf>
    <xf numFmtId="0" fontId="95" fillId="19" borderId="297" xfId="17" applyFont="1" applyFill="1" applyBorder="1" applyAlignment="1">
      <alignment horizontal="center" vertical="center" wrapText="1"/>
    </xf>
    <xf numFmtId="0" fontId="154" fillId="25" borderId="230" xfId="2" applyFont="1" applyFill="1" applyBorder="1" applyAlignment="1">
      <alignment horizontal="center" vertical="center" wrapText="1"/>
    </xf>
    <xf numFmtId="0" fontId="126" fillId="25" borderId="230" xfId="2" applyFont="1" applyFill="1" applyBorder="1" applyAlignment="1">
      <alignment horizontal="center" vertical="center" wrapText="1"/>
    </xf>
    <xf numFmtId="0" fontId="21" fillId="25" borderId="230" xfId="2" applyFont="1" applyFill="1" applyBorder="1" applyAlignment="1">
      <alignment horizontal="left" vertical="center" shrinkToFit="1"/>
    </xf>
    <xf numFmtId="14" fontId="21" fillId="25" borderId="230" xfId="2" applyNumberFormat="1" applyFont="1" applyFill="1" applyBorder="1" applyAlignment="1">
      <alignment horizontal="center" vertical="center"/>
    </xf>
    <xf numFmtId="14" fontId="21" fillId="25" borderId="231" xfId="2" applyNumberFormat="1" applyFont="1" applyFill="1" applyBorder="1" applyAlignment="1">
      <alignment horizontal="center" vertical="center"/>
    </xf>
    <xf numFmtId="0" fontId="154" fillId="19" borderId="230" xfId="2" applyFont="1" applyFill="1" applyBorder="1" applyAlignment="1">
      <alignment horizontal="center" vertical="center" wrapText="1"/>
    </xf>
    <xf numFmtId="0" fontId="126" fillId="19" borderId="230" xfId="2" applyFont="1" applyFill="1" applyBorder="1" applyAlignment="1">
      <alignment horizontal="center" vertical="center" wrapText="1"/>
    </xf>
    <xf numFmtId="0" fontId="21" fillId="19" borderId="230" xfId="2" applyFont="1" applyFill="1" applyBorder="1" applyAlignment="1">
      <alignment horizontal="left" vertical="center" shrinkToFit="1"/>
    </xf>
    <xf numFmtId="14" fontId="21" fillId="19" borderId="230" xfId="2" applyNumberFormat="1" applyFont="1" applyFill="1" applyBorder="1" applyAlignment="1">
      <alignment horizontal="center" vertical="center"/>
    </xf>
    <xf numFmtId="14" fontId="21" fillId="19" borderId="231" xfId="2" applyNumberFormat="1" applyFont="1" applyFill="1" applyBorder="1" applyAlignment="1">
      <alignment horizontal="center" vertical="center"/>
    </xf>
    <xf numFmtId="0" fontId="154" fillId="38" borderId="230" xfId="2" applyFont="1" applyFill="1" applyBorder="1" applyAlignment="1">
      <alignment horizontal="center" vertical="center" wrapText="1"/>
    </xf>
    <xf numFmtId="0" fontId="126" fillId="38" borderId="230" xfId="2" applyFont="1" applyFill="1" applyBorder="1" applyAlignment="1">
      <alignment horizontal="center" vertical="center" wrapText="1"/>
    </xf>
    <xf numFmtId="0" fontId="21" fillId="38" borderId="230" xfId="2" applyFont="1" applyFill="1" applyBorder="1" applyAlignment="1">
      <alignment horizontal="left" vertical="center" shrinkToFit="1"/>
    </xf>
    <xf numFmtId="14" fontId="21" fillId="38" borderId="230" xfId="2" applyNumberFormat="1" applyFont="1" applyFill="1" applyBorder="1" applyAlignment="1">
      <alignment horizontal="center" vertical="center"/>
    </xf>
    <xf numFmtId="14" fontId="21" fillId="38" borderId="231" xfId="2" applyNumberFormat="1" applyFont="1" applyFill="1" applyBorder="1" applyAlignment="1">
      <alignment horizontal="center" vertical="center"/>
    </xf>
    <xf numFmtId="0" fontId="154" fillId="24" borderId="230" xfId="2" applyFont="1" applyFill="1" applyBorder="1" applyAlignment="1">
      <alignment horizontal="center" vertical="center" wrapText="1"/>
    </xf>
    <xf numFmtId="0" fontId="126" fillId="24" borderId="230" xfId="2" applyFont="1" applyFill="1" applyBorder="1" applyAlignment="1">
      <alignment horizontal="center" vertical="center" wrapText="1"/>
    </xf>
    <xf numFmtId="0" fontId="21" fillId="24" borderId="230" xfId="2" applyFont="1" applyFill="1" applyBorder="1" applyAlignment="1">
      <alignment horizontal="left" vertical="center" shrinkToFit="1"/>
    </xf>
    <xf numFmtId="14" fontId="21" fillId="24" borderId="230" xfId="2" applyNumberFormat="1" applyFont="1" applyFill="1" applyBorder="1" applyAlignment="1">
      <alignment horizontal="center" vertical="center"/>
    </xf>
    <xf numFmtId="14" fontId="21" fillId="24" borderId="231" xfId="2" applyNumberFormat="1" applyFont="1" applyFill="1" applyBorder="1" applyAlignment="1">
      <alignment horizontal="center" vertical="center"/>
    </xf>
    <xf numFmtId="0" fontId="154" fillId="45" borderId="230" xfId="2" applyFont="1" applyFill="1" applyBorder="1" applyAlignment="1">
      <alignment horizontal="center" vertical="center" wrapText="1"/>
    </xf>
    <xf numFmtId="0" fontId="126" fillId="45" borderId="230" xfId="2" applyFont="1" applyFill="1" applyBorder="1" applyAlignment="1">
      <alignment horizontal="center" vertical="center" wrapText="1"/>
    </xf>
    <xf numFmtId="0" fontId="21" fillId="45" borderId="230" xfId="2" applyFont="1" applyFill="1" applyBorder="1" applyAlignment="1">
      <alignment horizontal="left" vertical="center" shrinkToFit="1"/>
    </xf>
    <xf numFmtId="14" fontId="21" fillId="45" borderId="230" xfId="2" applyNumberFormat="1" applyFont="1" applyFill="1" applyBorder="1" applyAlignment="1">
      <alignment horizontal="center" vertical="center"/>
    </xf>
    <xf numFmtId="14" fontId="21" fillId="45" borderId="231" xfId="2" applyNumberFormat="1" applyFont="1" applyFill="1" applyBorder="1" applyAlignment="1">
      <alignment horizontal="center" vertical="center"/>
    </xf>
    <xf numFmtId="0" fontId="154" fillId="41" borderId="230" xfId="2" applyFont="1" applyFill="1" applyBorder="1" applyAlignment="1">
      <alignment horizontal="center" vertical="center" wrapText="1"/>
    </xf>
    <xf numFmtId="0" fontId="126" fillId="41" borderId="230" xfId="2" applyFont="1" applyFill="1" applyBorder="1" applyAlignment="1">
      <alignment horizontal="center" vertical="center" wrapText="1"/>
    </xf>
    <xf numFmtId="0" fontId="21" fillId="41" borderId="230" xfId="2" applyFont="1" applyFill="1" applyBorder="1" applyAlignment="1">
      <alignment horizontal="left" vertical="center" shrinkToFit="1"/>
    </xf>
    <xf numFmtId="14" fontId="21" fillId="41" borderId="230" xfId="2" applyNumberFormat="1" applyFont="1" applyFill="1" applyBorder="1" applyAlignment="1">
      <alignment horizontal="center" vertical="center"/>
    </xf>
    <xf numFmtId="14" fontId="21" fillId="41" borderId="231" xfId="2" applyNumberFormat="1" applyFont="1" applyFill="1" applyBorder="1" applyAlignment="1">
      <alignment horizontal="center" vertical="center"/>
    </xf>
    <xf numFmtId="0" fontId="169" fillId="0" borderId="0" xfId="2" applyFont="1">
      <alignment vertical="center"/>
    </xf>
    <xf numFmtId="0" fontId="162" fillId="0" borderId="0" xfId="26" applyFont="1">
      <alignment vertical="center"/>
    </xf>
    <xf numFmtId="0" fontId="7" fillId="47" borderId="0" xfId="4" applyFont="1" applyFill="1" applyAlignment="1">
      <alignment vertical="top"/>
    </xf>
    <xf numFmtId="0" fontId="7" fillId="47" borderId="0" xfId="2" applyFont="1" applyFill="1" applyAlignment="1">
      <alignment vertical="top"/>
    </xf>
    <xf numFmtId="0" fontId="179" fillId="47" borderId="0" xfId="2" applyFont="1" applyFill="1" applyAlignment="1">
      <alignment vertical="top"/>
    </xf>
    <xf numFmtId="0" fontId="31" fillId="47" borderId="0" xfId="2" applyFont="1" applyFill="1" applyAlignment="1">
      <alignment vertical="top"/>
    </xf>
    <xf numFmtId="0" fontId="32" fillId="2" borderId="0" xfId="4" applyFont="1" applyFill="1"/>
    <xf numFmtId="0" fontId="6" fillId="2" borderId="0" xfId="4" applyFill="1"/>
    <xf numFmtId="0" fontId="116" fillId="17" borderId="0" xfId="0" applyFont="1" applyFill="1" applyAlignment="1">
      <alignment vertical="top" wrapText="1"/>
    </xf>
    <xf numFmtId="0" fontId="17" fillId="19" borderId="128" xfId="2" applyFont="1" applyFill="1" applyBorder="1" applyAlignment="1">
      <alignment horizontal="center" vertical="center" wrapText="1"/>
    </xf>
    <xf numFmtId="0" fontId="181" fillId="27" borderId="0" xfId="0" applyFont="1" applyFill="1" applyAlignment="1">
      <alignment horizontal="center" vertical="center" wrapText="1"/>
    </xf>
    <xf numFmtId="0" fontId="6" fillId="0" borderId="23" xfId="0" applyFont="1" applyBorder="1" applyAlignment="1">
      <alignment horizontal="left" vertical="center"/>
    </xf>
    <xf numFmtId="0" fontId="6" fillId="0" borderId="0" xfId="0" applyFont="1" applyAlignment="1">
      <alignment horizontal="left" vertical="center"/>
    </xf>
    <xf numFmtId="0" fontId="6" fillId="0" borderId="25" xfId="0" applyFont="1" applyBorder="1" applyAlignment="1">
      <alignment horizontal="left" vertical="center"/>
    </xf>
    <xf numFmtId="0" fontId="99" fillId="5" borderId="0" xfId="0" applyFont="1" applyFill="1" applyAlignment="1">
      <alignment horizontal="left" vertical="center" wrapText="1"/>
    </xf>
    <xf numFmtId="0" fontId="99" fillId="5" borderId="25" xfId="0" applyFont="1" applyFill="1" applyBorder="1" applyAlignment="1">
      <alignment horizontal="left" vertical="center" wrapText="1"/>
    </xf>
    <xf numFmtId="0" fontId="99" fillId="5" borderId="0" xfId="0" applyFont="1" applyFill="1" applyAlignment="1">
      <alignment horizontal="left" vertical="center"/>
    </xf>
    <xf numFmtId="0" fontId="99" fillId="5" borderId="0" xfId="0" applyFont="1" applyFill="1" applyAlignment="1">
      <alignment horizontal="left" vertical="top" wrapText="1"/>
    </xf>
    <xf numFmtId="0" fontId="8" fillId="0" borderId="0" xfId="1" applyAlignment="1" applyProtection="1">
      <alignment horizontal="center" vertical="center" wrapText="1"/>
    </xf>
    <xf numFmtId="0" fontId="74" fillId="0" borderId="0" xfId="0" applyFont="1" applyAlignment="1">
      <alignment horizontal="left" vertical="center" wrapText="1"/>
    </xf>
    <xf numFmtId="0" fontId="70" fillId="0" borderId="0" xfId="0" applyFont="1" applyAlignment="1">
      <alignment horizontal="left" vertical="center" wrapText="1"/>
    </xf>
    <xf numFmtId="0" fontId="73" fillId="0" borderId="0" xfId="0" applyFont="1" applyAlignment="1">
      <alignment horizontal="left" vertical="center" wrapText="1"/>
    </xf>
    <xf numFmtId="0" fontId="71" fillId="0" borderId="0" xfId="0" applyFont="1" applyAlignment="1">
      <alignment horizontal="left" vertical="center" wrapText="1"/>
    </xf>
    <xf numFmtId="0" fontId="74" fillId="0" borderId="0" xfId="0" applyFont="1" applyAlignment="1">
      <alignment horizontal="left" vertical="top" wrapText="1"/>
    </xf>
    <xf numFmtId="0" fontId="70" fillId="0" borderId="0" xfId="0" applyFont="1" applyAlignment="1">
      <alignment horizontal="left" vertical="top" wrapText="1"/>
    </xf>
    <xf numFmtId="0" fontId="170" fillId="33" borderId="0" xfId="0" applyFont="1" applyFill="1" applyAlignment="1">
      <alignment horizontal="center" vertical="center" wrapText="1"/>
    </xf>
    <xf numFmtId="0" fontId="10" fillId="6" borderId="86" xfId="17" applyFont="1" applyFill="1" applyBorder="1" applyAlignment="1">
      <alignment horizontal="center" vertical="center" wrapText="1"/>
    </xf>
    <xf numFmtId="0" fontId="10" fillId="6" borderId="84" xfId="17" applyFont="1" applyFill="1" applyBorder="1" applyAlignment="1">
      <alignment horizontal="center" vertical="center" wrapText="1"/>
    </xf>
    <xf numFmtId="0" fontId="10" fillId="6" borderId="87" xfId="17" applyFont="1" applyFill="1" applyBorder="1" applyAlignment="1">
      <alignment horizontal="center" vertical="center" wrapText="1"/>
    </xf>
    <xf numFmtId="0" fontId="156" fillId="17" borderId="110" xfId="17" applyFont="1" applyFill="1" applyBorder="1" applyAlignment="1">
      <alignment horizontal="left" vertical="top" wrapText="1"/>
    </xf>
    <xf numFmtId="0" fontId="34" fillId="17" borderId="106" xfId="17" applyFont="1" applyFill="1" applyBorder="1" applyAlignment="1">
      <alignment horizontal="left" vertical="top" wrapText="1"/>
    </xf>
    <xf numFmtId="0" fontId="34" fillId="17" borderId="107" xfId="17" applyFont="1" applyFill="1" applyBorder="1" applyAlignment="1">
      <alignment horizontal="left" vertical="top" wrapText="1"/>
    </xf>
    <xf numFmtId="0" fontId="34" fillId="17" borderId="110" xfId="17" applyFont="1" applyFill="1" applyBorder="1" applyAlignment="1">
      <alignment horizontal="left" vertical="top" wrapText="1"/>
    </xf>
    <xf numFmtId="0" fontId="21" fillId="17" borderId="110" xfId="2" applyFont="1" applyFill="1" applyBorder="1" applyAlignment="1">
      <alignment horizontal="left" vertical="top" wrapText="1"/>
    </xf>
    <xf numFmtId="0" fontId="21" fillId="17" borderId="106" xfId="2" applyFont="1" applyFill="1" applyBorder="1" applyAlignment="1">
      <alignment horizontal="left" vertical="top" wrapText="1"/>
    </xf>
    <xf numFmtId="0" fontId="21" fillId="17" borderId="107" xfId="2" applyFont="1" applyFill="1" applyBorder="1" applyAlignment="1">
      <alignment horizontal="left" vertical="top" wrapText="1"/>
    </xf>
    <xf numFmtId="0" fontId="91" fillId="17" borderId="292" xfId="2" applyFont="1" applyFill="1" applyBorder="1" applyAlignment="1">
      <alignment horizontal="left" vertical="top" wrapText="1"/>
    </xf>
    <xf numFmtId="0" fontId="91" fillId="17" borderId="293" xfId="2" applyFont="1" applyFill="1" applyBorder="1" applyAlignment="1">
      <alignment horizontal="left" vertical="top" wrapText="1"/>
    </xf>
    <xf numFmtId="0" fontId="91" fillId="17" borderId="294" xfId="2" applyFont="1" applyFill="1" applyBorder="1" applyAlignment="1">
      <alignment horizontal="left" vertical="top" wrapText="1"/>
    </xf>
    <xf numFmtId="0" fontId="21" fillId="17" borderId="292" xfId="2" applyFont="1" applyFill="1" applyBorder="1" applyAlignment="1">
      <alignment horizontal="left" vertical="top" wrapText="1"/>
    </xf>
    <xf numFmtId="0" fontId="21" fillId="17" borderId="293" xfId="2" applyFont="1" applyFill="1" applyBorder="1" applyAlignment="1">
      <alignment horizontal="left" vertical="top" wrapText="1"/>
    </xf>
    <xf numFmtId="0" fontId="21" fillId="17" borderId="294" xfId="2" applyFont="1" applyFill="1" applyBorder="1" applyAlignment="1">
      <alignment horizontal="left" vertical="top" wrapText="1"/>
    </xf>
    <xf numFmtId="0" fontId="34" fillId="17" borderId="287" xfId="17" applyFont="1" applyFill="1" applyBorder="1" applyAlignment="1">
      <alignment horizontal="left" vertical="top" wrapText="1"/>
    </xf>
    <xf numFmtId="0" fontId="34" fillId="17" borderId="288" xfId="17" applyFont="1" applyFill="1" applyBorder="1" applyAlignment="1">
      <alignment horizontal="left" vertical="top" wrapText="1"/>
    </xf>
    <xf numFmtId="0" fontId="34" fillId="17" borderId="289" xfId="17" applyFont="1" applyFill="1" applyBorder="1" applyAlignment="1">
      <alignment horizontal="left" vertical="top" wrapText="1"/>
    </xf>
    <xf numFmtId="0" fontId="156" fillId="19" borderId="292" xfId="17" applyFont="1" applyFill="1" applyBorder="1" applyAlignment="1">
      <alignment horizontal="left" vertical="top" wrapText="1"/>
    </xf>
    <xf numFmtId="0" fontId="34" fillId="19" borderId="293" xfId="17" applyFont="1" applyFill="1" applyBorder="1" applyAlignment="1">
      <alignment horizontal="left" vertical="top" wrapText="1"/>
    </xf>
    <xf numFmtId="0" fontId="34" fillId="19" borderId="294" xfId="17" applyFont="1" applyFill="1" applyBorder="1" applyAlignment="1">
      <alignment horizontal="left" vertical="top" wrapText="1"/>
    </xf>
    <xf numFmtId="0" fontId="156" fillId="17" borderId="292" xfId="17" applyFont="1" applyFill="1" applyBorder="1" applyAlignment="1">
      <alignment horizontal="left" vertical="top" wrapText="1"/>
    </xf>
    <xf numFmtId="0" fontId="34" fillId="17" borderId="293" xfId="17" applyFont="1" applyFill="1" applyBorder="1" applyAlignment="1">
      <alignment horizontal="left" vertical="top" wrapText="1"/>
    </xf>
    <xf numFmtId="0" fontId="34" fillId="17" borderId="294" xfId="17" applyFont="1" applyFill="1" applyBorder="1" applyAlignment="1">
      <alignment horizontal="left" vertical="top" wrapText="1"/>
    </xf>
    <xf numFmtId="0" fontId="57" fillId="11" borderId="124" xfId="17" applyFont="1" applyFill="1" applyBorder="1" applyAlignment="1">
      <alignment horizontal="right" vertical="center" wrapText="1"/>
    </xf>
    <xf numFmtId="0" fontId="58" fillId="11" borderId="124" xfId="0" applyFont="1" applyFill="1" applyBorder="1" applyAlignment="1">
      <alignment horizontal="right" vertical="center"/>
    </xf>
    <xf numFmtId="0" fontId="0" fillId="11" borderId="124" xfId="0" applyFill="1" applyBorder="1" applyAlignment="1">
      <alignment horizontal="right" vertical="center"/>
    </xf>
    <xf numFmtId="180" fontId="57" fillId="11" borderId="124" xfId="17" applyNumberFormat="1" applyFont="1" applyFill="1" applyBorder="1" applyAlignment="1">
      <alignment horizontal="center" vertical="center" wrapText="1"/>
    </xf>
    <xf numFmtId="180" fontId="0" fillId="11" borderId="124" xfId="0" applyNumberFormat="1" applyFill="1" applyBorder="1" applyAlignment="1">
      <alignment horizontal="center" vertical="center" wrapText="1"/>
    </xf>
    <xf numFmtId="0" fontId="59" fillId="12" borderId="125" xfId="17" applyFont="1" applyFill="1" applyBorder="1" applyAlignment="1">
      <alignment horizontal="center" vertical="center" wrapText="1"/>
    </xf>
    <xf numFmtId="0" fontId="60" fillId="12" borderId="125" xfId="0" applyFont="1" applyFill="1" applyBorder="1" applyAlignment="1">
      <alignment horizontal="center" vertical="center"/>
    </xf>
    <xf numFmtId="0" fontId="59" fillId="9" borderId="125" xfId="0" applyFont="1" applyFill="1" applyBorder="1" applyAlignment="1">
      <alignment horizontal="center" vertical="center"/>
    </xf>
    <xf numFmtId="0" fontId="62" fillId="9" borderId="125" xfId="0" applyFont="1" applyFill="1" applyBorder="1" applyAlignment="1">
      <alignment horizontal="center" vertical="center"/>
    </xf>
    <xf numFmtId="0" fontId="64" fillId="16" borderId="39" xfId="16" applyFont="1" applyFill="1" applyBorder="1" applyAlignment="1">
      <alignment horizontal="center" vertical="center"/>
    </xf>
    <xf numFmtId="0" fontId="64" fillId="16" borderId="44" xfId="16" applyFont="1" applyFill="1" applyBorder="1" applyAlignment="1">
      <alignment horizontal="center" vertical="center"/>
    </xf>
    <xf numFmtId="0" fontId="64" fillId="16" borderId="46" xfId="16" applyFont="1" applyFill="1" applyBorder="1" applyAlignment="1">
      <alignment horizontal="center" vertical="center"/>
    </xf>
    <xf numFmtId="0" fontId="65" fillId="2" borderId="40" xfId="16" applyFont="1" applyFill="1" applyBorder="1" applyAlignment="1">
      <alignment vertical="center" wrapText="1"/>
    </xf>
    <xf numFmtId="0" fontId="65" fillId="2" borderId="41" xfId="16" applyFont="1" applyFill="1" applyBorder="1" applyAlignment="1">
      <alignment vertical="center" wrapText="1"/>
    </xf>
    <xf numFmtId="0" fontId="65" fillId="2" borderId="42" xfId="16" applyFont="1" applyFill="1" applyBorder="1" applyAlignment="1">
      <alignment vertical="center" wrapText="1"/>
    </xf>
    <xf numFmtId="0" fontId="65" fillId="2" borderId="34" xfId="16" applyFont="1" applyFill="1" applyBorder="1" applyAlignment="1">
      <alignment vertical="center" wrapText="1"/>
    </xf>
    <xf numFmtId="0" fontId="65" fillId="2" borderId="0" xfId="16" applyFont="1" applyFill="1" applyAlignment="1">
      <alignment vertical="center" wrapText="1"/>
    </xf>
    <xf numFmtId="0" fontId="65" fillId="2" borderId="35" xfId="16" applyFont="1" applyFill="1" applyBorder="1" applyAlignment="1">
      <alignment vertical="center" wrapText="1"/>
    </xf>
    <xf numFmtId="0" fontId="65" fillId="2" borderId="47" xfId="16" applyFont="1" applyFill="1" applyBorder="1" applyAlignment="1">
      <alignment vertical="center" wrapText="1"/>
    </xf>
    <xf numFmtId="0" fontId="65" fillId="2" borderId="48" xfId="16" applyFont="1" applyFill="1" applyBorder="1" applyAlignment="1">
      <alignment vertical="center" wrapText="1"/>
    </xf>
    <xf numFmtId="0" fontId="65" fillId="2" borderId="49" xfId="16" applyFont="1" applyFill="1" applyBorder="1" applyAlignment="1">
      <alignment vertical="center" wrapText="1"/>
    </xf>
    <xf numFmtId="0" fontId="65" fillId="2" borderId="40" xfId="16" applyFont="1" applyFill="1" applyBorder="1" applyAlignment="1">
      <alignment horizontal="left" vertical="center" wrapText="1"/>
    </xf>
    <xf numFmtId="0" fontId="65" fillId="2" borderId="41" xfId="16" applyFont="1" applyFill="1" applyBorder="1" applyAlignment="1">
      <alignment horizontal="left" vertical="center" wrapText="1"/>
    </xf>
    <xf numFmtId="0" fontId="65" fillId="2" borderId="43" xfId="16" applyFont="1" applyFill="1" applyBorder="1" applyAlignment="1">
      <alignment horizontal="left" vertical="center" wrapText="1"/>
    </xf>
    <xf numFmtId="0" fontId="65" fillId="2" borderId="34" xfId="16" applyFont="1" applyFill="1" applyBorder="1" applyAlignment="1">
      <alignment horizontal="left" vertical="center" wrapText="1"/>
    </xf>
    <xf numFmtId="0" fontId="65" fillId="2" borderId="0" xfId="16" applyFont="1" applyFill="1" applyAlignment="1">
      <alignment horizontal="left" vertical="center" wrapText="1"/>
    </xf>
    <xf numFmtId="0" fontId="65" fillId="2" borderId="45" xfId="16" applyFont="1" applyFill="1" applyBorder="1" applyAlignment="1">
      <alignment horizontal="left" vertical="center" wrapText="1"/>
    </xf>
    <xf numFmtId="0" fontId="65" fillId="2" borderId="47" xfId="16" applyFont="1" applyFill="1" applyBorder="1" applyAlignment="1">
      <alignment horizontal="left" vertical="center" wrapText="1"/>
    </xf>
    <xf numFmtId="0" fontId="65" fillId="2" borderId="48" xfId="16" applyFont="1" applyFill="1" applyBorder="1" applyAlignment="1">
      <alignment horizontal="left" vertical="center" wrapText="1"/>
    </xf>
    <xf numFmtId="0" fontId="65" fillId="2" borderId="50" xfId="16" applyFont="1" applyFill="1" applyBorder="1" applyAlignment="1">
      <alignment horizontal="left" vertical="center" wrapText="1"/>
    </xf>
    <xf numFmtId="0" fontId="34" fillId="17" borderId="223" xfId="17" applyFont="1" applyFill="1" applyBorder="1" applyAlignment="1">
      <alignment horizontal="left" vertical="top" wrapText="1"/>
    </xf>
    <xf numFmtId="0" fontId="34" fillId="17" borderId="224" xfId="17" applyFont="1" applyFill="1" applyBorder="1" applyAlignment="1">
      <alignment horizontal="left" vertical="top" wrapText="1"/>
    </xf>
    <xf numFmtId="0" fontId="34" fillId="17" borderId="225"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7" fillId="38" borderId="118" xfId="17" applyFont="1" applyFill="1" applyBorder="1" applyAlignment="1">
      <alignment horizontal="center" vertical="center" wrapText="1"/>
    </xf>
    <xf numFmtId="0" fontId="55" fillId="38" borderId="118" xfId="17" applyFont="1" applyFill="1" applyBorder="1" applyAlignment="1">
      <alignment horizontal="center" vertical="center" wrapText="1"/>
    </xf>
    <xf numFmtId="0" fontId="0" fillId="38" borderId="118" xfId="0" applyFill="1" applyBorder="1" applyAlignment="1">
      <alignment horizontal="center" vertical="center" wrapText="1"/>
    </xf>
    <xf numFmtId="180" fontId="57" fillId="3" borderId="120" xfId="17" applyNumberFormat="1" applyFont="1" applyFill="1" applyBorder="1" applyAlignment="1">
      <alignment horizontal="center" vertical="center" wrapText="1"/>
    </xf>
    <xf numFmtId="180" fontId="57" fillId="3" borderId="122" xfId="17" applyNumberFormat="1" applyFont="1" applyFill="1" applyBorder="1" applyAlignment="1">
      <alignment horizontal="center" vertical="center" wrapText="1"/>
    </xf>
    <xf numFmtId="0" fontId="65" fillId="3" borderId="120" xfId="17" applyFont="1" applyFill="1" applyBorder="1" applyAlignment="1">
      <alignment horizontal="center" vertical="center" wrapText="1"/>
    </xf>
    <xf numFmtId="0" fontId="65" fillId="3" borderId="121" xfId="17" applyFont="1" applyFill="1" applyBorder="1" applyAlignment="1">
      <alignment horizontal="center" vertical="center" wrapText="1"/>
    </xf>
    <xf numFmtId="0" fontId="65" fillId="3" borderId="122" xfId="17" applyFont="1" applyFill="1" applyBorder="1" applyAlignment="1">
      <alignment horizontal="center" vertical="center" wrapText="1"/>
    </xf>
    <xf numFmtId="0" fontId="89" fillId="17" borderId="292" xfId="17" applyFont="1" applyFill="1" applyBorder="1" applyAlignment="1">
      <alignment horizontal="left" vertical="top" wrapText="1"/>
    </xf>
    <xf numFmtId="0" fontId="89" fillId="17" borderId="293" xfId="17" applyFont="1" applyFill="1" applyBorder="1" applyAlignment="1">
      <alignment horizontal="left" vertical="top" wrapText="1"/>
    </xf>
    <xf numFmtId="0" fontId="89" fillId="17" borderId="294" xfId="17" applyFont="1" applyFill="1" applyBorder="1" applyAlignment="1">
      <alignment horizontal="left" vertical="top" wrapText="1"/>
    </xf>
    <xf numFmtId="0" fontId="89" fillId="17" borderId="110" xfId="17" applyFont="1" applyFill="1" applyBorder="1" applyAlignment="1">
      <alignment horizontal="left" vertical="top" wrapText="1"/>
    </xf>
    <xf numFmtId="0" fontId="89" fillId="17" borderId="106" xfId="17" applyFont="1" applyFill="1" applyBorder="1" applyAlignment="1">
      <alignment horizontal="left" vertical="top" wrapText="1"/>
    </xf>
    <xf numFmtId="0" fontId="89" fillId="17" borderId="107" xfId="17" applyFont="1" applyFill="1" applyBorder="1" applyAlignment="1">
      <alignment horizontal="left" vertical="top" wrapText="1"/>
    </xf>
    <xf numFmtId="0" fontId="21" fillId="19" borderId="292" xfId="2" applyFont="1" applyFill="1" applyBorder="1" applyAlignment="1">
      <alignment horizontal="left" vertical="top" wrapText="1"/>
    </xf>
    <xf numFmtId="0" fontId="21" fillId="19" borderId="293" xfId="2" applyFont="1" applyFill="1" applyBorder="1" applyAlignment="1">
      <alignment horizontal="left" vertical="top" wrapText="1"/>
    </xf>
    <xf numFmtId="0" fontId="21" fillId="19" borderId="294" xfId="2" applyFont="1" applyFill="1" applyBorder="1" applyAlignment="1">
      <alignment horizontal="left" vertical="top" wrapText="1"/>
    </xf>
    <xf numFmtId="0" fontId="156" fillId="17" borderId="153" xfId="17" applyFont="1" applyFill="1" applyBorder="1" applyAlignment="1">
      <alignment horizontal="left" vertical="top" wrapText="1"/>
    </xf>
    <xf numFmtId="0" fontId="47" fillId="17" borderId="151" xfId="17" applyFont="1" applyFill="1" applyBorder="1" applyAlignment="1">
      <alignment horizontal="left" vertical="top" wrapText="1"/>
    </xf>
    <xf numFmtId="0" fontId="47" fillId="17" borderId="152" xfId="17" applyFont="1" applyFill="1" applyBorder="1" applyAlignment="1">
      <alignment horizontal="left" vertical="top" wrapText="1"/>
    </xf>
    <xf numFmtId="0" fontId="12" fillId="17" borderId="292" xfId="17" applyFont="1" applyFill="1" applyBorder="1" applyAlignment="1">
      <alignment horizontal="left" vertical="top" wrapText="1"/>
    </xf>
    <xf numFmtId="0" fontId="12" fillId="17" borderId="293" xfId="17" applyFont="1" applyFill="1" applyBorder="1" applyAlignment="1">
      <alignment horizontal="left" vertical="top" wrapText="1"/>
    </xf>
    <xf numFmtId="0" fontId="12" fillId="17" borderId="294" xfId="17" applyFont="1" applyFill="1" applyBorder="1" applyAlignment="1">
      <alignment horizontal="left" vertical="top" wrapText="1"/>
    </xf>
    <xf numFmtId="0" fontId="89" fillId="19" borderId="292" xfId="17" applyFont="1" applyFill="1" applyBorder="1" applyAlignment="1">
      <alignment horizontal="left" vertical="top" wrapText="1"/>
    </xf>
    <xf numFmtId="0" fontId="89" fillId="19" borderId="293" xfId="17" applyFont="1" applyFill="1" applyBorder="1" applyAlignment="1">
      <alignment horizontal="left" vertical="top" wrapText="1"/>
    </xf>
    <xf numFmtId="0" fontId="89" fillId="19" borderId="294" xfId="17" applyFont="1" applyFill="1" applyBorder="1" applyAlignment="1">
      <alignment horizontal="left" vertical="top" wrapText="1"/>
    </xf>
    <xf numFmtId="0" fontId="156" fillId="17" borderId="298" xfId="17" applyFont="1" applyFill="1" applyBorder="1" applyAlignment="1">
      <alignment horizontal="left" vertical="top" wrapText="1"/>
    </xf>
    <xf numFmtId="0" fontId="34" fillId="17" borderId="297" xfId="17" applyFont="1" applyFill="1" applyBorder="1" applyAlignment="1">
      <alignment horizontal="left" vertical="top" wrapText="1"/>
    </xf>
    <xf numFmtId="0" fontId="89" fillId="19" borderId="110" xfId="17" applyFont="1" applyFill="1" applyBorder="1" applyAlignment="1">
      <alignment horizontal="left" vertical="top" wrapText="1"/>
    </xf>
    <xf numFmtId="0" fontId="89" fillId="19" borderId="106" xfId="17" applyFont="1" applyFill="1" applyBorder="1" applyAlignment="1">
      <alignment horizontal="left" vertical="top" wrapText="1"/>
    </xf>
    <xf numFmtId="0" fontId="89" fillId="19" borderId="107" xfId="17" applyFont="1" applyFill="1" applyBorder="1" applyAlignment="1">
      <alignment horizontal="left" vertical="top" wrapText="1"/>
    </xf>
    <xf numFmtId="0" fontId="12" fillId="17" borderId="110" xfId="17" applyFont="1" applyFill="1" applyBorder="1" applyAlignment="1">
      <alignment horizontal="left" vertical="top" wrapText="1"/>
    </xf>
    <xf numFmtId="0" fontId="12" fillId="17" borderId="106" xfId="17" applyFont="1" applyFill="1" applyBorder="1" applyAlignment="1">
      <alignment horizontal="left" vertical="top" wrapText="1"/>
    </xf>
    <xf numFmtId="0" fontId="12" fillId="17" borderId="107" xfId="17" applyFont="1" applyFill="1" applyBorder="1" applyAlignment="1">
      <alignment horizontal="left" vertical="top" wrapText="1"/>
    </xf>
    <xf numFmtId="0" fontId="40" fillId="17" borderId="0" xfId="17" applyFont="1" applyFill="1" applyAlignment="1">
      <alignment horizontal="left" vertical="center"/>
    </xf>
    <xf numFmtId="0" fontId="47" fillId="17" borderId="17" xfId="17" applyFont="1" applyFill="1" applyBorder="1" applyAlignment="1">
      <alignment horizontal="center" vertical="center"/>
    </xf>
    <xf numFmtId="0" fontId="47" fillId="17" borderId="18" xfId="17" applyFont="1" applyFill="1" applyBorder="1" applyAlignment="1">
      <alignment horizontal="center" vertical="center"/>
    </xf>
    <xf numFmtId="0" fontId="47" fillId="0" borderId="18" xfId="17" applyFont="1" applyBorder="1" applyAlignment="1">
      <alignment horizontal="center" vertical="center"/>
    </xf>
    <xf numFmtId="0" fontId="47" fillId="0" borderId="19" xfId="17" applyFont="1" applyBorder="1" applyAlignment="1">
      <alignment horizontal="center" vertical="center"/>
    </xf>
    <xf numFmtId="0" fontId="1" fillId="0" borderId="26" xfId="17" applyBorder="1" applyAlignment="1">
      <alignment horizontal="center" vertical="center"/>
    </xf>
    <xf numFmtId="0" fontId="1" fillId="0" borderId="27" xfId="17" applyBorder="1" applyAlignment="1">
      <alignment horizontal="center" vertical="center"/>
    </xf>
    <xf numFmtId="0" fontId="1" fillId="0" borderId="28" xfId="17" applyBorder="1" applyAlignment="1">
      <alignment horizontal="center" vertical="center"/>
    </xf>
    <xf numFmtId="0" fontId="35" fillId="0" borderId="29" xfId="17" applyFont="1" applyBorder="1" applyAlignment="1">
      <alignment horizontal="center" vertical="center" wrapText="1"/>
    </xf>
    <xf numFmtId="0" fontId="35" fillId="0" borderId="13" xfId="17" applyFont="1" applyBorder="1" applyAlignment="1">
      <alignment horizontal="center" vertical="center" wrapText="1"/>
    </xf>
    <xf numFmtId="0" fontId="31" fillId="15" borderId="0" xfId="17" applyFont="1" applyFill="1" applyAlignment="1">
      <alignment horizontal="center" vertical="center"/>
    </xf>
    <xf numFmtId="179" fontId="125" fillId="0" borderId="98" xfId="17" applyNumberFormat="1" applyFont="1" applyBorder="1" applyAlignment="1">
      <alignment horizontal="center" vertical="center" shrinkToFit="1"/>
    </xf>
    <xf numFmtId="179" fontId="125" fillId="0" borderId="99" xfId="17" applyNumberFormat="1" applyFont="1" applyBorder="1" applyAlignment="1">
      <alignment horizontal="center" vertical="center" shrinkToFit="1"/>
    </xf>
    <xf numFmtId="0" fontId="45" fillId="0" borderId="30" xfId="17" applyFont="1" applyBorder="1" applyAlignment="1">
      <alignment horizontal="center" vertical="center"/>
    </xf>
    <xf numFmtId="0" fontId="45" fillId="0" borderId="31" xfId="17" applyFont="1" applyBorder="1" applyAlignment="1">
      <alignment horizontal="center" vertical="center"/>
    </xf>
    <xf numFmtId="0" fontId="34" fillId="17" borderId="32" xfId="18" applyFont="1" applyFill="1" applyBorder="1" applyAlignment="1">
      <alignment horizontal="center" vertical="center"/>
    </xf>
    <xf numFmtId="0" fontId="34" fillId="17" borderId="33" xfId="18" applyFont="1" applyFill="1" applyBorder="1" applyAlignment="1">
      <alignment horizontal="center" vertical="center"/>
    </xf>
    <xf numFmtId="0" fontId="11" fillId="0" borderId="102" xfId="17" applyFont="1" applyBorder="1" applyAlignment="1">
      <alignment horizontal="center" vertical="center" wrapText="1"/>
    </xf>
    <xf numFmtId="0" fontId="11" fillId="0" borderId="103" xfId="17" applyFont="1" applyBorder="1" applyAlignment="1">
      <alignment horizontal="center" vertical="center" wrapText="1"/>
    </xf>
    <xf numFmtId="0" fontId="11" fillId="0" borderId="104" xfId="17" applyFont="1" applyBorder="1" applyAlignment="1">
      <alignment horizontal="center" vertical="center" wrapText="1"/>
    </xf>
    <xf numFmtId="0" fontId="52" fillId="17" borderId="53" xfId="17" applyFont="1" applyFill="1" applyBorder="1" applyAlignment="1">
      <alignment horizontal="center" vertical="center"/>
    </xf>
    <xf numFmtId="0" fontId="52" fillId="17" borderId="54" xfId="17" applyFont="1" applyFill="1" applyBorder="1" applyAlignment="1">
      <alignment horizontal="center" vertical="center"/>
    </xf>
    <xf numFmtId="0" fontId="52" fillId="17" borderId="55" xfId="17" applyFont="1" applyFill="1" applyBorder="1" applyAlignment="1">
      <alignment horizontal="center" vertical="center"/>
    </xf>
    <xf numFmtId="0" fontId="89" fillId="19" borderId="296" xfId="17" applyFont="1" applyFill="1" applyBorder="1" applyAlignment="1">
      <alignment horizontal="left" vertical="top" wrapText="1"/>
    </xf>
    <xf numFmtId="0" fontId="103" fillId="17" borderId="292" xfId="17" applyFont="1" applyFill="1" applyBorder="1" applyAlignment="1">
      <alignment horizontal="left" vertical="top" wrapText="1"/>
    </xf>
    <xf numFmtId="0" fontId="103" fillId="17" borderId="293" xfId="17" applyFont="1" applyFill="1" applyBorder="1" applyAlignment="1">
      <alignment horizontal="left" vertical="top" wrapText="1"/>
    </xf>
    <xf numFmtId="0" fontId="103" fillId="17" borderId="294" xfId="17" applyFont="1" applyFill="1" applyBorder="1" applyAlignment="1">
      <alignment horizontal="left" vertical="top" wrapText="1"/>
    </xf>
    <xf numFmtId="0" fontId="1" fillId="9" borderId="0" xfId="17" applyFill="1" applyAlignment="1">
      <alignment horizontal="center" vertical="center" wrapText="1"/>
    </xf>
    <xf numFmtId="0" fontId="1" fillId="9" borderId="16" xfId="17" applyFill="1" applyBorder="1" applyAlignment="1">
      <alignment horizontal="center" vertical="center" wrapText="1"/>
    </xf>
    <xf numFmtId="0" fontId="152" fillId="46" borderId="0" xfId="2" applyFont="1" applyFill="1" applyAlignment="1">
      <alignment horizontal="center" vertical="center"/>
    </xf>
    <xf numFmtId="0" fontId="6" fillId="0" borderId="0" xfId="2">
      <alignment vertical="center"/>
    </xf>
    <xf numFmtId="0" fontId="83" fillId="0" borderId="0" xfId="2" applyFont="1" applyAlignment="1">
      <alignment horizontal="center" vertical="center"/>
    </xf>
    <xf numFmtId="0" fontId="19" fillId="0" borderId="0" xfId="2" applyFont="1" applyAlignment="1">
      <alignment horizontal="center" vertical="center"/>
    </xf>
    <xf numFmtId="0" fontId="177" fillId="44" borderId="0" xfId="2" applyFont="1" applyFill="1" applyAlignment="1">
      <alignment horizontal="center" vertical="center" wrapText="1" shrinkToFit="1"/>
    </xf>
    <xf numFmtId="0" fontId="178" fillId="44" borderId="0" xfId="2" applyFont="1" applyFill="1" applyAlignment="1">
      <alignment horizontal="center" vertical="center" wrapText="1" shrinkToFit="1"/>
    </xf>
    <xf numFmtId="0" fontId="168" fillId="0" borderId="0" xfId="2" applyFont="1">
      <alignment vertical="center"/>
    </xf>
    <xf numFmtId="0" fontId="185" fillId="0" borderId="0" xfId="2" applyFont="1" applyAlignment="1">
      <alignment horizontal="center" vertical="center"/>
    </xf>
    <xf numFmtId="0" fontId="186" fillId="0" borderId="0" xfId="2" applyFont="1" applyAlignment="1">
      <alignment horizontal="center" vertical="center"/>
    </xf>
    <xf numFmtId="0" fontId="166" fillId="47" borderId="0" xfId="2" applyFont="1" applyFill="1" applyAlignment="1">
      <alignment vertical="top" wrapText="1"/>
    </xf>
    <xf numFmtId="0" fontId="167" fillId="47" borderId="0" xfId="2" applyFont="1" applyFill="1" applyAlignment="1">
      <alignment vertical="top" wrapText="1"/>
    </xf>
    <xf numFmtId="0" fontId="6" fillId="47" borderId="0" xfId="2" applyFill="1" applyAlignment="1">
      <alignment vertical="top" wrapText="1"/>
    </xf>
    <xf numFmtId="0" fontId="183" fillId="48" borderId="0" xfId="2" applyFont="1" applyFill="1" applyAlignment="1">
      <alignment horizontal="left" vertical="top" wrapText="1" indent="1"/>
    </xf>
    <xf numFmtId="0" fontId="182" fillId="0" borderId="0" xfId="2" applyFont="1" applyAlignment="1">
      <alignment horizontal="left" vertical="top" wrapText="1" indent="1"/>
    </xf>
    <xf numFmtId="14" fontId="83" fillId="19" borderId="70" xfId="1" applyNumberFormat="1" applyFont="1" applyFill="1" applyBorder="1" applyAlignment="1" applyProtection="1">
      <alignment horizontal="center" vertical="center" wrapText="1"/>
    </xf>
    <xf numFmtId="14" fontId="83" fillId="19" borderId="89" xfId="1" applyNumberFormat="1" applyFont="1" applyFill="1" applyBorder="1" applyAlignment="1" applyProtection="1">
      <alignment horizontal="center" vertical="center" wrapText="1"/>
    </xf>
    <xf numFmtId="14" fontId="83" fillId="19" borderId="1" xfId="1" applyNumberFormat="1" applyFont="1" applyFill="1" applyBorder="1" applyAlignment="1" applyProtection="1">
      <alignment horizontal="center" vertical="center" wrapText="1" shrinkToFit="1"/>
    </xf>
    <xf numFmtId="14" fontId="83" fillId="19" borderId="61" xfId="1" applyNumberFormat="1" applyFont="1" applyFill="1" applyBorder="1" applyAlignment="1" applyProtection="1">
      <alignment horizontal="center" vertical="center" wrapText="1" shrinkToFit="1"/>
    </xf>
    <xf numFmtId="14" fontId="83" fillId="19" borderId="72" xfId="2" applyNumberFormat="1" applyFont="1" applyFill="1" applyBorder="1" applyAlignment="1">
      <alignment horizontal="center" vertical="center" wrapText="1" shrinkToFit="1"/>
    </xf>
    <xf numFmtId="14" fontId="83" fillId="19" borderId="1" xfId="2" applyNumberFormat="1" applyFont="1" applyFill="1" applyBorder="1" applyAlignment="1">
      <alignment horizontal="center" vertical="center" wrapText="1" shrinkToFit="1"/>
    </xf>
    <xf numFmtId="14" fontId="83" fillId="19" borderId="72" xfId="2" applyNumberFormat="1" applyFont="1" applyFill="1" applyBorder="1" applyAlignment="1">
      <alignment horizontal="center" vertical="center" shrinkToFit="1"/>
    </xf>
    <xf numFmtId="14" fontId="83" fillId="19" borderId="1" xfId="2" applyNumberFormat="1" applyFont="1" applyFill="1" applyBorder="1" applyAlignment="1">
      <alignment horizontal="center" vertical="center" shrinkToFit="1"/>
    </xf>
    <xf numFmtId="14" fontId="83" fillId="19" borderId="61" xfId="2" applyNumberFormat="1" applyFont="1" applyFill="1" applyBorder="1" applyAlignment="1">
      <alignment horizontal="center" vertical="center" shrinkToFit="1"/>
    </xf>
    <xf numFmtId="14" fontId="83" fillId="19" borderId="161" xfId="2" applyNumberFormat="1" applyFont="1" applyFill="1" applyBorder="1" applyAlignment="1">
      <alignment horizontal="center" vertical="center" wrapText="1" shrinkToFit="1"/>
    </xf>
    <xf numFmtId="14" fontId="83" fillId="19" borderId="162" xfId="2" applyNumberFormat="1" applyFont="1" applyFill="1" applyBorder="1" applyAlignment="1">
      <alignment horizontal="center" vertical="center" wrapText="1" shrinkToFit="1"/>
    </xf>
    <xf numFmtId="14" fontId="83" fillId="19" borderId="72" xfId="1" applyNumberFormat="1" applyFont="1" applyFill="1" applyBorder="1" applyAlignment="1" applyProtection="1">
      <alignment horizontal="center" vertical="center" shrinkToFit="1"/>
    </xf>
    <xf numFmtId="14" fontId="83" fillId="19" borderId="1" xfId="1" applyNumberFormat="1" applyFont="1" applyFill="1" applyBorder="1" applyAlignment="1" applyProtection="1">
      <alignment horizontal="center" vertical="center" shrinkToFit="1"/>
    </xf>
    <xf numFmtId="14" fontId="83" fillId="19" borderId="61" xfId="1" applyNumberFormat="1" applyFont="1" applyFill="1" applyBorder="1" applyAlignment="1" applyProtection="1">
      <alignment horizontal="center" vertical="center" shrinkToFit="1"/>
    </xf>
    <xf numFmtId="14" fontId="83" fillId="19" borderId="161" xfId="1" applyNumberFormat="1" applyFont="1" applyFill="1" applyBorder="1" applyAlignment="1" applyProtection="1">
      <alignment horizontal="center" vertical="center" shrinkToFit="1"/>
    </xf>
    <xf numFmtId="14" fontId="83" fillId="19" borderId="162" xfId="1" applyNumberFormat="1" applyFont="1" applyFill="1" applyBorder="1" applyAlignment="1" applyProtection="1">
      <alignment horizontal="center" vertical="center" shrinkToFit="1"/>
    </xf>
    <xf numFmtId="14" fontId="83" fillId="19" borderId="161" xfId="1" applyNumberFormat="1" applyFont="1" applyFill="1" applyBorder="1" applyAlignment="1" applyProtection="1">
      <alignment horizontal="center" vertical="center" wrapText="1"/>
    </xf>
    <xf numFmtId="14" fontId="83" fillId="19" borderId="162" xfId="1" applyNumberFormat="1" applyFont="1" applyFill="1" applyBorder="1" applyAlignment="1" applyProtection="1">
      <alignment horizontal="center" vertical="center" wrapText="1"/>
    </xf>
    <xf numFmtId="0" fontId="155" fillId="34" borderId="0" xfId="2" applyFont="1" applyFill="1" applyAlignment="1">
      <alignment horizontal="center" vertical="center"/>
    </xf>
    <xf numFmtId="0" fontId="6" fillId="0" borderId="0" xfId="2" applyAlignment="1">
      <alignment horizontal="center" vertical="center" wrapText="1"/>
    </xf>
    <xf numFmtId="0" fontId="77" fillId="29" borderId="0" xfId="2" applyFont="1" applyFill="1" applyAlignment="1">
      <alignment horizontal="left" vertical="center" wrapText="1"/>
    </xf>
    <xf numFmtId="0" fontId="77" fillId="29" borderId="0" xfId="2" applyFont="1" applyFill="1" applyAlignment="1">
      <alignment horizontal="left" vertical="center"/>
    </xf>
    <xf numFmtId="0" fontId="1" fillId="14" borderId="135" xfId="2" applyFont="1" applyFill="1" applyBorder="1" applyAlignment="1">
      <alignment vertical="top" wrapText="1"/>
    </xf>
    <xf numFmtId="0" fontId="6" fillId="0" borderId="130" xfId="2" applyBorder="1" applyAlignment="1">
      <alignment vertical="top" wrapText="1"/>
    </xf>
    <xf numFmtId="0" fontId="6" fillId="22" borderId="132" xfId="2" applyFill="1" applyBorder="1" applyAlignment="1">
      <alignment horizontal="left" vertical="top" wrapText="1"/>
    </xf>
    <xf numFmtId="0" fontId="6" fillId="22" borderId="52" xfId="2" applyFill="1" applyBorder="1" applyAlignment="1">
      <alignment horizontal="left" vertical="top" wrapText="1"/>
    </xf>
    <xf numFmtId="0" fontId="6" fillId="22" borderId="63" xfId="2" applyFill="1" applyBorder="1" applyAlignment="1">
      <alignment horizontal="left" vertical="top" wrapText="1"/>
    </xf>
    <xf numFmtId="0" fontId="1" fillId="24" borderId="132" xfId="2" applyFont="1" applyFill="1" applyBorder="1" applyAlignment="1">
      <alignment horizontal="left" vertical="top" wrapText="1"/>
    </xf>
    <xf numFmtId="0" fontId="1" fillId="24" borderId="131" xfId="2" applyFont="1" applyFill="1" applyBorder="1" applyAlignment="1">
      <alignment horizontal="left" vertical="top" wrapText="1"/>
    </xf>
    <xf numFmtId="0" fontId="8" fillId="24" borderId="52" xfId="1" applyFill="1" applyBorder="1" applyAlignment="1" applyProtection="1">
      <alignment horizontal="left" vertical="top"/>
    </xf>
    <xf numFmtId="0" fontId="6" fillId="24" borderId="62" xfId="2" applyFill="1" applyBorder="1" applyAlignment="1">
      <alignment horizontal="left" vertical="top"/>
    </xf>
    <xf numFmtId="0" fontId="6" fillId="2" borderId="133" xfId="2" applyFill="1" applyBorder="1" applyAlignment="1">
      <alignment horizontal="left" vertical="top" wrapText="1"/>
    </xf>
    <xf numFmtId="0" fontId="14" fillId="2" borderId="130" xfId="0" applyFont="1" applyFill="1" applyBorder="1" applyAlignment="1">
      <alignment horizontal="left" vertical="top" wrapText="1"/>
    </xf>
    <xf numFmtId="0" fontId="1" fillId="2" borderId="133" xfId="2" applyFont="1" applyFill="1" applyBorder="1" applyAlignment="1">
      <alignment horizontal="left" vertical="top" wrapText="1"/>
    </xf>
    <xf numFmtId="0" fontId="1" fillId="2" borderId="130" xfId="2" applyFont="1" applyFill="1" applyBorder="1" applyAlignment="1">
      <alignment horizontal="left" vertical="top" wrapText="1"/>
    </xf>
    <xf numFmtId="0" fontId="1" fillId="2" borderId="133" xfId="2" applyFont="1" applyFill="1" applyBorder="1" applyAlignment="1">
      <alignment horizontal="left" vertical="center" wrapText="1"/>
    </xf>
    <xf numFmtId="0" fontId="1" fillId="2" borderId="130" xfId="2" applyFont="1" applyFill="1" applyBorder="1" applyAlignment="1">
      <alignment horizontal="left" vertical="center" wrapText="1"/>
    </xf>
    <xf numFmtId="0" fontId="6" fillId="2" borderId="218" xfId="2" applyFill="1" applyBorder="1" applyAlignment="1">
      <alignment horizontal="center" vertical="top" wrapText="1"/>
    </xf>
    <xf numFmtId="0" fontId="6" fillId="2" borderId="64" xfId="2" applyFill="1" applyBorder="1" applyAlignment="1">
      <alignment horizontal="center" vertical="top" wrapText="1"/>
    </xf>
    <xf numFmtId="0" fontId="6" fillId="21" borderId="219" xfId="1" applyFont="1" applyFill="1" applyBorder="1" applyAlignment="1" applyProtection="1">
      <alignment horizontal="left" vertical="center" wrapText="1"/>
    </xf>
    <xf numFmtId="0" fontId="6" fillId="21" borderId="220" xfId="1" applyFont="1" applyFill="1" applyBorder="1" applyAlignment="1" applyProtection="1">
      <alignment horizontal="left" vertical="center"/>
    </xf>
    <xf numFmtId="0" fontId="77" fillId="5" borderId="272" xfId="2" applyFont="1" applyFill="1" applyBorder="1" applyAlignment="1">
      <alignment horizontal="center" vertical="center"/>
    </xf>
    <xf numFmtId="0" fontId="77" fillId="5" borderId="273" xfId="2" applyFont="1" applyFill="1" applyBorder="1" applyAlignment="1">
      <alignment horizontal="center" vertical="center"/>
    </xf>
    <xf numFmtId="0" fontId="77" fillId="5" borderId="274" xfId="2" applyFont="1" applyFill="1" applyBorder="1" applyAlignment="1">
      <alignment horizontal="center" vertical="center"/>
    </xf>
    <xf numFmtId="0" fontId="144" fillId="17" borderId="275" xfId="2" applyFont="1" applyFill="1" applyBorder="1" applyAlignment="1">
      <alignment horizontal="center" vertical="center" shrinkToFit="1"/>
    </xf>
    <xf numFmtId="0" fontId="144" fillId="17" borderId="258" xfId="2" applyFont="1" applyFill="1" applyBorder="1" applyAlignment="1">
      <alignment horizontal="center" vertical="center" shrinkToFit="1"/>
    </xf>
    <xf numFmtId="0" fontId="143" fillId="17" borderId="277" xfId="2" applyFont="1" applyFill="1" applyBorder="1" applyAlignment="1">
      <alignment horizontal="center" vertical="center" wrapText="1"/>
    </xf>
    <xf numFmtId="0" fontId="143" fillId="17" borderId="278" xfId="2" applyFont="1" applyFill="1" applyBorder="1" applyAlignment="1">
      <alignment horizontal="center" vertical="center" wrapText="1"/>
    </xf>
    <xf numFmtId="0" fontId="143" fillId="17" borderId="279" xfId="2" applyFont="1" applyFill="1" applyBorder="1" applyAlignment="1">
      <alignment horizontal="center" vertical="center" wrapText="1"/>
    </xf>
    <xf numFmtId="0" fontId="6" fillId="5" borderId="248" xfId="2" applyFill="1" applyBorder="1">
      <alignment vertical="center"/>
    </xf>
    <xf numFmtId="0" fontId="6" fillId="5" borderId="249" xfId="2" applyFill="1" applyBorder="1">
      <alignment vertical="center"/>
    </xf>
    <xf numFmtId="0" fontId="6" fillId="5" borderId="250" xfId="2" applyFill="1" applyBorder="1">
      <alignment vertical="center"/>
    </xf>
    <xf numFmtId="0" fontId="20" fillId="5" borderId="251" xfId="2" applyFont="1" applyFill="1" applyBorder="1" applyAlignment="1">
      <alignment horizontal="center" vertical="top" wrapText="1"/>
    </xf>
    <xf numFmtId="0" fontId="20" fillId="5" borderId="252" xfId="2" applyFont="1" applyFill="1" applyBorder="1" applyAlignment="1">
      <alignment horizontal="center" vertical="top" wrapText="1"/>
    </xf>
    <xf numFmtId="0" fontId="20" fillId="5" borderId="253" xfId="2" applyFont="1" applyFill="1" applyBorder="1" applyAlignment="1">
      <alignment horizontal="center" vertical="top" wrapText="1"/>
    </xf>
    <xf numFmtId="0" fontId="20" fillId="5" borderId="254" xfId="2" applyFont="1" applyFill="1" applyBorder="1" applyAlignment="1">
      <alignment horizontal="center" vertical="top" wrapText="1"/>
    </xf>
    <xf numFmtId="0" fontId="20" fillId="5" borderId="255" xfId="2" applyFont="1" applyFill="1" applyBorder="1" applyAlignment="1">
      <alignment horizontal="center" vertical="top" wrapText="1"/>
    </xf>
    <xf numFmtId="0" fontId="1"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67" fillId="21" borderId="167" xfId="0" applyFont="1" applyFill="1" applyBorder="1" applyAlignment="1">
      <alignment horizontal="center" vertical="center"/>
    </xf>
    <xf numFmtId="0" fontId="67" fillId="21" borderId="65" xfId="0" applyFont="1" applyFill="1" applyBorder="1" applyAlignment="1">
      <alignment horizontal="center" vertical="center"/>
    </xf>
    <xf numFmtId="0" fontId="67" fillId="25" borderId="167" xfId="0" applyFont="1" applyFill="1" applyBorder="1" applyAlignment="1">
      <alignment horizontal="center" vertical="center"/>
    </xf>
    <xf numFmtId="0" fontId="67" fillId="25" borderId="65" xfId="0" applyFont="1" applyFill="1" applyBorder="1" applyAlignment="1">
      <alignment horizontal="center" vertical="center"/>
    </xf>
    <xf numFmtId="0" fontId="67" fillId="25" borderId="66" xfId="0" applyFont="1" applyFill="1" applyBorder="1" applyAlignment="1">
      <alignment horizontal="center" vertical="center"/>
    </xf>
    <xf numFmtId="0" fontId="67" fillId="34" borderId="168" xfId="0" applyFont="1" applyFill="1" applyBorder="1" applyAlignment="1">
      <alignment horizontal="center" vertical="center"/>
    </xf>
    <xf numFmtId="0" fontId="67" fillId="34" borderId="169" xfId="0" applyFont="1" applyFill="1" applyBorder="1" applyAlignment="1">
      <alignment horizontal="center" vertical="center"/>
    </xf>
    <xf numFmtId="0" fontId="67" fillId="21" borderId="168" xfId="0" applyFont="1" applyFill="1" applyBorder="1" applyAlignment="1">
      <alignment horizontal="center" vertical="center"/>
    </xf>
    <xf numFmtId="0" fontId="67" fillId="21" borderId="170" xfId="0" applyFont="1" applyFill="1" applyBorder="1" applyAlignment="1">
      <alignment horizontal="center" vertical="center"/>
    </xf>
    <xf numFmtId="0" fontId="67" fillId="21" borderId="171" xfId="0" applyFont="1" applyFill="1" applyBorder="1" applyAlignment="1">
      <alignment horizontal="center" vertical="center"/>
    </xf>
    <xf numFmtId="0" fontId="67" fillId="25" borderId="168" xfId="0" applyFont="1" applyFill="1" applyBorder="1" applyAlignment="1">
      <alignment horizontal="center" vertical="center"/>
    </xf>
    <xf numFmtId="0" fontId="67" fillId="25" borderId="170" xfId="0" applyFont="1" applyFill="1" applyBorder="1" applyAlignment="1">
      <alignment horizontal="center" vertical="center"/>
    </xf>
    <xf numFmtId="0" fontId="67" fillId="25" borderId="169" xfId="0" applyFont="1" applyFill="1" applyBorder="1" applyAlignment="1">
      <alignment horizontal="center" vertical="center"/>
    </xf>
    <xf numFmtId="0" fontId="24" fillId="17" borderId="0" xfId="19" applyFont="1" applyFill="1" applyAlignment="1">
      <alignment vertical="center" wrapText="1"/>
    </xf>
    <xf numFmtId="178" fontId="83" fillId="3" borderId="149" xfId="2" applyNumberFormat="1" applyFont="1" applyFill="1" applyBorder="1" applyAlignment="1">
      <alignment horizontal="center" vertical="center"/>
    </xf>
    <xf numFmtId="178" fontId="83" fillId="3" borderId="149" xfId="0" applyNumberFormat="1" applyFont="1" applyFill="1" applyBorder="1" applyAlignment="1">
      <alignment horizontal="center" vertical="center"/>
    </xf>
    <xf numFmtId="178" fontId="83" fillId="3" borderId="150" xfId="0" applyNumberFormat="1" applyFont="1" applyFill="1" applyBorder="1" applyAlignment="1">
      <alignment horizontal="center" vertical="center"/>
    </xf>
    <xf numFmtId="178" fontId="83" fillId="3" borderId="148" xfId="2" applyNumberFormat="1" applyFont="1" applyFill="1" applyBorder="1" applyAlignment="1">
      <alignment horizontal="center" vertical="center"/>
    </xf>
    <xf numFmtId="0" fontId="6" fillId="0" borderId="65" xfId="2" applyBorder="1" applyAlignment="1">
      <alignment horizontal="center" vertical="center"/>
    </xf>
    <xf numFmtId="0" fontId="116" fillId="17" borderId="37" xfId="1" applyFont="1" applyFill="1" applyBorder="1" applyAlignment="1" applyProtection="1">
      <alignment horizontal="left" vertical="top" wrapText="1"/>
    </xf>
    <xf numFmtId="0" fontId="109" fillId="36" borderId="241" xfId="2" applyFont="1" applyFill="1" applyBorder="1" applyAlignment="1">
      <alignment horizontal="center" vertical="center" wrapText="1" shrinkToFit="1"/>
    </xf>
    <xf numFmtId="0" fontId="29" fillId="36" borderId="242" xfId="2" applyFont="1" applyFill="1" applyBorder="1" applyAlignment="1">
      <alignment horizontal="center" vertical="center" shrinkToFit="1"/>
    </xf>
    <xf numFmtId="0" fontId="29" fillId="36" borderId="243" xfId="2" applyFont="1" applyFill="1" applyBorder="1" applyAlignment="1">
      <alignment horizontal="center" vertical="center" shrinkToFit="1"/>
    </xf>
    <xf numFmtId="0" fontId="8" fillId="17" borderId="278" xfId="1" applyFill="1" applyBorder="1" applyAlignment="1" applyProtection="1">
      <alignment horizontal="left" vertical="center" wrapText="1"/>
    </xf>
    <xf numFmtId="0" fontId="116" fillId="17" borderId="278" xfId="1" applyFont="1" applyFill="1" applyBorder="1" applyAlignment="1" applyProtection="1">
      <alignment horizontal="left" vertical="center" wrapText="1"/>
    </xf>
    <xf numFmtId="0" fontId="116" fillId="17" borderId="244" xfId="1" applyFont="1" applyFill="1" applyBorder="1" applyAlignment="1" applyProtection="1">
      <alignment horizontal="left" vertical="top" wrapText="1"/>
    </xf>
    <xf numFmtId="0" fontId="116" fillId="17" borderId="239" xfId="1" applyFont="1" applyFill="1" applyBorder="1" applyAlignment="1" applyProtection="1">
      <alignment horizontal="left" vertical="top" wrapText="1"/>
    </xf>
    <xf numFmtId="0" fontId="116" fillId="17" borderId="245" xfId="1" applyFont="1" applyFill="1" applyBorder="1" applyAlignment="1" applyProtection="1">
      <alignment horizontal="left" vertical="top" wrapText="1"/>
    </xf>
    <xf numFmtId="0" fontId="8" fillId="17" borderId="246" xfId="1" applyFill="1" applyBorder="1" applyAlignment="1" applyProtection="1">
      <alignment horizontal="left" vertical="center" wrapText="1"/>
    </xf>
    <xf numFmtId="0" fontId="8" fillId="17" borderId="143" xfId="1" applyFill="1" applyBorder="1" applyAlignment="1" applyProtection="1">
      <alignment horizontal="left" vertical="center" wrapText="1"/>
    </xf>
    <xf numFmtId="0" fontId="8" fillId="17" borderId="247" xfId="1" applyFill="1" applyBorder="1" applyAlignment="1" applyProtection="1">
      <alignment horizontal="left" vertical="center" wrapText="1"/>
    </xf>
    <xf numFmtId="0" fontId="109" fillId="25" borderId="241" xfId="2" applyFont="1" applyFill="1" applyBorder="1" applyAlignment="1">
      <alignment horizontal="left" vertical="center" wrapText="1" shrinkToFit="1"/>
    </xf>
    <xf numFmtId="0" fontId="29" fillId="25" borderId="242" xfId="2" applyFont="1" applyFill="1" applyBorder="1" applyAlignment="1">
      <alignment horizontal="left" vertical="center" shrinkToFit="1"/>
    </xf>
    <xf numFmtId="0" fontId="29" fillId="25" borderId="243" xfId="2" applyFont="1" applyFill="1" applyBorder="1" applyAlignment="1">
      <alignment horizontal="left" vertical="center" shrinkToFit="1"/>
    </xf>
    <xf numFmtId="0" fontId="8" fillId="17" borderId="246" xfId="1" applyFill="1" applyBorder="1" applyAlignment="1" applyProtection="1">
      <alignment horizontal="left" vertical="top" wrapText="1"/>
    </xf>
    <xf numFmtId="0" fontId="8" fillId="17" borderId="143" xfId="1" applyFill="1" applyBorder="1" applyAlignment="1" applyProtection="1">
      <alignment horizontal="left" vertical="top" wrapText="1"/>
    </xf>
    <xf numFmtId="0" fontId="8" fillId="17" borderId="247" xfId="1" applyFill="1" applyBorder="1" applyAlignment="1" applyProtection="1">
      <alignment horizontal="left" vertical="top" wrapText="1"/>
    </xf>
    <xf numFmtId="0" fontId="109" fillId="25" borderId="241" xfId="2" applyFont="1" applyFill="1" applyBorder="1" applyAlignment="1">
      <alignment horizontal="center" vertical="center" wrapText="1" shrinkToFit="1"/>
    </xf>
    <xf numFmtId="0" fontId="29" fillId="25" borderId="242" xfId="2" applyFont="1" applyFill="1" applyBorder="1" applyAlignment="1">
      <alignment horizontal="center" vertical="center" shrinkToFit="1"/>
    </xf>
    <xf numFmtId="0" fontId="29" fillId="25" borderId="243" xfId="2" applyFont="1" applyFill="1" applyBorder="1" applyAlignment="1">
      <alignment horizontal="center" vertical="center" shrinkToFit="1"/>
    </xf>
    <xf numFmtId="0" fontId="171" fillId="43" borderId="144" xfId="2" applyFont="1" applyFill="1" applyBorder="1" applyAlignment="1">
      <alignment horizontal="center" vertical="center" shrinkToFit="1"/>
    </xf>
    <xf numFmtId="0" fontId="171" fillId="43" borderId="145" xfId="2" applyFont="1" applyFill="1" applyBorder="1" applyAlignment="1">
      <alignment horizontal="center" vertical="center" shrinkToFit="1"/>
    </xf>
    <xf numFmtId="0" fontId="171" fillId="43" borderId="146" xfId="2" applyFont="1" applyFill="1" applyBorder="1" applyAlignment="1">
      <alignment horizontal="center" vertical="center" shrinkToFit="1"/>
    </xf>
    <xf numFmtId="0" fontId="8" fillId="17" borderId="317" xfId="1" applyFill="1" applyBorder="1" applyAlignment="1" applyProtection="1">
      <alignment horizontal="left" vertical="center" wrapText="1"/>
    </xf>
    <xf numFmtId="0" fontId="116" fillId="17" borderId="317" xfId="1" applyFont="1" applyFill="1" applyBorder="1" applyAlignment="1" applyProtection="1">
      <alignment horizontal="left" vertical="center" wrapText="1"/>
    </xf>
    <xf numFmtId="0" fontId="187" fillId="17" borderId="312" xfId="4" applyFont="1" applyFill="1" applyBorder="1" applyAlignment="1">
      <alignment horizontal="left" vertical="center" wrapText="1" indent="2"/>
    </xf>
    <xf numFmtId="0" fontId="187" fillId="17" borderId="313" xfId="4" applyFont="1" applyFill="1" applyBorder="1" applyAlignment="1">
      <alignment horizontal="left" vertical="center" wrapText="1" indent="2"/>
    </xf>
    <xf numFmtId="0" fontId="187" fillId="17" borderId="314" xfId="4" applyFont="1" applyFill="1" applyBorder="1" applyAlignment="1">
      <alignment horizontal="left" vertical="center" wrapText="1" indent="2"/>
    </xf>
    <xf numFmtId="0" fontId="187" fillId="17" borderId="236" xfId="4" applyFont="1" applyFill="1" applyBorder="1" applyAlignment="1">
      <alignment horizontal="left" vertical="center" wrapText="1" indent="2"/>
    </xf>
    <xf numFmtId="0" fontId="187" fillId="17" borderId="0" xfId="4" applyFont="1" applyFill="1" applyAlignment="1">
      <alignment horizontal="left" vertical="center" wrapText="1" indent="2"/>
    </xf>
    <xf numFmtId="0" fontId="187" fillId="17" borderId="315" xfId="4" applyFont="1" applyFill="1" applyBorder="1" applyAlignment="1">
      <alignment horizontal="left" vertical="center" wrapText="1" indent="2"/>
    </xf>
    <xf numFmtId="0" fontId="187" fillId="17" borderId="237" xfId="4" applyFont="1" applyFill="1" applyBorder="1" applyAlignment="1">
      <alignment horizontal="left" vertical="center" wrapText="1" indent="2"/>
    </xf>
    <xf numFmtId="0" fontId="187" fillId="17" borderId="316" xfId="4" applyFont="1" applyFill="1" applyBorder="1" applyAlignment="1">
      <alignment horizontal="left" vertical="center" wrapText="1" indent="2"/>
    </xf>
    <xf numFmtId="0" fontId="187" fillId="17" borderId="238" xfId="4" applyFont="1" applyFill="1" applyBorder="1" applyAlignment="1">
      <alignment horizontal="left" vertical="center" wrapText="1" indent="2"/>
    </xf>
  </cellXfs>
  <cellStyles count="27">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6" xr:uid="{5D7E0E9E-267C-4560-928F-A053CA2F769F}"/>
  </cellStyles>
  <dxfs count="8">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6"/>
        <color auto="1"/>
        <name val="ＭＳ Ｐゴシック"/>
        <family val="3"/>
        <charset val="128"/>
        <scheme val="none"/>
      </font>
      <numFmt numFmtId="19" formatCode="yyyy/m/d"/>
      <fill>
        <patternFill patternType="solid">
          <fgColor indexed="64"/>
          <bgColor rgb="FFFFC000"/>
        </patternFill>
      </fill>
      <alignment horizontal="center" vertical="center" textRotation="0" wrapText="0" indent="0" justifyLastLine="0" shrinkToFit="0" readingOrder="0"/>
      <border diagonalUp="0" diagonalDown="0">
        <left style="medium">
          <color auto="1"/>
        </left>
        <right/>
        <top style="medium">
          <color auto="1"/>
        </top>
        <bottom/>
        <vertical/>
        <horizontal/>
      </border>
    </dxf>
    <dxf>
      <border outline="0">
        <right style="medium">
          <color auto="1"/>
        </right>
        <top style="medium">
          <color auto="1"/>
        </top>
      </border>
    </dxf>
  </dxfs>
  <tableStyles count="0" defaultTableStyle="TableStyleMedium2" defaultPivotStyle="PivotStyleLight16"/>
  <colors>
    <mruColors>
      <color rgb="FF6DDDF7"/>
      <color rgb="FF6EF729"/>
      <color rgb="FF95F963"/>
      <color rgb="FFFFFFCC"/>
      <color rgb="FF3399FF"/>
      <color rgb="FFFFA3C2"/>
      <color rgb="FF379B4F"/>
      <color rgb="FFFFF5D5"/>
      <color rgb="FFFFD653"/>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'20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'20　感染症統計'!$B$7:$M$7</c:f>
              <c:numCache>
                <c:formatCode>General</c:formatCode>
                <c:ptCount val="12"/>
                <c:pt idx="0">
                  <c:v>142</c:v>
                </c:pt>
                <c:pt idx="1">
                  <c:v>93</c:v>
                </c:pt>
                <c:pt idx="2">
                  <c:v>85</c:v>
                </c:pt>
                <c:pt idx="3">
                  <c:v>103</c:v>
                </c:pt>
                <c:pt idx="4">
                  <c:v>109</c:v>
                </c:pt>
              </c:numCache>
            </c:numRef>
          </c:val>
          <c:smooth val="0"/>
          <c:extLst>
            <c:ext xmlns:c16="http://schemas.microsoft.com/office/drawing/2014/chart" uri="{C3380CC4-5D6E-409C-BE32-E72D297353CC}">
              <c16:uniqueId val="{00000000-258B-4D78-9FAF-C894CF0226E0}"/>
            </c:ext>
          </c:extLst>
        </c:ser>
        <c:ser>
          <c:idx val="6"/>
          <c:order val="1"/>
          <c:tx>
            <c:strRef>
              <c:f>'20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'20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'20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'20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'20　感染症統計'!$A$10</c:f>
              <c:strCache>
                <c:ptCount val="1"/>
                <c:pt idx="0">
                  <c:v>2022年</c:v>
                </c:pt>
              </c:strCache>
            </c:strRef>
          </c:tx>
          <c:spPr>
            <a:ln w="28575" cap="rnd">
              <a:solidFill>
                <a:schemeClr val="accent2"/>
              </a:solidFill>
              <a:round/>
            </a:ln>
            <a:effectLst/>
          </c:spPr>
          <c:marker>
            <c:symbol val="none"/>
          </c:marker>
          <c:val>
            <c:numRef>
              <c:f>'20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'20　感染症統計'!$A$11</c:f>
              <c:strCache>
                <c:ptCount val="1"/>
                <c:pt idx="0">
                  <c:v>2021年</c:v>
                </c:pt>
              </c:strCache>
            </c:strRef>
          </c:tx>
          <c:spPr>
            <a:ln w="28575" cap="rnd">
              <a:solidFill>
                <a:schemeClr val="accent3"/>
              </a:solidFill>
              <a:round/>
            </a:ln>
            <a:effectLst/>
          </c:spPr>
          <c:marker>
            <c:symbol val="none"/>
          </c:marker>
          <c:val>
            <c:numRef>
              <c:f>'20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'20　感染症統計'!$A$12</c:f>
              <c:strCache>
                <c:ptCount val="1"/>
                <c:pt idx="0">
                  <c:v>2020年</c:v>
                </c:pt>
              </c:strCache>
            </c:strRef>
          </c:tx>
          <c:spPr>
            <a:ln w="28575" cap="rnd">
              <a:solidFill>
                <a:schemeClr val="accent6"/>
              </a:solidFill>
              <a:round/>
            </a:ln>
            <a:effectLst/>
          </c:spPr>
          <c:marker>
            <c:symbol val="none"/>
          </c:marker>
          <c:val>
            <c:numRef>
              <c:f>'20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848410640303431"/>
          <c:h val="0.481262583198379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'20　感染症統計'!$P$7</c:f>
              <c:strCache>
                <c:ptCount val="1"/>
                <c:pt idx="0">
                  <c:v>2025年</c:v>
                </c:pt>
              </c:strCache>
            </c:strRef>
          </c:tx>
          <c:spPr>
            <a:ln w="38100" cap="rnd">
              <a:solidFill>
                <a:srgbClr val="FF0000"/>
              </a:solidFill>
              <a:round/>
            </a:ln>
            <a:effectLst/>
          </c:spPr>
          <c:marker>
            <c:symbol val="none"/>
          </c:marker>
          <c:val>
            <c:numRef>
              <c:f>'20　感染症統計'!$Q$7:$AB$7</c:f>
              <c:numCache>
                <c:formatCode>#,##0_ </c:formatCode>
                <c:ptCount val="12"/>
                <c:pt idx="0">
                  <c:v>2</c:v>
                </c:pt>
                <c:pt idx="1">
                  <c:v>4</c:v>
                </c:pt>
                <c:pt idx="2">
                  <c:v>6</c:v>
                </c:pt>
                <c:pt idx="3">
                  <c:v>4</c:v>
                </c:pt>
                <c:pt idx="4">
                  <c:v>5</c:v>
                </c:pt>
              </c:numCache>
            </c:numRef>
          </c:val>
          <c:smooth val="0"/>
          <c:extLst>
            <c:ext xmlns:c16="http://schemas.microsoft.com/office/drawing/2014/chart" uri="{C3380CC4-5D6E-409C-BE32-E72D297353CC}">
              <c16:uniqueId val="{00000000-1B18-4E7B-939D-82A450FC20BD}"/>
            </c:ext>
          </c:extLst>
        </c:ser>
        <c:ser>
          <c:idx val="0"/>
          <c:order val="1"/>
          <c:tx>
            <c:strRef>
              <c:f>'20　感染症統計'!$P$8</c:f>
              <c:strCache>
                <c:ptCount val="1"/>
                <c:pt idx="0">
                  <c:v>2024年</c:v>
                </c:pt>
              </c:strCache>
            </c:strRef>
          </c:tx>
          <c:spPr>
            <a:ln w="19050" cap="rnd">
              <a:solidFill>
                <a:srgbClr val="00B050"/>
              </a:solidFill>
              <a:round/>
            </a:ln>
            <a:effectLst/>
          </c:spPr>
          <c:marker>
            <c:symbol val="none"/>
          </c:marker>
          <c:val>
            <c:numRef>
              <c:f>'20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'20　感染症統計'!$P$9</c:f>
              <c:strCache>
                <c:ptCount val="1"/>
                <c:pt idx="0">
                  <c:v>2023年</c:v>
                </c:pt>
              </c:strCache>
            </c:strRef>
          </c:tx>
          <c:spPr>
            <a:ln w="28575" cap="rnd">
              <a:solidFill>
                <a:schemeClr val="accent2"/>
              </a:solidFill>
              <a:round/>
            </a:ln>
            <a:effectLst/>
          </c:spPr>
          <c:marker>
            <c:symbol val="none"/>
          </c:marker>
          <c:val>
            <c:numRef>
              <c:f>'20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'20　感染症統計'!$P$10</c:f>
              <c:strCache>
                <c:ptCount val="1"/>
                <c:pt idx="0">
                  <c:v>2022年</c:v>
                </c:pt>
              </c:strCache>
            </c:strRef>
          </c:tx>
          <c:spPr>
            <a:ln w="28575" cap="rnd">
              <a:solidFill>
                <a:schemeClr val="accent3"/>
              </a:solidFill>
              <a:round/>
            </a:ln>
            <a:effectLst/>
          </c:spPr>
          <c:marker>
            <c:symbol val="none"/>
          </c:marker>
          <c:val>
            <c:numRef>
              <c:f>'20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'20　感染症統計'!$P$11</c:f>
              <c:strCache>
                <c:ptCount val="1"/>
                <c:pt idx="0">
                  <c:v>2021年</c:v>
                </c:pt>
              </c:strCache>
            </c:strRef>
          </c:tx>
          <c:spPr>
            <a:ln w="28575" cap="rnd">
              <a:solidFill>
                <a:schemeClr val="accent4"/>
              </a:solidFill>
              <a:round/>
            </a:ln>
            <a:effectLst/>
          </c:spPr>
          <c:marker>
            <c:symbol val="none"/>
          </c:marker>
          <c:val>
            <c:numRef>
              <c:f>'20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'20　感染症統計'!$P$12</c:f>
              <c:strCache>
                <c:ptCount val="1"/>
                <c:pt idx="0">
                  <c:v>2020年</c:v>
                </c:pt>
              </c:strCache>
            </c:strRef>
          </c:tx>
          <c:spPr>
            <a:ln w="28575" cap="rnd">
              <a:solidFill>
                <a:schemeClr val="accent6"/>
              </a:solidFill>
              <a:round/>
            </a:ln>
            <a:effectLst/>
          </c:spPr>
          <c:marker>
            <c:symbol val="none"/>
          </c:marker>
          <c:val>
            <c:numRef>
              <c:f>'20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287129189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32425</xdr:colOff>
      <xdr:row>45</xdr:row>
      <xdr:rowOff>113490</xdr:rowOff>
    </xdr:from>
    <xdr:to>
      <xdr:col>19</xdr:col>
      <xdr:colOff>494489</xdr:colOff>
      <xdr:row>57</xdr:row>
      <xdr:rowOff>64851</xdr:rowOff>
    </xdr:to>
    <xdr:sp macro="" textlink="">
      <xdr:nvSpPr>
        <xdr:cNvPr id="25" name="テキスト ボックス 24">
          <a:extLst>
            <a:ext uri="{FF2B5EF4-FFF2-40B4-BE49-F238E27FC236}">
              <a16:creationId xmlns:a16="http://schemas.microsoft.com/office/drawing/2014/main" id="{42E9BA99-F321-7291-C1D6-1E1E0CF84B3C}"/>
            </a:ext>
          </a:extLst>
        </xdr:cNvPr>
        <xdr:cNvSpPr txBox="1"/>
      </xdr:nvSpPr>
      <xdr:spPr>
        <a:xfrm>
          <a:off x="551234" y="8754894"/>
          <a:ext cx="9800617" cy="1994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accent3">
                  <a:lumMod val="50000"/>
                </a:schemeClr>
              </a:solidFill>
              <a:latin typeface="AR P明朝体U" panose="02020A00000000000000" pitchFamily="18" charset="-128"/>
              <a:ea typeface="AR P明朝体U" panose="02020A00000000000000" pitchFamily="18" charset="-128"/>
            </a:rPr>
            <a:t>学習した対象を識別するパターン認識技術</a:t>
          </a:r>
          <a:endParaRPr kumimoji="1" lang="en-US" altLang="ja-JP" sz="2000" b="1">
            <a:solidFill>
              <a:schemeClr val="accent3">
                <a:lumMod val="50000"/>
              </a:schemeClr>
            </a:solidFill>
            <a:latin typeface="AR P明朝体U" panose="02020A00000000000000" pitchFamily="18" charset="-128"/>
            <a:ea typeface="AR P明朝体U" panose="02020A00000000000000" pitchFamily="18" charset="-128"/>
          </a:endParaRPr>
        </a:p>
        <a:p>
          <a:pPr algn="ctr"/>
          <a:r>
            <a:rPr kumimoji="1" lang="en-US" altLang="ja-JP" sz="1800">
              <a:solidFill>
                <a:srgbClr val="002060"/>
              </a:solidFill>
            </a:rPr>
            <a:t>AI</a:t>
          </a:r>
          <a:r>
            <a:rPr kumimoji="1" lang="ja-JP" altLang="en-US" sz="1800">
              <a:solidFill>
                <a:srgbClr val="002060"/>
              </a:solidFill>
            </a:rPr>
            <a:t>画像認識とは、人工知能（</a:t>
          </a:r>
          <a:r>
            <a:rPr kumimoji="1" lang="en-US" altLang="ja-JP" sz="1800">
              <a:solidFill>
                <a:srgbClr val="002060"/>
              </a:solidFill>
            </a:rPr>
            <a:t>AI</a:t>
          </a:r>
          <a:r>
            <a:rPr kumimoji="1" lang="ja-JP" altLang="en-US" sz="1800">
              <a:solidFill>
                <a:srgbClr val="002060"/>
              </a:solidFill>
            </a:rPr>
            <a:t>）が画像の中に写っている物体を認識する技術です。</a:t>
          </a:r>
          <a:endParaRPr kumimoji="1" lang="en-US" altLang="ja-JP" sz="1800">
            <a:solidFill>
              <a:srgbClr val="002060"/>
            </a:solidFill>
          </a:endParaRPr>
        </a:p>
        <a:p>
          <a:pPr algn="ctr"/>
          <a:r>
            <a:rPr kumimoji="1" lang="ja-JP" altLang="en-US" sz="1800">
              <a:solidFill>
                <a:srgbClr val="002060"/>
              </a:solidFill>
            </a:rPr>
            <a:t>パターンを</a:t>
          </a:r>
          <a:r>
            <a:rPr kumimoji="1" lang="en-US" altLang="ja-JP" sz="1800">
              <a:solidFill>
                <a:srgbClr val="002060"/>
              </a:solidFill>
            </a:rPr>
            <a:t>AI</a:t>
          </a:r>
          <a:r>
            <a:rPr kumimoji="1" lang="ja-JP" altLang="en-US" sz="1800">
              <a:solidFill>
                <a:srgbClr val="002060"/>
              </a:solidFill>
            </a:rPr>
            <a:t>に学習させれば、入力された画像に特定の物体が含まれているかどうか識別可能　　　　　　　→　</a:t>
          </a:r>
          <a:r>
            <a:rPr kumimoji="1" lang="ja-JP" altLang="en-US" sz="1800">
              <a:solidFill>
                <a:srgbClr val="FF0000"/>
              </a:solidFill>
            </a:rPr>
            <a:t>特定のものを見つける物体検出、状態をチェックする物体認識、</a:t>
          </a:r>
        </a:p>
        <a:p>
          <a:pPr algn="ctr"/>
          <a:r>
            <a:rPr kumimoji="1" lang="ja-JP" altLang="en-US" sz="1800">
              <a:solidFill>
                <a:srgbClr val="FF0000"/>
              </a:solidFill>
            </a:rPr>
            <a:t>　　 捕捉・追跡する物体トラッキング</a:t>
          </a:r>
        </a:p>
      </xdr:txBody>
    </xdr:sp>
    <xdr:clientData/>
  </xdr:twoCellAnchor>
  <xdr:twoCellAnchor editAs="oneCell">
    <xdr:from>
      <xdr:col>0</xdr:col>
      <xdr:colOff>445866</xdr:colOff>
      <xdr:row>0</xdr:row>
      <xdr:rowOff>56740</xdr:rowOff>
    </xdr:from>
    <xdr:to>
      <xdr:col>19</xdr:col>
      <xdr:colOff>514026</xdr:colOff>
      <xdr:row>41</xdr:row>
      <xdr:rowOff>162128</xdr:rowOff>
    </xdr:to>
    <xdr:pic>
      <xdr:nvPicPr>
        <xdr:cNvPr id="20" name="図 19">
          <a:extLst>
            <a:ext uri="{FF2B5EF4-FFF2-40B4-BE49-F238E27FC236}">
              <a16:creationId xmlns:a16="http://schemas.microsoft.com/office/drawing/2014/main" id="{8BB83070-0842-A92D-D724-914BD8B3AD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866" y="56740"/>
          <a:ext cx="10144394" cy="8471175"/>
        </a:xfrm>
        <a:prstGeom prst="rect">
          <a:avLst/>
        </a:prstGeom>
      </xdr:spPr>
    </xdr:pic>
    <xdr:clientData/>
  </xdr:twoCellAnchor>
  <xdr:twoCellAnchor>
    <xdr:from>
      <xdr:col>0</xdr:col>
      <xdr:colOff>437745</xdr:colOff>
      <xdr:row>0</xdr:row>
      <xdr:rowOff>81064</xdr:rowOff>
    </xdr:from>
    <xdr:to>
      <xdr:col>18</xdr:col>
      <xdr:colOff>486384</xdr:colOff>
      <xdr:row>3</xdr:row>
      <xdr:rowOff>137808</xdr:rowOff>
    </xdr:to>
    <xdr:sp macro="" textlink="">
      <xdr:nvSpPr>
        <xdr:cNvPr id="24" name="テキスト ボックス 23">
          <a:extLst>
            <a:ext uri="{FF2B5EF4-FFF2-40B4-BE49-F238E27FC236}">
              <a16:creationId xmlns:a16="http://schemas.microsoft.com/office/drawing/2014/main" id="{62F06A4A-E721-1C16-E6D9-A29FCA1B475E}"/>
            </a:ext>
          </a:extLst>
        </xdr:cNvPr>
        <xdr:cNvSpPr txBox="1"/>
      </xdr:nvSpPr>
      <xdr:spPr>
        <a:xfrm>
          <a:off x="437745" y="81064"/>
          <a:ext cx="9606065" cy="713361"/>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bg1"/>
              </a:solidFill>
              <a:latin typeface="游ゴシック" panose="020B0400000000000000" pitchFamily="50" charset="-128"/>
              <a:ea typeface="游ゴシック" panose="020B0400000000000000" pitchFamily="50" charset="-128"/>
            </a:rPr>
            <a:t>キーエンスコロニーカウンター　</a:t>
          </a:r>
          <a:r>
            <a:rPr kumimoji="1" lang="en-US" altLang="ja-JP" sz="2000" b="1">
              <a:solidFill>
                <a:schemeClr val="bg1"/>
              </a:solidFill>
              <a:latin typeface="游ゴシック" panose="020B0400000000000000" pitchFamily="50" charset="-128"/>
              <a:ea typeface="游ゴシック" panose="020B0400000000000000" pitchFamily="50" charset="-128"/>
            </a:rPr>
            <a:t>:    </a:t>
          </a:r>
          <a:r>
            <a:rPr kumimoji="1" lang="ja-JP" altLang="en-US" sz="2000" b="1">
              <a:solidFill>
                <a:schemeClr val="bg1"/>
              </a:solidFill>
              <a:latin typeface="游ゴシック" panose="020B0400000000000000" pitchFamily="50" charset="-128"/>
              <a:ea typeface="游ゴシック" panose="020B0400000000000000" pitchFamily="50" charset="-128"/>
            </a:rPr>
            <a:t>そこまで来ている</a:t>
          </a:r>
          <a:r>
            <a:rPr kumimoji="1" lang="en-US" altLang="ja-JP" sz="2000" b="1">
              <a:solidFill>
                <a:schemeClr val="bg1"/>
              </a:solidFill>
              <a:latin typeface="游ゴシック" panose="020B0400000000000000" pitchFamily="50" charset="-128"/>
              <a:ea typeface="游ゴシック" panose="020B0400000000000000" pitchFamily="50" charset="-128"/>
            </a:rPr>
            <a:t>Colony</a:t>
          </a:r>
          <a:r>
            <a:rPr kumimoji="1" lang="ja-JP" altLang="en-US" sz="2000" b="1">
              <a:solidFill>
                <a:schemeClr val="bg1"/>
              </a:solidFill>
              <a:latin typeface="游ゴシック" panose="020B0400000000000000" pitchFamily="50" charset="-128"/>
              <a:ea typeface="游ゴシック" panose="020B0400000000000000" pitchFamily="50" charset="-128"/>
            </a:rPr>
            <a:t>判定</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251460</xdr:colOff>
      <xdr:row>18</xdr:row>
      <xdr:rowOff>7620</xdr:rowOff>
    </xdr:to>
    <xdr:pic>
      <xdr:nvPicPr>
        <xdr:cNvPr id="3" name="図 2" descr="感染性胃腸炎患者報告数　直近5シーズン">
          <a:extLst>
            <a:ext uri="{FF2B5EF4-FFF2-40B4-BE49-F238E27FC236}">
              <a16:creationId xmlns:a16="http://schemas.microsoft.com/office/drawing/2014/main" id="{65AAFE41-E5F3-9AD6-5B1B-885C372BEC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528560" cy="2766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666364</xdr:colOff>
      <xdr:row>8</xdr:row>
      <xdr:rowOff>22860</xdr:rowOff>
    </xdr:from>
    <xdr:to>
      <xdr:col>13</xdr:col>
      <xdr:colOff>533400</xdr:colOff>
      <xdr:row>16</xdr:row>
      <xdr:rowOff>76339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200264" y="1684020"/>
          <a:ext cx="715937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3</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7.68</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0516" y="1030722"/>
          <a:ext cx="2770004" cy="676158"/>
        </a:xfrm>
        <a:prstGeom prst="borderCallout2">
          <a:avLst>
            <a:gd name="adj1" fmla="val 102485"/>
            <a:gd name="adj2" fmla="val 49943"/>
            <a:gd name="adj3" fmla="val 143669"/>
            <a:gd name="adj4" fmla="val 32466"/>
            <a:gd name="adj5" fmla="val 195347"/>
            <a:gd name="adj6" fmla="val 28068"/>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6</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11</xdr:col>
      <xdr:colOff>336701</xdr:colOff>
      <xdr:row>11</xdr:row>
      <xdr:rowOff>89643</xdr:rowOff>
    </xdr:from>
    <xdr:to>
      <xdr:col>11</xdr:col>
      <xdr:colOff>609600</xdr:colOff>
      <xdr:row>13</xdr:row>
      <xdr:rowOff>44848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9617861" y="2253723"/>
          <a:ext cx="272899" cy="290485"/>
        </a:xfrm>
        <a:prstGeom prst="ellipse">
          <a:avLst/>
        </a:prstGeom>
        <a:noFill/>
        <a:ln w="25400" algn="ctr">
          <a:solidFill>
            <a:srgbClr val="00B050"/>
          </a:solidFill>
          <a:round/>
          <a:headEnd/>
          <a:tailEnd/>
        </a:ln>
      </xdr:spPr>
      <xdr:txBody>
        <a:bodyPr/>
        <a:lstStyle/>
        <a:p>
          <a:endParaRPr lang="ja-JP" altLang="en-US"/>
        </a:p>
      </xdr:txBody>
    </xdr:sp>
    <xdr:clientData/>
  </xdr:twoCellAnchor>
  <xdr:twoCellAnchor editAs="oneCell">
    <xdr:from>
      <xdr:col>4</xdr:col>
      <xdr:colOff>830580</xdr:colOff>
      <xdr:row>2</xdr:row>
      <xdr:rowOff>15240</xdr:rowOff>
    </xdr:from>
    <xdr:to>
      <xdr:col>6</xdr:col>
      <xdr:colOff>762000</xdr:colOff>
      <xdr:row>16</xdr:row>
      <xdr:rowOff>26478</xdr:rowOff>
    </xdr:to>
    <xdr:pic>
      <xdr:nvPicPr>
        <xdr:cNvPr id="9" name="図 8">
          <a:extLst>
            <a:ext uri="{FF2B5EF4-FFF2-40B4-BE49-F238E27FC236}">
              <a16:creationId xmlns:a16="http://schemas.microsoft.com/office/drawing/2014/main" id="{584B9729-F21A-8BD6-BDE5-E3C294BC2E0D}"/>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788920" y="563880"/>
          <a:ext cx="1729740" cy="2464878"/>
        </a:xfrm>
        <a:prstGeom prst="rect">
          <a:avLst/>
        </a:prstGeom>
      </xdr:spPr>
    </xdr:pic>
    <xdr:clientData/>
  </xdr:twoCellAnchor>
  <xdr:twoCellAnchor editAs="oneCell">
    <xdr:from>
      <xdr:col>0</xdr:col>
      <xdr:colOff>0</xdr:colOff>
      <xdr:row>2</xdr:row>
      <xdr:rowOff>1</xdr:rowOff>
    </xdr:from>
    <xdr:to>
      <xdr:col>3</xdr:col>
      <xdr:colOff>251995</xdr:colOff>
      <xdr:row>16</xdr:row>
      <xdr:rowOff>22861</xdr:rowOff>
    </xdr:to>
    <xdr:pic>
      <xdr:nvPicPr>
        <xdr:cNvPr id="5" name="図 4">
          <a:extLst>
            <a:ext uri="{FF2B5EF4-FFF2-40B4-BE49-F238E27FC236}">
              <a16:creationId xmlns:a16="http://schemas.microsoft.com/office/drawing/2014/main" id="{092E9C99-974F-4CA9-B1CB-9C49C1CAA725}"/>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1"/>
          <a:ext cx="1737895" cy="2476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16</xdr:row>
      <xdr:rowOff>0</xdr:rowOff>
    </xdr:from>
    <xdr:ext cx="304800" cy="302293"/>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21F46DD4-EE3E-4FA0-98A2-8227F3031831}"/>
            </a:ext>
          </a:extLst>
        </xdr:cNvPr>
        <xdr:cNvSpPr>
          <a:spLocks noChangeAspect="1" noChangeArrowheads="1"/>
        </xdr:cNvSpPr>
      </xdr:nvSpPr>
      <xdr:spPr bwMode="auto">
        <a:xfrm>
          <a:off x="4892040" y="3954780"/>
          <a:ext cx="304800" cy="302293"/>
        </a:xfrm>
        <a:prstGeom prst="rect">
          <a:avLst/>
        </a:prstGeom>
        <a:noFill/>
        <a:ln w="9525">
          <a:noFill/>
          <a:miter lim="800000"/>
          <a:headEnd/>
          <a:tailEnd/>
        </a:ln>
      </xdr:spPr>
    </xdr:sp>
    <xdr:clientData/>
  </xdr:oneCellAnchor>
  <xdr:twoCellAnchor>
    <xdr:from>
      <xdr:col>5</xdr:col>
      <xdr:colOff>323349</xdr:colOff>
      <xdr:row>8</xdr:row>
      <xdr:rowOff>46120</xdr:rowOff>
    </xdr:from>
    <xdr:to>
      <xdr:col>6</xdr:col>
      <xdr:colOff>551949</xdr:colOff>
      <xdr:row>11</xdr:row>
      <xdr:rowOff>122320</xdr:rowOff>
    </xdr:to>
    <xdr:sp macro="" textlink="">
      <xdr:nvSpPr>
        <xdr:cNvPr id="3" name="右矢印 2">
          <a:extLst>
            <a:ext uri="{FF2B5EF4-FFF2-40B4-BE49-F238E27FC236}">
              <a16:creationId xmlns:a16="http://schemas.microsoft.com/office/drawing/2014/main" id="{25722283-B08C-460F-8C05-089D45A8BAE9}"/>
            </a:ext>
          </a:extLst>
        </xdr:cNvPr>
        <xdr:cNvSpPr>
          <a:spLocks noChangeArrowheads="1"/>
        </xdr:cNvSpPr>
      </xdr:nvSpPr>
      <xdr:spPr bwMode="auto">
        <a:xfrm>
          <a:off x="3127509" y="2134000"/>
          <a:ext cx="845820" cy="693420"/>
        </a:xfrm>
        <a:prstGeom prst="rightArrow">
          <a:avLst>
            <a:gd name="adj1" fmla="val 50000"/>
            <a:gd name="adj2" fmla="val 50003"/>
          </a:avLst>
        </a:prstGeom>
        <a:solidFill>
          <a:srgbClr val="969696"/>
        </a:solidFill>
        <a:ln w="25400" algn="ctr">
          <a:solidFill>
            <a:srgbClr val="C0C0C0"/>
          </a:solidFill>
          <a:miter lim="800000"/>
          <a:headEnd/>
          <a:tailEnd/>
        </a:ln>
        <a:effectLst>
          <a:outerShdw dist="35921" dir="2700000" algn="ctr" rotWithShape="0">
            <a:srgbClr val="FFFFFF"/>
          </a:outerShdw>
        </a:effectLst>
      </xdr:spPr>
    </xdr:sp>
    <xdr:clientData/>
  </xdr:twoCellAnchor>
  <xdr:twoCellAnchor>
    <xdr:from>
      <xdr:col>0</xdr:col>
      <xdr:colOff>88232</xdr:colOff>
      <xdr:row>5</xdr:row>
      <xdr:rowOff>0</xdr:rowOff>
    </xdr:from>
    <xdr:to>
      <xdr:col>5</xdr:col>
      <xdr:colOff>232611</xdr:colOff>
      <xdr:row>13</xdr:row>
      <xdr:rowOff>264694</xdr:rowOff>
    </xdr:to>
    <xdr:grpSp>
      <xdr:nvGrpSpPr>
        <xdr:cNvPr id="4" name="グループ化 3">
          <a:extLst>
            <a:ext uri="{FF2B5EF4-FFF2-40B4-BE49-F238E27FC236}">
              <a16:creationId xmlns:a16="http://schemas.microsoft.com/office/drawing/2014/main" id="{EFA901EF-0E0F-4D33-8C3C-2D72A0CD5471}"/>
            </a:ext>
          </a:extLst>
        </xdr:cNvPr>
        <xdr:cNvGrpSpPr/>
      </xdr:nvGrpSpPr>
      <xdr:grpSpPr>
        <a:xfrm>
          <a:off x="88232" y="1451811"/>
          <a:ext cx="2951747" cy="2253915"/>
          <a:chOff x="330868" y="1621759"/>
          <a:chExt cx="2777289" cy="1646820"/>
        </a:xfrm>
      </xdr:grpSpPr>
      <xdr:pic>
        <xdr:nvPicPr>
          <xdr:cNvPr id="5" name="図 4">
            <a:extLst>
              <a:ext uri="{FF2B5EF4-FFF2-40B4-BE49-F238E27FC236}">
                <a16:creationId xmlns:a16="http://schemas.microsoft.com/office/drawing/2014/main" id="{170D4CEF-60AD-C363-4D4F-92411B7033F2}"/>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175708" y="1621759"/>
            <a:ext cx="932449" cy="1646820"/>
          </a:xfrm>
          <a:prstGeom prst="rect">
            <a:avLst/>
          </a:prstGeom>
        </xdr:spPr>
      </xdr:pic>
      <xdr:pic>
        <xdr:nvPicPr>
          <xdr:cNvPr id="6" name="図 5">
            <a:extLst>
              <a:ext uri="{FF2B5EF4-FFF2-40B4-BE49-F238E27FC236}">
                <a16:creationId xmlns:a16="http://schemas.microsoft.com/office/drawing/2014/main" id="{E1B972DE-1FAE-A04E-28BB-093E11D7534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330868" y="1628487"/>
            <a:ext cx="1827797" cy="1620541"/>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15552</xdr:colOff>
      <xdr:row>15</xdr:row>
      <xdr:rowOff>31104</xdr:rowOff>
    </xdr:from>
    <xdr:to>
      <xdr:col>2</xdr:col>
      <xdr:colOff>4147723</xdr:colOff>
      <xdr:row>33</xdr:row>
      <xdr:rowOff>132186</xdr:rowOff>
    </xdr:to>
    <xdr:pic>
      <xdr:nvPicPr>
        <xdr:cNvPr id="4" name="図 3">
          <a:extLst>
            <a:ext uri="{FF2B5EF4-FFF2-40B4-BE49-F238E27FC236}">
              <a16:creationId xmlns:a16="http://schemas.microsoft.com/office/drawing/2014/main" id="{DB1A60B5-8ED6-2933-DBE3-AE3F9ED34990}"/>
            </a:ext>
          </a:extLst>
        </xdr:cNvPr>
        <xdr:cNvPicPr>
          <a:picLocks noChangeAspect="1"/>
        </xdr:cNvPicPr>
      </xdr:nvPicPr>
      <xdr:blipFill>
        <a:blip xmlns:r="http://schemas.openxmlformats.org/officeDocument/2006/relationships" r:embed="rId2"/>
        <a:stretch>
          <a:fillRect/>
        </a:stretch>
      </xdr:blipFill>
      <xdr:spPr>
        <a:xfrm>
          <a:off x="2122715" y="7347859"/>
          <a:ext cx="4132171" cy="32890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19722" y="2711824"/>
          <a:ext cx="3487159"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06091" y="2711824"/>
          <a:ext cx="2374937" cy="691030"/>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80341" y="2711824"/>
          <a:ext cx="1700306" cy="691029"/>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179301</xdr:colOff>
      <xdr:row>27</xdr:row>
      <xdr:rowOff>39794</xdr:rowOff>
    </xdr:from>
    <xdr:to>
      <xdr:col>13</xdr:col>
      <xdr:colOff>602557</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111303</xdr:colOff>
      <xdr:row>6</xdr:row>
      <xdr:rowOff>242455</xdr:rowOff>
    </xdr:from>
    <xdr:to>
      <xdr:col>20</xdr:col>
      <xdr:colOff>207818</xdr:colOff>
      <xdr:row>24</xdr:row>
      <xdr:rowOff>0</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8822348" y="1506682"/>
          <a:ext cx="1031697" cy="1662545"/>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6</xdr:row>
      <xdr:rowOff>233796</xdr:rowOff>
    </xdr:from>
    <xdr:to>
      <xdr:col>5</xdr:col>
      <xdr:colOff>207818</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3130" y="1498023"/>
          <a:ext cx="566552" cy="1678980"/>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6</xdr:col>
      <xdr:colOff>103909</xdr:colOff>
      <xdr:row>42</xdr:row>
      <xdr:rowOff>95250</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51329" y="3601988"/>
          <a:ext cx="962035" cy="2970262"/>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188262</xdr:colOff>
      <xdr:row>25</xdr:row>
      <xdr:rowOff>34539</xdr:rowOff>
    </xdr:from>
    <xdr:to>
      <xdr:col>20</xdr:col>
      <xdr:colOff>112568</xdr:colOff>
      <xdr:row>44</xdr:row>
      <xdr:rowOff>86591</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8899307" y="3619403"/>
          <a:ext cx="859488" cy="3273233"/>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2</xdr:col>
      <xdr:colOff>3943274</xdr:colOff>
      <xdr:row>42</xdr:row>
      <xdr:rowOff>167640</xdr:rowOff>
    </xdr:to>
    <xdr:pic>
      <xdr:nvPicPr>
        <xdr:cNvPr id="2" name="図 1">
          <a:extLst>
            <a:ext uri="{FF2B5EF4-FFF2-40B4-BE49-F238E27FC236}">
              <a16:creationId xmlns:a16="http://schemas.microsoft.com/office/drawing/2014/main" id="{504A21A0-1CE7-076E-9C99-44DB40328835}"/>
            </a:ext>
          </a:extLst>
        </xdr:cNvPr>
        <xdr:cNvPicPr>
          <a:picLocks noChangeAspect="1"/>
        </xdr:cNvPicPr>
      </xdr:nvPicPr>
      <xdr:blipFill>
        <a:blip xmlns:r="http://schemas.openxmlformats.org/officeDocument/2006/relationships" r:embed="rId1"/>
        <a:stretch>
          <a:fillRect/>
        </a:stretch>
      </xdr:blipFill>
      <xdr:spPr>
        <a:xfrm>
          <a:off x="1463040" y="12443460"/>
          <a:ext cx="5307254" cy="5486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F65789-BA0A-4B88-AA26-CEEF159CED25}" name="テーブル1" displayName="テーブル1" ref="A5:D29" totalsRowShown="0" tableBorderDxfId="7">
  <tableColumns count="4">
    <tableColumn id="1" xr3:uid="{7A3970F1-52BE-4C60-A959-B0C4449B7DBA}" name="食中毒情報 (5/8-5/12)"/>
    <tableColumn id="2" xr3:uid="{0B775AFF-E1A7-460B-953B-60F82CB58AB2}" name="発生"/>
    <tableColumn id="3" xr3:uid="{5662DF9B-DBF3-4319-B5FA-69D34FF0A511}" name="ソース"/>
    <tableColumn id="4" xr3:uid="{C9C679FC-A357-4158-9240-6FBD1C4B15DA}" name="日付" dataDxfId="6" dataCellStyle="標準 2"/>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hyperlink" Target="https://www.maff.go.jp/j/press/shokuhin/ninsyo/250515.html" TargetMode="External"/><Relationship Id="rId3" Type="http://schemas.openxmlformats.org/officeDocument/2006/relationships/hyperlink" Target="https://wellness-news.co.jp/posts/250523-1/" TargetMode="External"/><Relationship Id="rId7" Type="http://schemas.openxmlformats.org/officeDocument/2006/relationships/hyperlink" Target="https://www.inshokuten.com/research/magazine/article/75?ref=foodist" TargetMode="External"/><Relationship Id="rId2" Type="http://schemas.openxmlformats.org/officeDocument/2006/relationships/hyperlink" Target="https://wellness-news.co.jp/posts/250523-2/" TargetMode="External"/><Relationship Id="rId1" Type="http://schemas.openxmlformats.org/officeDocument/2006/relationships/hyperlink" Target="https://news.e-expo.net/release/2025/05/250523_r02.html/" TargetMode="External"/><Relationship Id="rId6" Type="http://schemas.openxmlformats.org/officeDocument/2006/relationships/hyperlink" Target="https://www.kenko-media.com/health_idst/archives/20778" TargetMode="External"/><Relationship Id="rId5" Type="http://schemas.openxmlformats.org/officeDocument/2006/relationships/hyperlink" Target="https://mainichi.jp/articles/20250521/pr1/00m/020/055000c" TargetMode="External"/><Relationship Id="rId4" Type="http://schemas.openxmlformats.org/officeDocument/2006/relationships/hyperlink" Target="https://www.topics.or.jp/articles/-/1244555" TargetMode="External"/><Relationship Id="rId9"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shokuhin.net/121718/2025/05/22/kakou/pbf/" TargetMode="External"/><Relationship Id="rId2" Type="http://schemas.openxmlformats.org/officeDocument/2006/relationships/hyperlink" Target="https://www.vietnam.vn/ja/nhat-ban-tieu-huy-2-lo-sau-rieng-va-ot-viet-nam" TargetMode="External"/><Relationship Id="rId1" Type="http://schemas.openxmlformats.org/officeDocument/2006/relationships/hyperlink" Target="https://foods-ch.infomart.co.jp/anzen/recall/171049"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fuku-2929.com/%E9%A3%9F%E4%B8%AD%E6%AF%92%E4%BA%8B%E6%95%85%E7%99%BA%E7%94%9F%E3%81%AB%E9%96%A2%E3%81%99%E3%82%8B%E3%81%8A%E8%A9%AB%E3%81%B3/" TargetMode="External"/><Relationship Id="rId13" Type="http://schemas.openxmlformats.org/officeDocument/2006/relationships/hyperlink" Target="https://news.yahoo.co.jp/articles/d07b9012e10b9c9a0f744dcb23e5b51306800cfc" TargetMode="External"/><Relationship Id="rId3" Type="http://schemas.openxmlformats.org/officeDocument/2006/relationships/hyperlink" Target="https://news.goo.ne.jp/article/obs/region/obs-1931510.html" TargetMode="External"/><Relationship Id="rId7" Type="http://schemas.openxmlformats.org/officeDocument/2006/relationships/hyperlink" Target="https://topics.smt.docomo.ne.jp/article/kab/region/kab-20250521-00003521" TargetMode="External"/><Relationship Id="rId12" Type="http://schemas.openxmlformats.org/officeDocument/2006/relationships/hyperlink" Target="https://www.jomo-news.co.jp/articles/-/677926" TargetMode="External"/><Relationship Id="rId2" Type="http://schemas.openxmlformats.org/officeDocument/2006/relationships/hyperlink" Target="https://news.yahoo.co.jp/articles/8f10f069a49636dfabc7d24c55837ac06faf2cb3" TargetMode="External"/><Relationship Id="rId16" Type="http://schemas.openxmlformats.org/officeDocument/2006/relationships/table" Target="../tables/table1.xml"/><Relationship Id="rId1" Type="http://schemas.openxmlformats.org/officeDocument/2006/relationships/hyperlink" Target="https://www.youtube.com/playlist?list=PLqFOooexXuozcltx57lJL4rtmXtKYHjdv" TargetMode="External"/><Relationship Id="rId6" Type="http://schemas.openxmlformats.org/officeDocument/2006/relationships/hyperlink" Target="https://news.line.me/detail/oa-rp57845/s95wp3z6eqqc" TargetMode="External"/><Relationship Id="rId11" Type="http://schemas.openxmlformats.org/officeDocument/2006/relationships/hyperlink" Target="https://www.pref.hokkaido.lg.jp/hf/kse/sho/tyu/222566.html" TargetMode="External"/><Relationship Id="rId5" Type="http://schemas.openxmlformats.org/officeDocument/2006/relationships/hyperlink" Target="https://h-crisis.niph.go.jp/archives/441071/" TargetMode="External"/><Relationship Id="rId15" Type="http://schemas.openxmlformats.org/officeDocument/2006/relationships/printerSettings" Target="../printerSettings/printerSettings5.bin"/><Relationship Id="rId10" Type="http://schemas.openxmlformats.org/officeDocument/2006/relationships/hyperlink" Target="https://news.biglobe.ne.jp/trend/0520/tnc_250520_1212587447.html" TargetMode="External"/><Relationship Id="rId4" Type="http://schemas.openxmlformats.org/officeDocument/2006/relationships/hyperlink" Target="https://shonanjin.com/news/yokosuka-central-hotel-food-poisoning/" TargetMode="External"/><Relationship Id="rId9" Type="http://schemas.openxmlformats.org/officeDocument/2006/relationships/hyperlink" Target="https://news.yahoo.co.jp/articles/e178e2c37679cd68559158c5724a79ba55b7ca53" TargetMode="External"/><Relationship Id="rId14" Type="http://schemas.openxmlformats.org/officeDocument/2006/relationships/hyperlink" Target="https://www.city.hirakata.osaka.jp/0000052151.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3.nhk.or.jp/news/html/20250518/k10014809111000.html" TargetMode="External"/><Relationship Id="rId13" Type="http://schemas.openxmlformats.org/officeDocument/2006/relationships/printerSettings" Target="../printerSettings/printerSettings6.bin"/><Relationship Id="rId3" Type="http://schemas.openxmlformats.org/officeDocument/2006/relationships/hyperlink" Target="https://www.bloomberg.co.jp/news/articles/2025-05-20/SWHMS5DWLU6800" TargetMode="External"/><Relationship Id="rId7" Type="http://schemas.openxmlformats.org/officeDocument/2006/relationships/hyperlink" Target="https://www.jetro.go.jp/biznews/2025/05/9e15658945074218.html" TargetMode="External"/><Relationship Id="rId12" Type="http://schemas.openxmlformats.org/officeDocument/2006/relationships/hyperlink" Target="https://news.yahoo.co.jp/articles/d763db7107f8db102c199ed8fc8fc3b745291321" TargetMode="External"/><Relationship Id="rId2" Type="http://schemas.openxmlformats.org/officeDocument/2006/relationships/hyperlink" Target="https://www.mk.co.kr/jp/society/11321520" TargetMode="External"/><Relationship Id="rId1" Type="http://schemas.openxmlformats.org/officeDocument/2006/relationships/hyperlink" Target="https://www.jetro.go.jp/biznews/2025/05/1225a56619c3c894.html" TargetMode="External"/><Relationship Id="rId6" Type="http://schemas.openxmlformats.org/officeDocument/2006/relationships/hyperlink" Target="https://www.vietnam.vn/ja/phat-hien-khuan-salmonella-o-khay-dung-thuc-an" TargetMode="External"/><Relationship Id="rId11" Type="http://schemas.openxmlformats.org/officeDocument/2006/relationships/hyperlink" Target="https://www.nikkei.com/article/DGXZQOGR19CHY0Z10C25A5000000/" TargetMode="External"/><Relationship Id="rId5" Type="http://schemas.openxmlformats.org/officeDocument/2006/relationships/hyperlink" Target="https://www.jetro.go.jp/biznews/2025/05/9ff0d518aa25a0da.html" TargetMode="External"/><Relationship Id="rId10" Type="http://schemas.openxmlformats.org/officeDocument/2006/relationships/hyperlink" Target="https://news.yahoo.co.jp/articles/897471b4d9ad886bb4b7c6546b6bc80b5c833560" TargetMode="External"/><Relationship Id="rId4" Type="http://schemas.openxmlformats.org/officeDocument/2006/relationships/hyperlink" Target="https://www.bbc.com/japanese/articles/clyrrny9vjno" TargetMode="External"/><Relationship Id="rId9" Type="http://schemas.openxmlformats.org/officeDocument/2006/relationships/hyperlink" Target="https://www3.nhk.or.jp/news/html/20250516/k10014808071000.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F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62" t="s">
        <v>0</v>
      </c>
      <c r="B1" s="63"/>
      <c r="C1" s="63" t="s">
        <v>1</v>
      </c>
      <c r="D1" s="63"/>
      <c r="E1" s="63"/>
      <c r="F1" s="63"/>
      <c r="G1" s="63"/>
      <c r="H1" s="63"/>
      <c r="I1" s="45"/>
    </row>
    <row r="2" spans="1:9">
      <c r="A2" s="64" t="s">
        <v>2</v>
      </c>
      <c r="B2" s="65"/>
      <c r="C2" s="65"/>
      <c r="D2" s="65"/>
      <c r="E2" s="65"/>
      <c r="F2" s="65"/>
      <c r="G2" s="65"/>
      <c r="H2" s="65"/>
      <c r="I2" s="45"/>
    </row>
    <row r="3" spans="1:9" ht="15.75" customHeight="1">
      <c r="A3" s="665" t="s">
        <v>3</v>
      </c>
      <c r="B3" s="666"/>
      <c r="C3" s="666"/>
      <c r="D3" s="666"/>
      <c r="E3" s="666"/>
      <c r="F3" s="666"/>
      <c r="G3" s="666"/>
      <c r="H3" s="667"/>
      <c r="I3" s="45"/>
    </row>
    <row r="4" spans="1:9">
      <c r="A4" s="64" t="s">
        <v>4</v>
      </c>
      <c r="B4" s="65"/>
      <c r="C4" s="65"/>
      <c r="D4" s="65"/>
      <c r="E4" s="65"/>
      <c r="F4" s="65"/>
      <c r="G4" s="65"/>
      <c r="H4" s="65"/>
      <c r="I4" s="45"/>
    </row>
    <row r="5" spans="1:9">
      <c r="A5" s="64" t="s">
        <v>5</v>
      </c>
      <c r="B5" s="65"/>
      <c r="C5" s="65"/>
      <c r="D5" s="65"/>
      <c r="E5" s="65"/>
      <c r="F5" s="65"/>
      <c r="G5" s="65"/>
      <c r="H5" s="65"/>
      <c r="I5" s="45"/>
    </row>
    <row r="6" spans="1:9">
      <c r="A6" s="66" t="s">
        <v>2</v>
      </c>
      <c r="B6" s="67"/>
      <c r="C6" s="67"/>
      <c r="D6" s="67"/>
      <c r="E6" s="67"/>
      <c r="F6" s="67"/>
      <c r="G6" s="67"/>
      <c r="H6" s="67"/>
      <c r="I6" s="45"/>
    </row>
    <row r="7" spans="1:9">
      <c r="A7" s="66"/>
      <c r="B7" s="67"/>
      <c r="C7" s="67"/>
      <c r="D7" s="67"/>
      <c r="E7" s="67"/>
      <c r="F7" s="67"/>
      <c r="G7" s="67"/>
      <c r="H7" s="67"/>
      <c r="I7" s="45"/>
    </row>
    <row r="8" spans="1:9">
      <c r="A8" s="66" t="s">
        <v>6</v>
      </c>
      <c r="B8" s="67"/>
      <c r="C8" s="67"/>
      <c r="D8" s="67"/>
      <c r="E8" s="67"/>
      <c r="F8" s="67"/>
      <c r="G8" s="67"/>
      <c r="H8" s="67"/>
      <c r="I8" s="45"/>
    </row>
    <row r="9" spans="1:9">
      <c r="A9" s="68" t="s">
        <v>7</v>
      </c>
      <c r="B9" s="69"/>
      <c r="C9" s="69"/>
      <c r="D9" s="69"/>
      <c r="E9" s="69"/>
      <c r="F9" s="69"/>
      <c r="G9" s="69"/>
      <c r="H9" s="69"/>
      <c r="I9" s="45"/>
    </row>
    <row r="10" spans="1:9" ht="15" customHeight="1">
      <c r="A10" s="148" t="s">
        <v>8</v>
      </c>
      <c r="B10" s="79" t="str">
        <f>+'20　食中毒記事等 '!A2</f>
        <v>レバ刺しなどを食べて体調不良に 郡山市の焼肉店で食中毒 (福島)</v>
      </c>
      <c r="C10" s="79"/>
      <c r="D10" s="81"/>
      <c r="E10" s="79"/>
      <c r="F10" s="82"/>
      <c r="G10" s="80"/>
      <c r="H10" s="80"/>
      <c r="I10" s="45"/>
    </row>
    <row r="11" spans="1:9" ht="15" customHeight="1">
      <c r="A11" s="148" t="s">
        <v>9</v>
      </c>
      <c r="B11" s="79" t="str">
        <f>+'20　ノロウイルス関連情報 '!H72</f>
        <v>管理レベル「3」　</v>
      </c>
      <c r="C11" s="79"/>
      <c r="D11" s="79" t="s">
        <v>10</v>
      </c>
      <c r="E11" s="79"/>
      <c r="F11" s="81">
        <f>+'20　ノロウイルス関連情報 '!G73</f>
        <v>7.68</v>
      </c>
      <c r="G11" s="79" t="str">
        <f>+'20　ノロウイルス関連情報 '!H73</f>
        <v>　：先週より</v>
      </c>
      <c r="H11" s="175">
        <f>+'20　ノロウイルス関連情報 '!I73</f>
        <v>1.8499999999999996</v>
      </c>
      <c r="I11" s="45"/>
    </row>
    <row r="12" spans="1:9" s="53" customFormat="1" ht="15" customHeight="1">
      <c r="A12" s="83" t="s">
        <v>11</v>
      </c>
      <c r="B12" s="671" t="str">
        <f>+'20　残留農薬など'!A2</f>
        <v xml:space="preserve">中国産ブルーベリー 一部残留農薬基準超過 </v>
      </c>
      <c r="C12" s="671"/>
      <c r="D12" s="671"/>
      <c r="E12" s="671"/>
      <c r="F12" s="671"/>
      <c r="G12" s="671"/>
      <c r="H12" s="84"/>
      <c r="I12" s="52"/>
    </row>
    <row r="13" spans="1:9" ht="15" customHeight="1">
      <c r="A13" s="78" t="s">
        <v>12</v>
      </c>
      <c r="B13" s="671" t="str">
        <f>+'20　食品表示'!A2</f>
        <v xml:space="preserve">「肌にうれしいこめ油」築野食品工業が【機能性表示食品届出】を受理。肌への効果を訴求した ... </v>
      </c>
      <c r="C13" s="671"/>
      <c r="D13" s="671"/>
      <c r="E13" s="671"/>
      <c r="F13" s="671"/>
      <c r="G13" s="671"/>
      <c r="H13" s="80"/>
      <c r="I13" s="45"/>
    </row>
    <row r="14" spans="1:9" ht="15" customHeight="1">
      <c r="A14" s="78" t="s">
        <v>13</v>
      </c>
      <c r="B14" s="80" t="str">
        <f>+'20　 海外情報'!A2</f>
        <v>欧州委、農業分野の規制簡素化法案を発表(EU) ｜ ビジネス短信 ―ジェトロ</v>
      </c>
      <c r="D14" s="80"/>
      <c r="E14" s="80"/>
      <c r="F14" s="80"/>
      <c r="G14" s="80"/>
      <c r="H14" s="80"/>
      <c r="I14" s="45"/>
    </row>
    <row r="15" spans="1:9" ht="15" customHeight="1">
      <c r="A15" s="85" t="s">
        <v>14</v>
      </c>
      <c r="B15" s="86" t="str">
        <f>+'20　 海外情報'!A5</f>
        <v xml:space="preserve">慶尚南道晋州のある保育園で保管していた食品からノロウイルスが検出され、保健当局が疫学調査 ... mk.co.kr </v>
      </c>
      <c r="C15" s="668" t="s">
        <v>15</v>
      </c>
      <c r="D15" s="668"/>
      <c r="E15" s="668"/>
      <c r="F15" s="668"/>
      <c r="G15" s="668"/>
      <c r="H15" s="669"/>
      <c r="I15" s="45"/>
    </row>
    <row r="16" spans="1:9" ht="15" customHeight="1">
      <c r="A16" s="78" t="s">
        <v>16</v>
      </c>
      <c r="B16" s="79" t="str">
        <f>+'20　感染症統計'!A23</f>
        <v>2025年 第20週（5/12～5/18）</v>
      </c>
      <c r="C16" s="80"/>
      <c r="D16" s="79" t="s">
        <v>17</v>
      </c>
      <c r="E16" s="80"/>
      <c r="F16" s="80"/>
      <c r="G16" s="80"/>
      <c r="H16" s="80"/>
      <c r="I16" s="45"/>
    </row>
    <row r="17" spans="1:16" ht="15" customHeight="1">
      <c r="A17" s="78" t="s">
        <v>18</v>
      </c>
      <c r="B17" s="670" t="str">
        <f>+'19　国内感染症情報'!B2</f>
        <v>2025年第19週（5月5日〜5月11日</v>
      </c>
      <c r="C17" s="670"/>
      <c r="D17" s="670"/>
      <c r="E17" s="670"/>
      <c r="F17" s="670"/>
      <c r="G17" s="670"/>
      <c r="H17" s="80"/>
      <c r="I17" s="45"/>
    </row>
    <row r="18" spans="1:16" ht="15" customHeight="1">
      <c r="A18" s="78" t="s">
        <v>19</v>
      </c>
      <c r="B18" s="668" t="str">
        <f>+'20　衛生訓話'!A2</f>
        <v>今週のお題(自ら出来る感染症予防)</v>
      </c>
      <c r="C18" s="668"/>
      <c r="D18" s="668"/>
      <c r="E18" s="668"/>
      <c r="F18" s="87"/>
      <c r="G18" s="80"/>
      <c r="H18" s="80"/>
      <c r="I18" s="45"/>
    </row>
    <row r="19" spans="1:16" ht="15" customHeight="1">
      <c r="A19" s="78" t="s">
        <v>20</v>
      </c>
      <c r="B19" s="80" t="s">
        <v>234</v>
      </c>
      <c r="D19" s="80"/>
      <c r="E19" s="80"/>
      <c r="F19" s="80" t="s">
        <v>17</v>
      </c>
      <c r="G19" s="80"/>
      <c r="H19" s="80"/>
      <c r="I19" s="45"/>
      <c r="P19" t="s">
        <v>21</v>
      </c>
    </row>
    <row r="20" spans="1:16" ht="15" customHeight="1">
      <c r="A20" s="78" t="s">
        <v>17</v>
      </c>
      <c r="B20" t="s">
        <v>23</v>
      </c>
      <c r="C20" s="80"/>
      <c r="D20" s="80"/>
      <c r="E20" s="80"/>
      <c r="F20" s="80"/>
      <c r="G20" s="80"/>
      <c r="H20" s="80"/>
      <c r="I20" s="45"/>
      <c r="L20" t="s">
        <v>15</v>
      </c>
    </row>
    <row r="21" spans="1:16">
      <c r="A21" s="68" t="s">
        <v>7</v>
      </c>
      <c r="B21" s="69"/>
      <c r="C21" s="69"/>
      <c r="D21" s="69"/>
      <c r="E21" s="69"/>
      <c r="F21" s="69"/>
      <c r="G21" s="69"/>
      <c r="H21" s="69"/>
      <c r="I21" s="45"/>
    </row>
    <row r="22" spans="1:16">
      <c r="A22" s="66" t="s">
        <v>17</v>
      </c>
      <c r="B22" s="67"/>
      <c r="C22" s="67"/>
      <c r="D22" s="67"/>
      <c r="E22" s="67"/>
      <c r="F22" s="67"/>
      <c r="G22" s="67"/>
      <c r="H22" s="67"/>
      <c r="I22" s="45"/>
    </row>
    <row r="23" spans="1:16">
      <c r="A23" s="46" t="s">
        <v>22</v>
      </c>
      <c r="I23" s="45"/>
    </row>
    <row r="24" spans="1:16">
      <c r="A24" s="45"/>
      <c r="I24" s="45"/>
    </row>
    <row r="25" spans="1:16">
      <c r="A25" s="45"/>
      <c r="I25" s="45"/>
    </row>
    <row r="26" spans="1:16">
      <c r="A26" s="45"/>
      <c r="I26" s="45"/>
    </row>
    <row r="27" spans="1:16">
      <c r="A27" s="45"/>
      <c r="I27" s="45"/>
    </row>
    <row r="28" spans="1:16">
      <c r="A28" s="45"/>
      <c r="I28" s="45"/>
    </row>
    <row r="29" spans="1:16">
      <c r="A29" s="45"/>
      <c r="I29" s="45"/>
    </row>
    <row r="30" spans="1:16">
      <c r="A30" s="45"/>
      <c r="H30" t="s">
        <v>23</v>
      </c>
      <c r="I30" s="45"/>
    </row>
    <row r="31" spans="1:16">
      <c r="A31" s="45"/>
      <c r="I31" s="45"/>
    </row>
    <row r="32" spans="1:16">
      <c r="A32" s="45"/>
      <c r="I32" s="45"/>
    </row>
    <row r="33" spans="1:9">
      <c r="A33" s="45"/>
      <c r="I33" s="45"/>
    </row>
    <row r="34" spans="1:9" ht="13.8" thickBot="1">
      <c r="A34" s="47"/>
      <c r="B34" s="48"/>
      <c r="C34" s="48"/>
      <c r="D34" s="48"/>
      <c r="E34" s="48"/>
      <c r="F34" s="48"/>
      <c r="G34" s="48"/>
      <c r="H34" s="48"/>
      <c r="I34" s="45"/>
    </row>
    <row r="35" spans="1:9" ht="13.8" thickTop="1"/>
    <row r="38" spans="1:9" ht="24.6">
      <c r="A38" s="55" t="s">
        <v>24</v>
      </c>
    </row>
    <row r="39" spans="1:9" ht="40.5" customHeight="1">
      <c r="A39" s="672" t="s">
        <v>25</v>
      </c>
      <c r="B39" s="672"/>
      <c r="C39" s="672"/>
      <c r="D39" s="672"/>
      <c r="E39" s="672"/>
      <c r="F39" s="672"/>
      <c r="G39" s="672"/>
    </row>
    <row r="40" spans="1:9" ht="30.75" customHeight="1">
      <c r="A40" s="676" t="s">
        <v>26</v>
      </c>
      <c r="B40" s="676"/>
      <c r="C40" s="676"/>
      <c r="D40" s="676"/>
      <c r="E40" s="676"/>
      <c r="F40" s="676"/>
      <c r="G40" s="676"/>
    </row>
    <row r="41" spans="1:9" ht="15">
      <c r="A41" s="56"/>
    </row>
    <row r="42" spans="1:9" ht="69.75" customHeight="1">
      <c r="A42" s="674" t="s">
        <v>27</v>
      </c>
      <c r="B42" s="674"/>
      <c r="C42" s="674"/>
      <c r="D42" s="674"/>
      <c r="E42" s="674"/>
      <c r="F42" s="674"/>
      <c r="G42" s="674"/>
    </row>
    <row r="43" spans="1:9" ht="35.25" customHeight="1">
      <c r="A43" s="676" t="s">
        <v>28</v>
      </c>
      <c r="B43" s="676"/>
      <c r="C43" s="676"/>
      <c r="D43" s="676"/>
      <c r="E43" s="676"/>
      <c r="F43" s="676"/>
      <c r="G43" s="676"/>
    </row>
    <row r="44" spans="1:9" ht="59.25" customHeight="1">
      <c r="A44" s="674" t="s">
        <v>29</v>
      </c>
      <c r="B44" s="674"/>
      <c r="C44" s="674"/>
      <c r="D44" s="674"/>
      <c r="E44" s="674"/>
      <c r="F44" s="674"/>
      <c r="G44" s="674"/>
    </row>
    <row r="45" spans="1:9" ht="15">
      <c r="A45" s="57"/>
    </row>
    <row r="46" spans="1:9" ht="27.75" customHeight="1">
      <c r="A46" s="675" t="s">
        <v>30</v>
      </c>
      <c r="B46" s="675"/>
      <c r="C46" s="675"/>
      <c r="D46" s="675"/>
      <c r="E46" s="675"/>
      <c r="F46" s="675"/>
      <c r="G46" s="675"/>
    </row>
    <row r="47" spans="1:9" ht="53.25" customHeight="1">
      <c r="A47" s="673" t="s">
        <v>31</v>
      </c>
      <c r="B47" s="674"/>
      <c r="C47" s="674"/>
      <c r="D47" s="674"/>
      <c r="E47" s="674"/>
      <c r="F47" s="674"/>
      <c r="G47" s="674"/>
    </row>
    <row r="48" spans="1:9" ht="15">
      <c r="A48" s="57"/>
    </row>
    <row r="49" spans="1:7" ht="32.25" customHeight="1">
      <c r="A49" s="675" t="s">
        <v>32</v>
      </c>
      <c r="B49" s="675"/>
      <c r="C49" s="675"/>
      <c r="D49" s="675"/>
      <c r="E49" s="675"/>
      <c r="F49" s="675"/>
      <c r="G49" s="675"/>
    </row>
    <row r="50" spans="1:7" ht="15">
      <c r="A50" s="56"/>
    </row>
    <row r="51" spans="1:7" ht="87" customHeight="1">
      <c r="A51" s="673" t="s">
        <v>33</v>
      </c>
      <c r="B51" s="674"/>
      <c r="C51" s="674"/>
      <c r="D51" s="674"/>
      <c r="E51" s="674"/>
      <c r="F51" s="674"/>
      <c r="G51" s="674"/>
    </row>
    <row r="52" spans="1:7" ht="15">
      <c r="A52" s="57"/>
    </row>
    <row r="53" spans="1:7" ht="32.25" customHeight="1">
      <c r="A53" s="675" t="s">
        <v>34</v>
      </c>
      <c r="B53" s="675"/>
      <c r="C53" s="675"/>
      <c r="D53" s="675"/>
      <c r="E53" s="675"/>
      <c r="F53" s="675"/>
      <c r="G53" s="675"/>
    </row>
    <row r="54" spans="1:7" ht="29.25" customHeight="1">
      <c r="A54" s="674" t="s">
        <v>35</v>
      </c>
      <c r="B54" s="674"/>
      <c r="C54" s="674"/>
      <c r="D54" s="674"/>
      <c r="E54" s="674"/>
      <c r="F54" s="674"/>
      <c r="G54" s="674"/>
    </row>
    <row r="55" spans="1:7" ht="15">
      <c r="A55" s="57"/>
    </row>
    <row r="56" spans="1:7" s="53" customFormat="1" ht="110.25" customHeight="1">
      <c r="A56" s="677" t="s">
        <v>36</v>
      </c>
      <c r="B56" s="678"/>
      <c r="C56" s="678"/>
      <c r="D56" s="678"/>
      <c r="E56" s="678"/>
      <c r="F56" s="678"/>
      <c r="G56" s="678"/>
    </row>
    <row r="57" spans="1:7" ht="34.5" customHeight="1">
      <c r="A57" s="676" t="s">
        <v>37</v>
      </c>
      <c r="B57" s="676"/>
      <c r="C57" s="676"/>
      <c r="D57" s="676"/>
      <c r="E57" s="676"/>
      <c r="F57" s="676"/>
      <c r="G57" s="676"/>
    </row>
    <row r="58" spans="1:7" ht="114" customHeight="1">
      <c r="A58" s="673" t="s">
        <v>38</v>
      </c>
      <c r="B58" s="674"/>
      <c r="C58" s="674"/>
      <c r="D58" s="674"/>
      <c r="E58" s="674"/>
      <c r="F58" s="674"/>
      <c r="G58" s="674"/>
    </row>
    <row r="59" spans="1:7" ht="109.5" customHeight="1">
      <c r="A59" s="674"/>
      <c r="B59" s="674"/>
      <c r="C59" s="674"/>
      <c r="D59" s="674"/>
      <c r="E59" s="674"/>
      <c r="F59" s="674"/>
      <c r="G59" s="674"/>
    </row>
    <row r="60" spans="1:7" ht="15">
      <c r="A60" s="57"/>
    </row>
    <row r="61" spans="1:7" s="54" customFormat="1" ht="57.75" customHeight="1">
      <c r="A61" s="674"/>
      <c r="B61" s="674"/>
      <c r="C61" s="674"/>
      <c r="D61" s="674"/>
      <c r="E61" s="674"/>
      <c r="F61" s="674"/>
      <c r="G61" s="674"/>
    </row>
  </sheetData>
  <mergeCells count="22">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 ref="B18:E18"/>
  </mergeCells>
  <phoneticPr fontId="30"/>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54"/>
  <sheetViews>
    <sheetView view="pageBreakPreview" zoomScaleNormal="100" zoomScaleSheetLayoutView="100" workbookViewId="0">
      <selection activeCell="C1" sqref="C1"/>
    </sheetView>
  </sheetViews>
  <sheetFormatPr defaultColWidth="9" defaultRowHeight="13.2"/>
  <cols>
    <col min="1" max="1" width="21.33203125" style="15" customWidth="1"/>
    <col min="2" max="2" width="19.88671875" style="15" customWidth="1"/>
    <col min="3" max="3" width="91.6640625" style="121"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55" t="s">
        <v>241</v>
      </c>
      <c r="B1" s="261" t="s">
        <v>178</v>
      </c>
      <c r="C1" s="256" t="s">
        <v>332</v>
      </c>
      <c r="D1" s="257" t="s">
        <v>173</v>
      </c>
      <c r="E1" s="258" t="s">
        <v>174</v>
      </c>
    </row>
    <row r="2" spans="1:5" ht="23.4" customHeight="1">
      <c r="A2" s="639" t="s">
        <v>256</v>
      </c>
      <c r="B2" s="640" t="s">
        <v>257</v>
      </c>
      <c r="C2" s="641" t="s">
        <v>309</v>
      </c>
      <c r="D2" s="642">
        <v>45800</v>
      </c>
      <c r="E2" s="643">
        <v>45800</v>
      </c>
    </row>
    <row r="3" spans="1:5" ht="23.4" customHeight="1">
      <c r="A3" s="624" t="s">
        <v>256</v>
      </c>
      <c r="B3" s="625" t="s">
        <v>258</v>
      </c>
      <c r="C3" s="626" t="s">
        <v>310</v>
      </c>
      <c r="D3" s="627">
        <v>45799</v>
      </c>
      <c r="E3" s="628">
        <v>45800</v>
      </c>
    </row>
    <row r="4" spans="1:5" ht="23.4" customHeight="1">
      <c r="A4" s="624" t="s">
        <v>256</v>
      </c>
      <c r="B4" s="625" t="s">
        <v>259</v>
      </c>
      <c r="C4" s="626" t="s">
        <v>311</v>
      </c>
      <c r="D4" s="627">
        <v>45799</v>
      </c>
      <c r="E4" s="628">
        <v>45800</v>
      </c>
    </row>
    <row r="5" spans="1:5" ht="23.4" customHeight="1">
      <c r="A5" s="629" t="s">
        <v>260</v>
      </c>
      <c r="B5" s="630" t="s">
        <v>261</v>
      </c>
      <c r="C5" s="631" t="s">
        <v>312</v>
      </c>
      <c r="D5" s="632">
        <v>45799</v>
      </c>
      <c r="E5" s="633">
        <v>45800</v>
      </c>
    </row>
    <row r="6" spans="1:5" ht="23.4" customHeight="1">
      <c r="A6" s="629" t="s">
        <v>256</v>
      </c>
      <c r="B6" s="630" t="s">
        <v>262</v>
      </c>
      <c r="C6" s="631" t="s">
        <v>331</v>
      </c>
      <c r="D6" s="632">
        <v>45799</v>
      </c>
      <c r="E6" s="633">
        <v>45800</v>
      </c>
    </row>
    <row r="7" spans="1:5" ht="23.4" customHeight="1">
      <c r="A7" s="426" t="s">
        <v>263</v>
      </c>
      <c r="B7" s="427" t="s">
        <v>264</v>
      </c>
      <c r="C7" s="428" t="s">
        <v>313</v>
      </c>
      <c r="D7" s="429">
        <v>45796</v>
      </c>
      <c r="E7" s="430">
        <v>45800</v>
      </c>
    </row>
    <row r="8" spans="1:5" ht="23.4" customHeight="1">
      <c r="A8" s="426" t="s">
        <v>256</v>
      </c>
      <c r="B8" s="427" t="s">
        <v>265</v>
      </c>
      <c r="C8" s="428" t="s">
        <v>314</v>
      </c>
      <c r="D8" s="429">
        <v>45798</v>
      </c>
      <c r="E8" s="430">
        <v>45799</v>
      </c>
    </row>
    <row r="9" spans="1:5" ht="23.4" customHeight="1">
      <c r="A9" s="629" t="s">
        <v>263</v>
      </c>
      <c r="B9" s="630" t="s">
        <v>266</v>
      </c>
      <c r="C9" s="631" t="s">
        <v>315</v>
      </c>
      <c r="D9" s="632">
        <v>45798</v>
      </c>
      <c r="E9" s="633">
        <v>45799</v>
      </c>
    </row>
    <row r="10" spans="1:5" ht="23.4" customHeight="1">
      <c r="A10" s="629" t="s">
        <v>256</v>
      </c>
      <c r="B10" s="630" t="s">
        <v>267</v>
      </c>
      <c r="C10" s="631" t="s">
        <v>316</v>
      </c>
      <c r="D10" s="632">
        <v>45798</v>
      </c>
      <c r="E10" s="633">
        <v>45798</v>
      </c>
    </row>
    <row r="11" spans="1:5" ht="23.4" customHeight="1">
      <c r="A11" s="624" t="s">
        <v>256</v>
      </c>
      <c r="B11" s="625" t="s">
        <v>268</v>
      </c>
      <c r="C11" s="626" t="s">
        <v>317</v>
      </c>
      <c r="D11" s="627">
        <v>45798</v>
      </c>
      <c r="E11" s="628">
        <v>45798</v>
      </c>
    </row>
    <row r="12" spans="1:5" ht="23.4" customHeight="1">
      <c r="A12" s="629" t="s">
        <v>256</v>
      </c>
      <c r="B12" s="630" t="s">
        <v>258</v>
      </c>
      <c r="C12" s="631" t="s">
        <v>318</v>
      </c>
      <c r="D12" s="632">
        <v>45798</v>
      </c>
      <c r="E12" s="633">
        <v>45798</v>
      </c>
    </row>
    <row r="13" spans="1:5" ht="23.4" customHeight="1">
      <c r="A13" s="624" t="s">
        <v>256</v>
      </c>
      <c r="B13" s="625" t="s">
        <v>269</v>
      </c>
      <c r="C13" s="626" t="s">
        <v>319</v>
      </c>
      <c r="D13" s="627">
        <v>45797</v>
      </c>
      <c r="E13" s="628">
        <v>45798</v>
      </c>
    </row>
    <row r="14" spans="1:5" ht="23.4" customHeight="1">
      <c r="A14" s="629" t="s">
        <v>256</v>
      </c>
      <c r="B14" s="630" t="s">
        <v>270</v>
      </c>
      <c r="C14" s="631" t="s">
        <v>320</v>
      </c>
      <c r="D14" s="632">
        <v>45797</v>
      </c>
      <c r="E14" s="633">
        <v>45798</v>
      </c>
    </row>
    <row r="15" spans="1:5" ht="23.4" customHeight="1">
      <c r="A15" s="639" t="s">
        <v>256</v>
      </c>
      <c r="B15" s="640" t="s">
        <v>271</v>
      </c>
      <c r="C15" s="641" t="s">
        <v>321</v>
      </c>
      <c r="D15" s="642">
        <v>45797</v>
      </c>
      <c r="E15" s="643">
        <v>45798</v>
      </c>
    </row>
    <row r="16" spans="1:5" ht="23.4" customHeight="1">
      <c r="A16" s="624" t="s">
        <v>256</v>
      </c>
      <c r="B16" s="625" t="s">
        <v>272</v>
      </c>
      <c r="C16" s="626" t="s">
        <v>322</v>
      </c>
      <c r="D16" s="627">
        <v>45797</v>
      </c>
      <c r="E16" s="628">
        <v>45798</v>
      </c>
    </row>
    <row r="17" spans="1:5" ht="23.4" customHeight="1">
      <c r="A17" s="629" t="s">
        <v>273</v>
      </c>
      <c r="B17" s="630" t="s">
        <v>274</v>
      </c>
      <c r="C17" s="631" t="s">
        <v>323</v>
      </c>
      <c r="D17" s="632">
        <v>45797</v>
      </c>
      <c r="E17" s="633">
        <v>45798</v>
      </c>
    </row>
    <row r="18" spans="1:5" ht="23.4" customHeight="1">
      <c r="A18" s="624" t="s">
        <v>273</v>
      </c>
      <c r="B18" s="625" t="s">
        <v>275</v>
      </c>
      <c r="C18" s="626" t="s">
        <v>324</v>
      </c>
      <c r="D18" s="627">
        <v>45797</v>
      </c>
      <c r="E18" s="628">
        <v>45798</v>
      </c>
    </row>
    <row r="19" spans="1:5" ht="23.4" customHeight="1">
      <c r="A19" s="639" t="s">
        <v>263</v>
      </c>
      <c r="B19" s="640" t="s">
        <v>276</v>
      </c>
      <c r="C19" s="641" t="s">
        <v>325</v>
      </c>
      <c r="D19" s="642">
        <v>45797</v>
      </c>
      <c r="E19" s="643">
        <v>45798</v>
      </c>
    </row>
    <row r="20" spans="1:5" ht="23.4" customHeight="1">
      <c r="A20" s="639" t="s">
        <v>263</v>
      </c>
      <c r="B20" s="640" t="s">
        <v>277</v>
      </c>
      <c r="C20" s="641" t="s">
        <v>326</v>
      </c>
      <c r="D20" s="642">
        <v>45797</v>
      </c>
      <c r="E20" s="643">
        <v>45798</v>
      </c>
    </row>
    <row r="21" spans="1:5" ht="23.4" customHeight="1">
      <c r="A21" s="629" t="s">
        <v>273</v>
      </c>
      <c r="B21" s="630" t="s">
        <v>278</v>
      </c>
      <c r="C21" s="631" t="s">
        <v>327</v>
      </c>
      <c r="D21" s="632">
        <v>45797</v>
      </c>
      <c r="E21" s="633">
        <v>45798</v>
      </c>
    </row>
    <row r="22" spans="1:5" ht="23.4" customHeight="1">
      <c r="A22" s="634" t="s">
        <v>273</v>
      </c>
      <c r="B22" s="635" t="s">
        <v>279</v>
      </c>
      <c r="C22" s="636" t="s">
        <v>328</v>
      </c>
      <c r="D22" s="637">
        <v>45797</v>
      </c>
      <c r="E22" s="638">
        <v>45798</v>
      </c>
    </row>
    <row r="23" spans="1:5" ht="23.4" customHeight="1">
      <c r="A23" s="644" t="s">
        <v>256</v>
      </c>
      <c r="B23" s="645" t="s">
        <v>280</v>
      </c>
      <c r="C23" s="646" t="s">
        <v>329</v>
      </c>
      <c r="D23" s="647">
        <v>45797</v>
      </c>
      <c r="E23" s="648">
        <v>45798</v>
      </c>
    </row>
    <row r="24" spans="1:5" ht="23.4" customHeight="1">
      <c r="A24" s="426" t="s">
        <v>256</v>
      </c>
      <c r="B24" s="427" t="s">
        <v>281</v>
      </c>
      <c r="C24" s="428" t="s">
        <v>330</v>
      </c>
      <c r="D24" s="429">
        <v>45797</v>
      </c>
      <c r="E24" s="430">
        <v>45798</v>
      </c>
    </row>
    <row r="25" spans="1:5" ht="23.4" customHeight="1">
      <c r="A25" s="629" t="s">
        <v>256</v>
      </c>
      <c r="B25" s="630" t="s">
        <v>282</v>
      </c>
      <c r="C25" s="631" t="s">
        <v>283</v>
      </c>
      <c r="D25" s="632">
        <v>45796</v>
      </c>
      <c r="E25" s="633">
        <v>45797</v>
      </c>
    </row>
    <row r="26" spans="1:5" ht="23.4" customHeight="1">
      <c r="A26" s="624" t="s">
        <v>256</v>
      </c>
      <c r="B26" s="625" t="s">
        <v>284</v>
      </c>
      <c r="C26" s="626" t="s">
        <v>285</v>
      </c>
      <c r="D26" s="627">
        <v>45796</v>
      </c>
      <c r="E26" s="628">
        <v>45797</v>
      </c>
    </row>
    <row r="27" spans="1:5" ht="23.4" customHeight="1">
      <c r="A27" s="624" t="s">
        <v>256</v>
      </c>
      <c r="B27" s="625" t="s">
        <v>258</v>
      </c>
      <c r="C27" s="626" t="s">
        <v>286</v>
      </c>
      <c r="D27" s="627">
        <v>45796</v>
      </c>
      <c r="E27" s="628">
        <v>45797</v>
      </c>
    </row>
    <row r="28" spans="1:5" ht="23.4" customHeight="1">
      <c r="A28" s="629" t="s">
        <v>256</v>
      </c>
      <c r="B28" s="630" t="s">
        <v>287</v>
      </c>
      <c r="C28" s="631" t="s">
        <v>288</v>
      </c>
      <c r="D28" s="632">
        <v>45796</v>
      </c>
      <c r="E28" s="633">
        <v>45797</v>
      </c>
    </row>
    <row r="29" spans="1:5" ht="23.4" customHeight="1">
      <c r="A29" s="629" t="s">
        <v>263</v>
      </c>
      <c r="B29" s="630" t="s">
        <v>289</v>
      </c>
      <c r="C29" s="631" t="s">
        <v>290</v>
      </c>
      <c r="D29" s="632">
        <v>45796</v>
      </c>
      <c r="E29" s="633">
        <v>45796</v>
      </c>
    </row>
    <row r="30" spans="1:5" ht="23.4" customHeight="1">
      <c r="A30" s="629" t="s">
        <v>273</v>
      </c>
      <c r="B30" s="630" t="s">
        <v>291</v>
      </c>
      <c r="C30" s="631" t="s">
        <v>292</v>
      </c>
      <c r="D30" s="632">
        <v>45796</v>
      </c>
      <c r="E30" s="633">
        <v>45796</v>
      </c>
    </row>
    <row r="31" spans="1:5" ht="23.4" customHeight="1">
      <c r="A31" s="634" t="s">
        <v>256</v>
      </c>
      <c r="B31" s="635" t="s">
        <v>293</v>
      </c>
      <c r="C31" s="636" t="s">
        <v>294</v>
      </c>
      <c r="D31" s="637">
        <v>45794</v>
      </c>
      <c r="E31" s="638">
        <v>45796</v>
      </c>
    </row>
    <row r="32" spans="1:5" ht="23.4" customHeight="1">
      <c r="A32" s="639" t="s">
        <v>256</v>
      </c>
      <c r="B32" s="640" t="s">
        <v>295</v>
      </c>
      <c r="C32" s="641" t="s">
        <v>296</v>
      </c>
      <c r="D32" s="642">
        <v>45793</v>
      </c>
      <c r="E32" s="643">
        <v>45796</v>
      </c>
    </row>
    <row r="33" spans="1:5" ht="23.4" customHeight="1">
      <c r="A33" s="644" t="s">
        <v>256</v>
      </c>
      <c r="B33" s="645" t="s">
        <v>297</v>
      </c>
      <c r="C33" s="646" t="s">
        <v>298</v>
      </c>
      <c r="D33" s="647">
        <v>45793</v>
      </c>
      <c r="E33" s="648">
        <v>45796</v>
      </c>
    </row>
    <row r="34" spans="1:5" ht="23.4" customHeight="1">
      <c r="A34" s="639" t="s">
        <v>256</v>
      </c>
      <c r="B34" s="640" t="s">
        <v>299</v>
      </c>
      <c r="C34" s="641" t="s">
        <v>300</v>
      </c>
      <c r="D34" s="642">
        <v>45793</v>
      </c>
      <c r="E34" s="643">
        <v>45796</v>
      </c>
    </row>
    <row r="35" spans="1:5" ht="23.4" customHeight="1">
      <c r="A35" s="649" t="s">
        <v>256</v>
      </c>
      <c r="B35" s="650" t="s">
        <v>301</v>
      </c>
      <c r="C35" s="651" t="s">
        <v>302</v>
      </c>
      <c r="D35" s="652">
        <v>45793</v>
      </c>
      <c r="E35" s="653">
        <v>45796</v>
      </c>
    </row>
    <row r="36" spans="1:5" ht="23.4" customHeight="1">
      <c r="A36" s="634" t="s">
        <v>256</v>
      </c>
      <c r="B36" s="635" t="s">
        <v>303</v>
      </c>
      <c r="C36" s="636" t="s">
        <v>304</v>
      </c>
      <c r="D36" s="637">
        <v>45793</v>
      </c>
      <c r="E36" s="638">
        <v>45796</v>
      </c>
    </row>
    <row r="37" spans="1:5" ht="23.4" customHeight="1">
      <c r="A37" s="426" t="s">
        <v>273</v>
      </c>
      <c r="B37" s="427" t="s">
        <v>305</v>
      </c>
      <c r="C37" s="428" t="s">
        <v>306</v>
      </c>
      <c r="D37" s="429">
        <v>45793</v>
      </c>
      <c r="E37" s="430">
        <v>45796</v>
      </c>
    </row>
    <row r="38" spans="1:5" ht="23.4" customHeight="1">
      <c r="A38" s="629" t="s">
        <v>256</v>
      </c>
      <c r="B38" s="630" t="s">
        <v>307</v>
      </c>
      <c r="C38" s="631" t="s">
        <v>308</v>
      </c>
      <c r="D38" s="632">
        <v>45793</v>
      </c>
      <c r="E38" s="633">
        <v>45796</v>
      </c>
    </row>
    <row r="39" spans="1:5" ht="23.4" customHeight="1">
      <c r="A39" s="426"/>
      <c r="B39" s="427"/>
      <c r="C39" s="428"/>
      <c r="D39" s="429"/>
      <c r="E39" s="430"/>
    </row>
    <row r="40" spans="1:5" ht="27.6" customHeight="1">
      <c r="A40" s="198" t="s">
        <v>207</v>
      </c>
      <c r="B40" s="199">
        <v>37</v>
      </c>
      <c r="C40" s="202"/>
      <c r="D40" s="137"/>
      <c r="E40" s="137"/>
    </row>
    <row r="41" spans="1:5" ht="19.2" customHeight="1">
      <c r="B41" s="374" t="s">
        <v>201</v>
      </c>
      <c r="D41" s="138"/>
      <c r="E41" s="138"/>
    </row>
    <row r="42" spans="1:5" ht="30" customHeight="1">
      <c r="B42" s="407"/>
      <c r="D42" s="138"/>
      <c r="E42" s="138"/>
    </row>
    <row r="43" spans="1:5" ht="30" customHeight="1">
      <c r="B43" s="407"/>
      <c r="D43" s="138"/>
      <c r="E43" s="138"/>
    </row>
    <row r="44" spans="1:5" ht="16.8" customHeight="1">
      <c r="A44" s="120" t="s">
        <v>175</v>
      </c>
    </row>
    <row r="45" spans="1:5" ht="16.8" customHeight="1">
      <c r="A45" s="889" t="s">
        <v>176</v>
      </c>
      <c r="B45" s="889"/>
      <c r="C45" s="889"/>
    </row>
    <row r="48" spans="1:5">
      <c r="A48" s="1"/>
      <c r="B48" s="1"/>
      <c r="C48" s="1"/>
      <c r="D48" s="1"/>
      <c r="E48" s="1"/>
    </row>
    <row r="49" s="1" customFormat="1"/>
    <row r="50" s="1" customFormat="1"/>
    <row r="51" s="1" customFormat="1"/>
    <row r="52" s="1" customFormat="1"/>
    <row r="53" s="1" customFormat="1"/>
    <row r="54" s="1" customFormat="1"/>
  </sheetData>
  <autoFilter ref="A1:E41" xr:uid="{00000000-0001-0000-0800-000000000000}"/>
  <mergeCells count="1">
    <mergeCell ref="A45:C45"/>
  </mergeCells>
  <phoneticPr fontId="27"/>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0"/>
  <sheetViews>
    <sheetView view="pageBreakPreview" zoomScale="80" zoomScaleNormal="75" zoomScaleSheetLayoutView="80" workbookViewId="0">
      <selection activeCell="A26" sqref="A26:XFD31"/>
    </sheetView>
  </sheetViews>
  <sheetFormatPr defaultColWidth="9" defaultRowHeight="19.2"/>
  <cols>
    <col min="1" max="1" width="231.88671875" style="3" customWidth="1"/>
    <col min="2" max="2" width="33.109375" style="2" hidden="1" customWidth="1"/>
    <col min="3" max="3" width="25.109375" style="124" customWidth="1"/>
    <col min="4" max="16384" width="9" style="1"/>
  </cols>
  <sheetData>
    <row r="1" spans="1:3" s="15" customFormat="1" ht="46.2" customHeight="1" thickBot="1">
      <c r="A1" s="275" t="s">
        <v>242</v>
      </c>
      <c r="B1" s="275" t="s">
        <v>210</v>
      </c>
      <c r="C1" s="334" t="s">
        <v>211</v>
      </c>
    </row>
    <row r="2" spans="1:3" ht="46.95" customHeight="1">
      <c r="A2" s="179" t="s">
        <v>448</v>
      </c>
      <c r="B2" s="263"/>
      <c r="C2" s="890">
        <v>45800</v>
      </c>
    </row>
    <row r="3" spans="1:3" ht="280.8" customHeight="1">
      <c r="A3" s="204" t="s">
        <v>449</v>
      </c>
      <c r="B3" s="264"/>
      <c r="C3" s="891"/>
    </row>
    <row r="4" spans="1:3" ht="34.950000000000003" customHeight="1" thickBot="1">
      <c r="A4" s="414" t="s">
        <v>450</v>
      </c>
      <c r="B4" s="1"/>
      <c r="C4" s="335"/>
    </row>
    <row r="5" spans="1:3" ht="43.2" customHeight="1">
      <c r="A5" s="442" t="s">
        <v>451</v>
      </c>
      <c r="B5" s="1"/>
      <c r="C5" s="441"/>
    </row>
    <row r="6" spans="1:3" ht="346.2" customHeight="1">
      <c r="A6" s="445" t="s">
        <v>452</v>
      </c>
      <c r="B6" s="1"/>
      <c r="C6" s="395">
        <v>45800</v>
      </c>
    </row>
    <row r="7" spans="1:3" ht="34.950000000000003" customHeight="1" thickBot="1">
      <c r="A7" s="466" t="s">
        <v>453</v>
      </c>
      <c r="B7" s="1"/>
      <c r="C7" s="441"/>
    </row>
    <row r="8" spans="1:3" ht="44.4" customHeight="1">
      <c r="A8" s="443" t="s">
        <v>454</v>
      </c>
      <c r="B8" s="1"/>
      <c r="C8" s="452"/>
    </row>
    <row r="9" spans="1:3" ht="81" customHeight="1">
      <c r="A9" s="446" t="s">
        <v>455</v>
      </c>
      <c r="B9" s="1"/>
      <c r="C9" s="395">
        <v>45800</v>
      </c>
    </row>
    <row r="10" spans="1:3" ht="34.950000000000003" customHeight="1" thickBot="1">
      <c r="A10" s="444" t="s">
        <v>456</v>
      </c>
      <c r="B10" s="1"/>
      <c r="C10" s="453"/>
    </row>
    <row r="11" spans="1:3" ht="45.6" customHeight="1">
      <c r="A11" s="467" t="s">
        <v>467</v>
      </c>
      <c r="B11" s="263"/>
      <c r="C11" s="408"/>
    </row>
    <row r="12" spans="1:3" ht="109.2" customHeight="1">
      <c r="A12" s="423" t="s">
        <v>468</v>
      </c>
      <c r="B12" s="264"/>
      <c r="C12" s="412">
        <v>45802</v>
      </c>
    </row>
    <row r="13" spans="1:3" ht="39" customHeight="1" thickBot="1">
      <c r="A13" s="339" t="s">
        <v>469</v>
      </c>
      <c r="B13" s="340"/>
      <c r="C13" s="341"/>
    </row>
    <row r="14" spans="1:3" ht="49.2" customHeight="1">
      <c r="A14" s="179" t="s">
        <v>470</v>
      </c>
      <c r="B14" s="263"/>
      <c r="C14" s="890">
        <v>45798</v>
      </c>
    </row>
    <row r="15" spans="1:3" ht="409.6" customHeight="1" thickBot="1">
      <c r="A15" s="204" t="s">
        <v>471</v>
      </c>
      <c r="B15" s="264"/>
      <c r="C15" s="891"/>
    </row>
    <row r="16" spans="1:3" ht="39" customHeight="1" thickBot="1">
      <c r="A16" s="577" t="s">
        <v>472</v>
      </c>
      <c r="B16" s="1"/>
      <c r="C16" s="335"/>
    </row>
    <row r="17" spans="1:3" ht="43.8" customHeight="1">
      <c r="A17" s="274" t="s">
        <v>473</v>
      </c>
      <c r="B17" s="265"/>
      <c r="C17" s="893">
        <v>45798</v>
      </c>
    </row>
    <row r="18" spans="1:3" ht="186" customHeight="1">
      <c r="A18" s="468" t="s">
        <v>474</v>
      </c>
      <c r="B18" s="266"/>
      <c r="C18" s="890"/>
    </row>
    <row r="19" spans="1:3" ht="46.2" customHeight="1" thickBot="1">
      <c r="A19" s="269" t="s">
        <v>475</v>
      </c>
      <c r="B19" s="270"/>
      <c r="C19" s="336"/>
    </row>
    <row r="20" spans="1:3" s="146" customFormat="1" ht="46.2" customHeight="1">
      <c r="A20" s="364" t="s">
        <v>476</v>
      </c>
      <c r="B20" s="268"/>
      <c r="C20" s="890">
        <v>45797</v>
      </c>
    </row>
    <row r="21" spans="1:3" ht="376.8" customHeight="1" thickBot="1">
      <c r="A21" s="343" t="s">
        <v>477</v>
      </c>
      <c r="B21" s="260"/>
      <c r="C21" s="891"/>
    </row>
    <row r="22" spans="1:3" s="147" customFormat="1" ht="46.2" customHeight="1" thickBot="1">
      <c r="A22" s="357" t="s">
        <v>478</v>
      </c>
      <c r="B22" s="206"/>
      <c r="C22" s="335"/>
    </row>
    <row r="23" spans="1:3" ht="46.2" customHeight="1">
      <c r="A23" s="664" t="s">
        <v>479</v>
      </c>
      <c r="B23" s="263"/>
      <c r="C23" s="893">
        <v>45792</v>
      </c>
    </row>
    <row r="24" spans="1:3" ht="409.2" customHeight="1">
      <c r="A24" s="439" t="s">
        <v>480</v>
      </c>
      <c r="B24" s="264"/>
      <c r="C24" s="891"/>
    </row>
    <row r="25" spans="1:3" ht="46.2" customHeight="1" thickBot="1">
      <c r="A25" s="259" t="s">
        <v>481</v>
      </c>
      <c r="B25" s="1"/>
      <c r="C25" s="333"/>
    </row>
    <row r="26" spans="1:3" ht="46.2" hidden="1" customHeight="1">
      <c r="A26" s="454" t="s">
        <v>180</v>
      </c>
      <c r="B26" s="1"/>
      <c r="C26" s="337"/>
    </row>
    <row r="27" spans="1:3" ht="46.2" hidden="1" customHeight="1" thickBot="1">
      <c r="A27" s="440"/>
      <c r="B27" s="1"/>
      <c r="C27" s="890"/>
    </row>
    <row r="28" spans="1:3" ht="46.2" hidden="1" customHeight="1" thickBot="1">
      <c r="A28" s="272"/>
      <c r="B28" s="273"/>
      <c r="C28" s="892"/>
    </row>
    <row r="29" spans="1:3" ht="46.2" hidden="1" customHeight="1">
      <c r="A29" s="188"/>
      <c r="B29" s="1"/>
      <c r="C29" s="337"/>
    </row>
    <row r="30" spans="1:3" ht="46.2" hidden="1" customHeight="1" thickBot="1">
      <c r="A30" s="347"/>
      <c r="B30" s="1"/>
      <c r="C30" s="890"/>
    </row>
    <row r="31" spans="1:3" ht="46.2" hidden="1" customHeight="1" thickBot="1">
      <c r="A31" s="272"/>
      <c r="B31" s="273"/>
      <c r="C31" s="892"/>
    </row>
    <row r="32" spans="1:3" ht="46.2" customHeight="1">
      <c r="A32" s="1" t="s">
        <v>177</v>
      </c>
    </row>
    <row r="33" spans="1:1" ht="36.75" customHeight="1"/>
    <row r="34" spans="1:1" ht="25.5" customHeight="1"/>
    <row r="35" spans="1:1" ht="32.25" customHeight="1"/>
    <row r="36" spans="1:1" ht="30.75" customHeight="1"/>
    <row r="37" spans="1:1" ht="42.75" customHeight="1"/>
    <row r="38" spans="1:1" ht="43.5" customHeight="1"/>
    <row r="39" spans="1:1" ht="27.75" customHeight="1"/>
    <row r="40" spans="1:1" ht="30.75" customHeight="1">
      <c r="A40" s="190"/>
    </row>
    <row r="41" spans="1:1" ht="29.25" customHeight="1"/>
    <row r="42" spans="1:1" ht="27" customHeight="1"/>
    <row r="43" spans="1:1" ht="27" customHeight="1"/>
    <row r="44" spans="1:1" ht="27" customHeight="1"/>
    <row r="45" spans="1:1" ht="27" customHeight="1"/>
    <row r="46" spans="1:1" ht="27" customHeight="1"/>
    <row r="47" spans="1:1" ht="27" customHeight="1"/>
    <row r="48" spans="1:1" ht="27" customHeight="1"/>
    <row r="49" ht="27" customHeight="1"/>
    <row r="50" ht="27" customHeight="1"/>
  </sheetData>
  <mergeCells count="7">
    <mergeCell ref="C2:C3"/>
    <mergeCell ref="C30:C31"/>
    <mergeCell ref="C23:C24"/>
    <mergeCell ref="C20:C21"/>
    <mergeCell ref="C27:C28"/>
    <mergeCell ref="C14:C15"/>
    <mergeCell ref="C17:C18"/>
  </mergeCells>
  <phoneticPr fontId="82"/>
  <hyperlinks>
    <hyperlink ref="A4" r:id="rId1" xr:uid="{097A3B0B-5462-4E7D-B031-4DE6279EBA1E}"/>
    <hyperlink ref="A7" r:id="rId2" xr:uid="{89E2B7DD-933B-4051-A569-424645186FCA}"/>
    <hyperlink ref="A10" r:id="rId3" xr:uid="{104E24A6-A924-469A-8CA8-0038ABB5BDF4}"/>
    <hyperlink ref="A13" r:id="rId4" xr:uid="{846F6A15-1BC8-48D6-BB70-7311D661538F}"/>
    <hyperlink ref="A16" r:id="rId5" xr:uid="{F7065108-4D44-4175-9B53-C76A9AA4EFF2}"/>
    <hyperlink ref="A19" r:id="rId6" xr:uid="{78293F9A-CC0E-4787-97B2-42297255A7D9}"/>
    <hyperlink ref="A22" r:id="rId7" xr:uid="{0656342D-D710-47D0-A0C2-8AB6C13AC2F3}"/>
    <hyperlink ref="A25" r:id="rId8" xr:uid="{1284D529-B231-43F3-8A78-57451F669F6B}"/>
  </hyperlinks>
  <pageMargins left="0" right="0" top="0.19685039370078741" bottom="0.39370078740157483" header="0" footer="0.19685039370078741"/>
  <pageSetup paperSize="9" scale="25" orientation="portrait" r:id="rId9"/>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8"/>
  <sheetViews>
    <sheetView view="pageBreakPreview" zoomScale="80" zoomScaleNormal="100" zoomScaleSheetLayoutView="80" workbookViewId="0">
      <selection activeCell="K21" sqref="K21"/>
    </sheetView>
  </sheetViews>
  <sheetFormatPr defaultColWidth="9" defaultRowHeight="36" customHeight="1"/>
  <cols>
    <col min="1" max="13" width="9" style="1"/>
    <col min="14" max="14" width="122.5546875" style="1" customWidth="1"/>
    <col min="15" max="15" width="26.88671875" style="4" customWidth="1"/>
    <col min="16" max="16384" width="9" style="1"/>
  </cols>
  <sheetData>
    <row r="1" spans="1:14" ht="46.2" customHeight="1" thickBot="1">
      <c r="A1" s="916" t="s">
        <v>243</v>
      </c>
      <c r="B1" s="917"/>
      <c r="C1" s="917"/>
      <c r="D1" s="917"/>
      <c r="E1" s="917"/>
      <c r="F1" s="917"/>
      <c r="G1" s="917"/>
      <c r="H1" s="917"/>
      <c r="I1" s="917"/>
      <c r="J1" s="917"/>
      <c r="K1" s="917"/>
      <c r="L1" s="917"/>
      <c r="M1" s="917"/>
      <c r="N1" s="918"/>
    </row>
    <row r="2" spans="1:14" ht="40.200000000000003" customHeight="1">
      <c r="A2" s="896" t="s">
        <v>482</v>
      </c>
      <c r="B2" s="897"/>
      <c r="C2" s="897"/>
      <c r="D2" s="897"/>
      <c r="E2" s="897"/>
      <c r="F2" s="897"/>
      <c r="G2" s="897"/>
      <c r="H2" s="897"/>
      <c r="I2" s="897"/>
      <c r="J2" s="897"/>
      <c r="K2" s="897"/>
      <c r="L2" s="897"/>
      <c r="M2" s="897"/>
      <c r="N2" s="898"/>
    </row>
    <row r="3" spans="1:14" s="469" customFormat="1" ht="393.6" customHeight="1">
      <c r="A3" s="901" t="s">
        <v>483</v>
      </c>
      <c r="B3" s="902"/>
      <c r="C3" s="902"/>
      <c r="D3" s="902"/>
      <c r="E3" s="902"/>
      <c r="F3" s="902"/>
      <c r="G3" s="902"/>
      <c r="H3" s="902"/>
      <c r="I3" s="902"/>
      <c r="J3" s="902"/>
      <c r="K3" s="902"/>
      <c r="L3" s="902"/>
      <c r="M3" s="902"/>
      <c r="N3" s="903"/>
    </row>
    <row r="4" spans="1:14" s="469" customFormat="1" ht="33" customHeight="1" thickBot="1">
      <c r="A4" s="919" t="s">
        <v>484</v>
      </c>
      <c r="B4" s="920"/>
      <c r="C4" s="920"/>
      <c r="D4" s="920"/>
      <c r="E4" s="920"/>
      <c r="F4" s="920"/>
      <c r="G4" s="920"/>
      <c r="H4" s="920"/>
      <c r="I4" s="920"/>
      <c r="J4" s="920"/>
      <c r="K4" s="920"/>
      <c r="L4" s="920"/>
      <c r="M4" s="920"/>
      <c r="N4" s="920"/>
    </row>
    <row r="5" spans="1:14" s="469" customFormat="1" ht="42" customHeight="1">
      <c r="A5" s="896" t="s">
        <v>485</v>
      </c>
      <c r="B5" s="897"/>
      <c r="C5" s="897"/>
      <c r="D5" s="897"/>
      <c r="E5" s="897"/>
      <c r="F5" s="897"/>
      <c r="G5" s="897"/>
      <c r="H5" s="897"/>
      <c r="I5" s="897"/>
      <c r="J5" s="897"/>
      <c r="K5" s="897"/>
      <c r="L5" s="897"/>
      <c r="M5" s="897"/>
      <c r="N5" s="898"/>
    </row>
    <row r="6" spans="1:14" s="469" customFormat="1" ht="309.60000000000002" customHeight="1" thickBot="1">
      <c r="A6" s="895" t="s">
        <v>486</v>
      </c>
      <c r="B6" s="895"/>
      <c r="C6" s="895"/>
      <c r="D6" s="895"/>
      <c r="E6" s="895"/>
      <c r="F6" s="895"/>
      <c r="G6" s="895"/>
      <c r="H6" s="895"/>
      <c r="I6" s="895"/>
      <c r="J6" s="895"/>
      <c r="K6" s="895"/>
      <c r="L6" s="895"/>
      <c r="M6" s="895"/>
      <c r="N6" s="895"/>
    </row>
    <row r="7" spans="1:14" s="469" customFormat="1" ht="44.4" customHeight="1" thickBot="1">
      <c r="A7" s="899" t="s">
        <v>487</v>
      </c>
      <c r="B7" s="900"/>
      <c r="C7" s="900"/>
      <c r="D7" s="900"/>
      <c r="E7" s="900"/>
      <c r="F7" s="900"/>
      <c r="G7" s="900"/>
      <c r="H7" s="900"/>
      <c r="I7" s="900"/>
      <c r="J7" s="900"/>
      <c r="K7" s="900"/>
      <c r="L7" s="900"/>
      <c r="M7" s="900"/>
      <c r="N7" s="900"/>
    </row>
    <row r="8" spans="1:14" s="469" customFormat="1" ht="46.8" customHeight="1">
      <c r="A8" s="896" t="s">
        <v>488</v>
      </c>
      <c r="B8" s="897"/>
      <c r="C8" s="897"/>
      <c r="D8" s="897"/>
      <c r="E8" s="897"/>
      <c r="F8" s="897"/>
      <c r="G8" s="897"/>
      <c r="H8" s="897"/>
      <c r="I8" s="897"/>
      <c r="J8" s="897"/>
      <c r="K8" s="897"/>
      <c r="L8" s="897"/>
      <c r="M8" s="897"/>
      <c r="N8" s="898"/>
    </row>
    <row r="9" spans="1:14" s="469" customFormat="1" ht="257.39999999999998" customHeight="1">
      <c r="A9" s="901" t="s">
        <v>489</v>
      </c>
      <c r="B9" s="902"/>
      <c r="C9" s="902"/>
      <c r="D9" s="902"/>
      <c r="E9" s="902"/>
      <c r="F9" s="902"/>
      <c r="G9" s="902"/>
      <c r="H9" s="902"/>
      <c r="I9" s="902"/>
      <c r="J9" s="902"/>
      <c r="K9" s="902"/>
      <c r="L9" s="902"/>
      <c r="M9" s="902"/>
      <c r="N9" s="903"/>
    </row>
    <row r="10" spans="1:14" s="469" customFormat="1" ht="42" customHeight="1" thickBot="1">
      <c r="A10" s="904" t="s">
        <v>490</v>
      </c>
      <c r="B10" s="905"/>
      <c r="C10" s="905"/>
      <c r="D10" s="905"/>
      <c r="E10" s="905"/>
      <c r="F10" s="905"/>
      <c r="G10" s="905"/>
      <c r="H10" s="905"/>
      <c r="I10" s="905"/>
      <c r="J10" s="905"/>
      <c r="K10" s="905"/>
      <c r="L10" s="905"/>
      <c r="M10" s="905"/>
      <c r="N10" s="906"/>
    </row>
    <row r="11" spans="1:14" s="469" customFormat="1" ht="41.4" hidden="1" customHeight="1">
      <c r="A11" s="913"/>
      <c r="B11" s="914"/>
      <c r="C11" s="914"/>
      <c r="D11" s="914"/>
      <c r="E11" s="914"/>
      <c r="F11" s="914"/>
      <c r="G11" s="914"/>
      <c r="H11" s="914"/>
      <c r="I11" s="914"/>
      <c r="J11" s="914"/>
      <c r="K11" s="914"/>
      <c r="L11" s="914"/>
      <c r="M11" s="914"/>
      <c r="N11" s="915"/>
    </row>
    <row r="12" spans="1:14" s="469" customFormat="1" ht="80.400000000000006" hidden="1" customHeight="1">
      <c r="A12" s="901" t="s">
        <v>219</v>
      </c>
      <c r="B12" s="902"/>
      <c r="C12" s="902"/>
      <c r="D12" s="902"/>
      <c r="E12" s="902"/>
      <c r="F12" s="902"/>
      <c r="G12" s="902"/>
      <c r="H12" s="902"/>
      <c r="I12" s="902"/>
      <c r="J12" s="902"/>
      <c r="K12" s="902"/>
      <c r="L12" s="902"/>
      <c r="M12" s="902"/>
      <c r="N12" s="903"/>
    </row>
    <row r="13" spans="1:14" s="469" customFormat="1" ht="35.4" hidden="1" customHeight="1" thickBot="1">
      <c r="A13" s="904"/>
      <c r="B13" s="905"/>
      <c r="C13" s="905"/>
      <c r="D13" s="905"/>
      <c r="E13" s="905"/>
      <c r="F13" s="905"/>
      <c r="G13" s="905"/>
      <c r="H13" s="905"/>
      <c r="I13" s="905"/>
      <c r="J13" s="905"/>
      <c r="K13" s="905"/>
      <c r="L13" s="905"/>
      <c r="M13" s="905"/>
      <c r="N13" s="906"/>
    </row>
    <row r="14" spans="1:14" s="469" customFormat="1" ht="42" hidden="1" customHeight="1">
      <c r="A14" s="907" t="s">
        <v>185</v>
      </c>
      <c r="B14" s="908"/>
      <c r="C14" s="908"/>
      <c r="D14" s="908"/>
      <c r="E14" s="908"/>
      <c r="F14" s="908"/>
      <c r="G14" s="908"/>
      <c r="H14" s="908"/>
      <c r="I14" s="908"/>
      <c r="J14" s="908"/>
      <c r="K14" s="908"/>
      <c r="L14" s="908"/>
      <c r="M14" s="908"/>
      <c r="N14" s="909"/>
    </row>
    <row r="15" spans="1:14" s="469" customFormat="1" ht="195" hidden="1" customHeight="1">
      <c r="A15" s="901" t="s">
        <v>185</v>
      </c>
      <c r="B15" s="902"/>
      <c r="C15" s="902"/>
      <c r="D15" s="902"/>
      <c r="E15" s="902"/>
      <c r="F15" s="902"/>
      <c r="G15" s="902"/>
      <c r="H15" s="902"/>
      <c r="I15" s="902"/>
      <c r="J15" s="902"/>
      <c r="K15" s="902"/>
      <c r="L15" s="902"/>
      <c r="M15" s="902"/>
      <c r="N15" s="903"/>
    </row>
    <row r="16" spans="1:14" s="469" customFormat="1" ht="36" hidden="1" customHeight="1" thickBot="1">
      <c r="A16" s="910"/>
      <c r="B16" s="911"/>
      <c r="C16" s="911"/>
      <c r="D16" s="911"/>
      <c r="E16" s="911"/>
      <c r="F16" s="911"/>
      <c r="G16" s="911"/>
      <c r="H16" s="911"/>
      <c r="I16" s="911"/>
      <c r="J16" s="911"/>
      <c r="K16" s="911"/>
      <c r="L16" s="911"/>
      <c r="M16" s="911"/>
      <c r="N16" s="912"/>
    </row>
    <row r="17" spans="1:14" s="469" customFormat="1" ht="65.400000000000006" customHeight="1">
      <c r="A17" s="894" t="s">
        <v>218</v>
      </c>
      <c r="B17" s="894"/>
      <c r="C17" s="894"/>
      <c r="D17" s="894"/>
      <c r="E17" s="894"/>
      <c r="F17" s="894"/>
      <c r="G17" s="894"/>
      <c r="H17" s="894"/>
      <c r="I17" s="894"/>
      <c r="J17" s="894"/>
      <c r="K17" s="894"/>
      <c r="L17" s="894"/>
      <c r="M17" s="894"/>
      <c r="N17" s="894"/>
    </row>
    <row r="18" spans="1:14" ht="48.6" customHeight="1"/>
  </sheetData>
  <mergeCells count="17">
    <mergeCell ref="A1:N1"/>
    <mergeCell ref="A2:N2"/>
    <mergeCell ref="A3:N3"/>
    <mergeCell ref="A5:N5"/>
    <mergeCell ref="A4:N4"/>
    <mergeCell ref="A17:N17"/>
    <mergeCell ref="A6:N6"/>
    <mergeCell ref="A8:N8"/>
    <mergeCell ref="A7:N7"/>
    <mergeCell ref="A12:N12"/>
    <mergeCell ref="A13:N13"/>
    <mergeCell ref="A14:N14"/>
    <mergeCell ref="A15:N15"/>
    <mergeCell ref="A16:N16"/>
    <mergeCell ref="A9:N9"/>
    <mergeCell ref="A10:N10"/>
    <mergeCell ref="A11:N11"/>
  </mergeCells>
  <phoneticPr fontId="15"/>
  <hyperlinks>
    <hyperlink ref="A4" r:id="rId1" xr:uid="{0E952B43-1415-4B5B-B57B-CD12013B87C5}"/>
    <hyperlink ref="A7" r:id="rId2" xr:uid="{2E77EACA-D0F2-4E4B-8E5B-A8C9860E899C}"/>
    <hyperlink ref="A10" r:id="rId3" xr:uid="{2526772A-0650-4430-911D-38930B3C93DE}"/>
  </hyperlinks>
  <pageMargins left="0.7" right="0.7" top="0.75" bottom="0.75" header="0.3" footer="0.3"/>
  <pageSetup paperSize="9" scale="37" orientation="portrait" horizontalDpi="300" verticalDpi="3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EB4F6-1686-4FBA-827B-89B092F30EEF}">
  <dimension ref="A1:AZ64"/>
  <sheetViews>
    <sheetView view="pageBreakPreview" zoomScale="94" zoomScaleNormal="100" zoomScaleSheetLayoutView="94" workbookViewId="0">
      <selection activeCell="V7" sqref="V7"/>
    </sheetView>
  </sheetViews>
  <sheetFormatPr defaultRowHeight="13.2"/>
  <cols>
    <col min="1" max="2" width="7.5546875" customWidth="1"/>
    <col min="3" max="3" width="10.77734375" customWidth="1"/>
    <col min="4" max="18" width="7.5546875" customWidth="1"/>
    <col min="19" max="30" width="7.5546875" style="50" customWidth="1"/>
    <col min="31" max="51" width="8.88671875" style="50"/>
    <col min="52" max="52" width="8.88671875" style="455"/>
  </cols>
  <sheetData>
    <row r="1" spans="1:52" ht="17.399999999999999" customHeight="1">
      <c r="A1" s="465"/>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c r="AK1"/>
      <c r="AL1"/>
      <c r="AM1"/>
      <c r="AN1"/>
      <c r="AO1"/>
      <c r="AP1"/>
      <c r="AQ1"/>
      <c r="AR1"/>
      <c r="AS1"/>
      <c r="AT1"/>
      <c r="AU1"/>
      <c r="AV1"/>
      <c r="AW1"/>
      <c r="AX1"/>
      <c r="AY1"/>
      <c r="AZ1"/>
    </row>
    <row r="2" spans="1:52" ht="17.399999999999999" customHeight="1">
      <c r="A2" s="465"/>
      <c r="B2" s="465"/>
      <c r="C2" s="465"/>
      <c r="D2" s="465"/>
      <c r="E2" s="465"/>
      <c r="F2" s="465"/>
      <c r="G2" s="465"/>
      <c r="H2" s="465"/>
      <c r="I2" s="465"/>
      <c r="J2" s="465"/>
      <c r="K2" s="679"/>
      <c r="L2" s="679"/>
      <c r="M2" s="679"/>
      <c r="N2" s="679"/>
      <c r="O2" s="679"/>
      <c r="P2" s="679"/>
      <c r="Q2" s="679"/>
      <c r="R2" s="679"/>
      <c r="S2" s="679"/>
      <c r="T2" s="679"/>
      <c r="U2" s="679"/>
      <c r="V2" s="679"/>
      <c r="W2" s="679"/>
      <c r="X2" s="679"/>
      <c r="Y2" s="679"/>
      <c r="Z2" s="679"/>
      <c r="AA2" s="679"/>
      <c r="AB2" s="679"/>
      <c r="AC2" s="465"/>
      <c r="AD2" s="465"/>
      <c r="AE2" s="465"/>
      <c r="AF2" s="465"/>
      <c r="AG2" s="465"/>
      <c r="AH2" s="465"/>
      <c r="AI2" s="465"/>
      <c r="AJ2"/>
      <c r="AK2"/>
      <c r="AL2"/>
      <c r="AM2"/>
      <c r="AN2"/>
      <c r="AO2"/>
      <c r="AP2"/>
      <c r="AQ2"/>
      <c r="AR2"/>
      <c r="AS2"/>
      <c r="AT2"/>
      <c r="AU2"/>
      <c r="AV2"/>
      <c r="AW2"/>
      <c r="AX2"/>
      <c r="AY2"/>
      <c r="AZ2"/>
    </row>
    <row r="3" spans="1:52" ht="17.399999999999999" customHeight="1">
      <c r="A3" s="465"/>
      <c r="B3" s="465"/>
      <c r="C3" s="465"/>
      <c r="D3" s="465"/>
      <c r="E3" s="465"/>
      <c r="F3" s="465"/>
      <c r="G3" s="465"/>
      <c r="H3" s="465"/>
      <c r="I3" s="465"/>
      <c r="J3" s="465"/>
      <c r="K3" s="679"/>
      <c r="L3" s="679"/>
      <c r="M3" s="679"/>
      <c r="N3" s="679"/>
      <c r="O3" s="679"/>
      <c r="P3" s="679"/>
      <c r="Q3" s="679"/>
      <c r="R3" s="679"/>
      <c r="S3" s="679"/>
      <c r="T3" s="679"/>
      <c r="U3" s="679"/>
      <c r="V3" s="679"/>
      <c r="W3" s="679"/>
      <c r="X3" s="679"/>
      <c r="Y3" s="679"/>
      <c r="Z3" s="679"/>
      <c r="AA3" s="679"/>
      <c r="AB3" s="679"/>
      <c r="AC3" s="465"/>
      <c r="AD3" s="465"/>
      <c r="AE3" s="465"/>
      <c r="AF3" s="465"/>
      <c r="AG3" s="465"/>
      <c r="AH3" s="465"/>
      <c r="AI3" s="465"/>
      <c r="AJ3"/>
      <c r="AK3"/>
      <c r="AL3"/>
      <c r="AM3"/>
      <c r="AN3"/>
      <c r="AO3"/>
      <c r="AP3"/>
      <c r="AQ3"/>
      <c r="AR3"/>
      <c r="AS3"/>
      <c r="AT3"/>
      <c r="AU3"/>
      <c r="AV3"/>
      <c r="AW3"/>
      <c r="AX3"/>
      <c r="AY3"/>
      <c r="AZ3"/>
    </row>
    <row r="4" spans="1:52" ht="17.399999999999999" customHeight="1">
      <c r="A4" s="465"/>
      <c r="B4" s="465"/>
      <c r="C4" s="465"/>
      <c r="D4" s="465"/>
      <c r="E4" s="465"/>
      <c r="F4" s="465"/>
      <c r="G4" s="465"/>
      <c r="H4" s="465"/>
      <c r="I4" s="465"/>
      <c r="J4" s="465"/>
      <c r="K4" s="679"/>
      <c r="L4" s="679"/>
      <c r="M4" s="679"/>
      <c r="N4" s="679"/>
      <c r="O4" s="679"/>
      <c r="P4" s="679"/>
      <c r="Q4" s="679"/>
      <c r="R4" s="679"/>
      <c r="S4" s="679"/>
      <c r="T4" s="679"/>
      <c r="U4" s="679"/>
      <c r="V4" s="679"/>
      <c r="W4" s="679"/>
      <c r="X4" s="679"/>
      <c r="Y4" s="679"/>
      <c r="Z4" s="679"/>
      <c r="AA4" s="679"/>
      <c r="AB4" s="679"/>
      <c r="AC4" s="465"/>
      <c r="AD4" s="465"/>
      <c r="AE4" s="465"/>
      <c r="AF4" s="465"/>
      <c r="AG4" s="465"/>
      <c r="AH4" s="465"/>
      <c r="AI4" s="465"/>
      <c r="AJ4"/>
      <c r="AK4"/>
      <c r="AL4"/>
      <c r="AM4"/>
      <c r="AN4"/>
      <c r="AO4"/>
      <c r="AP4"/>
      <c r="AQ4"/>
      <c r="AR4"/>
      <c r="AS4"/>
      <c r="AT4"/>
      <c r="AU4"/>
      <c r="AV4"/>
      <c r="AW4"/>
      <c r="AX4"/>
      <c r="AY4"/>
      <c r="AZ4"/>
    </row>
    <row r="5" spans="1:52" ht="17.399999999999999" customHeight="1">
      <c r="A5" s="465"/>
      <c r="B5" s="465"/>
      <c r="C5" s="465"/>
      <c r="D5" s="465"/>
      <c r="E5" s="465"/>
      <c r="F5" s="465"/>
      <c r="G5" s="465"/>
      <c r="H5" s="465"/>
      <c r="I5" s="465"/>
      <c r="J5" s="465"/>
      <c r="K5" s="679"/>
      <c r="L5" s="679"/>
      <c r="M5" s="679"/>
      <c r="N5" s="679"/>
      <c r="O5" s="679"/>
      <c r="P5" s="679"/>
      <c r="Q5" s="679"/>
      <c r="R5" s="679"/>
      <c r="S5" s="679"/>
      <c r="T5" s="679"/>
      <c r="U5" s="679"/>
      <c r="V5" s="679"/>
      <c r="W5" s="679"/>
      <c r="X5" s="679"/>
      <c r="Y5" s="679"/>
      <c r="Z5" s="679"/>
      <c r="AA5" s="679"/>
      <c r="AB5" s="679"/>
      <c r="AC5" s="465"/>
      <c r="AD5" s="465"/>
      <c r="AE5" s="465"/>
      <c r="AF5" s="465"/>
      <c r="AG5" s="465"/>
      <c r="AH5" s="465"/>
      <c r="AI5" s="465"/>
      <c r="AJ5"/>
      <c r="AK5"/>
      <c r="AL5"/>
      <c r="AM5"/>
      <c r="AN5"/>
      <c r="AO5"/>
      <c r="AP5"/>
      <c r="AQ5"/>
      <c r="AR5"/>
      <c r="AS5"/>
      <c r="AT5"/>
      <c r="AU5"/>
      <c r="AV5"/>
      <c r="AW5"/>
      <c r="AX5"/>
      <c r="AY5"/>
      <c r="AZ5"/>
    </row>
    <row r="6" spans="1:52" ht="17.399999999999999" customHeight="1">
      <c r="A6" s="465"/>
      <c r="B6" s="465"/>
      <c r="C6" s="465"/>
      <c r="D6" s="465"/>
      <c r="E6" s="465"/>
      <c r="F6" s="465"/>
      <c r="G6" s="465"/>
      <c r="H6" s="465"/>
      <c r="I6" s="465"/>
      <c r="J6" s="465"/>
      <c r="K6" s="465"/>
      <c r="L6" s="465"/>
      <c r="M6" s="465"/>
      <c r="N6" s="465"/>
      <c r="O6" s="465"/>
      <c r="P6" s="465"/>
      <c r="Q6" s="465"/>
      <c r="R6" s="465"/>
      <c r="S6" s="465"/>
      <c r="T6" s="465"/>
      <c r="U6" s="465"/>
      <c r="V6" s="465"/>
      <c r="W6" s="465"/>
      <c r="X6" s="465"/>
      <c r="Y6" s="465"/>
      <c r="Z6" s="465"/>
      <c r="AA6" s="465"/>
      <c r="AB6" s="465"/>
      <c r="AC6" s="465"/>
      <c r="AD6" s="465"/>
      <c r="AE6" s="465"/>
      <c r="AF6" s="465"/>
      <c r="AG6" s="465"/>
      <c r="AH6" s="465"/>
      <c r="AI6" s="465"/>
      <c r="AJ6"/>
      <c r="AK6"/>
      <c r="AL6"/>
      <c r="AM6"/>
      <c r="AN6"/>
      <c r="AO6"/>
      <c r="AP6"/>
      <c r="AQ6"/>
      <c r="AR6"/>
      <c r="AS6"/>
      <c r="AT6"/>
      <c r="AU6"/>
      <c r="AV6"/>
      <c r="AW6"/>
      <c r="AX6"/>
      <c r="AY6"/>
      <c r="AZ6"/>
    </row>
    <row r="7" spans="1:52" ht="17.399999999999999" customHeight="1">
      <c r="A7" s="465"/>
      <c r="B7" s="465"/>
      <c r="C7" s="465"/>
      <c r="D7" s="465"/>
      <c r="E7" s="465"/>
      <c r="F7" s="465"/>
      <c r="G7" s="465"/>
      <c r="H7" s="465"/>
      <c r="I7" s="465"/>
      <c r="J7" s="465"/>
      <c r="K7" s="465"/>
      <c r="L7" s="465"/>
      <c r="M7" s="465"/>
      <c r="N7" s="465"/>
      <c r="O7" s="465"/>
      <c r="P7" s="465"/>
      <c r="Q7" s="465"/>
      <c r="R7" s="465"/>
      <c r="S7" s="465"/>
      <c r="T7" s="465"/>
      <c r="U7" s="465"/>
      <c r="V7" s="465"/>
      <c r="W7" s="465"/>
      <c r="X7" s="465"/>
      <c r="Y7" s="465"/>
      <c r="Z7" s="465"/>
      <c r="AA7" s="465"/>
      <c r="AB7" s="465"/>
      <c r="AC7" s="465"/>
      <c r="AD7" s="465"/>
      <c r="AE7" s="465"/>
      <c r="AF7" s="465"/>
      <c r="AG7" s="465"/>
      <c r="AH7" s="465"/>
      <c r="AI7" s="465"/>
      <c r="AJ7"/>
      <c r="AK7"/>
      <c r="AL7"/>
      <c r="AM7"/>
      <c r="AN7"/>
      <c r="AO7"/>
      <c r="AP7"/>
      <c r="AQ7"/>
      <c r="AR7"/>
      <c r="AS7"/>
      <c r="AT7"/>
      <c r="AU7"/>
      <c r="AV7"/>
      <c r="AW7"/>
      <c r="AX7"/>
      <c r="AY7"/>
      <c r="AZ7"/>
    </row>
    <row r="8" spans="1:52" ht="17.399999999999999" customHeight="1">
      <c r="A8" s="465"/>
      <c r="B8" s="465"/>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c r="AK8"/>
      <c r="AL8"/>
      <c r="AM8"/>
      <c r="AN8"/>
      <c r="AO8"/>
      <c r="AP8"/>
      <c r="AQ8"/>
      <c r="AR8"/>
      <c r="AS8"/>
      <c r="AT8"/>
      <c r="AU8"/>
      <c r="AV8"/>
      <c r="AW8"/>
      <c r="AX8"/>
      <c r="AY8"/>
      <c r="AZ8"/>
    </row>
    <row r="9" spans="1:52" ht="17.399999999999999" customHeight="1">
      <c r="A9" s="465"/>
      <c r="B9" s="465"/>
      <c r="C9" s="465"/>
      <c r="D9" s="465"/>
      <c r="E9" s="465"/>
      <c r="F9" s="465"/>
      <c r="G9" s="465"/>
      <c r="H9" s="465"/>
      <c r="I9" s="465"/>
      <c r="J9" s="465"/>
      <c r="K9" s="465"/>
      <c r="L9" s="465"/>
      <c r="M9" s="465"/>
      <c r="N9" s="465"/>
      <c r="O9" s="465"/>
      <c r="P9" s="465"/>
      <c r="Q9" s="465"/>
      <c r="R9" s="465"/>
      <c r="S9" s="465"/>
      <c r="T9" s="465"/>
      <c r="U9" s="465"/>
      <c r="V9" s="465"/>
      <c r="W9" s="465"/>
      <c r="X9" s="465"/>
      <c r="Y9" s="465"/>
      <c r="Z9" s="465"/>
      <c r="AA9" s="465"/>
      <c r="AB9" s="465"/>
      <c r="AC9" s="465"/>
      <c r="AD9" s="465"/>
      <c r="AE9" s="465"/>
      <c r="AF9" s="465"/>
      <c r="AG9" s="465"/>
      <c r="AH9" s="465"/>
      <c r="AI9" s="465"/>
      <c r="AJ9"/>
      <c r="AK9"/>
      <c r="AL9"/>
      <c r="AM9"/>
      <c r="AN9"/>
      <c r="AO9"/>
      <c r="AP9"/>
      <c r="AQ9"/>
      <c r="AR9"/>
      <c r="AS9"/>
      <c r="AT9"/>
      <c r="AU9"/>
      <c r="AV9"/>
      <c r="AW9"/>
      <c r="AX9"/>
      <c r="AY9"/>
      <c r="AZ9"/>
    </row>
    <row r="10" spans="1:52" ht="17.399999999999999" customHeight="1">
      <c r="A10" s="465"/>
      <c r="B10" s="465"/>
      <c r="C10" s="465"/>
      <c r="D10" s="465"/>
      <c r="E10" s="465"/>
      <c r="F10" s="465"/>
      <c r="G10" s="465"/>
      <c r="H10" s="465"/>
      <c r="I10" s="465"/>
      <c r="J10" s="465"/>
      <c r="K10" s="465"/>
      <c r="L10" s="465"/>
      <c r="M10" s="465"/>
      <c r="N10" s="465"/>
      <c r="O10" s="465"/>
      <c r="P10" s="465"/>
      <c r="Q10" s="465"/>
      <c r="R10" s="465"/>
      <c r="S10" s="465"/>
      <c r="T10" s="465"/>
      <c r="U10" s="465"/>
      <c r="V10" s="465"/>
      <c r="W10" s="465"/>
      <c r="X10" s="465"/>
      <c r="Y10" s="465"/>
      <c r="Z10" s="465"/>
      <c r="AA10" s="465"/>
      <c r="AB10" s="465"/>
      <c r="AC10" s="465"/>
      <c r="AD10" s="465"/>
      <c r="AE10" s="465"/>
      <c r="AF10" s="465"/>
      <c r="AG10" s="465"/>
      <c r="AH10" s="465"/>
      <c r="AI10" s="465"/>
      <c r="AJ10"/>
      <c r="AK10"/>
      <c r="AL10"/>
      <c r="AM10"/>
      <c r="AN10"/>
      <c r="AO10"/>
      <c r="AP10"/>
      <c r="AQ10"/>
      <c r="AR10"/>
      <c r="AS10"/>
      <c r="AT10"/>
      <c r="AU10"/>
      <c r="AV10"/>
      <c r="AW10"/>
      <c r="AX10"/>
      <c r="AY10"/>
      <c r="AZ10"/>
    </row>
    <row r="11" spans="1:52" ht="17.399999999999999" customHeight="1">
      <c r="A11" s="465"/>
      <c r="B11" s="465"/>
      <c r="C11" s="465"/>
      <c r="D11" s="465"/>
      <c r="E11" s="465"/>
      <c r="F11" s="465"/>
      <c r="G11" s="465"/>
      <c r="H11" s="465"/>
      <c r="I11" s="465"/>
      <c r="J11" s="465"/>
      <c r="K11" s="465"/>
      <c r="L11" s="465"/>
      <c r="M11" s="465"/>
      <c r="N11" s="465"/>
      <c r="O11" s="465"/>
      <c r="P11" s="465"/>
      <c r="Q11" s="465"/>
      <c r="R11" s="465"/>
      <c r="S11" s="465"/>
      <c r="T11" s="465"/>
      <c r="U11" s="465"/>
      <c r="V11" s="465"/>
      <c r="W11" s="465"/>
      <c r="X11" s="465"/>
      <c r="Y11" s="465"/>
      <c r="Z11" s="465"/>
      <c r="AA11" s="465"/>
      <c r="AB11" s="465"/>
      <c r="AC11" s="465"/>
      <c r="AD11" s="465"/>
      <c r="AE11" s="465"/>
      <c r="AF11" s="465"/>
      <c r="AG11" s="465"/>
      <c r="AH11" s="465"/>
      <c r="AI11" s="465"/>
      <c r="AJ11"/>
      <c r="AK11"/>
      <c r="AL11"/>
      <c r="AM11"/>
      <c r="AN11"/>
      <c r="AO11"/>
      <c r="AP11"/>
      <c r="AQ11"/>
      <c r="AR11"/>
      <c r="AS11"/>
      <c r="AT11"/>
      <c r="AU11"/>
      <c r="AV11"/>
      <c r="AW11"/>
      <c r="AX11"/>
      <c r="AY11"/>
      <c r="AZ11"/>
    </row>
    <row r="12" spans="1:52" ht="17.399999999999999" customHeight="1">
      <c r="A12" s="465"/>
      <c r="B12" s="465"/>
      <c r="C12" s="465"/>
      <c r="D12" s="465"/>
      <c r="E12" s="465"/>
      <c r="F12" s="465"/>
      <c r="G12" s="465"/>
      <c r="H12" s="465"/>
      <c r="I12" s="465"/>
      <c r="J12" s="465"/>
      <c r="K12" s="465"/>
      <c r="L12" s="465"/>
      <c r="M12" s="465"/>
      <c r="N12" s="465"/>
      <c r="O12" s="465"/>
      <c r="P12" s="465"/>
      <c r="Q12" s="465"/>
      <c r="R12" s="465"/>
      <c r="S12" s="465"/>
      <c r="T12" s="465"/>
      <c r="U12" s="465"/>
      <c r="V12" s="465"/>
      <c r="W12" s="465"/>
      <c r="X12" s="465"/>
      <c r="Y12" s="465"/>
      <c r="Z12" s="465"/>
      <c r="AA12" s="465"/>
      <c r="AB12" s="465"/>
      <c r="AC12" s="465"/>
      <c r="AD12" s="465"/>
      <c r="AE12" s="465"/>
      <c r="AF12" s="465"/>
      <c r="AG12" s="465"/>
      <c r="AH12" s="465"/>
      <c r="AI12" s="465"/>
      <c r="AJ12"/>
      <c r="AK12"/>
      <c r="AL12"/>
      <c r="AM12"/>
      <c r="AN12"/>
      <c r="AO12"/>
      <c r="AP12"/>
      <c r="AQ12"/>
      <c r="AR12"/>
      <c r="AS12"/>
      <c r="AT12"/>
      <c r="AU12"/>
      <c r="AV12"/>
      <c r="AW12"/>
      <c r="AX12"/>
      <c r="AY12"/>
      <c r="AZ12"/>
    </row>
    <row r="13" spans="1:52" ht="17.399999999999999" customHeight="1">
      <c r="A13" s="465"/>
      <c r="B13" s="465"/>
      <c r="C13" s="465"/>
      <c r="D13" s="465"/>
      <c r="E13" s="465"/>
      <c r="F13" s="465"/>
      <c r="G13" s="465"/>
      <c r="H13" s="465"/>
      <c r="I13" s="465"/>
      <c r="J13" s="465"/>
      <c r="K13" s="465"/>
      <c r="L13" s="465"/>
      <c r="M13" s="465"/>
      <c r="N13" s="465"/>
      <c r="O13" s="465"/>
      <c r="P13" s="465"/>
      <c r="Q13" s="465"/>
      <c r="R13" s="465"/>
      <c r="S13" s="465"/>
      <c r="T13" s="465"/>
      <c r="U13" s="465"/>
      <c r="V13" s="465"/>
      <c r="W13" s="465"/>
      <c r="X13" s="465"/>
      <c r="Y13" s="465"/>
      <c r="Z13" s="465"/>
      <c r="AA13" s="465"/>
      <c r="AB13" s="465"/>
      <c r="AC13" s="465"/>
      <c r="AD13" s="465"/>
      <c r="AE13" s="465"/>
      <c r="AF13" s="465"/>
      <c r="AG13" s="465"/>
      <c r="AH13" s="465"/>
      <c r="AI13" s="465"/>
      <c r="AJ13"/>
      <c r="AK13"/>
      <c r="AL13"/>
      <c r="AM13"/>
      <c r="AN13"/>
      <c r="AO13"/>
      <c r="AP13"/>
      <c r="AQ13"/>
      <c r="AR13"/>
      <c r="AS13"/>
      <c r="AT13"/>
      <c r="AU13"/>
      <c r="AV13"/>
      <c r="AW13"/>
      <c r="AX13"/>
      <c r="AY13"/>
      <c r="AZ13"/>
    </row>
    <row r="14" spans="1:52" ht="17.399999999999999" customHeight="1">
      <c r="A14" s="465"/>
      <c r="B14" s="465"/>
      <c r="C14" s="465"/>
      <c r="D14" s="465"/>
      <c r="E14" s="465"/>
      <c r="F14" s="465"/>
      <c r="G14" s="465"/>
      <c r="H14" s="465"/>
      <c r="I14" s="465"/>
      <c r="J14" s="465"/>
      <c r="K14" s="465"/>
      <c r="L14" s="465"/>
      <c r="M14" s="465"/>
      <c r="N14" s="465"/>
      <c r="O14" s="465"/>
      <c r="P14" s="465"/>
      <c r="Q14" s="465"/>
      <c r="R14" s="465"/>
      <c r="S14" s="465"/>
      <c r="T14" s="465"/>
      <c r="U14" s="465"/>
      <c r="V14" s="465"/>
      <c r="W14" s="465"/>
      <c r="X14" s="465"/>
      <c r="Y14" s="465"/>
      <c r="Z14" s="465"/>
      <c r="AA14" s="465"/>
      <c r="AB14" s="465"/>
      <c r="AC14" s="465"/>
      <c r="AD14" s="465"/>
      <c r="AE14" s="465"/>
      <c r="AF14" s="465"/>
      <c r="AG14" s="465"/>
      <c r="AH14" s="465"/>
      <c r="AI14" s="465"/>
      <c r="AJ14"/>
      <c r="AK14"/>
      <c r="AL14"/>
      <c r="AM14"/>
      <c r="AN14"/>
      <c r="AO14"/>
      <c r="AP14"/>
      <c r="AQ14"/>
      <c r="AR14"/>
      <c r="AS14"/>
      <c r="AT14"/>
      <c r="AU14"/>
      <c r="AV14"/>
      <c r="AW14"/>
      <c r="AX14"/>
      <c r="AY14"/>
      <c r="AZ14"/>
    </row>
    <row r="15" spans="1:52" ht="17.399999999999999" customHeight="1">
      <c r="A15" s="465"/>
      <c r="B15" s="465"/>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c r="AK15"/>
      <c r="AL15"/>
      <c r="AM15"/>
      <c r="AN15"/>
      <c r="AO15"/>
      <c r="AP15"/>
      <c r="AQ15"/>
      <c r="AR15"/>
      <c r="AS15"/>
      <c r="AT15"/>
      <c r="AU15"/>
      <c r="AV15"/>
      <c r="AW15"/>
      <c r="AX15"/>
      <c r="AY15"/>
      <c r="AZ15"/>
    </row>
    <row r="16" spans="1:52" ht="17.399999999999999" customHeight="1">
      <c r="A16" s="465"/>
      <c r="B16" s="465"/>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5"/>
      <c r="AH16" s="465"/>
      <c r="AI16" s="465"/>
      <c r="AJ16"/>
      <c r="AK16"/>
      <c r="AL16"/>
      <c r="AM16"/>
      <c r="AN16"/>
      <c r="AO16"/>
      <c r="AP16"/>
      <c r="AQ16"/>
      <c r="AR16"/>
      <c r="AS16"/>
      <c r="AT16"/>
      <c r="AU16"/>
      <c r="AV16"/>
      <c r="AW16"/>
      <c r="AX16"/>
      <c r="AY16"/>
      <c r="AZ16"/>
    </row>
    <row r="17" spans="1:52" ht="17.399999999999999" customHeight="1">
      <c r="A17" s="465"/>
      <c r="B17" s="465"/>
      <c r="C17" s="465"/>
      <c r="D17" s="465"/>
      <c r="E17" s="465"/>
      <c r="F17" s="465"/>
      <c r="G17" s="465"/>
      <c r="H17" s="465"/>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5"/>
      <c r="AI17" s="465"/>
      <c r="AJ17"/>
      <c r="AK17"/>
      <c r="AL17"/>
      <c r="AM17"/>
      <c r="AN17"/>
      <c r="AO17"/>
      <c r="AP17"/>
      <c r="AQ17"/>
      <c r="AR17"/>
      <c r="AS17"/>
      <c r="AT17"/>
      <c r="AU17"/>
      <c r="AV17"/>
      <c r="AW17"/>
      <c r="AX17"/>
      <c r="AY17"/>
      <c r="AZ17"/>
    </row>
    <row r="18" spans="1:52" ht="17.399999999999999" customHeight="1">
      <c r="A18" s="465"/>
      <c r="B18" s="465"/>
      <c r="C18" s="465"/>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c r="AI18" s="465"/>
      <c r="AJ18"/>
      <c r="AK18"/>
      <c r="AL18"/>
      <c r="AM18"/>
      <c r="AN18"/>
      <c r="AO18"/>
      <c r="AP18"/>
      <c r="AQ18"/>
      <c r="AR18"/>
      <c r="AS18"/>
      <c r="AT18"/>
      <c r="AU18"/>
      <c r="AV18"/>
      <c r="AW18"/>
      <c r="AX18"/>
      <c r="AY18"/>
      <c r="AZ18"/>
    </row>
    <row r="19" spans="1:52" ht="17.399999999999999" customHeight="1">
      <c r="A19" s="465"/>
      <c r="B19" s="465"/>
      <c r="C19" s="465"/>
      <c r="D19" s="465"/>
      <c r="E19" s="465"/>
      <c r="F19" s="465"/>
      <c r="G19" s="465"/>
      <c r="H19" s="465"/>
      <c r="I19" s="46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c r="AK19"/>
      <c r="AL19"/>
      <c r="AM19"/>
      <c r="AN19"/>
      <c r="AO19"/>
      <c r="AP19"/>
      <c r="AQ19"/>
      <c r="AR19"/>
      <c r="AS19"/>
      <c r="AT19"/>
      <c r="AU19"/>
      <c r="AV19"/>
      <c r="AW19"/>
      <c r="AX19"/>
      <c r="AY19"/>
      <c r="AZ19"/>
    </row>
    <row r="20" spans="1:52" ht="17.399999999999999" customHeight="1">
      <c r="A20" s="465"/>
      <c r="B20" s="465"/>
      <c r="C20" s="465"/>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c r="AK20"/>
      <c r="AL20"/>
      <c r="AM20"/>
      <c r="AN20"/>
      <c r="AO20"/>
      <c r="AP20"/>
      <c r="AQ20"/>
      <c r="AR20"/>
      <c r="AS20"/>
      <c r="AT20"/>
      <c r="AU20"/>
      <c r="AV20"/>
      <c r="AW20"/>
      <c r="AX20"/>
      <c r="AY20"/>
      <c r="AZ20"/>
    </row>
    <row r="21" spans="1:52" ht="13.2" customHeight="1">
      <c r="A21" s="465"/>
      <c r="B21" s="465"/>
      <c r="C21" s="465"/>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c r="AK21"/>
      <c r="AL21"/>
      <c r="AM21"/>
      <c r="AN21"/>
      <c r="AO21"/>
      <c r="AP21"/>
      <c r="AQ21"/>
      <c r="AR21"/>
      <c r="AS21"/>
      <c r="AT21"/>
      <c r="AU21"/>
      <c r="AV21"/>
      <c r="AW21"/>
      <c r="AX21"/>
      <c r="AY21"/>
      <c r="AZ21"/>
    </row>
    <row r="22" spans="1:52" ht="13.2" customHeight="1">
      <c r="A22" s="465"/>
      <c r="B22" s="465"/>
      <c r="C22" s="465"/>
      <c r="D22" s="465"/>
      <c r="E22" s="465"/>
      <c r="F22" s="465"/>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c r="AK22"/>
      <c r="AL22"/>
      <c r="AM22"/>
      <c r="AN22"/>
      <c r="AO22"/>
      <c r="AP22"/>
      <c r="AQ22"/>
      <c r="AR22"/>
      <c r="AS22"/>
      <c r="AT22"/>
      <c r="AU22"/>
      <c r="AV22"/>
      <c r="AW22"/>
      <c r="AX22"/>
      <c r="AY22"/>
      <c r="AZ22"/>
    </row>
    <row r="23" spans="1:52">
      <c r="A23" s="465"/>
      <c r="B23" s="465"/>
      <c r="C23" s="465"/>
      <c r="D23" s="465"/>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c r="AK23"/>
      <c r="AL23"/>
      <c r="AM23"/>
      <c r="AN23"/>
      <c r="AO23"/>
      <c r="AP23"/>
      <c r="AQ23"/>
      <c r="AR23"/>
      <c r="AS23"/>
      <c r="AT23"/>
      <c r="AU23"/>
      <c r="AV23"/>
      <c r="AW23"/>
      <c r="AX23"/>
      <c r="AY23"/>
      <c r="AZ23"/>
    </row>
    <row r="24" spans="1:52">
      <c r="A24" s="465"/>
      <c r="B24" s="465"/>
      <c r="C24" s="465"/>
      <c r="D24" s="465"/>
      <c r="E24" s="465"/>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c r="AK24"/>
      <c r="AL24"/>
      <c r="AM24"/>
      <c r="AN24"/>
      <c r="AO24"/>
      <c r="AP24"/>
      <c r="AQ24"/>
      <c r="AR24"/>
      <c r="AS24"/>
      <c r="AT24"/>
      <c r="AU24"/>
      <c r="AV24"/>
      <c r="AW24"/>
      <c r="AX24"/>
      <c r="AY24"/>
      <c r="AZ24"/>
    </row>
    <row r="25" spans="1:52">
      <c r="A25" s="465"/>
      <c r="B25" s="465"/>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5"/>
      <c r="AI25" s="465"/>
      <c r="AJ25"/>
      <c r="AK25"/>
      <c r="AL25"/>
      <c r="AM25"/>
      <c r="AN25"/>
      <c r="AO25"/>
      <c r="AP25"/>
      <c r="AQ25"/>
      <c r="AR25"/>
      <c r="AS25"/>
      <c r="AT25"/>
      <c r="AU25"/>
      <c r="AV25"/>
      <c r="AW25"/>
      <c r="AX25"/>
      <c r="AY25"/>
      <c r="AZ25"/>
    </row>
    <row r="26" spans="1:52">
      <c r="A26" s="465"/>
      <c r="B26" s="465"/>
      <c r="C26" s="465"/>
      <c r="D26" s="465"/>
      <c r="E26" s="465"/>
      <c r="F26" s="465"/>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c r="AK26"/>
      <c r="AL26"/>
      <c r="AM26"/>
      <c r="AN26"/>
      <c r="AO26"/>
      <c r="AP26"/>
      <c r="AQ26"/>
      <c r="AR26"/>
      <c r="AS26"/>
      <c r="AT26"/>
      <c r="AU26"/>
      <c r="AV26"/>
      <c r="AW26"/>
      <c r="AX26"/>
      <c r="AY26"/>
      <c r="AZ26"/>
    </row>
    <row r="27" spans="1:52">
      <c r="A27" s="465"/>
      <c r="B27" s="465"/>
      <c r="C27" s="465"/>
      <c r="D27" s="465"/>
      <c r="E27" s="465"/>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c r="AK27"/>
      <c r="AL27"/>
      <c r="AM27"/>
      <c r="AN27"/>
      <c r="AO27"/>
      <c r="AP27"/>
      <c r="AQ27"/>
      <c r="AR27"/>
      <c r="AS27"/>
      <c r="AT27"/>
      <c r="AU27"/>
      <c r="AV27"/>
      <c r="AW27"/>
      <c r="AX27"/>
      <c r="AY27"/>
      <c r="AZ27"/>
    </row>
    <row r="28" spans="1:52">
      <c r="A28" s="465"/>
      <c r="B28" s="465"/>
      <c r="C28" s="465"/>
      <c r="D28" s="465"/>
      <c r="E28" s="465"/>
      <c r="F28" s="465"/>
      <c r="G28" s="465"/>
      <c r="H28" s="465"/>
      <c r="I28" s="465"/>
      <c r="J28" s="465"/>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c r="AJ28"/>
      <c r="AK28"/>
      <c r="AL28"/>
      <c r="AM28"/>
      <c r="AN28"/>
      <c r="AO28"/>
      <c r="AP28"/>
      <c r="AQ28"/>
      <c r="AR28"/>
      <c r="AS28"/>
      <c r="AT28"/>
      <c r="AU28"/>
      <c r="AV28"/>
      <c r="AW28"/>
      <c r="AX28"/>
      <c r="AY28"/>
      <c r="AZ28"/>
    </row>
    <row r="29" spans="1:52">
      <c r="A29" s="465"/>
      <c r="B29" s="465"/>
      <c r="C29" s="465"/>
      <c r="D29" s="465"/>
      <c r="E29" s="465"/>
      <c r="F29" s="465"/>
      <c r="G29" s="465"/>
      <c r="H29" s="465"/>
      <c r="I29" s="465"/>
      <c r="J29" s="465"/>
      <c r="K29" s="465"/>
      <c r="L29" s="465"/>
      <c r="M29" s="465"/>
      <c r="N29" s="465"/>
      <c r="O29" s="465"/>
      <c r="P29" s="465"/>
      <c r="Q29" s="465"/>
      <c r="R29" s="465"/>
      <c r="S29" s="465"/>
      <c r="T29" s="465"/>
      <c r="U29" s="465"/>
      <c r="V29" s="465"/>
      <c r="W29" s="465"/>
      <c r="X29" s="465"/>
      <c r="Y29" s="465"/>
      <c r="Z29" s="465"/>
      <c r="AA29" s="465"/>
      <c r="AB29" s="465"/>
      <c r="AC29" s="465"/>
      <c r="AD29" s="465"/>
      <c r="AE29" s="465"/>
      <c r="AF29" s="465"/>
      <c r="AG29" s="465"/>
      <c r="AH29" s="465"/>
      <c r="AI29" s="465"/>
      <c r="AJ29"/>
      <c r="AK29"/>
      <c r="AL29"/>
      <c r="AM29"/>
      <c r="AN29"/>
      <c r="AO29"/>
      <c r="AP29"/>
      <c r="AQ29"/>
      <c r="AR29"/>
      <c r="AS29"/>
      <c r="AT29"/>
      <c r="AU29"/>
      <c r="AV29"/>
      <c r="AW29"/>
      <c r="AX29"/>
      <c r="AY29"/>
      <c r="AZ29"/>
    </row>
    <row r="30" spans="1:52">
      <c r="A30" s="465"/>
      <c r="B30" s="465"/>
      <c r="C30" s="465"/>
      <c r="D30" s="465"/>
      <c r="E30" s="465"/>
      <c r="F30" s="465"/>
      <c r="G30" s="465"/>
      <c r="H30" s="465"/>
      <c r="I30" s="465"/>
      <c r="J30" s="465"/>
      <c r="K30" s="465"/>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c r="AK30"/>
      <c r="AL30"/>
      <c r="AM30"/>
      <c r="AN30"/>
      <c r="AO30"/>
      <c r="AP30"/>
      <c r="AQ30"/>
      <c r="AR30"/>
      <c r="AS30"/>
      <c r="AT30"/>
      <c r="AU30"/>
      <c r="AV30"/>
      <c r="AW30"/>
      <c r="AX30"/>
      <c r="AY30"/>
      <c r="AZ30"/>
    </row>
    <row r="31" spans="1:52">
      <c r="A31" s="465"/>
      <c r="B31" s="465"/>
      <c r="C31" s="465"/>
      <c r="D31" s="465"/>
      <c r="E31" s="465"/>
      <c r="F31" s="465"/>
      <c r="G31" s="465"/>
      <c r="H31" s="465"/>
      <c r="I31" s="465"/>
      <c r="J31" s="465"/>
      <c r="K31" s="465"/>
      <c r="M31" s="465"/>
      <c r="N31" s="465"/>
      <c r="O31" s="465"/>
      <c r="P31" s="465"/>
      <c r="Q31" s="465"/>
      <c r="R31" s="465"/>
      <c r="S31" s="465"/>
      <c r="T31" s="465"/>
      <c r="U31" s="465"/>
      <c r="V31" s="465"/>
      <c r="W31" s="465"/>
      <c r="X31" s="465" t="s">
        <v>233</v>
      </c>
      <c r="Y31" s="465"/>
      <c r="Z31" s="465"/>
      <c r="AA31" s="465"/>
      <c r="AB31" s="465"/>
      <c r="AC31" s="465"/>
      <c r="AD31" s="465"/>
      <c r="AE31" s="465"/>
      <c r="AF31" s="465"/>
      <c r="AG31" s="465"/>
      <c r="AH31" s="465"/>
      <c r="AI31" s="465"/>
      <c r="AJ31"/>
      <c r="AK31"/>
      <c r="AL31"/>
      <c r="AM31"/>
      <c r="AN31"/>
      <c r="AO31"/>
      <c r="AP31"/>
      <c r="AQ31"/>
      <c r="AR31"/>
      <c r="AS31"/>
      <c r="AT31"/>
      <c r="AU31"/>
      <c r="AV31"/>
      <c r="AW31"/>
      <c r="AX31"/>
      <c r="AY31"/>
      <c r="AZ31"/>
    </row>
    <row r="32" spans="1:52">
      <c r="A32" s="465"/>
      <c r="B32" s="465"/>
      <c r="C32" s="465"/>
      <c r="D32" s="465"/>
      <c r="E32" s="465"/>
      <c r="F32" s="465"/>
      <c r="G32" s="465"/>
      <c r="H32" s="465"/>
      <c r="I32" s="465"/>
      <c r="J32" s="465"/>
      <c r="K32" s="465"/>
      <c r="L32" s="465"/>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c r="AJ32"/>
      <c r="AK32"/>
      <c r="AL32"/>
      <c r="AM32"/>
      <c r="AN32"/>
      <c r="AO32"/>
      <c r="AP32"/>
      <c r="AQ32"/>
      <c r="AR32"/>
      <c r="AS32"/>
      <c r="AT32"/>
      <c r="AU32"/>
      <c r="AV32"/>
      <c r="AW32"/>
      <c r="AX32"/>
      <c r="AY32"/>
      <c r="AZ32"/>
    </row>
    <row r="33" spans="1:52" ht="13.8">
      <c r="A33" s="465"/>
      <c r="B33" s="465"/>
      <c r="C33" s="465"/>
      <c r="D33" s="465"/>
      <c r="E33" s="465"/>
      <c r="F33" s="465"/>
      <c r="G33" s="465"/>
      <c r="H33" s="465"/>
      <c r="I33" s="465"/>
      <c r="J33" s="465"/>
      <c r="K33" s="465"/>
      <c r="L33" s="465"/>
      <c r="M33" s="465"/>
      <c r="N33" s="465"/>
      <c r="O33" s="465"/>
      <c r="P33" s="465"/>
      <c r="Q33" s="465"/>
      <c r="R33" s="465"/>
      <c r="S33" s="465"/>
      <c r="T33" s="465"/>
      <c r="U33" s="465"/>
      <c r="V33" s="465"/>
      <c r="W33" s="602"/>
      <c r="X33" s="465"/>
      <c r="Y33" s="465"/>
      <c r="Z33" s="465"/>
      <c r="AA33" s="465"/>
      <c r="AB33" s="465"/>
      <c r="AC33" s="465"/>
      <c r="AD33" s="465"/>
      <c r="AE33" s="465"/>
      <c r="AF33" s="465"/>
      <c r="AG33" s="465"/>
      <c r="AH33" s="465"/>
      <c r="AI33" s="465"/>
      <c r="AJ33"/>
      <c r="AK33"/>
      <c r="AL33"/>
      <c r="AM33"/>
      <c r="AN33"/>
      <c r="AO33"/>
      <c r="AP33"/>
      <c r="AQ33"/>
      <c r="AR33"/>
      <c r="AS33"/>
      <c r="AT33"/>
      <c r="AU33"/>
      <c r="AV33"/>
      <c r="AW33"/>
      <c r="AX33"/>
      <c r="AY33"/>
      <c r="AZ33"/>
    </row>
    <row r="34" spans="1:52">
      <c r="A34" s="465"/>
      <c r="B34" s="465"/>
      <c r="C34" s="465"/>
      <c r="D34" s="465"/>
      <c r="E34" s="465"/>
      <c r="F34" s="465"/>
      <c r="G34" s="465"/>
      <c r="H34" s="465"/>
      <c r="I34" s="465"/>
      <c r="J34" s="465"/>
      <c r="K34" s="465"/>
      <c r="L34" s="465"/>
      <c r="M34" s="465"/>
      <c r="N34" s="465"/>
      <c r="O34" s="465"/>
      <c r="P34" s="465"/>
      <c r="Q34" s="465"/>
      <c r="R34" s="465"/>
      <c r="S34" s="465"/>
      <c r="T34" s="465"/>
      <c r="U34" s="465"/>
      <c r="V34" s="465"/>
      <c r="W34" s="465"/>
      <c r="X34" s="465"/>
      <c r="Y34" s="465"/>
      <c r="Z34" s="465"/>
      <c r="AA34" s="465"/>
      <c r="AB34" s="465"/>
      <c r="AC34" s="465"/>
      <c r="AD34" s="465"/>
      <c r="AE34" s="465"/>
      <c r="AF34" s="465"/>
      <c r="AG34" s="465"/>
      <c r="AH34" s="465"/>
      <c r="AI34" s="465"/>
      <c r="AJ34"/>
      <c r="AK34"/>
      <c r="AL34"/>
      <c r="AM34"/>
      <c r="AN34"/>
      <c r="AO34"/>
      <c r="AP34"/>
      <c r="AQ34"/>
      <c r="AR34"/>
      <c r="AS34"/>
      <c r="AT34"/>
      <c r="AU34"/>
      <c r="AV34"/>
      <c r="AW34"/>
      <c r="AX34"/>
      <c r="AY34"/>
      <c r="AZ34"/>
    </row>
    <row r="35" spans="1:52">
      <c r="A35" s="465"/>
      <c r="B35" s="465"/>
      <c r="C35" s="465"/>
      <c r="D35" s="465"/>
      <c r="E35" s="465"/>
      <c r="F35" s="465"/>
      <c r="G35" s="465"/>
      <c r="H35" s="465"/>
      <c r="I35" s="465"/>
      <c r="J35" s="465"/>
      <c r="K35" s="465"/>
      <c r="L35" s="465"/>
      <c r="M35" s="465"/>
      <c r="N35" s="465"/>
      <c r="O35" s="465"/>
      <c r="P35" s="465"/>
      <c r="Q35" s="465"/>
      <c r="R35" s="465"/>
      <c r="S35" s="465"/>
      <c r="T35" s="465"/>
      <c r="U35" s="465"/>
      <c r="V35" s="465"/>
      <c r="W35" s="465"/>
      <c r="X35" s="465"/>
      <c r="Y35" s="465"/>
      <c r="Z35" s="465"/>
      <c r="AA35" s="465"/>
      <c r="AB35" s="465"/>
      <c r="AC35" s="465"/>
      <c r="AD35" s="465"/>
      <c r="AE35" s="465"/>
      <c r="AF35" s="465"/>
      <c r="AG35" s="465"/>
      <c r="AH35" s="465"/>
      <c r="AI35" s="465"/>
    </row>
    <row r="36" spans="1:52">
      <c r="A36" s="465"/>
      <c r="B36" s="465"/>
      <c r="C36" s="465"/>
      <c r="D36" s="465"/>
      <c r="E36" s="465"/>
      <c r="F36" s="465"/>
      <c r="G36" s="465"/>
      <c r="H36" s="465"/>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row>
    <row r="37" spans="1:52" ht="13.8" thickBot="1">
      <c r="A37" s="465"/>
      <c r="B37" s="465"/>
      <c r="C37" s="465"/>
      <c r="D37" s="603"/>
      <c r="E37" s="603"/>
      <c r="F37" s="603"/>
      <c r="G37" s="603"/>
      <c r="H37" s="603"/>
      <c r="I37" s="603"/>
      <c r="J37" s="603"/>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row>
    <row r="38" spans="1:52" ht="13.8" thickTop="1">
      <c r="A38" s="465"/>
      <c r="B38" s="465"/>
      <c r="C38" s="465"/>
      <c r="D38" s="604"/>
      <c r="E38" s="605"/>
      <c r="F38" s="605"/>
      <c r="G38" s="605"/>
      <c r="H38" s="605"/>
      <c r="I38" s="605"/>
      <c r="J38" s="606"/>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465"/>
      <c r="AI38" s="465"/>
    </row>
    <row r="39" spans="1:52" ht="23.4">
      <c r="A39" s="465"/>
      <c r="B39" s="465"/>
      <c r="C39" s="465"/>
      <c r="D39" s="607"/>
      <c r="E39" s="608" t="s">
        <v>232</v>
      </c>
      <c r="F39" s="608"/>
      <c r="G39" s="608"/>
      <c r="H39" s="608"/>
      <c r="I39" s="608"/>
      <c r="J39" s="609"/>
      <c r="K39" s="465"/>
      <c r="L39" s="465"/>
      <c r="M39" s="465"/>
      <c r="N39" s="465"/>
      <c r="O39" s="465"/>
      <c r="P39" s="465"/>
      <c r="Q39" s="465"/>
      <c r="R39" s="465"/>
      <c r="S39" s="465"/>
      <c r="T39" s="465"/>
      <c r="U39" s="465"/>
      <c r="V39" s="465"/>
      <c r="W39" s="465"/>
      <c r="X39" s="465"/>
      <c r="Y39" s="465"/>
      <c r="Z39" s="465"/>
      <c r="AA39" s="465"/>
      <c r="AB39" s="465"/>
      <c r="AC39" s="465"/>
      <c r="AD39" s="465"/>
      <c r="AE39" s="465"/>
      <c r="AF39" s="465"/>
      <c r="AG39" s="465"/>
      <c r="AH39" s="465"/>
      <c r="AI39" s="465"/>
    </row>
    <row r="40" spans="1:52" ht="23.4">
      <c r="A40" s="465"/>
      <c r="B40" s="465"/>
      <c r="C40" s="465"/>
      <c r="D40" s="607"/>
      <c r="E40" s="608"/>
      <c r="F40" s="608"/>
      <c r="G40" s="608"/>
      <c r="H40" s="608"/>
      <c r="I40" s="608"/>
      <c r="J40" s="609"/>
      <c r="K40" s="465"/>
      <c r="L40" s="465"/>
      <c r="M40" s="465"/>
      <c r="N40" s="465"/>
      <c r="O40" s="465"/>
      <c r="P40" s="465"/>
      <c r="Q40" s="465"/>
      <c r="R40" s="465"/>
      <c r="S40" s="465"/>
      <c r="T40" s="465"/>
      <c r="U40" s="465"/>
      <c r="V40" s="465"/>
      <c r="W40" s="465"/>
      <c r="X40" s="465"/>
      <c r="Y40" s="465"/>
      <c r="Z40" s="465"/>
      <c r="AA40" s="465"/>
      <c r="AB40" s="465"/>
      <c r="AC40" s="465"/>
      <c r="AD40" s="465"/>
      <c r="AE40" s="465"/>
      <c r="AF40" s="465"/>
      <c r="AG40" s="465"/>
      <c r="AH40" s="465"/>
      <c r="AI40" s="465"/>
    </row>
    <row r="41" spans="1:52" ht="23.4">
      <c r="A41" s="465"/>
      <c r="B41" s="465"/>
      <c r="C41" s="465"/>
      <c r="D41" s="607"/>
      <c r="E41" s="608" t="s">
        <v>180</v>
      </c>
      <c r="F41" s="608" t="s">
        <v>229</v>
      </c>
      <c r="G41" s="608"/>
      <c r="H41" s="608"/>
      <c r="I41" s="608"/>
      <c r="J41" s="609"/>
      <c r="K41" s="465"/>
      <c r="L41" s="465"/>
      <c r="M41" s="465"/>
      <c r="N41" s="465"/>
      <c r="O41" s="465"/>
      <c r="P41" s="465"/>
      <c r="Q41" s="465"/>
      <c r="R41" s="465"/>
      <c r="S41" s="465"/>
      <c r="T41" s="465"/>
      <c r="U41" s="465"/>
      <c r="V41" s="465"/>
      <c r="W41" s="465"/>
      <c r="X41" s="465"/>
      <c r="Y41" s="465"/>
      <c r="Z41" s="465"/>
      <c r="AA41" s="465"/>
      <c r="AB41" s="465"/>
      <c r="AC41" s="465"/>
      <c r="AD41" s="465"/>
      <c r="AE41" s="465"/>
      <c r="AF41" s="465"/>
      <c r="AG41" s="465"/>
      <c r="AH41" s="465"/>
      <c r="AI41" s="465"/>
    </row>
    <row r="42" spans="1:52" ht="23.4">
      <c r="A42" s="465"/>
      <c r="B42" s="465"/>
      <c r="C42" s="465"/>
      <c r="D42" s="607"/>
      <c r="E42" s="608"/>
      <c r="F42" s="608" t="s">
        <v>230</v>
      </c>
      <c r="G42" s="608"/>
      <c r="H42" s="608"/>
      <c r="I42" s="608"/>
      <c r="J42" s="609"/>
      <c r="K42" s="465"/>
      <c r="L42" s="465"/>
      <c r="M42" s="465"/>
      <c r="N42" s="465"/>
      <c r="O42" s="465"/>
      <c r="P42" s="465"/>
      <c r="Q42" s="465"/>
      <c r="R42" s="465"/>
      <c r="S42" s="465"/>
      <c r="T42" s="465"/>
      <c r="U42" s="465"/>
      <c r="V42" s="465"/>
      <c r="W42" s="465"/>
      <c r="X42" s="465"/>
      <c r="Y42" s="465"/>
      <c r="Z42" s="465"/>
      <c r="AA42" s="465"/>
      <c r="AB42" s="465"/>
      <c r="AC42" s="465"/>
      <c r="AD42" s="465"/>
      <c r="AE42" s="465"/>
      <c r="AF42" s="465"/>
      <c r="AG42" s="465"/>
      <c r="AH42" s="465"/>
      <c r="AI42" s="465"/>
    </row>
    <row r="43" spans="1:52" ht="23.4">
      <c r="A43" s="465"/>
      <c r="B43" s="465"/>
      <c r="C43" s="465"/>
      <c r="D43" s="607"/>
      <c r="E43" s="608"/>
      <c r="F43" s="608" t="s">
        <v>231</v>
      </c>
      <c r="G43" s="608"/>
      <c r="H43" s="608"/>
      <c r="I43" s="608"/>
      <c r="J43" s="609"/>
      <c r="K43" s="465"/>
      <c r="L43" s="465"/>
      <c r="M43" s="465"/>
      <c r="N43" s="465"/>
      <c r="O43" s="465"/>
      <c r="P43" s="465"/>
      <c r="Q43" s="465"/>
      <c r="R43" s="465"/>
      <c r="S43" s="465"/>
      <c r="T43" s="465"/>
      <c r="U43" s="465"/>
      <c r="V43" s="465"/>
      <c r="W43" s="465"/>
      <c r="X43" s="465"/>
      <c r="Y43" s="465"/>
      <c r="Z43" s="465"/>
      <c r="AA43" s="465"/>
      <c r="AB43" s="465"/>
      <c r="AC43" s="465"/>
      <c r="AD43" s="465"/>
      <c r="AE43" s="465"/>
      <c r="AF43" s="465"/>
      <c r="AG43" s="465"/>
      <c r="AH43" s="465"/>
      <c r="AI43" s="465"/>
    </row>
    <row r="44" spans="1:52" ht="24" thickBot="1">
      <c r="A44" s="465"/>
      <c r="B44" s="465"/>
      <c r="C44" s="465"/>
      <c r="D44" s="610"/>
      <c r="E44" s="611"/>
      <c r="F44" s="611"/>
      <c r="G44" s="611"/>
      <c r="H44" s="611"/>
      <c r="I44" s="611"/>
      <c r="J44" s="612"/>
      <c r="K44" s="465"/>
      <c r="L44" s="465"/>
      <c r="M44" s="465"/>
      <c r="N44" s="465"/>
      <c r="O44" s="465"/>
      <c r="P44" s="465"/>
      <c r="Q44" s="465"/>
      <c r="R44" s="465"/>
      <c r="S44" s="465"/>
      <c r="T44" s="465"/>
      <c r="U44" s="465"/>
      <c r="V44" s="465"/>
      <c r="W44" s="465"/>
      <c r="X44" s="465"/>
      <c r="Y44" s="465"/>
      <c r="Z44" s="465"/>
      <c r="AA44" s="465"/>
      <c r="AB44" s="465"/>
      <c r="AC44" s="465"/>
      <c r="AD44" s="465"/>
      <c r="AE44" s="465"/>
      <c r="AF44" s="465"/>
      <c r="AG44" s="465"/>
      <c r="AH44" s="465"/>
      <c r="AI44" s="465"/>
    </row>
    <row r="45" spans="1:52" ht="13.8" thickTop="1">
      <c r="A45" s="465"/>
      <c r="B45" s="465"/>
      <c r="C45" s="465"/>
      <c r="D45" s="465"/>
      <c r="E45" s="465"/>
      <c r="F45" s="465"/>
      <c r="G45" s="465"/>
      <c r="H45" s="465"/>
      <c r="I45" s="465"/>
      <c r="J45" s="465"/>
      <c r="K45" s="465"/>
      <c r="L45" s="465"/>
      <c r="M45" s="465"/>
      <c r="N45" s="465"/>
      <c r="O45" s="465"/>
      <c r="P45" s="465"/>
      <c r="Q45" s="465"/>
      <c r="R45" s="465"/>
      <c r="S45" s="465"/>
      <c r="T45" s="465"/>
      <c r="U45" s="465"/>
      <c r="V45" s="465"/>
      <c r="W45" s="465"/>
      <c r="X45" s="465"/>
      <c r="Y45" s="465"/>
      <c r="Z45" s="465"/>
      <c r="AA45" s="465"/>
      <c r="AB45" s="465"/>
      <c r="AC45" s="465"/>
      <c r="AD45" s="465"/>
      <c r="AE45" s="465"/>
      <c r="AF45" s="465"/>
      <c r="AG45" s="465"/>
      <c r="AH45" s="465"/>
      <c r="AI45" s="465"/>
    </row>
    <row r="46" spans="1:52">
      <c r="A46" s="465"/>
      <c r="B46" s="465"/>
      <c r="C46" s="465"/>
      <c r="D46" s="465"/>
      <c r="E46" s="465"/>
      <c r="F46" s="465"/>
      <c r="G46" s="465"/>
      <c r="H46" s="465"/>
      <c r="I46" s="465"/>
      <c r="J46" s="465"/>
      <c r="K46" s="465"/>
      <c r="L46" s="465"/>
      <c r="M46" s="465"/>
      <c r="N46" s="465"/>
      <c r="O46" s="465"/>
      <c r="P46" s="465"/>
      <c r="Q46" s="465"/>
      <c r="R46" s="465"/>
      <c r="S46" s="465"/>
      <c r="T46" s="465"/>
      <c r="U46" s="465"/>
      <c r="V46" s="465"/>
      <c r="W46" s="465"/>
      <c r="X46" s="465"/>
      <c r="Y46" s="465"/>
      <c r="Z46" s="465"/>
      <c r="AA46" s="465"/>
      <c r="AB46" s="465"/>
      <c r="AC46" s="465"/>
      <c r="AD46" s="465"/>
      <c r="AE46" s="465"/>
      <c r="AF46" s="465"/>
      <c r="AG46" s="465"/>
      <c r="AH46" s="465"/>
      <c r="AI46" s="465"/>
    </row>
    <row r="47" spans="1:52">
      <c r="A47" s="465"/>
      <c r="B47" s="465"/>
      <c r="C47" s="465"/>
      <c r="D47" s="465"/>
      <c r="E47" s="465"/>
      <c r="F47" s="465"/>
      <c r="G47" s="465"/>
      <c r="H47" s="465"/>
      <c r="I47" s="465"/>
      <c r="J47" s="465"/>
      <c r="K47" s="465"/>
      <c r="L47" s="465"/>
      <c r="M47" s="465"/>
      <c r="N47" s="465"/>
      <c r="O47" s="465"/>
      <c r="P47" s="465"/>
      <c r="Q47" s="465"/>
      <c r="R47" s="465"/>
      <c r="S47" s="465"/>
      <c r="T47" s="465"/>
      <c r="U47" s="465"/>
      <c r="V47" s="465"/>
      <c r="W47" s="465"/>
      <c r="X47" s="465"/>
      <c r="Y47" s="465"/>
      <c r="Z47" s="465"/>
      <c r="AA47" s="465"/>
      <c r="AB47" s="465"/>
      <c r="AC47" s="465"/>
      <c r="AD47" s="465"/>
      <c r="AE47" s="465"/>
      <c r="AF47" s="465"/>
      <c r="AG47" s="465"/>
      <c r="AH47" s="465"/>
      <c r="AI47" s="465"/>
    </row>
    <row r="48" spans="1:52">
      <c r="A48" s="465"/>
      <c r="B48" s="465"/>
      <c r="C48" s="465"/>
      <c r="D48" s="465"/>
      <c r="E48" s="465"/>
      <c r="F48" s="465"/>
      <c r="G48" s="465"/>
      <c r="H48" s="465"/>
      <c r="I48" s="465"/>
      <c r="J48" s="465"/>
      <c r="K48" s="465"/>
      <c r="L48" s="465"/>
      <c r="M48" s="465"/>
      <c r="N48" s="465"/>
      <c r="O48" s="465"/>
      <c r="P48" s="465"/>
      <c r="Q48" s="465"/>
      <c r="R48" s="465"/>
      <c r="S48" s="465"/>
      <c r="T48" s="465"/>
      <c r="U48" s="465"/>
      <c r="V48" s="465"/>
      <c r="W48" s="465"/>
      <c r="X48" s="465"/>
      <c r="Y48" s="465"/>
      <c r="Z48" s="465"/>
      <c r="AA48" s="465"/>
      <c r="AB48" s="465"/>
      <c r="AC48" s="465"/>
      <c r="AD48" s="465"/>
      <c r="AE48" s="465"/>
      <c r="AF48" s="465"/>
      <c r="AG48" s="465"/>
      <c r="AH48" s="465"/>
      <c r="AI48" s="465"/>
    </row>
    <row r="49" spans="1:35">
      <c r="A49" s="465"/>
      <c r="B49" s="465"/>
      <c r="C49" s="465"/>
      <c r="D49" s="465"/>
      <c r="E49" s="465"/>
      <c r="F49" s="465"/>
      <c r="G49" s="465"/>
      <c r="H49" s="465"/>
      <c r="I49" s="465"/>
      <c r="J49" s="465"/>
      <c r="K49" s="465"/>
      <c r="L49" s="465"/>
      <c r="M49" s="465"/>
      <c r="N49" s="465"/>
      <c r="O49" s="465"/>
      <c r="P49" s="465"/>
      <c r="Q49" s="465"/>
      <c r="R49" s="465"/>
      <c r="S49" s="465"/>
      <c r="T49" s="465"/>
      <c r="U49" s="465"/>
      <c r="V49" s="465"/>
      <c r="W49" s="465"/>
      <c r="X49" s="465"/>
      <c r="Y49" s="465"/>
      <c r="Z49" s="465"/>
      <c r="AA49" s="465"/>
      <c r="AB49" s="465"/>
      <c r="AC49" s="465"/>
      <c r="AD49" s="465"/>
      <c r="AE49" s="465"/>
      <c r="AF49" s="465"/>
      <c r="AG49" s="465"/>
      <c r="AH49" s="465"/>
      <c r="AI49" s="465"/>
    </row>
    <row r="50" spans="1:35">
      <c r="A50" s="465"/>
      <c r="B50" s="465"/>
      <c r="C50" s="465"/>
      <c r="D50" s="465"/>
      <c r="E50" s="465"/>
      <c r="F50" s="465"/>
      <c r="G50" s="465"/>
      <c r="H50" s="465"/>
      <c r="I50" s="465"/>
      <c r="J50" s="465"/>
      <c r="K50" s="465"/>
      <c r="L50" s="465"/>
      <c r="M50" s="465"/>
      <c r="N50" s="465"/>
      <c r="O50" s="465"/>
      <c r="P50" s="465"/>
      <c r="Q50" s="465"/>
      <c r="R50" s="465"/>
      <c r="S50" s="465"/>
      <c r="T50" s="465"/>
      <c r="U50" s="465"/>
      <c r="V50" s="465"/>
      <c r="W50" s="465"/>
      <c r="X50" s="465"/>
      <c r="Y50" s="465"/>
      <c r="Z50" s="465"/>
      <c r="AA50" s="465"/>
      <c r="AB50" s="465"/>
      <c r="AC50" s="465"/>
      <c r="AD50" s="465"/>
      <c r="AE50" s="465"/>
      <c r="AF50" s="465"/>
      <c r="AG50" s="465"/>
      <c r="AH50" s="465"/>
      <c r="AI50" s="465"/>
    </row>
    <row r="51" spans="1:35">
      <c r="A51" s="465"/>
      <c r="B51" s="465"/>
      <c r="C51" s="465"/>
      <c r="D51" s="465"/>
      <c r="E51" s="465"/>
      <c r="F51" s="465"/>
      <c r="G51" s="465"/>
      <c r="H51" s="465"/>
      <c r="I51" s="465"/>
      <c r="J51" s="465"/>
      <c r="K51" s="465"/>
      <c r="L51" s="465"/>
      <c r="M51" s="465"/>
      <c r="N51" s="465"/>
      <c r="O51" s="465"/>
      <c r="P51" s="465"/>
      <c r="Q51" s="465"/>
      <c r="R51" s="465"/>
      <c r="S51" s="465"/>
      <c r="T51" s="465"/>
      <c r="U51" s="465"/>
      <c r="V51" s="465"/>
      <c r="W51" s="465"/>
      <c r="X51" s="465"/>
      <c r="Y51" s="465"/>
      <c r="Z51" s="465"/>
      <c r="AA51" s="465"/>
      <c r="AB51" s="465"/>
      <c r="AC51" s="465"/>
      <c r="AD51" s="465"/>
      <c r="AE51" s="465"/>
      <c r="AF51" s="465"/>
      <c r="AG51" s="465"/>
      <c r="AH51" s="465"/>
      <c r="AI51" s="465"/>
    </row>
    <row r="52" spans="1:35">
      <c r="A52" s="465"/>
      <c r="B52" s="465"/>
      <c r="C52" s="465"/>
      <c r="D52" s="465"/>
      <c r="E52" s="465"/>
      <c r="F52" s="465"/>
      <c r="G52" s="465"/>
      <c r="H52" s="465"/>
      <c r="I52" s="465"/>
      <c r="J52" s="465"/>
      <c r="K52" s="465"/>
      <c r="L52" s="465"/>
      <c r="M52" s="465"/>
      <c r="N52" s="465"/>
      <c r="O52" s="465"/>
      <c r="P52" s="465"/>
      <c r="Q52" s="465"/>
      <c r="R52" s="465"/>
      <c r="S52" s="465"/>
      <c r="T52" s="465"/>
      <c r="U52" s="465"/>
      <c r="V52" s="465"/>
      <c r="W52" s="465"/>
      <c r="X52" s="465"/>
      <c r="Y52" s="465"/>
      <c r="Z52" s="465"/>
      <c r="AA52" s="465"/>
      <c r="AB52" s="465"/>
      <c r="AC52" s="465"/>
      <c r="AD52" s="465"/>
      <c r="AE52" s="465"/>
      <c r="AF52" s="465"/>
      <c r="AG52" s="465"/>
      <c r="AH52" s="465"/>
      <c r="AI52" s="465"/>
    </row>
    <row r="53" spans="1:35">
      <c r="A53" s="465"/>
      <c r="B53" s="465"/>
      <c r="C53" s="465"/>
      <c r="D53" s="465"/>
      <c r="E53" s="465"/>
      <c r="F53" s="465"/>
      <c r="G53" s="465"/>
      <c r="H53" s="465"/>
      <c r="I53" s="465"/>
      <c r="J53" s="465"/>
      <c r="K53" s="465"/>
      <c r="L53" s="465"/>
      <c r="M53" s="465"/>
      <c r="N53" s="465"/>
      <c r="O53" s="465"/>
      <c r="P53" s="465"/>
      <c r="Q53" s="465"/>
      <c r="R53" s="465"/>
      <c r="S53" s="465"/>
      <c r="T53" s="465"/>
      <c r="U53" s="465"/>
      <c r="V53" s="465"/>
      <c r="W53" s="465"/>
      <c r="X53" s="465"/>
      <c r="Y53" s="465"/>
      <c r="Z53" s="465"/>
      <c r="AA53" s="465"/>
      <c r="AB53" s="465"/>
      <c r="AC53" s="465"/>
      <c r="AD53" s="465"/>
      <c r="AE53" s="465"/>
      <c r="AF53" s="465"/>
      <c r="AG53" s="465"/>
      <c r="AH53" s="465"/>
      <c r="AI53" s="465"/>
    </row>
    <row r="54" spans="1:35">
      <c r="A54" s="465"/>
      <c r="B54" s="465"/>
      <c r="C54" s="465"/>
      <c r="D54" s="465"/>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c r="AI54" s="465"/>
    </row>
    <row r="55" spans="1:35">
      <c r="A55" s="465"/>
      <c r="B55" s="465"/>
      <c r="C55" s="465"/>
      <c r="D55" s="465"/>
      <c r="E55" s="465"/>
      <c r="F55" s="465"/>
      <c r="G55" s="465"/>
      <c r="H55" s="465"/>
      <c r="I55" s="465"/>
      <c r="J55" s="465"/>
      <c r="K55" s="465"/>
      <c r="L55" s="465"/>
      <c r="M55" s="465"/>
      <c r="N55" s="465"/>
      <c r="O55" s="465"/>
      <c r="P55" s="465"/>
      <c r="Q55" s="465"/>
      <c r="R55" s="465"/>
      <c r="S55" s="465"/>
      <c r="T55" s="465"/>
      <c r="U55" s="465"/>
      <c r="V55" s="465"/>
      <c r="W55" s="465"/>
      <c r="X55" s="465"/>
      <c r="Y55" s="465"/>
      <c r="Z55" s="465"/>
      <c r="AA55" s="465"/>
      <c r="AB55" s="465"/>
      <c r="AC55" s="465"/>
      <c r="AD55" s="465"/>
      <c r="AE55" s="465"/>
      <c r="AF55" s="465"/>
      <c r="AG55" s="465"/>
      <c r="AH55" s="465"/>
      <c r="AI55" s="465"/>
    </row>
    <row r="56" spans="1:35">
      <c r="A56" s="465"/>
      <c r="B56" s="465"/>
      <c r="C56" s="465"/>
      <c r="D56" s="465"/>
      <c r="E56" s="465"/>
      <c r="F56" s="465"/>
      <c r="G56" s="465"/>
      <c r="H56" s="465"/>
      <c r="I56" s="465"/>
      <c r="J56" s="465"/>
      <c r="K56" s="465"/>
      <c r="L56" s="465"/>
      <c r="M56" s="465"/>
      <c r="N56" s="465"/>
      <c r="O56" s="465"/>
      <c r="P56" s="465"/>
      <c r="Q56" s="465"/>
      <c r="R56" s="465"/>
      <c r="S56" s="465"/>
      <c r="T56" s="465"/>
      <c r="U56" s="465"/>
      <c r="V56" s="465"/>
      <c r="W56" s="465"/>
      <c r="X56" s="465"/>
      <c r="Y56" s="465"/>
      <c r="Z56" s="465"/>
      <c r="AA56" s="465"/>
      <c r="AB56" s="465"/>
      <c r="AC56" s="465"/>
      <c r="AD56" s="465"/>
      <c r="AE56" s="465"/>
      <c r="AF56" s="465"/>
      <c r="AG56" s="465"/>
      <c r="AH56" s="465"/>
      <c r="AI56" s="465"/>
    </row>
    <row r="57" spans="1:35">
      <c r="A57" s="465"/>
      <c r="B57" s="465"/>
      <c r="C57" s="465"/>
      <c r="D57" s="465"/>
      <c r="E57" s="465"/>
      <c r="F57" s="465"/>
      <c r="G57" s="465"/>
      <c r="H57" s="465"/>
      <c r="I57" s="465"/>
      <c r="J57" s="465"/>
      <c r="K57" s="465"/>
      <c r="L57" s="465"/>
      <c r="M57" s="465"/>
      <c r="N57" s="465"/>
      <c r="O57" s="465"/>
      <c r="P57" s="465"/>
      <c r="Q57" s="465"/>
      <c r="R57" s="465"/>
      <c r="S57" s="465"/>
      <c r="T57" s="465"/>
      <c r="U57" s="465"/>
      <c r="V57" s="465"/>
      <c r="W57" s="465"/>
      <c r="X57" s="465"/>
      <c r="Y57" s="465"/>
      <c r="Z57" s="465"/>
      <c r="AA57" s="465"/>
      <c r="AB57" s="465"/>
      <c r="AC57" s="465"/>
      <c r="AD57" s="465"/>
      <c r="AE57" s="465"/>
      <c r="AF57" s="465"/>
      <c r="AG57" s="465"/>
      <c r="AH57" s="465"/>
      <c r="AI57" s="465"/>
    </row>
    <row r="58" spans="1:35">
      <c r="A58" s="465"/>
      <c r="B58" s="465"/>
      <c r="C58" s="465"/>
      <c r="D58" s="465"/>
      <c r="E58" s="465"/>
      <c r="F58" s="465"/>
      <c r="G58" s="465"/>
      <c r="H58" s="465"/>
      <c r="I58" s="465"/>
      <c r="J58" s="465"/>
      <c r="K58" s="465"/>
      <c r="L58" s="465"/>
      <c r="M58" s="465"/>
      <c r="N58" s="465"/>
      <c r="O58" s="465"/>
      <c r="P58" s="465"/>
      <c r="Q58" s="465"/>
      <c r="R58" s="465"/>
      <c r="S58" s="465"/>
      <c r="T58" s="465"/>
      <c r="U58" s="465"/>
      <c r="V58" s="465"/>
      <c r="W58" s="465"/>
      <c r="X58" s="465"/>
      <c r="Y58" s="465"/>
      <c r="Z58" s="465"/>
      <c r="AA58" s="465"/>
      <c r="AB58" s="465"/>
      <c r="AC58" s="465"/>
      <c r="AD58" s="465"/>
      <c r="AE58" s="465"/>
      <c r="AF58" s="465"/>
      <c r="AG58" s="465"/>
      <c r="AH58" s="465"/>
      <c r="AI58" s="465"/>
    </row>
    <row r="59" spans="1:35">
      <c r="A59" s="465"/>
      <c r="B59" s="465"/>
      <c r="C59" s="465"/>
      <c r="D59" s="465"/>
      <c r="E59" s="465"/>
      <c r="F59" s="465"/>
      <c r="G59" s="465"/>
      <c r="H59" s="465"/>
      <c r="I59" s="465"/>
      <c r="J59" s="465"/>
      <c r="K59" s="465"/>
      <c r="L59" s="465"/>
      <c r="M59" s="465"/>
      <c r="N59" s="465"/>
      <c r="O59" s="465"/>
      <c r="P59" s="465"/>
      <c r="Q59" s="465"/>
      <c r="R59" s="465"/>
      <c r="S59" s="465"/>
      <c r="T59" s="465"/>
      <c r="U59" s="465"/>
      <c r="V59" s="465"/>
      <c r="W59" s="465"/>
      <c r="X59" s="465"/>
      <c r="Y59" s="465"/>
      <c r="Z59" s="465"/>
      <c r="AA59" s="465"/>
      <c r="AB59" s="465"/>
      <c r="AC59" s="465"/>
      <c r="AD59" s="465"/>
      <c r="AE59" s="465"/>
      <c r="AF59" s="465"/>
      <c r="AG59" s="465"/>
      <c r="AH59" s="465"/>
      <c r="AI59" s="465"/>
    </row>
    <row r="60" spans="1:35">
      <c r="A60" s="465"/>
      <c r="B60" s="465"/>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row>
    <row r="61" spans="1:35">
      <c r="A61" s="465"/>
      <c r="B61" s="465"/>
      <c r="C61" s="465"/>
      <c r="D61" s="465"/>
      <c r="E61" s="465"/>
      <c r="F61" s="465"/>
      <c r="G61" s="465"/>
      <c r="H61" s="465"/>
      <c r="I61" s="465"/>
      <c r="J61" s="465"/>
      <c r="K61" s="465"/>
      <c r="L61" s="465"/>
      <c r="M61" s="465"/>
      <c r="N61" s="465"/>
      <c r="O61" s="465"/>
      <c r="P61" s="465"/>
      <c r="Q61" s="465"/>
      <c r="R61" s="465"/>
      <c r="S61" s="465"/>
      <c r="T61" s="465"/>
      <c r="U61" s="465"/>
      <c r="V61" s="465"/>
      <c r="W61" s="465"/>
      <c r="X61" s="465"/>
      <c r="Y61" s="465"/>
      <c r="Z61" s="465"/>
      <c r="AA61" s="465"/>
      <c r="AB61" s="465"/>
      <c r="AC61" s="465"/>
      <c r="AD61" s="465"/>
      <c r="AE61" s="465"/>
      <c r="AF61" s="465"/>
      <c r="AG61" s="465"/>
      <c r="AH61" s="465"/>
      <c r="AI61" s="465"/>
    </row>
    <row r="62" spans="1:35">
      <c r="A62" s="465"/>
      <c r="B62" s="465"/>
      <c r="C62" s="465"/>
      <c r="D62" s="465"/>
      <c r="E62" s="465"/>
      <c r="F62" s="465"/>
      <c r="G62" s="465"/>
      <c r="H62" s="465"/>
      <c r="I62" s="465"/>
      <c r="J62" s="465"/>
      <c r="K62" s="465"/>
      <c r="L62" s="465"/>
      <c r="M62" s="465"/>
      <c r="N62" s="465"/>
      <c r="O62" s="465"/>
      <c r="P62" s="465"/>
      <c r="Q62" s="465"/>
      <c r="R62" s="465"/>
      <c r="S62" s="465"/>
      <c r="T62" s="465"/>
      <c r="U62" s="465"/>
      <c r="V62" s="465"/>
      <c r="W62" s="465"/>
      <c r="X62" s="465"/>
      <c r="Y62" s="465"/>
      <c r="Z62" s="465"/>
      <c r="AA62" s="465"/>
      <c r="AB62" s="465"/>
      <c r="AC62" s="465"/>
      <c r="AD62" s="465"/>
      <c r="AE62" s="465"/>
      <c r="AF62" s="465"/>
      <c r="AG62" s="465"/>
      <c r="AH62" s="465"/>
      <c r="AI62" s="465"/>
    </row>
    <row r="63" spans="1:35">
      <c r="A63" s="465"/>
      <c r="B63" s="465"/>
      <c r="C63" s="465"/>
      <c r="D63" s="465"/>
      <c r="E63" s="465"/>
      <c r="F63" s="465"/>
      <c r="G63" s="465"/>
      <c r="H63" s="465"/>
      <c r="I63" s="465"/>
      <c r="J63" s="465"/>
      <c r="K63" s="465"/>
      <c r="L63" s="465"/>
      <c r="M63" s="465"/>
      <c r="N63" s="465"/>
      <c r="O63" s="465"/>
      <c r="P63" s="465"/>
      <c r="Q63" s="465"/>
      <c r="R63" s="465"/>
      <c r="S63" s="465"/>
      <c r="T63" s="465"/>
      <c r="U63" s="465"/>
      <c r="V63" s="465"/>
      <c r="W63" s="465"/>
      <c r="X63" s="465"/>
      <c r="Y63" s="465"/>
      <c r="Z63" s="465"/>
      <c r="AA63" s="465"/>
      <c r="AB63" s="465"/>
      <c r="AC63" s="465"/>
      <c r="AD63" s="465"/>
      <c r="AE63" s="465"/>
      <c r="AF63" s="465"/>
      <c r="AG63" s="465"/>
      <c r="AH63" s="465"/>
      <c r="AI63" s="465"/>
    </row>
    <row r="64" spans="1:35">
      <c r="A64" s="465"/>
      <c r="B64" s="465"/>
      <c r="C64" s="465"/>
      <c r="D64" s="465"/>
      <c r="E64" s="465"/>
      <c r="F64" s="465"/>
      <c r="G64" s="465"/>
      <c r="H64" s="465"/>
      <c r="I64" s="465"/>
      <c r="J64" s="465"/>
      <c r="K64" s="465"/>
      <c r="L64" s="465"/>
      <c r="M64" s="465"/>
      <c r="N64" s="465"/>
      <c r="O64" s="465"/>
      <c r="P64" s="465"/>
      <c r="Q64" s="465"/>
      <c r="R64" s="465"/>
      <c r="S64" s="465"/>
      <c r="T64" s="465"/>
      <c r="U64" s="465"/>
      <c r="V64" s="465"/>
      <c r="W64" s="465"/>
      <c r="X64" s="465"/>
      <c r="Y64" s="465"/>
      <c r="Z64" s="465"/>
      <c r="AA64" s="465"/>
      <c r="AB64" s="465"/>
      <c r="AC64" s="465"/>
      <c r="AD64" s="465"/>
      <c r="AE64" s="465"/>
      <c r="AF64" s="465"/>
      <c r="AG64" s="465"/>
      <c r="AH64" s="465"/>
      <c r="AI64" s="465"/>
    </row>
  </sheetData>
  <sheetProtection formatCells="0" formatColumns="0" formatRows="0" insertColumns="0" insertRows="0" insertHyperlinks="0" deleteColumns="0" deleteRows="0" sort="0" autoFilter="0" pivotTables="0"/>
  <mergeCells count="1">
    <mergeCell ref="K2:AB5"/>
  </mergeCells>
  <phoneticPr fontId="82"/>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P8" sqref="P8"/>
    </sheetView>
  </sheetViews>
  <sheetFormatPr defaultColWidth="9" defaultRowHeight="13.2"/>
  <cols>
    <col min="1" max="1" width="12.77734375" style="22" customWidth="1"/>
    <col min="2" max="2" width="5.109375" style="22" customWidth="1"/>
    <col min="3" max="3" width="3.77734375" style="22" customWidth="1"/>
    <col min="4" max="4" width="6.88671875" style="22" customWidth="1"/>
    <col min="5" max="5" width="13.109375" style="22" customWidth="1"/>
    <col min="6" max="6" width="13.109375" style="41" customWidth="1"/>
    <col min="7" max="7" width="11.33203125" style="22" customWidth="1"/>
    <col min="8" max="8" width="26.6640625" style="33" customWidth="1"/>
    <col min="9" max="9" width="13" style="27" customWidth="1"/>
    <col min="10" max="10" width="16.109375" style="27" customWidth="1"/>
    <col min="11" max="11" width="13.44140625" style="41" customWidth="1"/>
    <col min="12" max="12" width="23.6640625" style="41" customWidth="1"/>
    <col min="13" max="13" width="13.44140625" style="31" customWidth="1"/>
    <col min="14" max="14" width="16.21875" style="22" customWidth="1"/>
    <col min="15" max="15" width="9" style="23"/>
    <col min="16" max="16384" width="9" style="22"/>
  </cols>
  <sheetData>
    <row r="1" spans="1:16" ht="26.25" customHeight="1" thickTop="1">
      <c r="A1" s="17" t="s">
        <v>39</v>
      </c>
      <c r="B1" s="18"/>
      <c r="C1" s="18"/>
      <c r="D1" s="19"/>
      <c r="E1" s="19"/>
      <c r="F1" s="20"/>
      <c r="G1" s="21"/>
      <c r="H1" s="149"/>
      <c r="I1" s="150" t="s">
        <v>40</v>
      </c>
      <c r="J1" s="151"/>
      <c r="K1" s="152"/>
      <c r="L1" s="153"/>
      <c r="M1" s="154"/>
    </row>
    <row r="2" spans="1:16" ht="17.399999999999999">
      <c r="A2" s="24"/>
      <c r="B2" s="90"/>
      <c r="C2" s="90"/>
      <c r="D2" s="90"/>
      <c r="E2" s="90"/>
      <c r="F2" s="90"/>
      <c r="G2" s="25"/>
      <c r="H2" s="155"/>
      <c r="I2" s="773" t="s">
        <v>203</v>
      </c>
      <c r="J2" s="773"/>
      <c r="K2" s="773"/>
      <c r="L2" s="773"/>
      <c r="M2" s="773"/>
      <c r="N2" s="75"/>
      <c r="O2" s="23" t="s">
        <v>213</v>
      </c>
      <c r="P2" s="58"/>
    </row>
    <row r="3" spans="1:16" ht="17.399999999999999">
      <c r="A3" s="800" t="s">
        <v>206</v>
      </c>
      <c r="B3" s="800"/>
      <c r="C3" s="801"/>
      <c r="D3" s="91"/>
      <c r="E3" s="91"/>
      <c r="F3" s="91"/>
      <c r="G3" s="26"/>
      <c r="H3" s="50"/>
      <c r="I3" s="158"/>
      <c r="J3" s="159"/>
      <c r="K3" s="160"/>
      <c r="L3" s="152"/>
      <c r="M3" s="161"/>
    </row>
    <row r="4" spans="1:16" ht="17.399999999999999">
      <c r="A4" s="800"/>
      <c r="B4" s="800"/>
      <c r="C4" s="801"/>
      <c r="D4" s="91"/>
      <c r="E4" s="91"/>
      <c r="F4" s="91"/>
      <c r="G4" s="28"/>
      <c r="H4" s="162"/>
      <c r="I4" s="162"/>
      <c r="J4" s="151"/>
      <c r="K4" s="160"/>
      <c r="L4" s="152"/>
      <c r="M4" s="161"/>
      <c r="N4" s="117"/>
    </row>
    <row r="5" spans="1:16">
      <c r="A5" s="800"/>
      <c r="B5" s="800"/>
      <c r="C5" s="801"/>
      <c r="D5" s="91"/>
      <c r="E5" s="29"/>
      <c r="F5" s="91"/>
      <c r="G5" s="30"/>
      <c r="H5"/>
      <c r="I5" s="163"/>
      <c r="J5" s="151"/>
      <c r="K5" s="160"/>
      <c r="L5" s="160"/>
      <c r="M5" s="161"/>
      <c r="N5" s="22" t="s">
        <v>214</v>
      </c>
    </row>
    <row r="6" spans="1:16">
      <c r="A6" s="800"/>
      <c r="B6" s="800"/>
      <c r="C6" s="801"/>
      <c r="D6" s="91"/>
      <c r="E6" s="92"/>
      <c r="F6" s="91"/>
      <c r="G6" s="30"/>
      <c r="H6"/>
      <c r="I6" s="164"/>
      <c r="J6" s="151"/>
      <c r="K6" s="160"/>
      <c r="L6" s="160"/>
      <c r="M6" s="161"/>
      <c r="P6" s="22">
        <v>1</v>
      </c>
    </row>
    <row r="7" spans="1:16">
      <c r="A7" s="800"/>
      <c r="B7" s="800"/>
      <c r="C7" s="801"/>
      <c r="D7" s="91"/>
      <c r="E7" s="92"/>
      <c r="F7" s="91" t="s">
        <v>206</v>
      </c>
      <c r="G7" s="30"/>
      <c r="H7" s="165"/>
      <c r="I7" s="163"/>
      <c r="J7" s="151"/>
      <c r="K7" s="160"/>
      <c r="L7" s="160"/>
      <c r="M7" s="161"/>
    </row>
    <row r="8" spans="1:16">
      <c r="A8" s="800"/>
      <c r="B8" s="800"/>
      <c r="C8" s="801"/>
      <c r="D8" s="91"/>
      <c r="E8" s="92"/>
      <c r="F8" s="91"/>
      <c r="G8" s="30"/>
      <c r="H8" s="156"/>
      <c r="I8" s="166"/>
      <c r="J8" s="166"/>
      <c r="K8" s="166"/>
      <c r="L8" s="160"/>
      <c r="M8" s="167"/>
      <c r="N8" s="32" t="s">
        <v>42</v>
      </c>
    </row>
    <row r="9" spans="1:16">
      <c r="A9" s="800"/>
      <c r="B9" s="800"/>
      <c r="C9" s="801"/>
      <c r="D9" s="91"/>
      <c r="E9" s="92"/>
      <c r="F9" s="91"/>
      <c r="G9" s="30"/>
      <c r="H9" s="166"/>
      <c r="I9" s="166"/>
      <c r="J9" s="166"/>
      <c r="K9" s="166"/>
      <c r="L9" s="160"/>
      <c r="M9" s="167"/>
      <c r="N9" s="32"/>
    </row>
    <row r="10" spans="1:16">
      <c r="A10" s="800"/>
      <c r="B10" s="800"/>
      <c r="C10" s="801"/>
      <c r="D10" s="91"/>
      <c r="E10" s="92"/>
      <c r="F10" s="91"/>
      <c r="G10" s="30"/>
      <c r="H10" s="166"/>
      <c r="I10" s="166"/>
      <c r="J10" s="166"/>
      <c r="K10" s="166"/>
      <c r="L10" s="160"/>
      <c r="M10" s="167"/>
      <c r="N10" s="32" t="s">
        <v>43</v>
      </c>
    </row>
    <row r="11" spans="1:16">
      <c r="A11" s="800"/>
      <c r="B11" s="800"/>
      <c r="C11" s="801"/>
      <c r="D11" s="91"/>
      <c r="E11" s="92"/>
      <c r="F11" s="91"/>
      <c r="G11" s="30"/>
      <c r="H11" s="166"/>
      <c r="I11" s="166"/>
      <c r="J11" s="166"/>
      <c r="K11" s="166"/>
      <c r="L11" s="160"/>
      <c r="M11" s="167"/>
    </row>
    <row r="12" spans="1:16">
      <c r="A12" s="800"/>
      <c r="B12" s="800"/>
      <c r="C12" s="801"/>
      <c r="D12" s="91"/>
      <c r="E12" s="92"/>
      <c r="F12" s="91"/>
      <c r="G12" s="30"/>
      <c r="H12" s="166"/>
      <c r="I12" s="166"/>
      <c r="J12" s="166"/>
      <c r="K12" s="166"/>
      <c r="L12" s="160"/>
      <c r="M12" s="167"/>
      <c r="O12" s="126"/>
    </row>
    <row r="13" spans="1:16">
      <c r="A13" s="800"/>
      <c r="B13" s="800"/>
      <c r="C13" s="801"/>
      <c r="D13" s="91"/>
      <c r="E13" s="92"/>
      <c r="F13" s="91"/>
      <c r="G13" s="30"/>
      <c r="H13" s="166"/>
      <c r="I13" s="166"/>
      <c r="J13" s="166"/>
      <c r="K13" s="166"/>
      <c r="L13" s="160"/>
      <c r="M13" s="167"/>
      <c r="N13" s="139" t="s">
        <v>44</v>
      </c>
    </row>
    <row r="14" spans="1:16">
      <c r="A14" s="800"/>
      <c r="B14" s="800"/>
      <c r="C14" s="801"/>
      <c r="D14" s="91"/>
      <c r="E14" s="92"/>
      <c r="F14" s="91"/>
      <c r="G14" s="30"/>
      <c r="H14" s="166"/>
      <c r="I14" s="166"/>
      <c r="J14" s="166"/>
      <c r="K14" s="166"/>
      <c r="L14" s="160"/>
      <c r="M14" s="167"/>
    </row>
    <row r="15" spans="1:16">
      <c r="A15" s="800"/>
      <c r="B15" s="800"/>
      <c r="C15" s="801"/>
      <c r="D15" s="91"/>
      <c r="E15" s="91" t="s">
        <v>17</v>
      </c>
      <c r="F15" s="91"/>
      <c r="G15" s="26"/>
      <c r="H15" s="165"/>
      <c r="I15" s="163"/>
      <c r="J15" s="156"/>
      <c r="K15" s="160"/>
      <c r="L15" s="160"/>
      <c r="M15" s="167"/>
      <c r="N15" s="118" t="s">
        <v>45</v>
      </c>
    </row>
    <row r="16" spans="1:16">
      <c r="A16" s="800"/>
      <c r="B16" s="800"/>
      <c r="C16" s="801"/>
      <c r="D16" s="91"/>
      <c r="E16" s="91"/>
      <c r="F16" s="91"/>
      <c r="G16" s="26"/>
      <c r="H16" s="151"/>
      <c r="I16" s="163"/>
      <c r="J16" s="151"/>
      <c r="K16" s="160"/>
      <c r="L16" s="160"/>
      <c r="M16" s="167"/>
      <c r="N16" s="93" t="s">
        <v>46</v>
      </c>
    </row>
    <row r="17" spans="1:19" ht="20.25" customHeight="1" thickBot="1">
      <c r="A17" s="774" t="s">
        <v>237</v>
      </c>
      <c r="B17" s="775"/>
      <c r="C17" s="775"/>
      <c r="D17" s="94"/>
      <c r="E17" s="95"/>
      <c r="F17" s="776" t="s">
        <v>238</v>
      </c>
      <c r="G17" s="777"/>
      <c r="H17" s="165"/>
      <c r="I17" s="163"/>
      <c r="J17" s="156"/>
      <c r="K17" s="160"/>
      <c r="L17" s="157"/>
      <c r="M17" s="161"/>
    </row>
    <row r="18" spans="1:19" ht="39" customHeight="1" thickTop="1">
      <c r="A18" s="778" t="s">
        <v>47</v>
      </c>
      <c r="B18" s="779"/>
      <c r="C18" s="780"/>
      <c r="D18" s="96" t="s">
        <v>48</v>
      </c>
      <c r="E18" s="375" t="s">
        <v>209</v>
      </c>
      <c r="F18" s="781" t="s">
        <v>49</v>
      </c>
      <c r="G18" s="782"/>
      <c r="H18" s="151"/>
      <c r="I18" s="163"/>
      <c r="J18" s="151"/>
      <c r="K18" s="160"/>
      <c r="L18" s="160"/>
      <c r="M18" s="161"/>
      <c r="Q18" s="22" t="s">
        <v>3</v>
      </c>
      <c r="S18" s="22" t="s">
        <v>17</v>
      </c>
    </row>
    <row r="19" spans="1:19" ht="30" customHeight="1">
      <c r="A19" s="783" t="s">
        <v>179</v>
      </c>
      <c r="B19" s="783"/>
      <c r="C19" s="783"/>
      <c r="D19" s="783"/>
      <c r="E19" s="783"/>
      <c r="F19" s="783"/>
      <c r="G19" s="783"/>
      <c r="H19" s="168"/>
      <c r="I19" s="169" t="s">
        <v>50</v>
      </c>
      <c r="J19" s="169"/>
      <c r="K19" s="169"/>
      <c r="L19" s="157"/>
      <c r="M19" s="161"/>
    </row>
    <row r="20" spans="1:19" ht="17.399999999999999">
      <c r="E20" s="97" t="s">
        <v>51</v>
      </c>
      <c r="F20" s="98" t="s">
        <v>52</v>
      </c>
      <c r="H20" s="127" t="s">
        <v>41</v>
      </c>
      <c r="I20" s="163"/>
      <c r="J20" s="151" t="s">
        <v>17</v>
      </c>
      <c r="K20" s="170" t="s">
        <v>17</v>
      </c>
      <c r="L20" s="160"/>
      <c r="M20" s="161"/>
    </row>
    <row r="21" spans="1:19" ht="16.8" thickBot="1">
      <c r="A21" s="99"/>
      <c r="B21" s="784">
        <v>45802</v>
      </c>
      <c r="C21" s="785"/>
      <c r="D21" s="212" t="s">
        <v>53</v>
      </c>
      <c r="E21" s="786" t="s">
        <v>54</v>
      </c>
      <c r="F21" s="787"/>
      <c r="G21" s="27" t="s">
        <v>55</v>
      </c>
      <c r="H21" s="788" t="s">
        <v>236</v>
      </c>
      <c r="I21" s="789"/>
      <c r="J21" s="789"/>
      <c r="K21" s="789"/>
      <c r="L21" s="789"/>
      <c r="M21" s="171" t="s">
        <v>184</v>
      </c>
      <c r="N21" s="173"/>
    </row>
    <row r="22" spans="1:19" ht="36" customHeight="1" thickTop="1" thickBot="1">
      <c r="A22" s="213" t="s">
        <v>56</v>
      </c>
      <c r="B22" s="790" t="s">
        <v>57</v>
      </c>
      <c r="C22" s="791"/>
      <c r="D22" s="792"/>
      <c r="E22" s="214" t="s">
        <v>221</v>
      </c>
      <c r="F22" s="214" t="s">
        <v>222</v>
      </c>
      <c r="G22" s="215" t="s">
        <v>58</v>
      </c>
      <c r="H22" s="793" t="s">
        <v>59</v>
      </c>
      <c r="I22" s="794"/>
      <c r="J22" s="794"/>
      <c r="K22" s="794"/>
      <c r="L22" s="795"/>
      <c r="M22" s="172" t="s">
        <v>60</v>
      </c>
      <c r="N22" s="174" t="s">
        <v>61</v>
      </c>
      <c r="R22" s="22" t="s">
        <v>3</v>
      </c>
    </row>
    <row r="23" spans="1:19" ht="71.400000000000006" customHeight="1" thickBot="1">
      <c r="A23" s="180" t="s">
        <v>62</v>
      </c>
      <c r="B23" s="680" t="str">
        <f>IF(G23&gt;5,"☆☆☆☆",IF(AND(G23&gt;=2.39,G23&lt;5),"☆☆☆",IF(AND(G23&gt;=1.39,G23&lt;2.4),"☆☆",IF(AND(G23&gt;0,G23&lt;1.4),"☆",IF(AND(G23&gt;=-1.39,G23&lt;0),"★",IF(AND(G23&gt;=-2.39,G23&lt;-1.4),"★★",IF(AND(G23&gt;=-3.39,G23&lt;-2.4),"★★★")))))))</f>
        <v>☆</v>
      </c>
      <c r="C23" s="681"/>
      <c r="D23" s="682"/>
      <c r="E23" s="449">
        <v>4.16</v>
      </c>
      <c r="F23" s="449">
        <v>5.18</v>
      </c>
      <c r="G23" s="129">
        <f t="shared" ref="G23:G69" si="0">F23-E23</f>
        <v>1.0199999999999996</v>
      </c>
      <c r="H23" s="796" t="s">
        <v>250</v>
      </c>
      <c r="I23" s="763"/>
      <c r="J23" s="763"/>
      <c r="K23" s="763"/>
      <c r="L23" s="764"/>
      <c r="M23" s="620" t="s">
        <v>251</v>
      </c>
      <c r="N23" s="621">
        <v>45797</v>
      </c>
      <c r="O23" s="122" t="s">
        <v>63</v>
      </c>
    </row>
    <row r="24" spans="1:19" ht="61.2" customHeight="1" thickBot="1">
      <c r="A24" s="100" t="s">
        <v>64</v>
      </c>
      <c r="B24" s="680" t="str">
        <f>IF(G24&gt;5,"☆☆☆☆",IF(AND(G24&gt;=2.39,G24&lt;5),"☆☆☆",IF(AND(G24&gt;=1.39,G24&lt;2.4),"☆☆",IF(AND(G24&gt;0,G24&lt;1.4),"☆",IF(AND(G24&gt;=-1.39,G24&lt;0),"★",IF(AND(G24&gt;=-2.39,G24&lt;-1.4),"★★",IF(AND(G24&gt;=-3.39,G24&lt;-2.4),"★★★")))))))</f>
        <v>☆</v>
      </c>
      <c r="C24" s="681"/>
      <c r="D24" s="682"/>
      <c r="E24" s="449">
        <v>2.33</v>
      </c>
      <c r="F24" s="582">
        <v>3.29</v>
      </c>
      <c r="G24" s="129">
        <f t="shared" si="0"/>
        <v>0.96</v>
      </c>
      <c r="H24" s="797"/>
      <c r="I24" s="798"/>
      <c r="J24" s="798"/>
      <c r="K24" s="798"/>
      <c r="L24" s="799"/>
      <c r="M24" s="584"/>
      <c r="N24" s="585"/>
      <c r="O24" s="122" t="s">
        <v>64</v>
      </c>
      <c r="Q24" s="22" t="s">
        <v>3</v>
      </c>
    </row>
    <row r="25" spans="1:19" ht="65.400000000000006" customHeight="1" thickBot="1">
      <c r="A25" s="218" t="s">
        <v>65</v>
      </c>
      <c r="B25" s="680" t="str">
        <f t="shared" ref="B25:B70" si="1">IF(G25&gt;5,"☆☆☆☆",IF(AND(G25&gt;=2.39,G25&lt;5),"☆☆☆",IF(AND(G25&gt;=1.39,G25&lt;2.4),"☆☆",IF(AND(G25&gt;0,G25&lt;1.4),"☆",IF(AND(G25&gt;=-1.39,G25&lt;0),"★",IF(AND(G25&gt;=-2.39,G25&lt;-1.4),"★★",IF(AND(G25&gt;=-3.39,G25&lt;-2.4),"★★★")))))))</f>
        <v>☆</v>
      </c>
      <c r="C25" s="681"/>
      <c r="D25" s="682"/>
      <c r="E25" s="450">
        <v>5.19</v>
      </c>
      <c r="F25" s="449">
        <v>6.41</v>
      </c>
      <c r="G25" s="129">
        <f t="shared" si="0"/>
        <v>1.2199999999999998</v>
      </c>
      <c r="H25" s="762" t="s">
        <v>254</v>
      </c>
      <c r="I25" s="763"/>
      <c r="J25" s="763"/>
      <c r="K25" s="763"/>
      <c r="L25" s="764"/>
      <c r="M25" s="623" t="s">
        <v>255</v>
      </c>
      <c r="N25" s="617">
        <v>45796</v>
      </c>
      <c r="O25" s="122" t="s">
        <v>65</v>
      </c>
    </row>
    <row r="26" spans="1:19" ht="61.2" customHeight="1" thickBot="1">
      <c r="A26" s="218" t="s">
        <v>66</v>
      </c>
      <c r="B26" s="680" t="str">
        <f t="shared" si="1"/>
        <v>☆☆</v>
      </c>
      <c r="C26" s="681"/>
      <c r="D26" s="682"/>
      <c r="E26" s="449">
        <v>4.63</v>
      </c>
      <c r="F26" s="449">
        <v>6.43</v>
      </c>
      <c r="G26" s="129">
        <f t="shared" si="0"/>
        <v>1.7999999999999998</v>
      </c>
      <c r="H26" s="686"/>
      <c r="I26" s="684"/>
      <c r="J26" s="684"/>
      <c r="K26" s="684"/>
      <c r="L26" s="685"/>
      <c r="M26" s="216"/>
      <c r="N26" s="217"/>
      <c r="O26" s="122" t="s">
        <v>66</v>
      </c>
    </row>
    <row r="27" spans="1:19" ht="61.2" customHeight="1" thickBot="1">
      <c r="A27" s="218" t="s">
        <v>67</v>
      </c>
      <c r="B27" s="680" t="str">
        <f t="shared" si="1"/>
        <v>☆</v>
      </c>
      <c r="C27" s="681"/>
      <c r="D27" s="682"/>
      <c r="E27" s="582">
        <v>1.69</v>
      </c>
      <c r="F27" s="582">
        <v>2.77</v>
      </c>
      <c r="G27" s="129">
        <f t="shared" si="0"/>
        <v>1.08</v>
      </c>
      <c r="H27" s="683"/>
      <c r="I27" s="684"/>
      <c r="J27" s="684"/>
      <c r="K27" s="684"/>
      <c r="L27" s="685"/>
      <c r="M27" s="216"/>
      <c r="N27" s="219"/>
      <c r="O27" s="122" t="s">
        <v>67</v>
      </c>
    </row>
    <row r="28" spans="1:19" ht="61.2" customHeight="1" thickBot="1">
      <c r="A28" s="218" t="s">
        <v>68</v>
      </c>
      <c r="B28" s="680" t="str">
        <f t="shared" si="1"/>
        <v>☆☆</v>
      </c>
      <c r="C28" s="681"/>
      <c r="D28" s="682"/>
      <c r="E28" s="450">
        <v>4.7699999999999996</v>
      </c>
      <c r="F28" s="449">
        <v>6.65</v>
      </c>
      <c r="G28" s="129">
        <f t="shared" si="0"/>
        <v>1.8800000000000008</v>
      </c>
      <c r="H28" s="750"/>
      <c r="I28" s="751"/>
      <c r="J28" s="751"/>
      <c r="K28" s="751"/>
      <c r="L28" s="752"/>
      <c r="M28" s="216"/>
      <c r="N28" s="217"/>
      <c r="O28" s="122" t="s">
        <v>68</v>
      </c>
    </row>
    <row r="29" spans="1:19" ht="61.2" customHeight="1" thickBot="1">
      <c r="A29" s="218" t="s">
        <v>69</v>
      </c>
      <c r="B29" s="680" t="str">
        <f t="shared" si="1"/>
        <v>☆</v>
      </c>
      <c r="C29" s="681"/>
      <c r="D29" s="682"/>
      <c r="E29" s="449">
        <v>5.75</v>
      </c>
      <c r="F29" s="449">
        <v>7.04</v>
      </c>
      <c r="G29" s="129">
        <f t="shared" si="0"/>
        <v>1.29</v>
      </c>
      <c r="H29" s="767" t="s">
        <v>248</v>
      </c>
      <c r="I29" s="768"/>
      <c r="J29" s="768"/>
      <c r="K29" s="768"/>
      <c r="L29" s="769"/>
      <c r="M29" s="618" t="s">
        <v>249</v>
      </c>
      <c r="N29" s="619">
        <v>45796</v>
      </c>
      <c r="O29" s="122" t="s">
        <v>69</v>
      </c>
    </row>
    <row r="30" spans="1:19" ht="61.2" customHeight="1" thickBot="1">
      <c r="A30" s="218" t="s">
        <v>70</v>
      </c>
      <c r="B30" s="680" t="str">
        <f t="shared" si="1"/>
        <v>☆</v>
      </c>
      <c r="C30" s="681"/>
      <c r="D30" s="682"/>
      <c r="E30" s="450">
        <v>5.47</v>
      </c>
      <c r="F30" s="449">
        <v>6.26</v>
      </c>
      <c r="G30" s="129">
        <f t="shared" si="0"/>
        <v>0.79</v>
      </c>
      <c r="H30" s="750"/>
      <c r="I30" s="751"/>
      <c r="J30" s="751"/>
      <c r="K30" s="751"/>
      <c r="L30" s="752"/>
      <c r="M30" s="424"/>
      <c r="N30" s="217"/>
      <c r="O30" s="122" t="s">
        <v>70</v>
      </c>
    </row>
    <row r="31" spans="1:19" ht="61.2" customHeight="1" thickBot="1">
      <c r="A31" s="218" t="s">
        <v>71</v>
      </c>
      <c r="B31" s="680" t="str">
        <f t="shared" si="1"/>
        <v>☆</v>
      </c>
      <c r="C31" s="681"/>
      <c r="D31" s="682"/>
      <c r="E31" s="449">
        <v>4.26</v>
      </c>
      <c r="F31" s="449">
        <v>5.04</v>
      </c>
      <c r="G31" s="129">
        <f t="shared" si="0"/>
        <v>0.78000000000000025</v>
      </c>
      <c r="H31" s="702"/>
      <c r="I31" s="703"/>
      <c r="J31" s="703"/>
      <c r="K31" s="703"/>
      <c r="L31" s="704"/>
      <c r="M31" s="216"/>
      <c r="N31" s="585"/>
      <c r="O31" s="122" t="s">
        <v>71</v>
      </c>
    </row>
    <row r="32" spans="1:19" ht="61.2" customHeight="1" thickBot="1">
      <c r="A32" s="220" t="s">
        <v>72</v>
      </c>
      <c r="B32" s="680" t="str">
        <f t="shared" si="1"/>
        <v>☆☆☆</v>
      </c>
      <c r="C32" s="681"/>
      <c r="D32" s="682"/>
      <c r="E32" s="450">
        <v>6.24</v>
      </c>
      <c r="F32" s="450">
        <v>8.76</v>
      </c>
      <c r="G32" s="129">
        <f t="shared" si="0"/>
        <v>2.5199999999999996</v>
      </c>
      <c r="H32" s="686"/>
      <c r="I32" s="684"/>
      <c r="J32" s="684"/>
      <c r="K32" s="684"/>
      <c r="L32" s="685"/>
      <c r="M32" s="216"/>
      <c r="N32" s="425"/>
      <c r="O32" s="122" t="s">
        <v>72</v>
      </c>
    </row>
    <row r="33" spans="1:16" ht="61.2" customHeight="1" thickBot="1">
      <c r="A33" s="221" t="s">
        <v>73</v>
      </c>
      <c r="B33" s="680" t="str">
        <f t="shared" si="1"/>
        <v>☆☆</v>
      </c>
      <c r="C33" s="681"/>
      <c r="D33" s="682"/>
      <c r="E33" s="450">
        <v>5.46</v>
      </c>
      <c r="F33" s="449">
        <v>7.69</v>
      </c>
      <c r="G33" s="129">
        <f t="shared" si="0"/>
        <v>2.2300000000000004</v>
      </c>
      <c r="H33" s="686"/>
      <c r="I33" s="684"/>
      <c r="J33" s="684"/>
      <c r="K33" s="684"/>
      <c r="L33" s="685"/>
      <c r="M33" s="216"/>
      <c r="N33" s="217"/>
      <c r="O33" s="122" t="s">
        <v>73</v>
      </c>
    </row>
    <row r="34" spans="1:16" ht="61.2" customHeight="1" thickBot="1">
      <c r="A34" s="100" t="s">
        <v>74</v>
      </c>
      <c r="B34" s="680" t="str">
        <f t="shared" si="1"/>
        <v>☆☆</v>
      </c>
      <c r="C34" s="681"/>
      <c r="D34" s="682"/>
      <c r="E34" s="449">
        <v>3.58</v>
      </c>
      <c r="F34" s="449">
        <v>5.2</v>
      </c>
      <c r="G34" s="129">
        <f t="shared" si="0"/>
        <v>1.62</v>
      </c>
      <c r="H34" s="770"/>
      <c r="I34" s="771"/>
      <c r="J34" s="771"/>
      <c r="K34" s="771"/>
      <c r="L34" s="772"/>
      <c r="M34" s="459"/>
      <c r="N34" s="460"/>
      <c r="O34" s="122" t="s">
        <v>74</v>
      </c>
    </row>
    <row r="35" spans="1:16" ht="61.2" customHeight="1" thickBot="1">
      <c r="A35" s="222" t="s">
        <v>75</v>
      </c>
      <c r="B35" s="680" t="str">
        <f t="shared" si="1"/>
        <v>☆☆</v>
      </c>
      <c r="C35" s="681"/>
      <c r="D35" s="682"/>
      <c r="E35" s="450">
        <v>5.74</v>
      </c>
      <c r="F35" s="449">
        <v>7.51</v>
      </c>
      <c r="G35" s="129">
        <f t="shared" si="0"/>
        <v>1.7699999999999996</v>
      </c>
      <c r="H35" s="759"/>
      <c r="I35" s="760"/>
      <c r="J35" s="760"/>
      <c r="K35" s="760"/>
      <c r="L35" s="761"/>
      <c r="M35" s="586"/>
      <c r="N35" s="587"/>
      <c r="O35" s="122" t="s">
        <v>75</v>
      </c>
    </row>
    <row r="36" spans="1:16" ht="61.2" customHeight="1" thickBot="1">
      <c r="A36" s="223" t="s">
        <v>76</v>
      </c>
      <c r="B36" s="680" t="str">
        <f t="shared" si="1"/>
        <v>☆☆</v>
      </c>
      <c r="C36" s="681"/>
      <c r="D36" s="682"/>
      <c r="E36" s="449">
        <v>4.3099999999999996</v>
      </c>
      <c r="F36" s="449">
        <v>6.01</v>
      </c>
      <c r="G36" s="129">
        <f t="shared" si="0"/>
        <v>1.7000000000000002</v>
      </c>
      <c r="H36" s="762" t="s">
        <v>244</v>
      </c>
      <c r="I36" s="763"/>
      <c r="J36" s="763"/>
      <c r="K36" s="763"/>
      <c r="L36" s="764"/>
      <c r="M36" s="614" t="s">
        <v>245</v>
      </c>
      <c r="N36" s="615">
        <v>45797</v>
      </c>
      <c r="O36" s="122" t="s">
        <v>76</v>
      </c>
    </row>
    <row r="37" spans="1:16" ht="70.2" customHeight="1" thickBot="1">
      <c r="A37" s="218" t="s">
        <v>77</v>
      </c>
      <c r="B37" s="680" t="str">
        <f t="shared" si="1"/>
        <v>☆</v>
      </c>
      <c r="C37" s="681"/>
      <c r="D37" s="682"/>
      <c r="E37" s="449">
        <v>2.5</v>
      </c>
      <c r="F37" s="582">
        <v>3.47</v>
      </c>
      <c r="G37" s="129">
        <f t="shared" si="0"/>
        <v>0.9700000000000002</v>
      </c>
      <c r="H37" s="750"/>
      <c r="I37" s="751"/>
      <c r="J37" s="751"/>
      <c r="K37" s="751"/>
      <c r="L37" s="752"/>
      <c r="M37" s="216"/>
      <c r="N37" s="217"/>
      <c r="O37" s="122" t="s">
        <v>77</v>
      </c>
    </row>
    <row r="38" spans="1:16" ht="61.2" customHeight="1" thickBot="1">
      <c r="A38" s="218" t="s">
        <v>78</v>
      </c>
      <c r="B38" s="680" t="str">
        <f t="shared" si="1"/>
        <v>☆☆</v>
      </c>
      <c r="C38" s="681"/>
      <c r="D38" s="682"/>
      <c r="E38" s="450">
        <v>5.86</v>
      </c>
      <c r="F38" s="449">
        <v>7.32</v>
      </c>
      <c r="G38" s="129">
        <f t="shared" si="0"/>
        <v>1.46</v>
      </c>
      <c r="H38" s="750"/>
      <c r="I38" s="751"/>
      <c r="J38" s="751"/>
      <c r="K38" s="751"/>
      <c r="L38" s="752"/>
      <c r="M38" s="216"/>
      <c r="N38" s="217"/>
      <c r="O38" s="122" t="s">
        <v>78</v>
      </c>
    </row>
    <row r="39" spans="1:16" ht="61.2" customHeight="1" thickBot="1">
      <c r="A39" s="218" t="s">
        <v>79</v>
      </c>
      <c r="B39" s="680" t="str">
        <f t="shared" si="1"/>
        <v>☆☆☆</v>
      </c>
      <c r="C39" s="681"/>
      <c r="D39" s="682"/>
      <c r="E39" s="450">
        <v>9</v>
      </c>
      <c r="F39" s="450">
        <v>11.66</v>
      </c>
      <c r="G39" s="129">
        <f t="shared" si="0"/>
        <v>2.66</v>
      </c>
      <c r="H39" s="750"/>
      <c r="I39" s="751"/>
      <c r="J39" s="751"/>
      <c r="K39" s="751"/>
      <c r="L39" s="752"/>
      <c r="M39" s="456"/>
      <c r="N39" s="219"/>
      <c r="O39" s="122" t="s">
        <v>79</v>
      </c>
    </row>
    <row r="40" spans="1:16" ht="61.2" customHeight="1" thickBot="1">
      <c r="A40" s="218" t="s">
        <v>80</v>
      </c>
      <c r="B40" s="680" t="str">
        <f t="shared" si="1"/>
        <v>☆☆</v>
      </c>
      <c r="C40" s="681"/>
      <c r="D40" s="682"/>
      <c r="E40" s="450">
        <v>6.92</v>
      </c>
      <c r="F40" s="450">
        <v>8.76</v>
      </c>
      <c r="G40" s="129">
        <f t="shared" si="0"/>
        <v>1.8399999999999999</v>
      </c>
      <c r="H40" s="686"/>
      <c r="I40" s="684"/>
      <c r="J40" s="684"/>
      <c r="K40" s="684"/>
      <c r="L40" s="685"/>
      <c r="M40" s="216"/>
      <c r="N40" s="217"/>
      <c r="O40" s="122" t="s">
        <v>80</v>
      </c>
    </row>
    <row r="41" spans="1:16" ht="75" customHeight="1" thickBot="1">
      <c r="A41" s="218" t="s">
        <v>81</v>
      </c>
      <c r="B41" s="680" t="str">
        <f t="shared" si="1"/>
        <v>☆</v>
      </c>
      <c r="C41" s="681"/>
      <c r="D41" s="682"/>
      <c r="E41" s="449">
        <v>3.52</v>
      </c>
      <c r="F41" s="449">
        <v>4.43</v>
      </c>
      <c r="G41" s="129">
        <f t="shared" si="0"/>
        <v>0.9099999999999997</v>
      </c>
      <c r="H41" s="756"/>
      <c r="I41" s="757"/>
      <c r="J41" s="757"/>
      <c r="K41" s="757"/>
      <c r="L41" s="758"/>
      <c r="M41" s="216"/>
      <c r="N41" s="217"/>
      <c r="O41" s="122" t="s">
        <v>81</v>
      </c>
    </row>
    <row r="42" spans="1:16" ht="61.2" customHeight="1" thickBot="1">
      <c r="A42" s="218" t="s">
        <v>82</v>
      </c>
      <c r="B42" s="680" t="str">
        <f t="shared" si="1"/>
        <v>☆☆</v>
      </c>
      <c r="C42" s="681"/>
      <c r="D42" s="682"/>
      <c r="E42" s="450">
        <v>5.8</v>
      </c>
      <c r="F42" s="449">
        <v>7.82</v>
      </c>
      <c r="G42" s="129">
        <f t="shared" si="0"/>
        <v>2.0200000000000005</v>
      </c>
      <c r="H42" s="686" t="s">
        <v>227</v>
      </c>
      <c r="I42" s="684"/>
      <c r="J42" s="684"/>
      <c r="K42" s="684"/>
      <c r="L42" s="685"/>
      <c r="M42" s="456" t="s">
        <v>228</v>
      </c>
      <c r="N42" s="217">
        <v>45791</v>
      </c>
      <c r="O42" s="122" t="s">
        <v>82</v>
      </c>
      <c r="P42" s="22" t="s">
        <v>41</v>
      </c>
    </row>
    <row r="43" spans="1:16" ht="69" customHeight="1" thickBot="1">
      <c r="A43" s="218" t="s">
        <v>83</v>
      </c>
      <c r="B43" s="680" t="str">
        <f t="shared" si="1"/>
        <v>★★★</v>
      </c>
      <c r="C43" s="681"/>
      <c r="D43" s="682"/>
      <c r="E43" s="450">
        <v>13.37</v>
      </c>
      <c r="F43" s="451">
        <v>10.15</v>
      </c>
      <c r="G43" s="129">
        <f t="shared" si="0"/>
        <v>-3.2199999999999989</v>
      </c>
      <c r="H43" s="747"/>
      <c r="I43" s="748"/>
      <c r="J43" s="748"/>
      <c r="K43" s="748"/>
      <c r="L43" s="749"/>
      <c r="M43" s="584"/>
      <c r="N43" s="585"/>
      <c r="O43" s="122" t="s">
        <v>83</v>
      </c>
    </row>
    <row r="44" spans="1:16" ht="61.2" customHeight="1" thickBot="1">
      <c r="A44" s="224" t="s">
        <v>181</v>
      </c>
      <c r="B44" s="680" t="str">
        <f t="shared" si="1"/>
        <v>☆</v>
      </c>
      <c r="C44" s="681"/>
      <c r="D44" s="682"/>
      <c r="E44" s="449">
        <v>3.82</v>
      </c>
      <c r="F44" s="449">
        <v>4.79</v>
      </c>
      <c r="G44" s="129">
        <f t="shared" si="0"/>
        <v>0.9700000000000002</v>
      </c>
      <c r="H44" s="765"/>
      <c r="I44" s="766"/>
      <c r="J44" s="766"/>
      <c r="K44" s="766"/>
      <c r="L44" s="766"/>
      <c r="M44" s="434"/>
      <c r="N44" s="585"/>
      <c r="O44" s="22" t="s">
        <v>181</v>
      </c>
    </row>
    <row r="45" spans="1:16" ht="61.2" customHeight="1" thickBot="1">
      <c r="A45" s="218" t="s">
        <v>84</v>
      </c>
      <c r="B45" s="680" t="str">
        <f t="shared" si="1"/>
        <v>☆☆☆</v>
      </c>
      <c r="C45" s="681"/>
      <c r="D45" s="682"/>
      <c r="E45" s="449">
        <v>4.63</v>
      </c>
      <c r="F45" s="449">
        <v>7.13</v>
      </c>
      <c r="G45" s="129">
        <f t="shared" si="0"/>
        <v>2.5</v>
      </c>
      <c r="H45" s="750"/>
      <c r="I45" s="751"/>
      <c r="J45" s="751"/>
      <c r="K45" s="751"/>
      <c r="L45" s="752"/>
      <c r="M45" s="216"/>
      <c r="N45" s="425"/>
      <c r="O45" s="122" t="s">
        <v>84</v>
      </c>
    </row>
    <row r="46" spans="1:16" ht="61.2" customHeight="1" thickBot="1">
      <c r="A46" s="218" t="s">
        <v>85</v>
      </c>
      <c r="B46" s="680" t="str">
        <f t="shared" si="1"/>
        <v>☆☆</v>
      </c>
      <c r="C46" s="681"/>
      <c r="D46" s="682"/>
      <c r="E46" s="450">
        <v>4.82</v>
      </c>
      <c r="F46" s="449">
        <v>6.64</v>
      </c>
      <c r="G46" s="129">
        <f t="shared" si="0"/>
        <v>1.8199999999999994</v>
      </c>
      <c r="H46" s="683"/>
      <c r="I46" s="684"/>
      <c r="J46" s="684"/>
      <c r="K46" s="684"/>
      <c r="L46" s="685"/>
      <c r="M46" s="216"/>
      <c r="N46" s="217"/>
      <c r="O46" s="122" t="s">
        <v>85</v>
      </c>
    </row>
    <row r="47" spans="1:16" ht="61.2" customHeight="1" thickBot="1">
      <c r="A47" s="218" t="s">
        <v>86</v>
      </c>
      <c r="B47" s="680" t="str">
        <f t="shared" si="1"/>
        <v>☆</v>
      </c>
      <c r="C47" s="681"/>
      <c r="D47" s="682"/>
      <c r="E47" s="449">
        <v>4.91</v>
      </c>
      <c r="F47" s="449">
        <v>5.63</v>
      </c>
      <c r="G47" s="129">
        <f t="shared" si="0"/>
        <v>0.71999999999999975</v>
      </c>
      <c r="H47" s="686"/>
      <c r="I47" s="684"/>
      <c r="J47" s="684"/>
      <c r="K47" s="684"/>
      <c r="L47" s="685"/>
      <c r="M47" s="216"/>
      <c r="N47" s="217"/>
      <c r="O47" s="122" t="s">
        <v>86</v>
      </c>
    </row>
    <row r="48" spans="1:16" ht="61.2" customHeight="1" thickBot="1">
      <c r="A48" s="218" t="s">
        <v>87</v>
      </c>
      <c r="B48" s="680" t="str">
        <f t="shared" si="1"/>
        <v>☆☆☆</v>
      </c>
      <c r="C48" s="681"/>
      <c r="D48" s="682"/>
      <c r="E48" s="450">
        <v>5.97</v>
      </c>
      <c r="F48" s="449">
        <v>8.8699999999999992</v>
      </c>
      <c r="G48" s="129">
        <f t="shared" si="0"/>
        <v>2.8999999999999995</v>
      </c>
      <c r="H48" s="753" t="s">
        <v>252</v>
      </c>
      <c r="I48" s="754"/>
      <c r="J48" s="754"/>
      <c r="K48" s="754"/>
      <c r="L48" s="755"/>
      <c r="M48" s="622" t="s">
        <v>253</v>
      </c>
      <c r="N48" s="617">
        <v>45796</v>
      </c>
      <c r="O48" s="122" t="s">
        <v>87</v>
      </c>
    </row>
    <row r="49" spans="1:15" ht="61.2" customHeight="1" thickBot="1">
      <c r="A49" s="218" t="s">
        <v>88</v>
      </c>
      <c r="B49" s="680" t="str">
        <f t="shared" si="1"/>
        <v>☆☆☆</v>
      </c>
      <c r="C49" s="681"/>
      <c r="D49" s="682"/>
      <c r="E49" s="450">
        <v>6.75</v>
      </c>
      <c r="F49" s="450">
        <v>9.26</v>
      </c>
      <c r="G49" s="129">
        <f t="shared" si="0"/>
        <v>2.5099999999999998</v>
      </c>
      <c r="H49" s="747"/>
      <c r="I49" s="748"/>
      <c r="J49" s="748"/>
      <c r="K49" s="748"/>
      <c r="L49" s="749"/>
      <c r="M49" s="584"/>
      <c r="N49" s="585"/>
      <c r="O49" s="122" t="s">
        <v>88</v>
      </c>
    </row>
    <row r="50" spans="1:15" ht="75.599999999999994" customHeight="1" thickBot="1">
      <c r="A50" s="218" t="s">
        <v>89</v>
      </c>
      <c r="B50" s="680" t="str">
        <f t="shared" si="1"/>
        <v>☆☆☆</v>
      </c>
      <c r="C50" s="681"/>
      <c r="D50" s="682"/>
      <c r="E50" s="450">
        <v>6.95</v>
      </c>
      <c r="F50" s="450">
        <v>9.9700000000000006</v>
      </c>
      <c r="G50" s="129">
        <f t="shared" si="0"/>
        <v>3.0200000000000005</v>
      </c>
      <c r="H50" s="693"/>
      <c r="I50" s="694"/>
      <c r="J50" s="694"/>
      <c r="K50" s="694"/>
      <c r="L50" s="695"/>
      <c r="M50" s="584"/>
      <c r="N50" s="588"/>
      <c r="O50" s="122" t="s">
        <v>89</v>
      </c>
    </row>
    <row r="51" spans="1:15" ht="61.2" customHeight="1" thickBot="1">
      <c r="A51" s="218" t="s">
        <v>90</v>
      </c>
      <c r="B51" s="680" t="str">
        <f t="shared" si="1"/>
        <v>☆☆☆</v>
      </c>
      <c r="C51" s="681"/>
      <c r="D51" s="682"/>
      <c r="E51" s="450">
        <v>7.13</v>
      </c>
      <c r="F51" s="450">
        <v>11.33</v>
      </c>
      <c r="G51" s="129">
        <f t="shared" si="0"/>
        <v>4.2</v>
      </c>
      <c r="H51" s="686"/>
      <c r="I51" s="684"/>
      <c r="J51" s="684"/>
      <c r="K51" s="684"/>
      <c r="L51" s="685"/>
      <c r="M51" s="216"/>
      <c r="N51" s="217"/>
      <c r="O51" s="122" t="s">
        <v>90</v>
      </c>
    </row>
    <row r="52" spans="1:15" ht="61.2" customHeight="1" thickBot="1">
      <c r="A52" s="218" t="s">
        <v>91</v>
      </c>
      <c r="B52" s="680" t="str">
        <f t="shared" si="1"/>
        <v>☆☆</v>
      </c>
      <c r="C52" s="681"/>
      <c r="D52" s="682"/>
      <c r="E52" s="450">
        <v>5.59</v>
      </c>
      <c r="F52" s="449">
        <v>7.59</v>
      </c>
      <c r="G52" s="129">
        <f t="shared" si="0"/>
        <v>2</v>
      </c>
      <c r="H52" s="750"/>
      <c r="I52" s="751"/>
      <c r="J52" s="751"/>
      <c r="K52" s="751"/>
      <c r="L52" s="752"/>
      <c r="M52" s="216"/>
      <c r="N52" s="217"/>
      <c r="O52" s="122" t="s">
        <v>91</v>
      </c>
    </row>
    <row r="53" spans="1:15" ht="61.2" customHeight="1" thickBot="1">
      <c r="A53" s="218" t="s">
        <v>92</v>
      </c>
      <c r="B53" s="680" t="str">
        <f t="shared" si="1"/>
        <v>☆☆☆</v>
      </c>
      <c r="C53" s="681"/>
      <c r="D53" s="682"/>
      <c r="E53" s="449">
        <v>4.84</v>
      </c>
      <c r="F53" s="449">
        <v>8.9499999999999993</v>
      </c>
      <c r="G53" s="129">
        <f t="shared" si="0"/>
        <v>4.1099999999999994</v>
      </c>
      <c r="H53" s="686"/>
      <c r="I53" s="684"/>
      <c r="J53" s="684"/>
      <c r="K53" s="684"/>
      <c r="L53" s="685"/>
      <c r="M53" s="448"/>
      <c r="N53" s="217"/>
      <c r="O53" s="122" t="s">
        <v>92</v>
      </c>
    </row>
    <row r="54" spans="1:15" ht="61.2" customHeight="1" thickBot="1">
      <c r="A54" s="218" t="s">
        <v>93</v>
      </c>
      <c r="B54" s="680" t="str">
        <f t="shared" si="1"/>
        <v>☆☆☆</v>
      </c>
      <c r="C54" s="681"/>
      <c r="D54" s="682"/>
      <c r="E54" s="450">
        <v>7.18</v>
      </c>
      <c r="F54" s="450">
        <v>11.18</v>
      </c>
      <c r="G54" s="129">
        <f t="shared" si="0"/>
        <v>4</v>
      </c>
      <c r="H54" s="686"/>
      <c r="I54" s="684"/>
      <c r="J54" s="684"/>
      <c r="K54" s="684"/>
      <c r="L54" s="685"/>
      <c r="M54" s="216"/>
      <c r="N54" s="217"/>
      <c r="O54" s="122" t="s">
        <v>93</v>
      </c>
    </row>
    <row r="55" spans="1:15" ht="61.2" customHeight="1" thickBot="1">
      <c r="A55" s="218" t="s">
        <v>94</v>
      </c>
      <c r="B55" s="680" t="str">
        <f t="shared" si="1"/>
        <v>☆☆☆</v>
      </c>
      <c r="C55" s="681"/>
      <c r="D55" s="682"/>
      <c r="E55" s="450">
        <v>9.5</v>
      </c>
      <c r="F55" s="450">
        <v>12.75</v>
      </c>
      <c r="G55" s="129">
        <f t="shared" si="0"/>
        <v>3.25</v>
      </c>
      <c r="H55" s="747"/>
      <c r="I55" s="748"/>
      <c r="J55" s="748"/>
      <c r="K55" s="748"/>
      <c r="L55" s="749"/>
      <c r="M55" s="584"/>
      <c r="N55" s="585"/>
      <c r="O55" s="122" t="s">
        <v>94</v>
      </c>
    </row>
    <row r="56" spans="1:15" ht="61.2" customHeight="1" thickBot="1">
      <c r="A56" s="218" t="s">
        <v>95</v>
      </c>
      <c r="B56" s="680" t="str">
        <f t="shared" si="1"/>
        <v>☆☆☆</v>
      </c>
      <c r="C56" s="681"/>
      <c r="D56" s="682"/>
      <c r="E56" s="450">
        <v>6.22</v>
      </c>
      <c r="F56" s="450">
        <v>8.9499999999999993</v>
      </c>
      <c r="G56" s="129">
        <f t="shared" si="0"/>
        <v>2.7299999999999995</v>
      </c>
      <c r="H56" s="683"/>
      <c r="I56" s="684"/>
      <c r="J56" s="684"/>
      <c r="K56" s="684"/>
      <c r="L56" s="685"/>
      <c r="M56" s="216"/>
      <c r="N56" s="217"/>
      <c r="O56" s="122" t="s">
        <v>95</v>
      </c>
    </row>
    <row r="57" spans="1:15" ht="61.2" customHeight="1" thickBot="1">
      <c r="A57" s="218" t="s">
        <v>96</v>
      </c>
      <c r="B57" s="680" t="str">
        <f t="shared" si="1"/>
        <v>☆☆</v>
      </c>
      <c r="C57" s="681"/>
      <c r="D57" s="682"/>
      <c r="E57" s="451">
        <v>7.63</v>
      </c>
      <c r="F57" s="450">
        <v>9.08</v>
      </c>
      <c r="G57" s="129">
        <f t="shared" si="0"/>
        <v>1.4500000000000002</v>
      </c>
      <c r="H57" s="683"/>
      <c r="I57" s="684"/>
      <c r="J57" s="684"/>
      <c r="K57" s="684"/>
      <c r="L57" s="685"/>
      <c r="M57" s="216"/>
      <c r="N57" s="217"/>
      <c r="O57" s="122" t="s">
        <v>96</v>
      </c>
    </row>
    <row r="58" spans="1:15" ht="61.2" customHeight="1" thickBot="1">
      <c r="A58" s="218" t="s">
        <v>97</v>
      </c>
      <c r="B58" s="680" t="str">
        <f t="shared" si="1"/>
        <v>★</v>
      </c>
      <c r="C58" s="681"/>
      <c r="D58" s="682"/>
      <c r="E58" s="449">
        <v>5.86</v>
      </c>
      <c r="F58" s="449">
        <v>5.43</v>
      </c>
      <c r="G58" s="129">
        <f t="shared" si="0"/>
        <v>-0.4300000000000006</v>
      </c>
      <c r="H58" s="686"/>
      <c r="I58" s="684"/>
      <c r="J58" s="684"/>
      <c r="K58" s="684"/>
      <c r="L58" s="685"/>
      <c r="M58" s="216"/>
      <c r="N58" s="217"/>
      <c r="O58" s="122" t="s">
        <v>97</v>
      </c>
    </row>
    <row r="59" spans="1:15" ht="61.2" customHeight="1" thickBot="1">
      <c r="A59" s="218" t="s">
        <v>98</v>
      </c>
      <c r="B59" s="680" t="str">
        <f t="shared" si="1"/>
        <v>☆☆☆☆</v>
      </c>
      <c r="C59" s="681"/>
      <c r="D59" s="682"/>
      <c r="E59" s="450">
        <v>6.88</v>
      </c>
      <c r="F59" s="450">
        <v>12.27</v>
      </c>
      <c r="G59" s="129">
        <f t="shared" si="0"/>
        <v>5.39</v>
      </c>
      <c r="H59" s="686"/>
      <c r="I59" s="684"/>
      <c r="J59" s="684"/>
      <c r="K59" s="684"/>
      <c r="L59" s="685"/>
      <c r="M59" s="216"/>
      <c r="N59" s="217"/>
      <c r="O59" s="122" t="s">
        <v>98</v>
      </c>
    </row>
    <row r="60" spans="1:15" ht="61.2" customHeight="1" thickBot="1">
      <c r="A60" s="218" t="s">
        <v>99</v>
      </c>
      <c r="B60" s="680" t="str">
        <f t="shared" si="1"/>
        <v>☆☆☆</v>
      </c>
      <c r="C60" s="681"/>
      <c r="D60" s="682"/>
      <c r="E60" s="451">
        <v>10.38</v>
      </c>
      <c r="F60" s="450">
        <v>14.57</v>
      </c>
      <c r="G60" s="129">
        <f t="shared" si="0"/>
        <v>4.1899999999999995</v>
      </c>
      <c r="H60" s="683"/>
      <c r="I60" s="684"/>
      <c r="J60" s="684"/>
      <c r="K60" s="684"/>
      <c r="L60" s="685"/>
      <c r="M60" s="216"/>
      <c r="N60" s="217"/>
      <c r="O60" s="122" t="s">
        <v>99</v>
      </c>
    </row>
    <row r="61" spans="1:15" ht="61.2" customHeight="1" thickBot="1">
      <c r="A61" s="218" t="s">
        <v>100</v>
      </c>
      <c r="B61" s="680" t="str">
        <f t="shared" si="1"/>
        <v>☆</v>
      </c>
      <c r="C61" s="681"/>
      <c r="D61" s="682"/>
      <c r="E61" s="582">
        <v>2.8</v>
      </c>
      <c r="F61" s="582">
        <v>3.6</v>
      </c>
      <c r="G61" s="129">
        <f t="shared" si="0"/>
        <v>0.80000000000000027</v>
      </c>
      <c r="H61" s="696"/>
      <c r="I61" s="697"/>
      <c r="J61" s="697"/>
      <c r="K61" s="697"/>
      <c r="L61" s="698"/>
      <c r="M61" s="579"/>
      <c r="N61" s="580"/>
      <c r="O61" s="122" t="s">
        <v>100</v>
      </c>
    </row>
    <row r="62" spans="1:15" ht="69" customHeight="1" thickBot="1">
      <c r="A62" s="218" t="s">
        <v>101</v>
      </c>
      <c r="B62" s="680" t="str">
        <f t="shared" si="1"/>
        <v>☆</v>
      </c>
      <c r="C62" s="681"/>
      <c r="D62" s="682"/>
      <c r="E62" s="450">
        <v>9.44</v>
      </c>
      <c r="F62" s="450">
        <v>9.91</v>
      </c>
      <c r="G62" s="129">
        <f t="shared" si="0"/>
        <v>0.47000000000000064</v>
      </c>
      <c r="H62" s="699" t="s">
        <v>246</v>
      </c>
      <c r="I62" s="700"/>
      <c r="J62" s="700"/>
      <c r="K62" s="700"/>
      <c r="L62" s="701"/>
      <c r="M62" s="616" t="s">
        <v>247</v>
      </c>
      <c r="N62" s="617">
        <v>45799</v>
      </c>
      <c r="O62" s="122" t="s">
        <v>101</v>
      </c>
    </row>
    <row r="63" spans="1:15" ht="61.2" customHeight="1" thickBot="1">
      <c r="A63" s="218" t="s">
        <v>102</v>
      </c>
      <c r="B63" s="680" t="str">
        <f t="shared" si="1"/>
        <v>☆☆☆</v>
      </c>
      <c r="C63" s="681"/>
      <c r="D63" s="682"/>
      <c r="E63" s="450">
        <v>7</v>
      </c>
      <c r="F63" s="450">
        <v>10.83</v>
      </c>
      <c r="G63" s="129">
        <f t="shared" si="0"/>
        <v>3.83</v>
      </c>
      <c r="H63" s="702"/>
      <c r="I63" s="703"/>
      <c r="J63" s="703"/>
      <c r="K63" s="703"/>
      <c r="L63" s="704"/>
      <c r="M63" s="589"/>
      <c r="N63" s="585"/>
      <c r="O63" s="122" t="s">
        <v>102</v>
      </c>
    </row>
    <row r="64" spans="1:15" ht="61.2" customHeight="1" thickBot="1">
      <c r="A64" s="218" t="s">
        <v>103</v>
      </c>
      <c r="B64" s="680" t="str">
        <f t="shared" si="1"/>
        <v>☆☆☆</v>
      </c>
      <c r="C64" s="681"/>
      <c r="D64" s="682"/>
      <c r="E64" s="450">
        <v>5.84</v>
      </c>
      <c r="F64" s="449">
        <v>10.26</v>
      </c>
      <c r="G64" s="129">
        <f t="shared" si="0"/>
        <v>4.42</v>
      </c>
      <c r="H64" s="690"/>
      <c r="I64" s="691"/>
      <c r="J64" s="691"/>
      <c r="K64" s="691"/>
      <c r="L64" s="692"/>
      <c r="M64" s="584"/>
      <c r="N64" s="585"/>
      <c r="O64" s="122" t="s">
        <v>103</v>
      </c>
    </row>
    <row r="65" spans="1:18" ht="61.2" customHeight="1" thickBot="1">
      <c r="A65" s="218" t="s">
        <v>104</v>
      </c>
      <c r="B65" s="680" t="str">
        <f t="shared" si="1"/>
        <v>☆</v>
      </c>
      <c r="C65" s="681"/>
      <c r="D65" s="682"/>
      <c r="E65" s="450">
        <v>7</v>
      </c>
      <c r="F65" s="450">
        <v>7.24</v>
      </c>
      <c r="G65" s="129">
        <f t="shared" si="0"/>
        <v>0.24000000000000021</v>
      </c>
      <c r="H65" s="693"/>
      <c r="I65" s="694"/>
      <c r="J65" s="694"/>
      <c r="K65" s="694"/>
      <c r="L65" s="695"/>
      <c r="M65" s="578"/>
      <c r="N65" s="585"/>
      <c r="O65" s="122" t="s">
        <v>104</v>
      </c>
    </row>
    <row r="66" spans="1:18" ht="61.2" customHeight="1" thickBot="1">
      <c r="A66" s="218" t="s">
        <v>105</v>
      </c>
      <c r="B66" s="680" t="str">
        <f t="shared" si="1"/>
        <v>☆☆</v>
      </c>
      <c r="C66" s="681"/>
      <c r="D66" s="682"/>
      <c r="E66" s="451">
        <v>11.25</v>
      </c>
      <c r="F66" s="450">
        <v>13.14</v>
      </c>
      <c r="G66" s="129">
        <f t="shared" si="0"/>
        <v>1.8900000000000006</v>
      </c>
      <c r="H66" s="683"/>
      <c r="I66" s="684"/>
      <c r="J66" s="684"/>
      <c r="K66" s="684"/>
      <c r="L66" s="685"/>
      <c r="M66" s="216"/>
      <c r="N66" s="217"/>
      <c r="O66" s="122" t="s">
        <v>105</v>
      </c>
    </row>
    <row r="67" spans="1:18" ht="61.2" customHeight="1" thickBot="1">
      <c r="A67" s="218" t="s">
        <v>106</v>
      </c>
      <c r="B67" s="680" t="str">
        <f t="shared" si="1"/>
        <v>☆☆☆</v>
      </c>
      <c r="C67" s="681"/>
      <c r="D67" s="682"/>
      <c r="E67" s="450">
        <v>9</v>
      </c>
      <c r="F67" s="450">
        <v>12.07</v>
      </c>
      <c r="G67" s="129">
        <f t="shared" si="0"/>
        <v>3.0700000000000003</v>
      </c>
      <c r="H67" s="683"/>
      <c r="I67" s="684"/>
      <c r="J67" s="684"/>
      <c r="K67" s="684"/>
      <c r="L67" s="685"/>
      <c r="M67" s="216"/>
      <c r="N67" s="217"/>
      <c r="O67" s="122" t="s">
        <v>106</v>
      </c>
    </row>
    <row r="68" spans="1:18" ht="61.2" customHeight="1" thickBot="1">
      <c r="A68" s="223" t="s">
        <v>107</v>
      </c>
      <c r="B68" s="680" t="str">
        <f t="shared" si="1"/>
        <v>☆</v>
      </c>
      <c r="C68" s="681"/>
      <c r="D68" s="682"/>
      <c r="E68" s="450">
        <v>9.42</v>
      </c>
      <c r="F68" s="450">
        <v>10.71</v>
      </c>
      <c r="G68" s="129">
        <f t="shared" si="0"/>
        <v>1.2900000000000009</v>
      </c>
      <c r="H68" s="686"/>
      <c r="I68" s="684"/>
      <c r="J68" s="684"/>
      <c r="K68" s="684"/>
      <c r="L68" s="685"/>
      <c r="M68" s="216"/>
      <c r="N68" s="217"/>
      <c r="O68" s="122" t="s">
        <v>107</v>
      </c>
    </row>
    <row r="69" spans="1:18" ht="61.2" customHeight="1" thickBot="1">
      <c r="A69" s="220" t="s">
        <v>108</v>
      </c>
      <c r="B69" s="680" t="str">
        <f t="shared" si="1"/>
        <v>☆</v>
      </c>
      <c r="C69" s="681"/>
      <c r="D69" s="682"/>
      <c r="E69" s="472">
        <v>3.96</v>
      </c>
      <c r="F69" s="472">
        <v>5.08</v>
      </c>
      <c r="G69" s="129">
        <f t="shared" si="0"/>
        <v>1.1200000000000001</v>
      </c>
      <c r="H69" s="687"/>
      <c r="I69" s="688"/>
      <c r="J69" s="688"/>
      <c r="K69" s="688"/>
      <c r="L69" s="689"/>
      <c r="M69" s="216"/>
      <c r="N69" s="217"/>
      <c r="O69" s="122" t="s">
        <v>108</v>
      </c>
    </row>
    <row r="70" spans="1:18" ht="61.2" customHeight="1" thickBot="1">
      <c r="A70" s="415" t="s">
        <v>109</v>
      </c>
      <c r="B70" s="680" t="str">
        <f t="shared" si="1"/>
        <v>☆☆</v>
      </c>
      <c r="C70" s="681"/>
      <c r="D70" s="682"/>
      <c r="E70" s="449">
        <v>5.83</v>
      </c>
      <c r="F70" s="450">
        <v>7.68</v>
      </c>
      <c r="G70" s="416">
        <f t="shared" ref="G70" si="2">F70-E70</f>
        <v>1.8499999999999996</v>
      </c>
      <c r="H70" s="735"/>
      <c r="I70" s="736"/>
      <c r="J70" s="736"/>
      <c r="K70" s="736"/>
      <c r="L70" s="737"/>
      <c r="M70" s="225"/>
      <c r="N70" s="417"/>
      <c r="O70" s="122"/>
    </row>
    <row r="71" spans="1:18" ht="42.75" customHeight="1" thickBot="1">
      <c r="A71" s="101"/>
      <c r="B71" s="101"/>
      <c r="C71" s="101"/>
      <c r="D71" s="101"/>
      <c r="E71" s="738"/>
      <c r="F71" s="738"/>
      <c r="G71" s="738"/>
      <c r="H71" s="738"/>
      <c r="I71" s="738"/>
      <c r="J71" s="738"/>
      <c r="K71" s="738"/>
      <c r="L71" s="738"/>
      <c r="M71" s="23">
        <f>COUNTIF(E24:E70,"&gt;=10")</f>
        <v>3</v>
      </c>
      <c r="N71" s="23">
        <f>COUNTIF(F24:F70,"&gt;=10")</f>
        <v>12</v>
      </c>
      <c r="O71" s="23" t="s">
        <v>3</v>
      </c>
    </row>
    <row r="72" spans="1:18" ht="36.75" customHeight="1" thickBot="1">
      <c r="A72" s="226" t="s">
        <v>17</v>
      </c>
      <c r="B72" s="227"/>
      <c r="C72" s="348"/>
      <c r="D72" s="348"/>
      <c r="E72" s="739" t="s">
        <v>110</v>
      </c>
      <c r="F72" s="739"/>
      <c r="G72" s="739"/>
      <c r="H72" s="740" t="s">
        <v>208</v>
      </c>
      <c r="I72" s="741"/>
      <c r="J72" s="348"/>
      <c r="K72" s="228"/>
      <c r="L72" s="228"/>
      <c r="M72" s="229"/>
      <c r="N72" s="230"/>
    </row>
    <row r="73" spans="1:18" ht="36.75" customHeight="1" thickBot="1">
      <c r="A73" s="34"/>
      <c r="B73" s="613"/>
      <c r="C73" s="744" t="s">
        <v>111</v>
      </c>
      <c r="D73" s="745"/>
      <c r="E73" s="745"/>
      <c r="F73" s="746"/>
      <c r="G73" s="231">
        <f>+F70</f>
        <v>7.68</v>
      </c>
      <c r="H73" s="232" t="s">
        <v>112</v>
      </c>
      <c r="I73" s="742">
        <f>+G70</f>
        <v>1.8499999999999996</v>
      </c>
      <c r="J73" s="743"/>
      <c r="K73" s="103"/>
      <c r="L73" s="103"/>
      <c r="M73" s="104"/>
      <c r="N73" s="35"/>
    </row>
    <row r="74" spans="1:18" ht="36.75" customHeight="1" thickBot="1">
      <c r="A74" s="34"/>
      <c r="B74" s="102"/>
      <c r="C74" s="705" t="s">
        <v>113</v>
      </c>
      <c r="D74" s="706"/>
      <c r="E74" s="706"/>
      <c r="F74" s="707"/>
      <c r="G74" s="233">
        <f>+F35</f>
        <v>7.51</v>
      </c>
      <c r="H74" s="234" t="s">
        <v>114</v>
      </c>
      <c r="I74" s="708">
        <f>+G35</f>
        <v>1.7699999999999996</v>
      </c>
      <c r="J74" s="709"/>
      <c r="K74" s="103"/>
      <c r="L74" s="103"/>
      <c r="M74" s="104"/>
      <c r="N74" s="35"/>
      <c r="R74" s="235" t="s">
        <v>17</v>
      </c>
    </row>
    <row r="75" spans="1:18" ht="36.75" customHeight="1" thickBot="1">
      <c r="A75" s="34"/>
      <c r="B75" s="102"/>
      <c r="C75" s="710" t="s">
        <v>115</v>
      </c>
      <c r="D75" s="711"/>
      <c r="E75" s="711"/>
      <c r="F75" s="236" t="str">
        <f>VLOOKUP(G75,F:P,10,0)</f>
        <v>愛媛県</v>
      </c>
      <c r="G75" s="237">
        <f>MAX(F23:F69)</f>
        <v>14.57</v>
      </c>
      <c r="H75" s="712" t="s">
        <v>116</v>
      </c>
      <c r="I75" s="713"/>
      <c r="J75" s="713"/>
      <c r="K75" s="238">
        <f>+N71</f>
        <v>12</v>
      </c>
      <c r="L75" s="239" t="s">
        <v>117</v>
      </c>
      <c r="M75" s="411">
        <f>N71-M71</f>
        <v>9</v>
      </c>
      <c r="N75" s="35"/>
      <c r="R75" s="115"/>
    </row>
    <row r="76" spans="1:18" ht="36.75" customHeight="1" thickBot="1">
      <c r="A76" s="36"/>
      <c r="B76" s="37"/>
      <c r="C76" s="37"/>
      <c r="D76" s="37"/>
      <c r="E76" s="37"/>
      <c r="F76" s="37"/>
      <c r="G76" s="37"/>
      <c r="H76" s="37"/>
      <c r="I76" s="37"/>
      <c r="J76" s="37"/>
      <c r="K76" s="38"/>
      <c r="L76" s="38"/>
      <c r="M76" s="39"/>
      <c r="N76" s="40"/>
      <c r="R76" s="115"/>
    </row>
    <row r="77" spans="1:18" ht="30.75" customHeight="1">
      <c r="A77" s="51"/>
      <c r="B77" s="51"/>
      <c r="C77" s="51"/>
      <c r="D77" s="51"/>
      <c r="E77" s="51"/>
      <c r="F77" s="51"/>
      <c r="G77" s="51"/>
      <c r="H77" s="51"/>
      <c r="I77" s="51"/>
      <c r="J77" s="51"/>
      <c r="K77" s="105"/>
      <c r="L77" s="105"/>
      <c r="M77" s="106"/>
      <c r="N77" s="107"/>
      <c r="R77" s="116"/>
    </row>
    <row r="78" spans="1:18" ht="30.75" customHeight="1" thickBot="1">
      <c r="A78" s="108"/>
      <c r="B78" s="108"/>
      <c r="C78" s="108"/>
      <c r="D78" s="108"/>
      <c r="E78" s="108"/>
      <c r="F78" s="108"/>
      <c r="G78" s="108"/>
      <c r="H78" s="108"/>
      <c r="I78" s="108"/>
      <c r="J78" s="108"/>
      <c r="K78" s="109"/>
      <c r="L78" s="109"/>
      <c r="M78" s="193"/>
      <c r="N78" s="108"/>
    </row>
    <row r="79" spans="1:18" ht="24.75" customHeight="1" thickTop="1">
      <c r="A79" s="714">
        <v>3</v>
      </c>
      <c r="B79" s="717" t="s">
        <v>204</v>
      </c>
      <c r="C79" s="718"/>
      <c r="D79" s="718"/>
      <c r="E79" s="718"/>
      <c r="F79" s="719"/>
      <c r="G79" s="726" t="s">
        <v>235</v>
      </c>
      <c r="H79" s="727"/>
      <c r="I79" s="727"/>
      <c r="J79" s="727"/>
      <c r="K79" s="727"/>
      <c r="L79" s="727"/>
      <c r="M79" s="727"/>
      <c r="N79" s="728"/>
    </row>
    <row r="80" spans="1:18" ht="24.75" customHeight="1">
      <c r="A80" s="715"/>
      <c r="B80" s="720"/>
      <c r="C80" s="721"/>
      <c r="D80" s="721"/>
      <c r="E80" s="721"/>
      <c r="F80" s="722"/>
      <c r="G80" s="729"/>
      <c r="H80" s="730"/>
      <c r="I80" s="730"/>
      <c r="J80" s="730"/>
      <c r="K80" s="730"/>
      <c r="L80" s="730"/>
      <c r="M80" s="730"/>
      <c r="N80" s="731"/>
      <c r="O80" s="110" t="s">
        <v>3</v>
      </c>
      <c r="P80" s="110"/>
    </row>
    <row r="81" spans="1:16" ht="24.75" customHeight="1">
      <c r="A81" s="715"/>
      <c r="B81" s="720"/>
      <c r="C81" s="721"/>
      <c r="D81" s="721"/>
      <c r="E81" s="721"/>
      <c r="F81" s="722"/>
      <c r="G81" s="729"/>
      <c r="H81" s="730"/>
      <c r="I81" s="730"/>
      <c r="J81" s="730"/>
      <c r="K81" s="730"/>
      <c r="L81" s="730"/>
      <c r="M81" s="730"/>
      <c r="N81" s="731"/>
      <c r="O81" s="110" t="s">
        <v>17</v>
      </c>
      <c r="P81" s="110" t="s">
        <v>118</v>
      </c>
    </row>
    <row r="82" spans="1:16" ht="24.75" customHeight="1">
      <c r="A82" s="715"/>
      <c r="B82" s="720"/>
      <c r="C82" s="721"/>
      <c r="D82" s="721"/>
      <c r="E82" s="721"/>
      <c r="F82" s="722"/>
      <c r="G82" s="729"/>
      <c r="H82" s="730"/>
      <c r="I82" s="730"/>
      <c r="J82" s="730"/>
      <c r="K82" s="730"/>
      <c r="L82" s="730"/>
      <c r="M82" s="730"/>
      <c r="N82" s="731"/>
      <c r="O82" s="111"/>
      <c r="P82" s="110"/>
    </row>
    <row r="83" spans="1:16" ht="46.2" customHeight="1" thickBot="1">
      <c r="A83" s="716"/>
      <c r="B83" s="723"/>
      <c r="C83" s="724"/>
      <c r="D83" s="724"/>
      <c r="E83" s="724"/>
      <c r="F83" s="725"/>
      <c r="G83" s="732"/>
      <c r="H83" s="733"/>
      <c r="I83" s="733"/>
      <c r="J83" s="733"/>
      <c r="K83" s="733"/>
      <c r="L83" s="733"/>
      <c r="M83" s="733"/>
      <c r="N83" s="734"/>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0">
    <mergeCell ref="I2:M2"/>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A3:C16"/>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H41:L41"/>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69:D69"/>
    <mergeCell ref="H69:L69"/>
    <mergeCell ref="B64:D64"/>
    <mergeCell ref="H64:L64"/>
    <mergeCell ref="B65:D65"/>
    <mergeCell ref="B66:D66"/>
    <mergeCell ref="H65:L65"/>
    <mergeCell ref="B61:D61"/>
    <mergeCell ref="H61:L61"/>
    <mergeCell ref="B62:D62"/>
    <mergeCell ref="H62:L62"/>
    <mergeCell ref="B63:D63"/>
    <mergeCell ref="H63:L63"/>
    <mergeCell ref="B58:D58"/>
    <mergeCell ref="H57:L57"/>
    <mergeCell ref="B59:D59"/>
    <mergeCell ref="H59:L59"/>
    <mergeCell ref="H60:L60"/>
    <mergeCell ref="B67:D67"/>
    <mergeCell ref="H67:L67"/>
    <mergeCell ref="B68:D68"/>
    <mergeCell ref="H68:L68"/>
    <mergeCell ref="B60:D60"/>
    <mergeCell ref="H58:L58"/>
    <mergeCell ref="H66:L66"/>
  </mergeCells>
  <phoneticPr fontId="82"/>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0"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68DFB-3798-470E-8135-07963F54A0FF}">
  <sheetPr>
    <pageSetUpPr fitToPage="1"/>
  </sheetPr>
  <dimension ref="A1:Q26"/>
  <sheetViews>
    <sheetView view="pageBreakPreview" zoomScale="95" zoomScaleNormal="75" zoomScaleSheetLayoutView="95" workbookViewId="0">
      <selection activeCell="O20" sqref="O20"/>
    </sheetView>
  </sheetViews>
  <sheetFormatPr defaultColWidth="9" defaultRowHeight="13.2"/>
  <cols>
    <col min="1" max="1" width="4.88671875" style="436" customWidth="1"/>
    <col min="2" max="7" width="9" style="436"/>
    <col min="8" max="9" width="12.44140625" style="436" customWidth="1"/>
    <col min="10" max="11" width="19" style="436" customWidth="1"/>
    <col min="12" max="12" width="25.77734375" style="436" customWidth="1"/>
    <col min="13" max="13" width="4.77734375" style="436" customWidth="1"/>
    <col min="14" max="14" width="3.44140625" style="436" customWidth="1"/>
    <col min="15" max="16384" width="9" style="436"/>
  </cols>
  <sheetData>
    <row r="1" spans="1:17" ht="23.4">
      <c r="A1" s="802" t="s">
        <v>202</v>
      </c>
      <c r="B1" s="802"/>
      <c r="C1" s="802"/>
      <c r="D1" s="802"/>
      <c r="E1" s="802"/>
      <c r="F1" s="802"/>
      <c r="G1" s="802"/>
      <c r="H1" s="802"/>
      <c r="I1" s="802"/>
      <c r="J1" s="803"/>
      <c r="K1" s="803"/>
      <c r="L1" s="803"/>
      <c r="M1" s="803"/>
    </row>
    <row r="2" spans="1:17" ht="19.2">
      <c r="A2" s="804" t="s">
        <v>348</v>
      </c>
      <c r="B2" s="804"/>
      <c r="C2" s="804"/>
      <c r="D2" s="804"/>
      <c r="E2" s="804"/>
      <c r="F2" s="804"/>
      <c r="G2" s="804"/>
      <c r="H2" s="804"/>
      <c r="I2" s="804"/>
      <c r="J2" s="805"/>
      <c r="K2" s="805"/>
      <c r="L2" s="805"/>
      <c r="M2" s="805"/>
      <c r="N2" s="654"/>
      <c r="P2" s="655"/>
    </row>
    <row r="3" spans="1:17" ht="33.75" customHeight="1">
      <c r="A3" s="806" t="s">
        <v>349</v>
      </c>
      <c r="B3" s="806"/>
      <c r="C3" s="806"/>
      <c r="D3" s="806"/>
      <c r="E3" s="806"/>
      <c r="F3" s="806"/>
      <c r="G3" s="806"/>
      <c r="H3" s="806"/>
      <c r="I3" s="806"/>
      <c r="J3" s="807"/>
      <c r="K3" s="807"/>
      <c r="L3" s="807"/>
      <c r="M3" s="807"/>
      <c r="N3" s="808"/>
      <c r="O3" s="437"/>
      <c r="P3" s="1"/>
    </row>
    <row r="4" spans="1:17" ht="22.5" customHeight="1">
      <c r="A4" s="809" t="s">
        <v>226</v>
      </c>
      <c r="B4" s="809"/>
      <c r="C4" s="809"/>
      <c r="D4" s="809"/>
      <c r="E4" s="809"/>
      <c r="F4" s="809"/>
      <c r="G4" s="809"/>
      <c r="H4" s="809"/>
      <c r="I4" s="809"/>
      <c r="J4" s="810"/>
      <c r="K4" s="810"/>
      <c r="L4" s="810"/>
      <c r="M4" s="810"/>
      <c r="N4" s="808"/>
      <c r="P4" s="1"/>
    </row>
    <row r="5" spans="1:17" ht="16.2">
      <c r="A5" s="656"/>
      <c r="B5" s="657"/>
      <c r="C5" s="657"/>
      <c r="D5" s="657"/>
      <c r="E5" s="657"/>
      <c r="F5" s="657"/>
      <c r="G5" s="657"/>
      <c r="H5" s="657"/>
      <c r="I5" s="657"/>
      <c r="J5" s="657"/>
      <c r="K5" s="657"/>
      <c r="L5" s="657"/>
      <c r="M5" s="657"/>
      <c r="N5" s="808"/>
      <c r="P5" s="1"/>
    </row>
    <row r="6" spans="1:17" ht="17.399999999999999">
      <c r="A6" s="657"/>
      <c r="B6" s="811" t="s">
        <v>3</v>
      </c>
      <c r="C6" s="812"/>
      <c r="D6" s="812"/>
      <c r="E6" s="812"/>
      <c r="F6" s="657"/>
      <c r="G6" s="657"/>
      <c r="H6" s="814" t="s">
        <v>491</v>
      </c>
      <c r="I6" s="815"/>
      <c r="J6" s="815"/>
      <c r="K6" s="815"/>
      <c r="L6" s="815"/>
      <c r="M6" s="657"/>
      <c r="N6" s="808"/>
      <c r="O6" s="437"/>
      <c r="P6" s="1"/>
      <c r="Q6" s="1"/>
    </row>
    <row r="7" spans="1:17" ht="16.2">
      <c r="A7" s="657"/>
      <c r="B7" s="812"/>
      <c r="C7" s="812"/>
      <c r="D7" s="812"/>
      <c r="E7" s="812"/>
      <c r="F7" s="657"/>
      <c r="G7" s="657"/>
      <c r="H7" s="815"/>
      <c r="I7" s="815"/>
      <c r="J7" s="815"/>
      <c r="K7" s="815"/>
      <c r="L7" s="815"/>
      <c r="M7" s="657"/>
      <c r="N7" s="808"/>
      <c r="O7" s="436" t="s">
        <v>17</v>
      </c>
      <c r="P7" s="1"/>
      <c r="Q7" s="1"/>
    </row>
    <row r="8" spans="1:17" ht="16.2">
      <c r="A8" s="657"/>
      <c r="B8" s="812"/>
      <c r="C8" s="812"/>
      <c r="D8" s="812"/>
      <c r="E8" s="812"/>
      <c r="F8" s="657"/>
      <c r="G8" s="657"/>
      <c r="H8" s="815"/>
      <c r="I8" s="815"/>
      <c r="J8" s="815"/>
      <c r="K8" s="815"/>
      <c r="L8" s="815"/>
      <c r="M8" s="657"/>
      <c r="P8" s="1"/>
      <c r="Q8" s="1"/>
    </row>
    <row r="9" spans="1:17" ht="16.2">
      <c r="A9" s="657"/>
      <c r="B9" s="812"/>
      <c r="C9" s="812"/>
      <c r="D9" s="812"/>
      <c r="E9" s="812"/>
      <c r="F9" s="657"/>
      <c r="G9" s="657"/>
      <c r="H9" s="815"/>
      <c r="I9" s="815"/>
      <c r="J9" s="815"/>
      <c r="K9" s="815"/>
      <c r="L9" s="815"/>
      <c r="M9" s="657"/>
      <c r="P9" s="1"/>
      <c r="Q9" s="1"/>
    </row>
    <row r="10" spans="1:17" ht="16.2">
      <c r="A10" s="657"/>
      <c r="B10" s="812"/>
      <c r="C10" s="812"/>
      <c r="D10" s="812"/>
      <c r="E10" s="812"/>
      <c r="F10" s="657"/>
      <c r="G10" s="657"/>
      <c r="H10" s="815"/>
      <c r="I10" s="815"/>
      <c r="J10" s="815"/>
      <c r="K10" s="815"/>
      <c r="L10" s="815"/>
      <c r="M10" s="657"/>
      <c r="P10" s="1"/>
      <c r="Q10" s="1"/>
    </row>
    <row r="11" spans="1:17" ht="16.2">
      <c r="A11" s="657"/>
      <c r="B11" s="812"/>
      <c r="C11" s="812"/>
      <c r="D11" s="812"/>
      <c r="E11" s="812"/>
      <c r="F11" s="658"/>
      <c r="G11" s="658"/>
      <c r="H11" s="815"/>
      <c r="I11" s="815"/>
      <c r="J11" s="815"/>
      <c r="K11" s="815"/>
      <c r="L11" s="815"/>
      <c r="M11" s="657"/>
      <c r="P11" s="1"/>
      <c r="Q11" s="1"/>
    </row>
    <row r="12" spans="1:17" ht="16.2">
      <c r="A12" s="657"/>
      <c r="B12" s="812"/>
      <c r="C12" s="812"/>
      <c r="D12" s="812"/>
      <c r="E12" s="812"/>
      <c r="F12" s="659"/>
      <c r="G12" s="659"/>
      <c r="H12" s="815"/>
      <c r="I12" s="815"/>
      <c r="J12" s="815"/>
      <c r="K12" s="815"/>
      <c r="L12" s="815"/>
      <c r="M12" s="657"/>
      <c r="P12" s="1"/>
      <c r="Q12" s="1"/>
    </row>
    <row r="13" spans="1:17" ht="40.200000000000003" customHeight="1">
      <c r="A13" s="657"/>
      <c r="B13" s="813"/>
      <c r="C13" s="813"/>
      <c r="D13" s="813"/>
      <c r="E13" s="813"/>
      <c r="F13" s="659"/>
      <c r="G13" s="659"/>
      <c r="H13" s="815"/>
      <c r="I13" s="815"/>
      <c r="J13" s="815"/>
      <c r="K13" s="815"/>
      <c r="L13" s="815"/>
      <c r="M13" s="657"/>
      <c r="P13" s="1"/>
      <c r="Q13" s="1"/>
    </row>
    <row r="14" spans="1:17" ht="33" customHeight="1">
      <c r="A14" s="657"/>
      <c r="B14" s="813"/>
      <c r="C14" s="813"/>
      <c r="D14" s="813"/>
      <c r="E14" s="813"/>
      <c r="F14" s="658"/>
      <c r="G14" s="658"/>
      <c r="H14" s="815"/>
      <c r="I14" s="815"/>
      <c r="J14" s="815"/>
      <c r="K14" s="815"/>
      <c r="L14" s="815"/>
      <c r="M14" s="657"/>
      <c r="P14" s="1"/>
      <c r="Q14" s="1"/>
    </row>
    <row r="15" spans="1:17" ht="16.2">
      <c r="A15" s="657"/>
      <c r="B15" s="657"/>
      <c r="C15" s="657"/>
      <c r="D15" s="657"/>
      <c r="E15" s="657"/>
      <c r="F15" s="657"/>
      <c r="G15" s="657"/>
      <c r="H15" s="657" t="s">
        <v>17</v>
      </c>
      <c r="I15" s="657"/>
      <c r="J15" s="657"/>
      <c r="K15" s="657"/>
      <c r="L15" s="657"/>
      <c r="M15" s="657"/>
      <c r="P15" s="1"/>
      <c r="Q15" s="1"/>
    </row>
    <row r="16" spans="1:17" ht="23.4" customHeight="1" thickBot="1">
      <c r="A16" s="660"/>
      <c r="B16" s="661"/>
      <c r="C16" s="661"/>
      <c r="D16" s="661"/>
      <c r="E16" s="661"/>
      <c r="F16" s="661"/>
      <c r="G16" s="661"/>
      <c r="H16" s="661"/>
      <c r="I16" s="661"/>
      <c r="J16" s="661"/>
      <c r="K16" s="661"/>
      <c r="L16" s="661"/>
      <c r="M16" s="661"/>
      <c r="P16" s="1"/>
      <c r="Q16" s="1"/>
    </row>
    <row r="17" spans="1:17" ht="16.5" customHeight="1" thickTop="1">
      <c r="A17" s="661"/>
      <c r="B17" s="921" t="s">
        <v>492</v>
      </c>
      <c r="C17" s="922"/>
      <c r="D17" s="922"/>
      <c r="E17" s="922"/>
      <c r="F17" s="922"/>
      <c r="G17" s="922"/>
      <c r="H17" s="922"/>
      <c r="I17" s="922"/>
      <c r="J17" s="922"/>
      <c r="K17" s="922"/>
      <c r="L17" s="923"/>
      <c r="M17" s="661"/>
      <c r="P17" s="1"/>
      <c r="Q17" s="1"/>
    </row>
    <row r="18" spans="1:17" ht="20.25" customHeight="1">
      <c r="A18" s="661"/>
      <c r="B18" s="924"/>
      <c r="C18" s="925"/>
      <c r="D18" s="925"/>
      <c r="E18" s="925"/>
      <c r="F18" s="925"/>
      <c r="G18" s="925"/>
      <c r="H18" s="925"/>
      <c r="I18" s="925"/>
      <c r="J18" s="925"/>
      <c r="K18" s="925"/>
      <c r="L18" s="926"/>
      <c r="M18" s="661"/>
      <c r="P18" s="1"/>
      <c r="Q18" s="1"/>
    </row>
    <row r="19" spans="1:17" ht="46.2" customHeight="1">
      <c r="A19" s="661"/>
      <c r="B19" s="924"/>
      <c r="C19" s="925"/>
      <c r="D19" s="925"/>
      <c r="E19" s="925"/>
      <c r="F19" s="925"/>
      <c r="G19" s="925"/>
      <c r="H19" s="925"/>
      <c r="I19" s="925"/>
      <c r="J19" s="925"/>
      <c r="K19" s="925"/>
      <c r="L19" s="926"/>
      <c r="M19" s="661"/>
      <c r="P19" s="1"/>
      <c r="Q19" s="1"/>
    </row>
    <row r="20" spans="1:17" ht="26.25" customHeight="1">
      <c r="A20" s="661"/>
      <c r="B20" s="924"/>
      <c r="C20" s="925"/>
      <c r="D20" s="925"/>
      <c r="E20" s="925"/>
      <c r="F20" s="925"/>
      <c r="G20" s="925"/>
      <c r="H20" s="925"/>
      <c r="I20" s="925"/>
      <c r="J20" s="925"/>
      <c r="K20" s="925"/>
      <c r="L20" s="926"/>
      <c r="M20" s="661"/>
      <c r="P20" s="1"/>
      <c r="Q20" s="1"/>
    </row>
    <row r="21" spans="1:17" ht="26.25" customHeight="1">
      <c r="A21" s="661"/>
      <c r="B21" s="924"/>
      <c r="C21" s="925"/>
      <c r="D21" s="925"/>
      <c r="E21" s="925"/>
      <c r="F21" s="925"/>
      <c r="G21" s="925"/>
      <c r="H21" s="925"/>
      <c r="I21" s="925"/>
      <c r="J21" s="925"/>
      <c r="K21" s="925"/>
      <c r="L21" s="926"/>
      <c r="M21" s="661"/>
    </row>
    <row r="22" spans="1:17" ht="26.25" customHeight="1">
      <c r="A22" s="661"/>
      <c r="B22" s="924"/>
      <c r="C22" s="925"/>
      <c r="D22" s="925"/>
      <c r="E22" s="925"/>
      <c r="F22" s="925"/>
      <c r="G22" s="925"/>
      <c r="H22" s="925"/>
      <c r="I22" s="925"/>
      <c r="J22" s="925"/>
      <c r="K22" s="925"/>
      <c r="L22" s="926"/>
      <c r="M22" s="661"/>
    </row>
    <row r="23" spans="1:17" ht="46.8" customHeight="1">
      <c r="A23" s="661"/>
      <c r="B23" s="924"/>
      <c r="C23" s="925"/>
      <c r="D23" s="925"/>
      <c r="E23" s="925"/>
      <c r="F23" s="925"/>
      <c r="G23" s="925"/>
      <c r="H23" s="925"/>
      <c r="I23" s="925"/>
      <c r="J23" s="925"/>
      <c r="K23" s="925"/>
      <c r="L23" s="926"/>
      <c r="M23" s="661"/>
    </row>
    <row r="24" spans="1:17" ht="18" customHeight="1" thickBot="1">
      <c r="A24" s="661"/>
      <c r="B24" s="927"/>
      <c r="C24" s="928"/>
      <c r="D24" s="928"/>
      <c r="E24" s="928"/>
      <c r="F24" s="928"/>
      <c r="G24" s="928"/>
      <c r="H24" s="928"/>
      <c r="I24" s="928"/>
      <c r="J24" s="928"/>
      <c r="K24" s="928"/>
      <c r="L24" s="929"/>
      <c r="M24" s="661"/>
    </row>
    <row r="25" spans="1:17" ht="13.8" thickTop="1">
      <c r="A25" s="661"/>
      <c r="B25" s="661" t="s">
        <v>180</v>
      </c>
      <c r="C25" s="661"/>
      <c r="D25" s="661"/>
      <c r="E25" s="661"/>
      <c r="F25" s="661"/>
      <c r="G25" s="661"/>
      <c r="H25" s="661"/>
      <c r="I25" s="661"/>
      <c r="J25" s="661"/>
      <c r="K25" s="661"/>
      <c r="L25" s="661"/>
      <c r="M25" s="661"/>
    </row>
    <row r="26" spans="1:17">
      <c r="A26" s="661"/>
      <c r="B26" s="661"/>
      <c r="C26" s="661"/>
      <c r="D26" s="661"/>
      <c r="E26" s="661"/>
      <c r="F26" s="661"/>
      <c r="G26" s="661"/>
      <c r="H26" s="661"/>
      <c r="I26" s="661"/>
      <c r="J26" s="661"/>
      <c r="K26" s="661"/>
      <c r="L26" s="661"/>
      <c r="M26" s="661"/>
    </row>
  </sheetData>
  <mergeCells count="8">
    <mergeCell ref="B17:L24"/>
    <mergeCell ref="A1:M1"/>
    <mergeCell ref="A2:M2"/>
    <mergeCell ref="A3:M3"/>
    <mergeCell ref="N3:N7"/>
    <mergeCell ref="A4:M4"/>
    <mergeCell ref="B6:E14"/>
    <mergeCell ref="H6:L14"/>
  </mergeCells>
  <phoneticPr fontId="82"/>
  <pageMargins left="0.75" right="0.75" top="1" bottom="1" header="0.51200000000000001" footer="0.51200000000000001"/>
  <pageSetup paperSize="9" scale="81"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8"/>
  <sheetViews>
    <sheetView showGridLines="0" view="pageBreakPreview" zoomScale="80" zoomScaleNormal="100" zoomScaleSheetLayoutView="80" workbookViewId="0"/>
  </sheetViews>
  <sheetFormatPr defaultColWidth="9" defaultRowHeight="31.2" customHeight="1"/>
  <cols>
    <col min="1" max="1" width="203.88671875" style="125" customWidth="1"/>
    <col min="2" max="2" width="11.21875" style="123" customWidth="1"/>
    <col min="3" max="3" width="22" style="123" customWidth="1"/>
    <col min="4" max="4" width="20.109375" style="124" customWidth="1"/>
    <col min="5" max="16384" width="9" style="1"/>
  </cols>
  <sheetData>
    <row r="1" spans="1:11" s="15" customFormat="1" ht="45.6" customHeight="1" thickBot="1">
      <c r="A1" s="378" t="s">
        <v>239</v>
      </c>
      <c r="B1" s="379" t="s">
        <v>119</v>
      </c>
      <c r="C1" s="380" t="s">
        <v>120</v>
      </c>
      <c r="D1" s="381" t="s">
        <v>121</v>
      </c>
    </row>
    <row r="2" spans="1:11" s="15" customFormat="1" ht="42.6" customHeight="1">
      <c r="A2" s="402" t="s">
        <v>394</v>
      </c>
      <c r="B2" s="369"/>
      <c r="C2" s="370"/>
      <c r="D2" s="376"/>
      <c r="E2" s="1"/>
      <c r="F2" s="1"/>
      <c r="G2" s="1"/>
      <c r="H2" s="1"/>
      <c r="I2" s="1"/>
      <c r="J2" s="1"/>
      <c r="K2" s="1"/>
    </row>
    <row r="3" spans="1:11" s="15" customFormat="1" ht="121.2" customHeight="1">
      <c r="A3" s="392" t="s">
        <v>396</v>
      </c>
      <c r="B3" s="358" t="s">
        <v>395</v>
      </c>
      <c r="C3" s="389" t="s">
        <v>398</v>
      </c>
      <c r="D3" s="377">
        <v>45795</v>
      </c>
      <c r="E3" s="1"/>
      <c r="F3" s="1"/>
      <c r="G3" s="1"/>
      <c r="H3" s="1"/>
      <c r="I3" s="1"/>
      <c r="J3" s="1"/>
      <c r="K3" s="1"/>
    </row>
    <row r="4" spans="1:11" s="15" customFormat="1" ht="36.6" customHeight="1" thickBot="1">
      <c r="A4" s="399" t="s">
        <v>397</v>
      </c>
      <c r="B4" s="373"/>
      <c r="C4" s="178"/>
      <c r="D4" s="393"/>
    </row>
    <row r="5" spans="1:11" s="15" customFormat="1" ht="31.2" hidden="1" customHeight="1">
      <c r="A5" s="378" t="s">
        <v>220</v>
      </c>
      <c r="B5" s="379" t="s">
        <v>119</v>
      </c>
      <c r="C5" s="380" t="s">
        <v>120</v>
      </c>
      <c r="D5" s="381" t="s">
        <v>121</v>
      </c>
    </row>
    <row r="6" spans="1:11" s="15" customFormat="1" ht="43.8" customHeight="1">
      <c r="A6" s="458" t="s">
        <v>399</v>
      </c>
      <c r="B6" s="183"/>
      <c r="C6" s="177"/>
      <c r="D6" s="377"/>
    </row>
    <row r="7" spans="1:11" s="15" customFormat="1" ht="129.6" customHeight="1">
      <c r="A7" s="413" t="s">
        <v>402</v>
      </c>
      <c r="B7" s="358" t="s">
        <v>401</v>
      </c>
      <c r="C7" s="271" t="s">
        <v>400</v>
      </c>
      <c r="D7" s="377">
        <v>45799</v>
      </c>
    </row>
    <row r="8" spans="1:11" s="15" customFormat="1" ht="39" customHeight="1" thickBot="1">
      <c r="A8" s="399" t="s">
        <v>403</v>
      </c>
      <c r="B8" s="183"/>
      <c r="C8" s="177"/>
      <c r="D8" s="377"/>
    </row>
    <row r="9" spans="1:11" s="15" customFormat="1" ht="45.6" customHeight="1">
      <c r="A9" s="324" t="s">
        <v>404</v>
      </c>
      <c r="B9" s="325"/>
      <c r="C9" s="282"/>
      <c r="D9" s="376"/>
    </row>
    <row r="10" spans="1:11" s="15" customFormat="1" ht="190.2" customHeight="1">
      <c r="A10" s="344" t="s">
        <v>405</v>
      </c>
      <c r="B10" s="283" t="s">
        <v>407</v>
      </c>
      <c r="C10" s="328" t="s">
        <v>408</v>
      </c>
      <c r="D10" s="377">
        <v>45800</v>
      </c>
    </row>
    <row r="11" spans="1:11" s="15" customFormat="1" ht="39.6" customHeight="1" thickBot="1">
      <c r="A11" s="382" t="s">
        <v>406</v>
      </c>
      <c r="B11" s="383"/>
      <c r="C11" s="384"/>
      <c r="D11" s="377"/>
    </row>
    <row r="12" spans="1:11" s="15" customFormat="1" ht="46.2" customHeight="1">
      <c r="A12" s="400" t="s">
        <v>409</v>
      </c>
      <c r="B12" s="184"/>
      <c r="C12" s="329"/>
      <c r="D12" s="376"/>
    </row>
    <row r="13" spans="1:11" s="15" customFormat="1" ht="345.6" customHeight="1">
      <c r="A13" s="385" t="s">
        <v>411</v>
      </c>
      <c r="B13" s="283" t="s">
        <v>410</v>
      </c>
      <c r="C13" s="328" t="s">
        <v>413</v>
      </c>
      <c r="D13" s="377">
        <v>45796</v>
      </c>
    </row>
    <row r="14" spans="1:11" s="15" customFormat="1" ht="40.799999999999997" customHeight="1" thickBot="1">
      <c r="A14" s="382" t="s">
        <v>412</v>
      </c>
      <c r="B14" s="383"/>
      <c r="C14" s="384"/>
      <c r="D14" s="391"/>
    </row>
    <row r="15" spans="1:11" s="15" customFormat="1" ht="40.799999999999997" customHeight="1">
      <c r="A15" s="401" t="s">
        <v>414</v>
      </c>
      <c r="B15" s="345"/>
      <c r="C15" s="346"/>
      <c r="D15" s="376"/>
    </row>
    <row r="16" spans="1:11" s="72" customFormat="1" ht="108" customHeight="1">
      <c r="A16" s="662" t="s">
        <v>417</v>
      </c>
      <c r="B16" s="367" t="s">
        <v>416</v>
      </c>
      <c r="C16" s="388" t="s">
        <v>415</v>
      </c>
      <c r="D16" s="377">
        <v>45799</v>
      </c>
      <c r="E16" s="368"/>
      <c r="F16" s="368"/>
      <c r="G16" s="368"/>
      <c r="H16" s="368"/>
      <c r="I16" s="368"/>
      <c r="J16" s="368"/>
      <c r="K16" s="368"/>
    </row>
    <row r="17" spans="1:19" s="15" customFormat="1" ht="42" customHeight="1" thickBot="1">
      <c r="A17" s="397" t="s">
        <v>418</v>
      </c>
      <c r="B17" s="386"/>
      <c r="C17" s="387"/>
      <c r="D17" s="377"/>
      <c r="E17" s="1"/>
      <c r="F17" s="1"/>
      <c r="G17" s="1"/>
      <c r="H17" s="1"/>
      <c r="I17" s="1"/>
      <c r="J17" s="1"/>
      <c r="K17" s="1"/>
    </row>
    <row r="18" spans="1:19" s="15" customFormat="1" ht="42" customHeight="1">
      <c r="A18" s="401" t="s">
        <v>419</v>
      </c>
      <c r="B18" s="345"/>
      <c r="C18" s="346"/>
      <c r="D18" s="376"/>
      <c r="E18" s="1"/>
      <c r="F18" s="1"/>
      <c r="G18" s="1"/>
      <c r="H18" s="1"/>
      <c r="I18" s="1"/>
      <c r="J18" s="1"/>
      <c r="K18" s="1"/>
    </row>
    <row r="19" spans="1:19" s="15" customFormat="1" ht="102.6" customHeight="1">
      <c r="A19" s="431" t="s">
        <v>420</v>
      </c>
      <c r="B19" s="470" t="s">
        <v>422</v>
      </c>
      <c r="C19" s="388" t="s">
        <v>423</v>
      </c>
      <c r="D19" s="377">
        <v>45798</v>
      </c>
      <c r="E19" s="1"/>
      <c r="F19" s="1"/>
      <c r="G19" s="1"/>
      <c r="H19" s="1"/>
      <c r="I19" s="1"/>
      <c r="J19" s="1"/>
      <c r="K19" s="1"/>
    </row>
    <row r="20" spans="1:19" s="15" customFormat="1" ht="42" customHeight="1" thickBot="1">
      <c r="A20" s="397" t="s">
        <v>421</v>
      </c>
      <c r="B20" s="386"/>
      <c r="C20" s="387"/>
      <c r="D20" s="377"/>
      <c r="E20" s="1"/>
      <c r="F20" s="1"/>
      <c r="G20" s="1"/>
      <c r="H20" s="1"/>
      <c r="I20" s="1"/>
      <c r="J20" s="1"/>
      <c r="K20" s="1"/>
    </row>
    <row r="21" spans="1:19" s="15" customFormat="1" ht="42.6" customHeight="1">
      <c r="A21" s="402" t="s">
        <v>424</v>
      </c>
      <c r="B21" s="369"/>
      <c r="C21" s="370"/>
      <c r="D21" s="376"/>
      <c r="E21" s="1"/>
      <c r="F21" s="1"/>
      <c r="G21" s="1"/>
      <c r="H21" s="1"/>
      <c r="I21" s="1"/>
      <c r="J21" s="1"/>
      <c r="K21" s="1"/>
    </row>
    <row r="22" spans="1:19" s="15" customFormat="1" ht="145.80000000000001" customHeight="1">
      <c r="A22" s="392" t="s">
        <v>427</v>
      </c>
      <c r="B22" s="358" t="s">
        <v>426</v>
      </c>
      <c r="C22" s="389" t="s">
        <v>425</v>
      </c>
      <c r="D22" s="377">
        <v>45797</v>
      </c>
      <c r="E22" s="1"/>
      <c r="F22" s="1"/>
      <c r="G22" s="1"/>
      <c r="H22" s="1"/>
      <c r="I22" s="1"/>
      <c r="J22" s="1"/>
      <c r="K22" s="1"/>
    </row>
    <row r="23" spans="1:19" s="15" customFormat="1" ht="36.6" customHeight="1" thickBot="1">
      <c r="A23" s="399" t="s">
        <v>428</v>
      </c>
      <c r="B23" s="373"/>
      <c r="C23" s="178"/>
      <c r="D23" s="393"/>
    </row>
    <row r="24" spans="1:19" s="15" customFormat="1" ht="45.6" customHeight="1">
      <c r="A24" s="400" t="s">
        <v>429</v>
      </c>
      <c r="B24" s="183"/>
      <c r="C24" s="177"/>
      <c r="D24" s="376"/>
    </row>
    <row r="25" spans="1:19" s="15" customFormat="1" ht="102.6" customHeight="1">
      <c r="A25" s="418" t="s">
        <v>430</v>
      </c>
      <c r="B25" s="358" t="s">
        <v>395</v>
      </c>
      <c r="C25" s="271" t="s">
        <v>431</v>
      </c>
      <c r="D25" s="398">
        <v>45797</v>
      </c>
    </row>
    <row r="26" spans="1:19" s="15" customFormat="1" ht="38.4" customHeight="1" thickBot="1">
      <c r="A26" s="399" t="s">
        <v>432</v>
      </c>
      <c r="B26" s="373"/>
      <c r="C26" s="178"/>
      <c r="D26" s="393"/>
    </row>
    <row r="27" spans="1:19" s="15" customFormat="1" ht="51.6" customHeight="1">
      <c r="A27" s="400" t="s">
        <v>433</v>
      </c>
      <c r="B27" s="184"/>
      <c r="C27" s="176"/>
      <c r="D27" s="376"/>
    </row>
    <row r="28" spans="1:19" s="15" customFormat="1" ht="148.80000000000001" customHeight="1">
      <c r="A28" s="403" t="s">
        <v>434</v>
      </c>
      <c r="B28" s="205" t="s">
        <v>436</v>
      </c>
      <c r="C28" s="271" t="s">
        <v>437</v>
      </c>
      <c r="D28" s="395">
        <v>45797</v>
      </c>
    </row>
    <row r="29" spans="1:19" s="15" customFormat="1" ht="39.6" customHeight="1" thickBot="1">
      <c r="A29" s="462" t="s">
        <v>435</v>
      </c>
      <c r="B29" s="419"/>
      <c r="C29" s="420"/>
      <c r="D29" s="421"/>
    </row>
    <row r="30" spans="1:19" s="15" customFormat="1" ht="40.950000000000003" customHeight="1">
      <c r="A30" s="404" t="s">
        <v>438</v>
      </c>
      <c r="B30" s="181"/>
      <c r="C30" s="818" t="s">
        <v>442</v>
      </c>
      <c r="D30" s="816">
        <v>45796</v>
      </c>
      <c r="S30" s="186"/>
    </row>
    <row r="31" spans="1:19" s="15" customFormat="1" ht="213.6" customHeight="1">
      <c r="A31" s="405" t="s">
        <v>440</v>
      </c>
      <c r="B31" s="338" t="s">
        <v>439</v>
      </c>
      <c r="C31" s="818"/>
      <c r="D31" s="816"/>
      <c r="S31" s="186"/>
    </row>
    <row r="32" spans="1:19" s="15" customFormat="1" ht="34.799999999999997" customHeight="1" thickBot="1">
      <c r="A32" s="207" t="s">
        <v>441</v>
      </c>
      <c r="B32" s="76"/>
      <c r="C32" s="819"/>
      <c r="D32" s="817"/>
      <c r="E32" s="15" t="s">
        <v>216</v>
      </c>
      <c r="H32" s="371"/>
      <c r="I32" s="371"/>
      <c r="J32" s="371"/>
      <c r="K32" s="371"/>
      <c r="L32" s="371"/>
      <c r="M32" s="371"/>
      <c r="N32" s="372"/>
    </row>
    <row r="33" spans="1:4" s="15" customFormat="1" ht="40.950000000000003" customHeight="1" thickTop="1">
      <c r="A33" s="463" t="s">
        <v>443</v>
      </c>
      <c r="B33" s="827" t="s">
        <v>444</v>
      </c>
      <c r="C33" s="822" t="s">
        <v>447</v>
      </c>
      <c r="D33" s="133"/>
    </row>
    <row r="34" spans="1:4" s="15" customFormat="1" ht="100.8" customHeight="1">
      <c r="A34" s="208" t="s">
        <v>445</v>
      </c>
      <c r="B34" s="828"/>
      <c r="C34" s="823"/>
      <c r="D34" s="187">
        <v>45796</v>
      </c>
    </row>
    <row r="35" spans="1:4" s="15" customFormat="1" ht="42.6" customHeight="1" thickBot="1">
      <c r="A35" s="209" t="s">
        <v>446</v>
      </c>
      <c r="B35" s="829"/>
      <c r="C35" s="824"/>
      <c r="D35" s="132"/>
    </row>
    <row r="36" spans="1:4" s="15" customFormat="1" ht="40.799999999999997" customHeight="1" thickTop="1">
      <c r="A36" s="663" t="s">
        <v>457</v>
      </c>
      <c r="B36" s="830" t="s">
        <v>458</v>
      </c>
      <c r="C36" s="825" t="s">
        <v>461</v>
      </c>
      <c r="D36" s="832">
        <v>45801</v>
      </c>
    </row>
    <row r="37" spans="1:4" s="72" customFormat="1" ht="99.6" customHeight="1">
      <c r="A37" s="323" t="s">
        <v>459</v>
      </c>
      <c r="B37" s="831"/>
      <c r="C37" s="826"/>
      <c r="D37" s="833"/>
    </row>
    <row r="38" spans="1:4" s="15" customFormat="1" ht="31.2" customHeight="1" thickBot="1">
      <c r="A38" s="280" t="s">
        <v>460</v>
      </c>
      <c r="B38" s="277"/>
      <c r="C38" s="278"/>
      <c r="D38" s="279"/>
    </row>
    <row r="39" spans="1:4" s="15" customFormat="1" ht="43.95" customHeight="1" thickTop="1">
      <c r="A39" s="663" t="s">
        <v>462</v>
      </c>
      <c r="B39" s="830" t="s">
        <v>463</v>
      </c>
      <c r="C39" s="825" t="s">
        <v>465</v>
      </c>
      <c r="D39" s="832">
        <v>45801</v>
      </c>
    </row>
    <row r="40" spans="1:4" s="15" customFormat="1" ht="167.4" customHeight="1">
      <c r="A40" s="276" t="s">
        <v>464</v>
      </c>
      <c r="B40" s="831"/>
      <c r="C40" s="826"/>
      <c r="D40" s="833"/>
    </row>
    <row r="41" spans="1:4" s="15" customFormat="1" ht="37.799999999999997" customHeight="1" thickBot="1">
      <c r="A41" s="280" t="s">
        <v>466</v>
      </c>
      <c r="B41" s="277"/>
      <c r="C41" s="278"/>
      <c r="D41" s="279"/>
    </row>
    <row r="42" spans="1:4" s="15" customFormat="1" ht="52.8" hidden="1" customHeight="1" thickTop="1">
      <c r="A42" s="240"/>
      <c r="B42" s="131"/>
      <c r="C42" s="818"/>
      <c r="D42" s="133"/>
    </row>
    <row r="43" spans="1:4" s="15" customFormat="1" ht="124.2" hidden="1" customHeight="1">
      <c r="A43" s="464"/>
      <c r="B43" s="181"/>
      <c r="C43" s="818"/>
      <c r="D43" s="187"/>
    </row>
    <row r="44" spans="1:4" s="15" customFormat="1" ht="36.6" hidden="1" customHeight="1" thickBot="1">
      <c r="A44" s="207"/>
      <c r="B44" s="130"/>
      <c r="C44" s="819"/>
      <c r="D44" s="132"/>
    </row>
    <row r="45" spans="1:4" ht="47.4" hidden="1" customHeight="1" thickTop="1">
      <c r="A45" s="241"/>
      <c r="B45" s="131"/>
      <c r="C45" s="820"/>
      <c r="D45" s="133"/>
    </row>
    <row r="46" spans="1:4" ht="78.599999999999994" hidden="1" customHeight="1">
      <c r="A46" s="204"/>
      <c r="B46" s="200"/>
      <c r="C46" s="821"/>
      <c r="D46" s="187"/>
    </row>
    <row r="47" spans="1:4" ht="37.200000000000003" hidden="1" customHeight="1" thickBot="1">
      <c r="A47" s="211"/>
      <c r="B47" s="195"/>
      <c r="C47" s="194"/>
      <c r="D47" s="132"/>
    </row>
    <row r="48" spans="1:4" ht="42" hidden="1" customHeight="1" thickTop="1">
      <c r="A48" s="241"/>
      <c r="B48" s="131"/>
      <c r="C48" s="820"/>
      <c r="D48" s="133"/>
    </row>
    <row r="49" spans="1:4" ht="227.4" hidden="1" customHeight="1">
      <c r="A49" s="210"/>
      <c r="B49" s="200"/>
      <c r="C49" s="821"/>
      <c r="D49" s="187"/>
    </row>
    <row r="50" spans="1:4" ht="36.6" hidden="1" customHeight="1" thickBot="1">
      <c r="A50" s="211"/>
      <c r="B50" s="195"/>
      <c r="C50" s="194"/>
      <c r="D50" s="132"/>
    </row>
    <row r="51" spans="1:4" ht="45" hidden="1" customHeight="1" thickTop="1">
      <c r="A51" s="241"/>
      <c r="B51" s="131"/>
      <c r="C51" s="820"/>
      <c r="D51" s="133"/>
    </row>
    <row r="52" spans="1:4" ht="230.4" hidden="1" customHeight="1" thickBot="1">
      <c r="A52" s="210"/>
      <c r="B52" s="200"/>
      <c r="C52" s="821"/>
      <c r="D52" s="187"/>
    </row>
    <row r="53" spans="1:4" ht="36" hidden="1" customHeight="1" thickTop="1">
      <c r="A53" s="267"/>
      <c r="B53" s="131"/>
      <c r="C53" s="820"/>
      <c r="D53" s="133"/>
    </row>
    <row r="54" spans="1:4" ht="161.4" hidden="1" customHeight="1">
      <c r="A54" s="262"/>
      <c r="B54" s="192"/>
      <c r="C54" s="821"/>
      <c r="D54" s="187"/>
    </row>
    <row r="55" spans="1:4" ht="31.2" hidden="1" customHeight="1" thickBot="1">
      <c r="A55" s="211"/>
      <c r="B55" s="195"/>
      <c r="C55" s="194"/>
      <c r="D55" s="132"/>
    </row>
    <row r="56" spans="1:4" ht="31.2" customHeight="1">
      <c r="A56" s="330"/>
    </row>
    <row r="57" spans="1:4" ht="31.2" customHeight="1">
      <c r="A57" s="331" t="s">
        <v>199</v>
      </c>
    </row>
    <row r="58" spans="1:4" ht="31.2" customHeight="1">
      <c r="A58" s="332" t="s">
        <v>200</v>
      </c>
    </row>
  </sheetData>
  <protectedRanges>
    <protectedRange sqref="A25:D25" name="範囲1"/>
  </protectedRanges>
  <mergeCells count="15">
    <mergeCell ref="B33:B35"/>
    <mergeCell ref="B36:B37"/>
    <mergeCell ref="D36:D37"/>
    <mergeCell ref="D39:D40"/>
    <mergeCell ref="C39:C40"/>
    <mergeCell ref="B39:B40"/>
    <mergeCell ref="D30:D32"/>
    <mergeCell ref="C30:C32"/>
    <mergeCell ref="C53:C54"/>
    <mergeCell ref="C33:C35"/>
    <mergeCell ref="C42:C44"/>
    <mergeCell ref="C51:C52"/>
    <mergeCell ref="C45:C46"/>
    <mergeCell ref="C48:C49"/>
    <mergeCell ref="C36:C37"/>
  </mergeCells>
  <phoneticPr fontId="15"/>
  <hyperlinks>
    <hyperlink ref="A58" r:id="rId1" xr:uid="{86A4B1F7-D48D-4D2F-A37F-38B8392EB19D}"/>
    <hyperlink ref="A4" r:id="rId2" xr:uid="{710AFB33-7170-4A42-8F86-947F8E63D791}"/>
    <hyperlink ref="A8" r:id="rId3" xr:uid="{B0FD4E69-DBBB-4AE0-A66A-77BD2B8CBE6D}"/>
    <hyperlink ref="A11" r:id="rId4" xr:uid="{925A1732-CFE6-4B72-AFF7-C26305928941}"/>
    <hyperlink ref="A14" r:id="rId5" xr:uid="{87B2F3FA-E271-4AA5-AFE8-685AFB906479}"/>
    <hyperlink ref="A17" r:id="rId6" xr:uid="{764FC621-7A9B-4267-91F3-879C650BBB65}"/>
    <hyperlink ref="A20" r:id="rId7" xr:uid="{CB2FADFE-68FE-4418-9D38-D7891F33D6A2}"/>
    <hyperlink ref="A23" r:id="rId8" xr:uid="{387D7DD7-7A31-40BF-BA1A-4CFFFD4F2B40}"/>
    <hyperlink ref="A26" r:id="rId9" xr:uid="{5543B560-77B5-49F2-883F-826900026C2F}"/>
    <hyperlink ref="A29" r:id="rId10" xr:uid="{44328918-2D5B-4A30-B818-7E0A0D49B05B}"/>
    <hyperlink ref="A32" r:id="rId11" xr:uid="{F0FD98AA-620E-4014-8FEF-0E7922D8584E}"/>
    <hyperlink ref="A35" r:id="rId12" xr:uid="{3C950423-B339-4907-B3E2-56C971D4C321}"/>
    <hyperlink ref="A38" r:id="rId13" xr:uid="{5158071E-A251-4308-855F-64F52E583382}"/>
    <hyperlink ref="A41" r:id="rId14" xr:uid="{CF902CB1-D6D7-4110-AE4F-566C62D61EAB}"/>
  </hyperlinks>
  <pageMargins left="0" right="0" top="0.19685039370078741" bottom="0.39370078740157483" header="0" footer="0.19685039370078741"/>
  <pageSetup paperSize="8" scale="21" orientation="portrait" horizontalDpi="300" verticalDpi="300" r:id="rId15"/>
  <headerFooter alignWithMargins="0"/>
  <rowBreaks count="1" manualBreakCount="1">
    <brk id="48" max="3" man="1"/>
  </rowBreaks>
  <tableParts count="1">
    <tablePart r:id="rId1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61"/>
  <sheetViews>
    <sheetView defaultGridColor="0" view="pageBreakPreview" colorId="56" zoomScale="80" zoomScaleNormal="66" zoomScaleSheetLayoutView="80" workbookViewId="0"/>
  </sheetViews>
  <sheetFormatPr defaultColWidth="9" defaultRowHeight="40.200000000000003" customHeight="1"/>
  <cols>
    <col min="1" max="1" width="201.44140625" style="128" customWidth="1"/>
    <col min="2" max="2" width="18" style="60" customWidth="1"/>
    <col min="3" max="3" width="20.109375" style="61" customWidth="1"/>
    <col min="4" max="16384" width="9" style="14"/>
  </cols>
  <sheetData>
    <row r="1" spans="1:23" ht="40.200000000000003" customHeight="1" thickBot="1">
      <c r="A1" s="253" t="s">
        <v>240</v>
      </c>
      <c r="B1" s="254" t="s">
        <v>135</v>
      </c>
      <c r="C1" s="601" t="s">
        <v>121</v>
      </c>
    </row>
    <row r="2" spans="1:23" ht="43.2" customHeight="1" thickTop="1">
      <c r="A2" s="314" t="s">
        <v>350</v>
      </c>
      <c r="B2" s="131"/>
      <c r="C2" s="176"/>
    </row>
    <row r="3" spans="1:23" ht="369.6" customHeight="1">
      <c r="A3" s="321" t="s">
        <v>371</v>
      </c>
      <c r="B3" s="200" t="s">
        <v>372</v>
      </c>
      <c r="C3" s="422">
        <v>45799</v>
      </c>
    </row>
    <row r="4" spans="1:23" ht="34.200000000000003" customHeight="1" thickBot="1">
      <c r="A4" s="211" t="s">
        <v>370</v>
      </c>
      <c r="B4" s="355"/>
      <c r="C4" s="356"/>
      <c r="W4" s="14">
        <v>0</v>
      </c>
    </row>
    <row r="5" spans="1:23" ht="43.2" customHeight="1" thickTop="1">
      <c r="A5" s="314" t="s">
        <v>351</v>
      </c>
      <c r="B5" s="131"/>
      <c r="C5" s="176"/>
    </row>
    <row r="6" spans="1:23" ht="170.4" customHeight="1">
      <c r="A6" s="321" t="s">
        <v>374</v>
      </c>
      <c r="B6" s="200" t="s">
        <v>365</v>
      </c>
      <c r="C6" s="422">
        <v>45797</v>
      </c>
    </row>
    <row r="7" spans="1:23" ht="35.4" customHeight="1" thickBot="1">
      <c r="A7" s="211" t="s">
        <v>373</v>
      </c>
      <c r="B7" s="355"/>
      <c r="C7" s="356"/>
      <c r="W7" s="14">
        <v>0</v>
      </c>
    </row>
    <row r="8" spans="1:23" ht="39" customHeight="1" thickTop="1">
      <c r="A8" s="203" t="s">
        <v>375</v>
      </c>
      <c r="B8" s="184"/>
      <c r="C8" s="176"/>
    </row>
    <row r="9" spans="1:23" ht="172.8" customHeight="1">
      <c r="A9" s="321" t="s">
        <v>377</v>
      </c>
      <c r="B9" s="182" t="s">
        <v>362</v>
      </c>
      <c r="C9" s="177">
        <v>45797</v>
      </c>
    </row>
    <row r="10" spans="1:23" ht="32.4" customHeight="1" thickBot="1">
      <c r="A10" s="191" t="s">
        <v>376</v>
      </c>
      <c r="B10" s="183"/>
      <c r="C10" s="177"/>
    </row>
    <row r="11" spans="1:23" ht="40.950000000000003" customHeight="1" thickBot="1">
      <c r="A11" s="203" t="s">
        <v>352</v>
      </c>
      <c r="B11" s="184"/>
      <c r="C11" s="176"/>
    </row>
    <row r="12" spans="1:23" ht="188.4" customHeight="1">
      <c r="A12" s="321" t="s">
        <v>379</v>
      </c>
      <c r="B12" s="358" t="s">
        <v>380</v>
      </c>
      <c r="C12" s="176">
        <v>45797</v>
      </c>
    </row>
    <row r="13" spans="1:23" ht="32.4" customHeight="1" thickBot="1">
      <c r="A13" s="201" t="s">
        <v>378</v>
      </c>
      <c r="B13" s="183"/>
      <c r="C13" s="177"/>
    </row>
    <row r="14" spans="1:23" ht="40.200000000000003" customHeight="1">
      <c r="A14" s="203" t="s">
        <v>353</v>
      </c>
      <c r="B14" s="184"/>
      <c r="C14" s="176"/>
    </row>
    <row r="15" spans="1:23" ht="277.8" customHeight="1">
      <c r="A15" s="321" t="s">
        <v>382</v>
      </c>
      <c r="B15" s="182" t="s">
        <v>383</v>
      </c>
      <c r="C15" s="177">
        <v>45797</v>
      </c>
    </row>
    <row r="16" spans="1:23" ht="37.200000000000003" customHeight="1" thickBot="1">
      <c r="A16" s="201" t="s">
        <v>381</v>
      </c>
      <c r="B16" s="183"/>
      <c r="C16" s="177"/>
    </row>
    <row r="17" spans="1:3" ht="40.200000000000003" customHeight="1">
      <c r="A17" s="362" t="s">
        <v>354</v>
      </c>
      <c r="B17" s="327"/>
      <c r="C17" s="316"/>
    </row>
    <row r="18" spans="1:3" ht="323.39999999999998" customHeight="1">
      <c r="A18" s="322" t="s">
        <v>385</v>
      </c>
      <c r="B18" s="326" t="s">
        <v>386</v>
      </c>
      <c r="C18" s="317">
        <v>45762</v>
      </c>
    </row>
    <row r="19" spans="1:3" ht="36" customHeight="1" thickBot="1">
      <c r="A19" s="320" t="s">
        <v>384</v>
      </c>
      <c r="B19" s="318"/>
      <c r="C19" s="319"/>
    </row>
    <row r="20" spans="1:3" ht="40.200000000000003" customHeight="1">
      <c r="A20" s="363" t="s">
        <v>355</v>
      </c>
      <c r="B20" s="349"/>
      <c r="C20" s="352"/>
    </row>
    <row r="21" spans="1:3" ht="409.6" customHeight="1">
      <c r="A21" s="471" t="s">
        <v>388</v>
      </c>
      <c r="B21" s="409" t="s">
        <v>369</v>
      </c>
      <c r="C21" s="353">
        <v>45796</v>
      </c>
    </row>
    <row r="22" spans="1:3" ht="36.6" customHeight="1" thickBot="1">
      <c r="A22" s="596" t="s">
        <v>387</v>
      </c>
      <c r="B22" s="351"/>
      <c r="C22" s="354"/>
    </row>
    <row r="23" spans="1:3" ht="40.200000000000003" customHeight="1">
      <c r="A23" s="394" t="s">
        <v>367</v>
      </c>
      <c r="B23" s="349"/>
      <c r="C23" s="352"/>
    </row>
    <row r="24" spans="1:3" ht="102" customHeight="1">
      <c r="A24" s="390" t="s">
        <v>390</v>
      </c>
      <c r="B24" s="457" t="s">
        <v>391</v>
      </c>
      <c r="C24" s="353">
        <v>45797</v>
      </c>
    </row>
    <row r="25" spans="1:3" ht="30.6" customHeight="1" thickBot="1">
      <c r="A25" s="597" t="s">
        <v>389</v>
      </c>
      <c r="B25" s="351"/>
      <c r="C25" s="354"/>
    </row>
    <row r="26" spans="1:3" ht="40.200000000000003" customHeight="1">
      <c r="A26" s="363" t="s">
        <v>356</v>
      </c>
      <c r="B26" s="349"/>
      <c r="C26" s="352"/>
    </row>
    <row r="27" spans="1:3" ht="105" customHeight="1">
      <c r="A27" s="204" t="s">
        <v>393</v>
      </c>
      <c r="B27" s="409" t="s">
        <v>383</v>
      </c>
      <c r="C27" s="353">
        <v>45793</v>
      </c>
    </row>
    <row r="28" spans="1:3" ht="31.8" customHeight="1" thickBot="1">
      <c r="A28" s="596" t="s">
        <v>392</v>
      </c>
      <c r="B28" s="351"/>
      <c r="C28" s="354"/>
    </row>
    <row r="29" spans="1:3" ht="40.200000000000003" customHeight="1">
      <c r="A29" s="363" t="s">
        <v>357</v>
      </c>
      <c r="B29" s="349"/>
      <c r="C29" s="352"/>
    </row>
    <row r="30" spans="1:3" ht="171.6" customHeight="1">
      <c r="A30" s="410" t="s">
        <v>368</v>
      </c>
      <c r="B30" s="438" t="s">
        <v>369</v>
      </c>
      <c r="C30" s="353">
        <v>45795</v>
      </c>
    </row>
    <row r="31" spans="1:3" ht="40.200000000000003" customHeight="1" thickBot="1">
      <c r="A31" s="596" t="s">
        <v>366</v>
      </c>
      <c r="B31" s="351"/>
      <c r="C31" s="354"/>
    </row>
    <row r="32" spans="1:3" ht="40.200000000000003" customHeight="1">
      <c r="A32" s="394" t="s">
        <v>358</v>
      </c>
      <c r="B32" s="349"/>
      <c r="C32" s="352"/>
    </row>
    <row r="33" spans="1:3" ht="151.80000000000001" customHeight="1">
      <c r="A33" s="390" t="s">
        <v>364</v>
      </c>
      <c r="B33" s="350" t="s">
        <v>365</v>
      </c>
      <c r="C33" s="353">
        <v>45793</v>
      </c>
    </row>
    <row r="34" spans="1:3" ht="36.6" customHeight="1" thickBot="1">
      <c r="A34" s="597" t="s">
        <v>363</v>
      </c>
      <c r="B34" s="351"/>
      <c r="C34" s="354"/>
    </row>
    <row r="35" spans="1:3" ht="40.200000000000003" customHeight="1">
      <c r="A35" s="447" t="s">
        <v>359</v>
      </c>
      <c r="B35" s="349"/>
      <c r="C35" s="352"/>
    </row>
    <row r="36" spans="1:3" ht="77.400000000000006" customHeight="1">
      <c r="A36" s="600" t="s">
        <v>361</v>
      </c>
      <c r="B36" s="350" t="s">
        <v>362</v>
      </c>
      <c r="C36" s="353">
        <v>45795</v>
      </c>
    </row>
    <row r="37" spans="1:3" ht="37.799999999999997" customHeight="1" thickBot="1">
      <c r="A37" s="594" t="s">
        <v>360</v>
      </c>
      <c r="B37" s="351"/>
      <c r="C37" s="461"/>
    </row>
    <row r="38" spans="1:3" ht="40.200000000000003" hidden="1" customHeight="1">
      <c r="A38" s="447"/>
      <c r="B38" s="349"/>
      <c r="C38" s="432"/>
    </row>
    <row r="39" spans="1:3" ht="166.8" hidden="1" customHeight="1">
      <c r="A39" s="600"/>
      <c r="B39" s="350"/>
      <c r="C39" s="432"/>
    </row>
    <row r="40" spans="1:3" ht="40.200000000000003" hidden="1" customHeight="1" thickBot="1">
      <c r="A40" s="581"/>
      <c r="B40" s="351"/>
      <c r="C40" s="432"/>
    </row>
    <row r="41" spans="1:3" ht="40.200000000000003" hidden="1" customHeight="1">
      <c r="A41" s="447"/>
      <c r="B41" s="349"/>
      <c r="C41" s="352"/>
    </row>
    <row r="42" spans="1:3" ht="191.4" hidden="1" customHeight="1">
      <c r="A42" s="600"/>
      <c r="B42" s="350"/>
      <c r="C42" s="353"/>
    </row>
    <row r="43" spans="1:3" ht="40.200000000000003" hidden="1" customHeight="1" thickBot="1">
      <c r="A43" s="594"/>
      <c r="B43" s="351"/>
      <c r="C43" s="354"/>
    </row>
    <row r="44" spans="1:3" ht="40.200000000000003" hidden="1" customHeight="1">
      <c r="A44" s="433"/>
      <c r="B44" s="349"/>
      <c r="C44" s="432"/>
    </row>
    <row r="45" spans="1:3" ht="213.6" hidden="1" customHeight="1">
      <c r="A45" s="204"/>
      <c r="B45" s="350"/>
      <c r="C45" s="432"/>
    </row>
    <row r="46" spans="1:3" ht="40.200000000000003" hidden="1" customHeight="1" thickBot="1">
      <c r="A46" s="342"/>
      <c r="B46" s="351"/>
      <c r="C46" s="432"/>
    </row>
    <row r="47" spans="1:3" ht="40.200000000000003" hidden="1" customHeight="1">
      <c r="A47" s="598"/>
      <c r="B47" s="349"/>
      <c r="C47" s="352"/>
    </row>
    <row r="48" spans="1:3" ht="69.599999999999994" hidden="1" customHeight="1">
      <c r="A48" s="390"/>
      <c r="B48" s="350"/>
      <c r="C48" s="353"/>
    </row>
    <row r="49" spans="1:3" ht="40.200000000000003" hidden="1" customHeight="1" thickBot="1">
      <c r="A49" s="595"/>
      <c r="B49" s="351"/>
      <c r="C49" s="354"/>
    </row>
    <row r="50" spans="1:3" ht="40.200000000000003" hidden="1" customHeight="1">
      <c r="A50" s="599"/>
      <c r="B50" s="349"/>
      <c r="C50" s="352"/>
    </row>
    <row r="51" spans="1:3" ht="279" hidden="1" customHeight="1">
      <c r="A51" s="390"/>
      <c r="B51" s="350"/>
      <c r="C51" s="353"/>
    </row>
    <row r="52" spans="1:3" ht="40.200000000000003" hidden="1" customHeight="1" thickBot="1">
      <c r="A52" s="595"/>
      <c r="B52" s="351"/>
      <c r="C52" s="354"/>
    </row>
    <row r="53" spans="1:3" ht="40.200000000000003" hidden="1" customHeight="1">
      <c r="A53" s="599"/>
      <c r="B53" s="349"/>
      <c r="C53" s="352"/>
    </row>
    <row r="54" spans="1:3" ht="256.8" hidden="1" customHeight="1">
      <c r="A54" s="390"/>
      <c r="B54" s="350"/>
      <c r="C54" s="353"/>
    </row>
    <row r="55" spans="1:3" ht="40.200000000000003" hidden="1" customHeight="1" thickBot="1">
      <c r="A55" s="595"/>
      <c r="B55" s="351"/>
      <c r="C55" s="354"/>
    </row>
    <row r="56" spans="1:3" ht="40.200000000000003" hidden="1" customHeight="1">
      <c r="A56" s="599"/>
      <c r="B56" s="349"/>
      <c r="C56" s="352"/>
    </row>
    <row r="57" spans="1:3" ht="279" hidden="1" customHeight="1">
      <c r="A57" s="390"/>
      <c r="B57" s="350"/>
      <c r="C57" s="353"/>
    </row>
    <row r="58" spans="1:3" ht="40.200000000000003" hidden="1" customHeight="1" thickBot="1">
      <c r="A58" s="595"/>
      <c r="B58" s="351"/>
      <c r="C58" s="354"/>
    </row>
    <row r="59" spans="1:3" ht="40.200000000000003" hidden="1" customHeight="1">
      <c r="A59" s="599"/>
      <c r="B59" s="349"/>
      <c r="C59" s="352"/>
    </row>
    <row r="60" spans="1:3" ht="259.8" hidden="1" customHeight="1">
      <c r="A60" s="390"/>
      <c r="B60" s="350"/>
      <c r="C60" s="353"/>
    </row>
    <row r="61" spans="1:3" ht="40.200000000000003" hidden="1" customHeight="1" thickBot="1">
      <c r="A61" s="594"/>
      <c r="B61" s="351"/>
      <c r="C61" s="354"/>
    </row>
  </sheetData>
  <phoneticPr fontId="82"/>
  <hyperlinks>
    <hyperlink ref="A4" r:id="rId1" xr:uid="{6C1EC2D8-BA62-4A47-8FFC-99ED54B35D77}"/>
    <hyperlink ref="A7" r:id="rId2" xr:uid="{7BB0C8C8-4692-441C-8E97-8C46A8D96381}"/>
    <hyperlink ref="A10" r:id="rId3" xr:uid="{4BBF0CB8-5BB3-4CC9-87C1-47372835341F}"/>
    <hyperlink ref="A13" r:id="rId4" xr:uid="{0942512E-3AAD-46D5-BB99-669ED16B492F}"/>
    <hyperlink ref="A16" r:id="rId5" xr:uid="{45944B24-9BAF-4EF6-8DF9-B3601988AF18}"/>
    <hyperlink ref="A19" r:id="rId6" xr:uid="{5A271B07-0B4C-4192-81B0-6638D46D651B}"/>
    <hyperlink ref="A22" r:id="rId7" xr:uid="{F28BD0B1-5657-4056-BF1B-6D293AB57136}"/>
    <hyperlink ref="A31" r:id="rId8" xr:uid="{2E1ACF8E-A1F4-4E57-B103-9A858FCDEF49}"/>
    <hyperlink ref="A34" r:id="rId9" xr:uid="{9744C750-2F41-42D2-80FE-BD62A87C7403}"/>
    <hyperlink ref="A37" r:id="rId10" xr:uid="{E362BF9D-F61C-4458-A707-2216A9F977FC}"/>
    <hyperlink ref="A25" r:id="rId11" xr:uid="{2CE41A19-F3BA-43A4-A9D7-D55CE922963C}"/>
    <hyperlink ref="A28" r:id="rId12" xr:uid="{85FB0C36-86E4-4AFF-9B25-BE2CEF9BCED2}"/>
  </hyperlinks>
  <pageMargins left="0.74803149606299213" right="0.74803149606299213" top="0.98425196850393704" bottom="0.98425196850393704" header="0.51181102362204722" footer="0.51181102362204722"/>
  <pageSetup paperSize="9" scale="14" fitToHeight="3" orientation="portrait" r:id="rId13"/>
  <headerFooter alignWithMargins="0"/>
  <rowBreaks count="1" manualBreakCount="1">
    <brk id="37"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topLeftCell="B1" zoomScale="98" zoomScaleNormal="112" zoomScaleSheetLayoutView="98" workbookViewId="0">
      <selection activeCell="D34" sqref="D34"/>
    </sheetView>
  </sheetViews>
  <sheetFormatPr defaultColWidth="9" defaultRowHeight="13.2"/>
  <cols>
    <col min="1" max="1" width="5" style="1" customWidth="1"/>
    <col min="2" max="2" width="25.77734375" style="42" customWidth="1"/>
    <col min="3" max="3" width="74.109375" style="1" customWidth="1"/>
    <col min="4" max="4" width="109.88671875" style="1" customWidth="1"/>
    <col min="5" max="5" width="3.88671875" style="1" customWidth="1"/>
    <col min="6" max="16384" width="9" style="1"/>
  </cols>
  <sheetData>
    <row r="1" spans="1:7" ht="18.75" customHeight="1">
      <c r="B1" s="42" t="s">
        <v>122</v>
      </c>
    </row>
    <row r="2" spans="1:7" ht="17.25" customHeight="1" thickBot="1">
      <c r="B2" s="396" t="s">
        <v>335</v>
      </c>
      <c r="C2" s="406"/>
      <c r="D2" s="834" t="str">
        <f>+D24</f>
        <v>対前週
インフルエンザ 　　     　      -18%   減少
新型コロナウイルス          　-17% 　減少</v>
      </c>
    </row>
    <row r="3" spans="1:7" ht="16.5" customHeight="1" thickBot="1">
      <c r="B3" s="242" t="s">
        <v>123</v>
      </c>
      <c r="C3" s="243" t="s">
        <v>124</v>
      </c>
      <c r="D3" s="834"/>
    </row>
    <row r="4" spans="1:7" ht="17.25" customHeight="1" thickBot="1">
      <c r="B4" s="244" t="s">
        <v>125</v>
      </c>
      <c r="C4" s="315" t="s">
        <v>336</v>
      </c>
      <c r="D4" s="43"/>
    </row>
    <row r="5" spans="1:7" ht="17.25" customHeight="1">
      <c r="B5" s="840" t="s">
        <v>126</v>
      </c>
      <c r="C5" s="843" t="s">
        <v>127</v>
      </c>
      <c r="D5" s="844"/>
    </row>
    <row r="6" spans="1:7" ht="19.2" customHeight="1">
      <c r="B6" s="841"/>
      <c r="C6" s="845" t="s">
        <v>128</v>
      </c>
      <c r="D6" s="846"/>
      <c r="G6" s="72"/>
    </row>
    <row r="7" spans="1:7" ht="19.95" customHeight="1">
      <c r="B7" s="841"/>
      <c r="C7" s="88" t="s">
        <v>129</v>
      </c>
      <c r="D7" s="89"/>
      <c r="G7" s="72"/>
    </row>
    <row r="8" spans="1:7" ht="25.2" customHeight="1" thickBot="1">
      <c r="B8" s="842"/>
      <c r="C8" s="74" t="s">
        <v>130</v>
      </c>
      <c r="D8" s="73"/>
      <c r="G8" s="72"/>
    </row>
    <row r="9" spans="1:7" ht="37.799999999999997" customHeight="1" thickBot="1">
      <c r="B9" s="853" t="s">
        <v>212</v>
      </c>
      <c r="C9" s="855"/>
      <c r="D9" s="856"/>
      <c r="G9" s="72"/>
    </row>
    <row r="10" spans="1:7" ht="36" customHeight="1" thickBot="1">
      <c r="B10" s="854"/>
      <c r="C10" s="847" t="s">
        <v>337</v>
      </c>
      <c r="D10" s="848"/>
    </row>
    <row r="11" spans="1:7" ht="49.2" customHeight="1" thickBot="1">
      <c r="B11" s="246" t="s">
        <v>131</v>
      </c>
      <c r="C11" s="849" t="s">
        <v>340</v>
      </c>
      <c r="D11" s="850"/>
    </row>
    <row r="12" spans="1:7" ht="54" customHeight="1" thickBot="1">
      <c r="B12" s="44"/>
      <c r="C12" s="247" t="s">
        <v>341</v>
      </c>
      <c r="D12" s="248" t="s">
        <v>342</v>
      </c>
      <c r="F12" s="1" t="s">
        <v>17</v>
      </c>
    </row>
    <row r="13" spans="1:7" ht="37.799999999999997" customHeight="1" thickBot="1">
      <c r="B13" s="245" t="s">
        <v>339</v>
      </c>
      <c r="C13" s="851" t="s">
        <v>338</v>
      </c>
      <c r="D13" s="852"/>
    </row>
    <row r="14" spans="1:7" ht="128.4" customHeight="1" thickBot="1">
      <c r="B14" s="249" t="s">
        <v>132</v>
      </c>
      <c r="C14" s="250" t="s">
        <v>343</v>
      </c>
      <c r="D14" s="251" t="s">
        <v>344</v>
      </c>
      <c r="F14" t="s">
        <v>3</v>
      </c>
    </row>
    <row r="15" spans="1:7" ht="85.2" customHeight="1" thickBot="1">
      <c r="A15" t="s">
        <v>41</v>
      </c>
      <c r="B15" s="252" t="s">
        <v>224</v>
      </c>
      <c r="C15" s="838" t="s">
        <v>345</v>
      </c>
      <c r="D15" s="839"/>
    </row>
    <row r="16" spans="1:7" ht="17.25" customHeight="1"/>
    <row r="17" spans="2:5" ht="17.25" customHeight="1">
      <c r="B17" s="835" t="s">
        <v>133</v>
      </c>
      <c r="C17" s="134"/>
      <c r="D17" s="1" t="s">
        <v>41</v>
      </c>
    </row>
    <row r="18" spans="2:5">
      <c r="B18" s="835"/>
      <c r="C18"/>
    </row>
    <row r="19" spans="2:5">
      <c r="B19" s="835"/>
      <c r="E19" s="1" t="s">
        <v>17</v>
      </c>
    </row>
    <row r="20" spans="2:5">
      <c r="B20" s="835"/>
    </row>
    <row r="21" spans="2:5">
      <c r="B21" s="835"/>
    </row>
    <row r="22" spans="2:5" ht="16.2">
      <c r="B22" s="835"/>
      <c r="D22" s="185" t="s">
        <v>134</v>
      </c>
    </row>
    <row r="23" spans="2:5">
      <c r="B23" s="835"/>
    </row>
    <row r="24" spans="2:5">
      <c r="B24" s="835"/>
      <c r="D24" s="836" t="s">
        <v>347</v>
      </c>
    </row>
    <row r="25" spans="2:5">
      <c r="B25" s="835"/>
      <c r="D25" s="837"/>
    </row>
    <row r="26" spans="2:5">
      <c r="B26" s="835"/>
      <c r="D26" s="837"/>
    </row>
    <row r="27" spans="2:5">
      <c r="B27" s="835"/>
      <c r="D27" s="837"/>
    </row>
    <row r="28" spans="2:5">
      <c r="B28" s="835"/>
      <c r="D28" s="837"/>
    </row>
    <row r="29" spans="2:5">
      <c r="B29" s="835"/>
    </row>
    <row r="30" spans="2:5">
      <c r="B30" s="835"/>
      <c r="D30" s="1" t="s">
        <v>41</v>
      </c>
    </row>
    <row r="31" spans="2:5">
      <c r="B31" s="835"/>
      <c r="D31" s="1" t="s">
        <v>41</v>
      </c>
    </row>
    <row r="32" spans="2:5">
      <c r="B32" s="835"/>
    </row>
    <row r="33" spans="2:2">
      <c r="B33" s="835"/>
    </row>
    <row r="34" spans="2:2">
      <c r="B34" s="835"/>
    </row>
  </sheetData>
  <mergeCells count="12">
    <mergeCell ref="D2:D3"/>
    <mergeCell ref="B17:B34"/>
    <mergeCell ref="D24:D28"/>
    <mergeCell ref="C15:D15"/>
    <mergeCell ref="B5:B8"/>
    <mergeCell ref="C5:D5"/>
    <mergeCell ref="C6:D6"/>
    <mergeCell ref="C10:D10"/>
    <mergeCell ref="C11:D11"/>
    <mergeCell ref="C13:D13"/>
    <mergeCell ref="B9:B10"/>
    <mergeCell ref="C9:D9"/>
  </mergeCells>
  <phoneticPr fontId="82"/>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topLeftCell="A7" zoomScale="102" zoomScaleNormal="102" zoomScaleSheetLayoutView="100" workbookViewId="0">
      <selection activeCell="AF47" sqref="AF47"/>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65" t="s">
        <v>183</v>
      </c>
      <c r="B1" s="866"/>
      <c r="C1" s="866"/>
      <c r="D1" s="866"/>
      <c r="E1" s="866"/>
      <c r="F1" s="866"/>
      <c r="G1" s="866"/>
      <c r="H1" s="866"/>
      <c r="I1" s="866"/>
      <c r="J1" s="866"/>
      <c r="K1" s="866"/>
      <c r="L1" s="866"/>
      <c r="M1" s="866"/>
      <c r="N1" s="867"/>
      <c r="P1" s="865" t="s">
        <v>136</v>
      </c>
      <c r="Q1" s="866"/>
      <c r="R1" s="866"/>
      <c r="S1" s="866"/>
      <c r="T1" s="866"/>
      <c r="U1" s="866"/>
      <c r="V1" s="866"/>
      <c r="W1" s="866"/>
      <c r="X1" s="866"/>
      <c r="Y1" s="866"/>
      <c r="Z1" s="866"/>
      <c r="AA1" s="866"/>
      <c r="AB1" s="866"/>
      <c r="AC1" s="867"/>
    </row>
    <row r="2" spans="1:31" ht="18" customHeight="1" thickBot="1">
      <c r="A2" s="868" t="s">
        <v>3</v>
      </c>
      <c r="B2" s="869"/>
      <c r="C2" s="869"/>
      <c r="D2" s="869"/>
      <c r="E2" s="869"/>
      <c r="F2" s="869"/>
      <c r="G2" s="869"/>
      <c r="H2" s="869"/>
      <c r="I2" s="869"/>
      <c r="J2" s="869"/>
      <c r="K2" s="869"/>
      <c r="L2" s="869"/>
      <c r="M2" s="869"/>
      <c r="N2" s="870"/>
      <c r="P2" s="871" t="s">
        <v>137</v>
      </c>
      <c r="Q2" s="869"/>
      <c r="R2" s="869"/>
      <c r="S2" s="869"/>
      <c r="T2" s="869"/>
      <c r="U2" s="869"/>
      <c r="V2" s="869"/>
      <c r="W2" s="869"/>
      <c r="X2" s="869"/>
      <c r="Y2" s="869"/>
      <c r="Z2" s="869"/>
      <c r="AA2" s="869"/>
      <c r="AB2" s="869"/>
      <c r="AC2" s="872"/>
    </row>
    <row r="3" spans="1:31" ht="13.8" thickBot="1">
      <c r="A3" s="473" t="s">
        <v>3</v>
      </c>
      <c r="B3" s="474" t="s">
        <v>138</v>
      </c>
      <c r="C3" s="474" t="s">
        <v>139</v>
      </c>
      <c r="D3" s="474" t="s">
        <v>140</v>
      </c>
      <c r="E3" s="474" t="s">
        <v>141</v>
      </c>
      <c r="F3" s="476" t="s">
        <v>142</v>
      </c>
      <c r="G3" s="476" t="s">
        <v>143</v>
      </c>
      <c r="H3" s="476" t="s">
        <v>144</v>
      </c>
      <c r="I3" s="476" t="s">
        <v>145</v>
      </c>
      <c r="J3" s="476" t="s">
        <v>146</v>
      </c>
      <c r="K3" s="476" t="s">
        <v>147</v>
      </c>
      <c r="L3" s="476" t="s">
        <v>148</v>
      </c>
      <c r="M3" s="476" t="s">
        <v>149</v>
      </c>
      <c r="N3" s="477" t="s">
        <v>150</v>
      </c>
      <c r="P3" s="476"/>
      <c r="Q3" s="474" t="s">
        <v>138</v>
      </c>
      <c r="R3" s="474" t="s">
        <v>139</v>
      </c>
      <c r="S3" s="474" t="s">
        <v>140</v>
      </c>
      <c r="T3" s="474" t="s">
        <v>141</v>
      </c>
      <c r="U3" s="475" t="s">
        <v>142</v>
      </c>
      <c r="V3" s="476" t="s">
        <v>143</v>
      </c>
      <c r="W3" s="476" t="s">
        <v>144</v>
      </c>
      <c r="X3" s="476" t="s">
        <v>145</v>
      </c>
      <c r="Y3" s="476" t="s">
        <v>146</v>
      </c>
      <c r="Z3" s="476" t="s">
        <v>147</v>
      </c>
      <c r="AA3" s="476" t="s">
        <v>148</v>
      </c>
      <c r="AB3" s="476" t="s">
        <v>149</v>
      </c>
      <c r="AC3" s="478" t="s">
        <v>151</v>
      </c>
    </row>
    <row r="4" spans="1:31" ht="13.8" thickBot="1">
      <c r="A4" s="479" t="s">
        <v>3</v>
      </c>
      <c r="B4" s="480">
        <f>SUM(B7:B13)</f>
        <v>687</v>
      </c>
      <c r="C4" s="480">
        <f t="shared" ref="C4:M4" si="0">SUM(C7:C13)</f>
        <v>529</v>
      </c>
      <c r="D4" s="480">
        <f t="shared" si="0"/>
        <v>578</v>
      </c>
      <c r="E4" s="480">
        <f t="shared" si="0"/>
        <v>731</v>
      </c>
      <c r="F4" s="480">
        <f t="shared" si="0"/>
        <v>1350</v>
      </c>
      <c r="G4" s="480">
        <f t="shared" si="0"/>
        <v>2343</v>
      </c>
      <c r="H4" s="480">
        <f t="shared" si="0"/>
        <v>3338</v>
      </c>
      <c r="I4" s="480">
        <f t="shared" si="0"/>
        <v>3798</v>
      </c>
      <c r="J4" s="480">
        <f t="shared" si="0"/>
        <v>2933</v>
      </c>
      <c r="K4" s="480">
        <f t="shared" si="0"/>
        <v>2324</v>
      </c>
      <c r="L4" s="480">
        <f t="shared" si="0"/>
        <v>1302</v>
      </c>
      <c r="M4" s="480">
        <f t="shared" si="0"/>
        <v>943</v>
      </c>
      <c r="N4" s="480">
        <f>SUM(B4:M4)</f>
        <v>20856</v>
      </c>
      <c r="O4" s="4"/>
      <c r="P4" s="481" t="str">
        <f>+A4</f>
        <v xml:space="preserve"> </v>
      </c>
      <c r="Q4" s="480">
        <f>SUM(Q7:Q13)</f>
        <v>31</v>
      </c>
      <c r="R4" s="480">
        <f t="shared" ref="R4:AB4" si="1">SUM(R7:R13)</f>
        <v>24</v>
      </c>
      <c r="S4" s="480">
        <f t="shared" si="1"/>
        <v>51</v>
      </c>
      <c r="T4" s="480">
        <f t="shared" si="1"/>
        <v>21</v>
      </c>
      <c r="U4" s="480">
        <f t="shared" si="1"/>
        <v>30</v>
      </c>
      <c r="V4" s="480">
        <f t="shared" si="1"/>
        <v>22</v>
      </c>
      <c r="W4" s="480">
        <f t="shared" si="1"/>
        <v>22</v>
      </c>
      <c r="X4" s="480">
        <f t="shared" si="1"/>
        <v>39</v>
      </c>
      <c r="Y4" s="480">
        <f t="shared" si="1"/>
        <v>22</v>
      </c>
      <c r="Z4" s="480">
        <f t="shared" si="1"/>
        <v>49</v>
      </c>
      <c r="AA4" s="480">
        <f t="shared" si="1"/>
        <v>31</v>
      </c>
      <c r="AB4" s="480">
        <f t="shared" si="1"/>
        <v>50</v>
      </c>
      <c r="AC4" s="480">
        <f>SUM(Q4:AB4)</f>
        <v>392</v>
      </c>
    </row>
    <row r="5" spans="1:31" ht="19.95" customHeight="1" thickBot="1">
      <c r="A5" s="482" t="s">
        <v>3</v>
      </c>
      <c r="B5" s="482" t="s">
        <v>3</v>
      </c>
      <c r="C5" s="482" t="s">
        <v>3</v>
      </c>
      <c r="D5" s="482" t="s">
        <v>3</v>
      </c>
      <c r="E5" s="482" t="s">
        <v>3</v>
      </c>
      <c r="F5" s="483" t="s">
        <v>152</v>
      </c>
      <c r="G5" s="482" t="s">
        <v>3</v>
      </c>
      <c r="H5" s="482" t="s">
        <v>3</v>
      </c>
      <c r="I5" s="482" t="s">
        <v>3</v>
      </c>
      <c r="J5" s="482" t="s" ph="1">
        <v>17</v>
      </c>
      <c r="K5" s="482" t="s" ph="1">
        <v>17</v>
      </c>
      <c r="L5" s="482" ph="1"/>
      <c r="M5" s="482" t="s" ph="1">
        <v>17</v>
      </c>
      <c r="N5" s="484"/>
      <c r="O5" s="49"/>
      <c r="P5" s="366"/>
      <c r="Q5" s="366"/>
      <c r="R5" s="366"/>
      <c r="S5" s="366"/>
      <c r="T5" s="366"/>
      <c r="U5" s="483" t="s">
        <v>152</v>
      </c>
      <c r="V5" s="366"/>
      <c r="W5" s="366"/>
      <c r="X5" s="366"/>
      <c r="Y5" s="366"/>
      <c r="Z5" s="366"/>
      <c r="AA5" s="366"/>
      <c r="AB5" s="366"/>
      <c r="AC5" s="484"/>
      <c r="AE5" s="1" t="s">
        <v>180</v>
      </c>
    </row>
    <row r="6" spans="1:31" ht="19.95" customHeight="1" thickBot="1">
      <c r="A6" s="482"/>
      <c r="B6" s="482"/>
      <c r="C6" s="482"/>
      <c r="D6" s="482"/>
      <c r="E6" s="482"/>
      <c r="F6" s="483">
        <v>61</v>
      </c>
      <c r="G6" s="365"/>
      <c r="H6" s="365"/>
      <c r="I6" s="365"/>
      <c r="J6" s="365"/>
      <c r="K6" s="365"/>
      <c r="L6" s="365"/>
      <c r="M6" s="365"/>
      <c r="N6" s="140"/>
      <c r="O6" s="49"/>
      <c r="P6" s="365"/>
      <c r="Q6" s="365"/>
      <c r="R6" s="365"/>
      <c r="S6" s="365"/>
      <c r="T6" s="365"/>
      <c r="U6" s="483">
        <v>2</v>
      </c>
      <c r="V6" s="365"/>
      <c r="W6" s="365"/>
      <c r="X6" s="365"/>
      <c r="Y6" s="365"/>
      <c r="Z6" s="365"/>
      <c r="AA6" s="365"/>
      <c r="AB6" s="365"/>
      <c r="AC6" s="140"/>
    </row>
    <row r="7" spans="1:31" ht="19.95" customHeight="1" thickBot="1">
      <c r="A7" s="485" t="s">
        <v>205</v>
      </c>
      <c r="B7" s="591">
        <v>142</v>
      </c>
      <c r="C7" s="583">
        <v>93</v>
      </c>
      <c r="D7" s="583">
        <v>85</v>
      </c>
      <c r="E7" s="592">
        <v>103</v>
      </c>
      <c r="F7" s="593">
        <v>109</v>
      </c>
      <c r="G7" s="365"/>
      <c r="H7" s="365"/>
      <c r="I7" s="365"/>
      <c r="J7" s="365"/>
      <c r="K7" s="365"/>
      <c r="L7" s="365"/>
      <c r="M7" s="365"/>
      <c r="N7" s="487">
        <f t="shared" ref="N7:N21" si="2">SUM(B7:M7)</f>
        <v>532</v>
      </c>
      <c r="O7" s="49"/>
      <c r="P7" s="485" t="s">
        <v>205</v>
      </c>
      <c r="Q7" s="486">
        <v>2</v>
      </c>
      <c r="R7" s="486">
        <v>4</v>
      </c>
      <c r="S7" s="486">
        <v>6</v>
      </c>
      <c r="T7" s="486">
        <v>4</v>
      </c>
      <c r="U7" s="483">
        <v>5</v>
      </c>
      <c r="V7" s="365"/>
      <c r="W7" s="365"/>
      <c r="X7" s="365"/>
      <c r="Y7" s="365"/>
      <c r="Z7" s="365"/>
      <c r="AA7" s="365"/>
      <c r="AB7" s="365"/>
      <c r="AC7" s="488">
        <f>SUM(Q7:AB7)</f>
        <v>21</v>
      </c>
    </row>
    <row r="8" spans="1:31" ht="19.95" customHeight="1" thickBot="1">
      <c r="A8" s="485" t="s">
        <v>182</v>
      </c>
      <c r="B8" s="281">
        <v>103</v>
      </c>
      <c r="C8" s="435">
        <v>102</v>
      </c>
      <c r="D8" s="435">
        <v>114</v>
      </c>
      <c r="E8" s="189">
        <v>122</v>
      </c>
      <c r="F8" s="489">
        <v>257</v>
      </c>
      <c r="G8" s="490">
        <v>308</v>
      </c>
      <c r="H8" s="490">
        <v>519</v>
      </c>
      <c r="I8" s="491">
        <v>708</v>
      </c>
      <c r="J8" s="492">
        <v>541</v>
      </c>
      <c r="K8" s="493">
        <v>533</v>
      </c>
      <c r="L8" s="492">
        <v>277</v>
      </c>
      <c r="M8" s="492">
        <v>158</v>
      </c>
      <c r="N8" s="487">
        <f t="shared" si="2"/>
        <v>3742</v>
      </c>
      <c r="O8" s="49"/>
      <c r="P8" s="494" t="s">
        <v>153</v>
      </c>
      <c r="Q8" s="486">
        <v>4</v>
      </c>
      <c r="R8" s="494">
        <v>4</v>
      </c>
      <c r="S8" s="494">
        <v>4</v>
      </c>
      <c r="T8" s="495">
        <v>8</v>
      </c>
      <c r="U8" s="494">
        <v>1</v>
      </c>
      <c r="V8" s="494">
        <v>2</v>
      </c>
      <c r="W8" s="494">
        <v>6</v>
      </c>
      <c r="X8" s="496">
        <v>21</v>
      </c>
      <c r="Y8" s="497">
        <v>12</v>
      </c>
      <c r="Z8" s="494">
        <v>8</v>
      </c>
      <c r="AA8" s="494">
        <v>0</v>
      </c>
      <c r="AB8" s="494">
        <v>4</v>
      </c>
      <c r="AC8" s="488">
        <f>SUM(Q8:AB8)</f>
        <v>74</v>
      </c>
    </row>
    <row r="9" spans="1:31" ht="18" customHeight="1" thickBot="1">
      <c r="A9" s="485" t="s">
        <v>154</v>
      </c>
      <c r="B9" s="498">
        <v>84</v>
      </c>
      <c r="C9" s="499">
        <v>62</v>
      </c>
      <c r="D9" s="499">
        <v>99</v>
      </c>
      <c r="E9" s="499">
        <v>112</v>
      </c>
      <c r="F9" s="500">
        <v>224</v>
      </c>
      <c r="G9" s="500">
        <v>526</v>
      </c>
      <c r="H9" s="500">
        <v>521</v>
      </c>
      <c r="I9" s="501">
        <v>768</v>
      </c>
      <c r="J9" s="502">
        <v>454</v>
      </c>
      <c r="K9" s="502">
        <v>390</v>
      </c>
      <c r="L9" s="502">
        <v>416</v>
      </c>
      <c r="M9" s="503">
        <v>154</v>
      </c>
      <c r="N9" s="504">
        <f t="shared" si="2"/>
        <v>3810</v>
      </c>
      <c r="O9" s="4"/>
      <c r="P9" s="505" t="s">
        <v>154</v>
      </c>
      <c r="Q9" s="506">
        <v>1</v>
      </c>
      <c r="R9" s="507">
        <v>1</v>
      </c>
      <c r="S9" s="507">
        <v>4</v>
      </c>
      <c r="T9" s="507">
        <v>2</v>
      </c>
      <c r="U9" s="507">
        <v>2</v>
      </c>
      <c r="V9" s="499">
        <v>7</v>
      </c>
      <c r="W9" s="499">
        <v>7</v>
      </c>
      <c r="X9" s="499">
        <v>3</v>
      </c>
      <c r="Y9" s="499">
        <v>1</v>
      </c>
      <c r="Z9" s="508">
        <v>7</v>
      </c>
      <c r="AA9" s="508">
        <v>7</v>
      </c>
      <c r="AB9" s="509">
        <v>5</v>
      </c>
      <c r="AC9" s="510">
        <f>SUM(Q9:AB9)</f>
        <v>47</v>
      </c>
    </row>
    <row r="10" spans="1:31" ht="18" customHeight="1" thickBot="1">
      <c r="A10" s="511" t="s">
        <v>155</v>
      </c>
      <c r="B10" s="141">
        <v>81</v>
      </c>
      <c r="C10" s="142">
        <v>39</v>
      </c>
      <c r="D10" s="142">
        <v>72</v>
      </c>
      <c r="E10" s="143">
        <v>89</v>
      </c>
      <c r="F10" s="143">
        <v>258</v>
      </c>
      <c r="G10" s="143">
        <v>416</v>
      </c>
      <c r="H10" s="197">
        <v>554</v>
      </c>
      <c r="I10" s="197">
        <v>568</v>
      </c>
      <c r="J10" s="196">
        <v>578</v>
      </c>
      <c r="K10" s="143">
        <v>337</v>
      </c>
      <c r="L10" s="143">
        <v>169</v>
      </c>
      <c r="M10" s="143">
        <v>168</v>
      </c>
      <c r="N10" s="144">
        <f t="shared" si="2"/>
        <v>3329</v>
      </c>
      <c r="O10" s="51" t="s">
        <v>17</v>
      </c>
      <c r="P10" s="512" t="s">
        <v>155</v>
      </c>
      <c r="Q10" s="513">
        <v>0</v>
      </c>
      <c r="R10" s="514">
        <v>5</v>
      </c>
      <c r="S10" s="514">
        <v>4</v>
      </c>
      <c r="T10" s="514">
        <v>1</v>
      </c>
      <c r="U10" s="514">
        <v>1</v>
      </c>
      <c r="V10" s="514">
        <v>1</v>
      </c>
      <c r="W10" s="514">
        <v>1</v>
      </c>
      <c r="X10" s="514">
        <v>1</v>
      </c>
      <c r="Y10" s="513">
        <v>0</v>
      </c>
      <c r="Z10" s="513">
        <v>0</v>
      </c>
      <c r="AA10" s="513">
        <v>0</v>
      </c>
      <c r="AB10" s="513">
        <v>2</v>
      </c>
      <c r="AC10" s="515">
        <f t="shared" ref="AC10:AC21" si="3">SUM(Q10:AB10)</f>
        <v>16</v>
      </c>
    </row>
    <row r="11" spans="1:31" ht="18" customHeight="1" thickBot="1">
      <c r="A11" s="511" t="s">
        <v>156</v>
      </c>
      <c r="B11" s="359">
        <v>81</v>
      </c>
      <c r="C11" s="359">
        <v>48</v>
      </c>
      <c r="D11" s="360">
        <v>71</v>
      </c>
      <c r="E11" s="359">
        <v>128</v>
      </c>
      <c r="F11" s="359">
        <v>171</v>
      </c>
      <c r="G11" s="359">
        <v>350</v>
      </c>
      <c r="H11" s="359">
        <v>569</v>
      </c>
      <c r="I11" s="359">
        <v>553</v>
      </c>
      <c r="J11" s="359">
        <v>458</v>
      </c>
      <c r="K11" s="359">
        <v>306</v>
      </c>
      <c r="L11" s="590">
        <v>221</v>
      </c>
      <c r="M11" s="360">
        <v>229</v>
      </c>
      <c r="N11" s="516">
        <f t="shared" si="2"/>
        <v>3185</v>
      </c>
      <c r="O11" s="119"/>
      <c r="P11" s="512" t="s">
        <v>156</v>
      </c>
      <c r="Q11" s="517">
        <v>1</v>
      </c>
      <c r="R11" s="517">
        <v>2</v>
      </c>
      <c r="S11" s="517">
        <v>1</v>
      </c>
      <c r="T11" s="517">
        <v>0</v>
      </c>
      <c r="U11" s="517">
        <v>0</v>
      </c>
      <c r="V11" s="517">
        <v>0</v>
      </c>
      <c r="W11" s="517">
        <v>1</v>
      </c>
      <c r="X11" s="517">
        <v>1</v>
      </c>
      <c r="Y11" s="517">
        <v>0</v>
      </c>
      <c r="Z11" s="517">
        <v>1</v>
      </c>
      <c r="AA11" s="517">
        <v>0</v>
      </c>
      <c r="AB11" s="517">
        <v>0</v>
      </c>
      <c r="AC11" s="518">
        <f t="shared" si="3"/>
        <v>7</v>
      </c>
    </row>
    <row r="12" spans="1:31" ht="18" customHeight="1" thickBot="1">
      <c r="A12" s="519" t="s">
        <v>157</v>
      </c>
      <c r="B12" s="520">
        <v>112</v>
      </c>
      <c r="C12" s="520">
        <v>85</v>
      </c>
      <c r="D12" s="520">
        <v>60</v>
      </c>
      <c r="E12" s="520">
        <v>97</v>
      </c>
      <c r="F12" s="520">
        <v>95</v>
      </c>
      <c r="G12" s="520">
        <v>305</v>
      </c>
      <c r="H12" s="520">
        <v>544</v>
      </c>
      <c r="I12" s="520">
        <v>449</v>
      </c>
      <c r="J12" s="520">
        <v>475</v>
      </c>
      <c r="K12" s="520">
        <v>505</v>
      </c>
      <c r="L12" s="520">
        <v>219</v>
      </c>
      <c r="M12" s="521">
        <v>98</v>
      </c>
      <c r="N12" s="361">
        <f t="shared" si="2"/>
        <v>3044</v>
      </c>
      <c r="O12" s="51"/>
      <c r="P12" s="511" t="s">
        <v>157</v>
      </c>
      <c r="Q12" s="522">
        <v>16</v>
      </c>
      <c r="R12" s="522">
        <v>1</v>
      </c>
      <c r="S12" s="522">
        <v>19</v>
      </c>
      <c r="T12" s="522">
        <v>3</v>
      </c>
      <c r="U12" s="522">
        <v>13</v>
      </c>
      <c r="V12" s="522">
        <v>1</v>
      </c>
      <c r="W12" s="522">
        <v>2</v>
      </c>
      <c r="X12" s="522">
        <v>2</v>
      </c>
      <c r="Y12" s="522">
        <v>0</v>
      </c>
      <c r="Z12" s="523">
        <v>24</v>
      </c>
      <c r="AA12" s="522">
        <v>4</v>
      </c>
      <c r="AB12" s="522">
        <v>2</v>
      </c>
      <c r="AC12" s="524">
        <f t="shared" si="3"/>
        <v>87</v>
      </c>
    </row>
    <row r="13" spans="1:31" ht="18" hidden="1" customHeight="1" thickBot="1">
      <c r="A13" s="525" t="s">
        <v>158</v>
      </c>
      <c r="B13" s="526">
        <v>84</v>
      </c>
      <c r="C13" s="526">
        <v>100</v>
      </c>
      <c r="D13" s="527">
        <v>77</v>
      </c>
      <c r="E13" s="527">
        <v>80</v>
      </c>
      <c r="F13" s="528">
        <v>236</v>
      </c>
      <c r="G13" s="528">
        <v>438</v>
      </c>
      <c r="H13" s="529">
        <v>631</v>
      </c>
      <c r="I13" s="530">
        <v>752</v>
      </c>
      <c r="J13" s="528">
        <v>427</v>
      </c>
      <c r="K13" s="531">
        <v>253</v>
      </c>
      <c r="L13" s="531"/>
      <c r="M13" s="532">
        <v>136</v>
      </c>
      <c r="N13" s="533">
        <f t="shared" si="2"/>
        <v>3214</v>
      </c>
      <c r="O13" s="51"/>
      <c r="P13" s="534" t="s">
        <v>159</v>
      </c>
      <c r="Q13" s="535">
        <v>7</v>
      </c>
      <c r="R13" s="535">
        <v>7</v>
      </c>
      <c r="S13" s="536">
        <v>13</v>
      </c>
      <c r="T13" s="536">
        <v>3</v>
      </c>
      <c r="U13" s="536">
        <v>8</v>
      </c>
      <c r="V13" s="536">
        <v>11</v>
      </c>
      <c r="W13" s="535">
        <v>5</v>
      </c>
      <c r="X13" s="536">
        <v>11</v>
      </c>
      <c r="Y13" s="536">
        <v>9</v>
      </c>
      <c r="Z13" s="536">
        <v>9</v>
      </c>
      <c r="AA13" s="537">
        <v>20</v>
      </c>
      <c r="AB13" s="537">
        <v>37</v>
      </c>
      <c r="AC13" s="524">
        <f t="shared" si="3"/>
        <v>140</v>
      </c>
    </row>
    <row r="14" spans="1:31" ht="18" hidden="1" customHeight="1">
      <c r="A14" s="525" t="s">
        <v>160</v>
      </c>
      <c r="B14" s="536">
        <v>41</v>
      </c>
      <c r="C14" s="536">
        <v>44</v>
      </c>
      <c r="D14" s="536">
        <v>67</v>
      </c>
      <c r="E14" s="536">
        <v>103</v>
      </c>
      <c r="F14" s="522">
        <v>311</v>
      </c>
      <c r="G14" s="536">
        <v>415</v>
      </c>
      <c r="H14" s="536">
        <v>539</v>
      </c>
      <c r="I14" s="523">
        <v>1165</v>
      </c>
      <c r="J14" s="536">
        <v>297</v>
      </c>
      <c r="K14" s="535">
        <v>205</v>
      </c>
      <c r="L14" s="535"/>
      <c r="M14" s="538">
        <v>92</v>
      </c>
      <c r="N14" s="524">
        <f t="shared" si="2"/>
        <v>3279</v>
      </c>
      <c r="O14" s="51"/>
      <c r="P14" s="539" t="s">
        <v>160</v>
      </c>
      <c r="Q14" s="536">
        <v>9</v>
      </c>
      <c r="R14" s="536">
        <v>22</v>
      </c>
      <c r="S14" s="535">
        <v>18</v>
      </c>
      <c r="T14" s="536">
        <v>9</v>
      </c>
      <c r="U14" s="540">
        <v>21</v>
      </c>
      <c r="V14" s="536">
        <v>14</v>
      </c>
      <c r="W14" s="536">
        <v>6</v>
      </c>
      <c r="X14" s="536">
        <v>13</v>
      </c>
      <c r="Y14" s="536">
        <v>7</v>
      </c>
      <c r="Z14" s="541">
        <v>81</v>
      </c>
      <c r="AA14" s="540">
        <v>31</v>
      </c>
      <c r="AB14" s="541">
        <v>37</v>
      </c>
      <c r="AC14" s="524">
        <f t="shared" si="3"/>
        <v>268</v>
      </c>
    </row>
    <row r="15" spans="1:31" ht="18" hidden="1" customHeight="1">
      <c r="A15" s="525" t="s">
        <v>161</v>
      </c>
      <c r="B15" s="536">
        <v>57</v>
      </c>
      <c r="C15" s="535">
        <v>35</v>
      </c>
      <c r="D15" s="536">
        <v>95</v>
      </c>
      <c r="E15" s="535">
        <v>112</v>
      </c>
      <c r="F15" s="536">
        <v>131</v>
      </c>
      <c r="G15" s="542">
        <v>340</v>
      </c>
      <c r="H15" s="542">
        <v>483</v>
      </c>
      <c r="I15" s="543">
        <v>1339</v>
      </c>
      <c r="J15" s="542">
        <v>349</v>
      </c>
      <c r="K15" s="542">
        <v>236</v>
      </c>
      <c r="L15" s="542"/>
      <c r="M15" s="544">
        <v>68</v>
      </c>
      <c r="N15" s="533">
        <f t="shared" si="2"/>
        <v>3245</v>
      </c>
      <c r="O15" s="51"/>
      <c r="P15" s="539" t="s">
        <v>161</v>
      </c>
      <c r="Q15" s="536">
        <v>19</v>
      </c>
      <c r="R15" s="536">
        <v>12</v>
      </c>
      <c r="S15" s="536">
        <v>8</v>
      </c>
      <c r="T15" s="535">
        <v>12</v>
      </c>
      <c r="U15" s="536">
        <v>7</v>
      </c>
      <c r="V15" s="536">
        <v>15</v>
      </c>
      <c r="W15" s="542">
        <v>16</v>
      </c>
      <c r="X15" s="544">
        <v>12</v>
      </c>
      <c r="Y15" s="535">
        <v>16</v>
      </c>
      <c r="Z15" s="536">
        <v>6</v>
      </c>
      <c r="AA15" s="535">
        <v>12</v>
      </c>
      <c r="AB15" s="535">
        <v>6</v>
      </c>
      <c r="AC15" s="524">
        <f t="shared" si="3"/>
        <v>141</v>
      </c>
    </row>
    <row r="16" spans="1:31" ht="18" hidden="1" customHeight="1">
      <c r="A16" s="525" t="s">
        <v>162</v>
      </c>
      <c r="B16" s="545">
        <v>68</v>
      </c>
      <c r="C16" s="536">
        <v>42</v>
      </c>
      <c r="D16" s="536">
        <v>44</v>
      </c>
      <c r="E16" s="535">
        <v>75</v>
      </c>
      <c r="F16" s="535">
        <v>135</v>
      </c>
      <c r="G16" s="535">
        <v>448</v>
      </c>
      <c r="H16" s="536">
        <v>507</v>
      </c>
      <c r="I16" s="536">
        <v>808</v>
      </c>
      <c r="J16" s="535">
        <v>313</v>
      </c>
      <c r="K16" s="535">
        <v>246</v>
      </c>
      <c r="L16" s="535"/>
      <c r="M16" s="535">
        <v>143</v>
      </c>
      <c r="N16" s="546">
        <f t="shared" si="2"/>
        <v>2829</v>
      </c>
      <c r="O16" s="51"/>
      <c r="P16" s="539" t="s">
        <v>162</v>
      </c>
      <c r="Q16" s="547">
        <v>9</v>
      </c>
      <c r="R16" s="536">
        <v>16</v>
      </c>
      <c r="S16" s="536">
        <v>12</v>
      </c>
      <c r="T16" s="535">
        <v>6</v>
      </c>
      <c r="U16" s="548">
        <v>7</v>
      </c>
      <c r="V16" s="548">
        <v>14</v>
      </c>
      <c r="W16" s="536">
        <v>9</v>
      </c>
      <c r="X16" s="536">
        <v>14</v>
      </c>
      <c r="Y16" s="536">
        <v>9</v>
      </c>
      <c r="Z16" s="536">
        <v>9</v>
      </c>
      <c r="AA16" s="548">
        <v>8</v>
      </c>
      <c r="AB16" s="548">
        <v>7</v>
      </c>
      <c r="AC16" s="549">
        <f t="shared" si="3"/>
        <v>120</v>
      </c>
    </row>
    <row r="17" spans="1:30" ht="18" hidden="1" customHeight="1">
      <c r="A17" s="550" t="s">
        <v>163</v>
      </c>
      <c r="B17" s="551">
        <v>71</v>
      </c>
      <c r="C17" s="551">
        <v>97</v>
      </c>
      <c r="D17" s="551">
        <v>61</v>
      </c>
      <c r="E17" s="552">
        <v>105</v>
      </c>
      <c r="F17" s="552">
        <v>198</v>
      </c>
      <c r="G17" s="552">
        <v>442</v>
      </c>
      <c r="H17" s="553">
        <v>790</v>
      </c>
      <c r="I17" s="554">
        <v>674</v>
      </c>
      <c r="J17" s="552">
        <v>275</v>
      </c>
      <c r="K17" s="552">
        <v>133</v>
      </c>
      <c r="L17" s="552"/>
      <c r="M17" s="552">
        <v>108</v>
      </c>
      <c r="N17" s="546">
        <f t="shared" si="2"/>
        <v>2954</v>
      </c>
      <c r="O17" s="4"/>
      <c r="P17" s="555" t="s">
        <v>163</v>
      </c>
      <c r="Q17" s="551">
        <v>7</v>
      </c>
      <c r="R17" s="551">
        <v>13</v>
      </c>
      <c r="S17" s="551">
        <v>12</v>
      </c>
      <c r="T17" s="552">
        <v>11</v>
      </c>
      <c r="U17" s="552">
        <v>12</v>
      </c>
      <c r="V17" s="552">
        <v>15</v>
      </c>
      <c r="W17" s="552">
        <v>20</v>
      </c>
      <c r="X17" s="552">
        <v>15</v>
      </c>
      <c r="Y17" s="552">
        <v>15</v>
      </c>
      <c r="Z17" s="552">
        <v>20</v>
      </c>
      <c r="AA17" s="552">
        <v>9</v>
      </c>
      <c r="AB17" s="552">
        <v>7</v>
      </c>
      <c r="AC17" s="556">
        <f t="shared" si="3"/>
        <v>156</v>
      </c>
    </row>
    <row r="18" spans="1:30" ht="13.8" hidden="1" thickBot="1">
      <c r="A18" s="557" t="s">
        <v>164</v>
      </c>
      <c r="B18" s="547">
        <v>38</v>
      </c>
      <c r="C18" s="552">
        <v>19</v>
      </c>
      <c r="D18" s="552">
        <v>38</v>
      </c>
      <c r="E18" s="552">
        <v>203</v>
      </c>
      <c r="F18" s="552">
        <v>146</v>
      </c>
      <c r="G18" s="552">
        <v>439</v>
      </c>
      <c r="H18" s="553">
        <v>964</v>
      </c>
      <c r="I18" s="553">
        <v>1154</v>
      </c>
      <c r="J18" s="552">
        <v>388</v>
      </c>
      <c r="K18" s="552">
        <v>176</v>
      </c>
      <c r="L18" s="552"/>
      <c r="M18" s="552">
        <v>143</v>
      </c>
      <c r="N18" s="558">
        <f t="shared" si="2"/>
        <v>3708</v>
      </c>
      <c r="O18" s="4"/>
      <c r="P18" s="559" t="s">
        <v>164</v>
      </c>
      <c r="Q18" s="552">
        <v>7</v>
      </c>
      <c r="R18" s="552">
        <v>7</v>
      </c>
      <c r="S18" s="552">
        <v>8</v>
      </c>
      <c r="T18" s="552">
        <v>12</v>
      </c>
      <c r="U18" s="552">
        <v>9</v>
      </c>
      <c r="V18" s="552">
        <v>6</v>
      </c>
      <c r="W18" s="552">
        <v>11</v>
      </c>
      <c r="X18" s="552">
        <v>8</v>
      </c>
      <c r="Y18" s="552">
        <v>16</v>
      </c>
      <c r="Z18" s="552">
        <v>40</v>
      </c>
      <c r="AA18" s="552">
        <v>17</v>
      </c>
      <c r="AB18" s="552">
        <v>16</v>
      </c>
      <c r="AC18" s="552">
        <f t="shared" si="3"/>
        <v>157</v>
      </c>
    </row>
    <row r="19" spans="1:30" ht="13.8" hidden="1" thickBot="1">
      <c r="A19" s="560" t="s">
        <v>165</v>
      </c>
      <c r="B19" s="554">
        <v>49</v>
      </c>
      <c r="C19" s="554">
        <v>63</v>
      </c>
      <c r="D19" s="554">
        <v>50</v>
      </c>
      <c r="E19" s="554">
        <v>71</v>
      </c>
      <c r="F19" s="554">
        <v>144</v>
      </c>
      <c r="G19" s="554">
        <v>374</v>
      </c>
      <c r="H19" s="561">
        <v>729</v>
      </c>
      <c r="I19" s="561">
        <v>1097</v>
      </c>
      <c r="J19" s="554">
        <v>397</v>
      </c>
      <c r="K19" s="554">
        <v>192</v>
      </c>
      <c r="L19" s="554"/>
      <c r="M19" s="554">
        <v>217</v>
      </c>
      <c r="N19" s="558">
        <f t="shared" si="2"/>
        <v>3383</v>
      </c>
      <c r="O19" s="4"/>
      <c r="P19" s="562" t="s">
        <v>165</v>
      </c>
      <c r="Q19" s="554">
        <v>10</v>
      </c>
      <c r="R19" s="554">
        <v>6</v>
      </c>
      <c r="S19" s="554">
        <v>14</v>
      </c>
      <c r="T19" s="554">
        <v>10</v>
      </c>
      <c r="U19" s="554">
        <v>10</v>
      </c>
      <c r="V19" s="554">
        <v>19</v>
      </c>
      <c r="W19" s="554">
        <v>11</v>
      </c>
      <c r="X19" s="554">
        <v>20</v>
      </c>
      <c r="Y19" s="554">
        <v>15</v>
      </c>
      <c r="Z19" s="554">
        <v>8</v>
      </c>
      <c r="AA19" s="554">
        <v>11</v>
      </c>
      <c r="AB19" s="554">
        <v>8</v>
      </c>
      <c r="AC19" s="552">
        <f t="shared" si="3"/>
        <v>142</v>
      </c>
    </row>
    <row r="20" spans="1:30" ht="13.8" hidden="1" thickBot="1">
      <c r="A20" s="557" t="s">
        <v>166</v>
      </c>
      <c r="B20" s="554">
        <v>53</v>
      </c>
      <c r="C20" s="554">
        <v>39</v>
      </c>
      <c r="D20" s="554">
        <v>74</v>
      </c>
      <c r="E20" s="554">
        <v>64</v>
      </c>
      <c r="F20" s="554">
        <v>208</v>
      </c>
      <c r="G20" s="554">
        <v>491</v>
      </c>
      <c r="H20" s="554">
        <v>454</v>
      </c>
      <c r="I20" s="561">
        <v>1068</v>
      </c>
      <c r="J20" s="554">
        <v>407</v>
      </c>
      <c r="K20" s="554">
        <v>228</v>
      </c>
      <c r="L20" s="554"/>
      <c r="M20" s="554">
        <v>81</v>
      </c>
      <c r="N20" s="563">
        <f t="shared" si="2"/>
        <v>3167</v>
      </c>
      <c r="O20" s="4"/>
      <c r="P20" s="559" t="s">
        <v>166</v>
      </c>
      <c r="Q20" s="554">
        <v>12</v>
      </c>
      <c r="R20" s="554">
        <v>13</v>
      </c>
      <c r="S20" s="554">
        <v>46</v>
      </c>
      <c r="T20" s="554">
        <v>9</v>
      </c>
      <c r="U20" s="554">
        <v>20</v>
      </c>
      <c r="V20" s="554">
        <v>4</v>
      </c>
      <c r="W20" s="554">
        <v>8</v>
      </c>
      <c r="X20" s="554">
        <v>30</v>
      </c>
      <c r="Y20" s="554">
        <v>22</v>
      </c>
      <c r="Z20" s="554">
        <v>20</v>
      </c>
      <c r="AA20" s="554">
        <v>16</v>
      </c>
      <c r="AB20" s="554">
        <v>12</v>
      </c>
      <c r="AC20" s="564">
        <f t="shared" si="3"/>
        <v>212</v>
      </c>
    </row>
    <row r="21" spans="1:30" ht="13.8" hidden="1" thickBot="1">
      <c r="A21" s="557" t="s">
        <v>167</v>
      </c>
      <c r="B21" s="565">
        <v>67</v>
      </c>
      <c r="C21" s="565">
        <v>62</v>
      </c>
      <c r="D21" s="565">
        <v>57</v>
      </c>
      <c r="E21" s="565">
        <v>77</v>
      </c>
      <c r="F21" s="565">
        <v>473</v>
      </c>
      <c r="G21" s="565">
        <v>468</v>
      </c>
      <c r="H21" s="566">
        <v>659</v>
      </c>
      <c r="I21" s="565">
        <v>851</v>
      </c>
      <c r="J21" s="565">
        <v>270</v>
      </c>
      <c r="K21" s="565">
        <v>208</v>
      </c>
      <c r="L21" s="565"/>
      <c r="M21" s="565">
        <v>174</v>
      </c>
      <c r="N21" s="567">
        <f t="shared" si="2"/>
        <v>3366</v>
      </c>
      <c r="O21" s="4" t="s">
        <v>3</v>
      </c>
      <c r="P21" s="562" t="s">
        <v>167</v>
      </c>
      <c r="Q21" s="554">
        <v>6</v>
      </c>
      <c r="R21" s="554">
        <v>25</v>
      </c>
      <c r="S21" s="554">
        <v>29</v>
      </c>
      <c r="T21" s="554">
        <v>4</v>
      </c>
      <c r="U21" s="554">
        <v>17</v>
      </c>
      <c r="V21" s="554">
        <v>19</v>
      </c>
      <c r="W21" s="554">
        <v>14</v>
      </c>
      <c r="X21" s="554">
        <v>37</v>
      </c>
      <c r="Y21" s="568">
        <v>76</v>
      </c>
      <c r="Z21" s="554">
        <v>34</v>
      </c>
      <c r="AA21" s="554">
        <v>17</v>
      </c>
      <c r="AB21" s="554">
        <v>18</v>
      </c>
      <c r="AC21" s="564">
        <f t="shared" si="3"/>
        <v>296</v>
      </c>
    </row>
    <row r="22" spans="1:30">
      <c r="A22" s="6"/>
      <c r="B22" s="112"/>
      <c r="C22" s="112"/>
      <c r="D22" s="112"/>
      <c r="E22" s="112"/>
      <c r="F22" s="112"/>
      <c r="G22" s="112"/>
      <c r="H22" s="112"/>
      <c r="I22" s="112"/>
      <c r="J22" s="112"/>
      <c r="K22" s="112"/>
      <c r="L22" s="112"/>
      <c r="M22" s="112"/>
      <c r="N22" s="7"/>
      <c r="O22" s="4"/>
      <c r="P22" s="8"/>
      <c r="Q22" s="113"/>
      <c r="R22" s="113"/>
      <c r="S22" s="113"/>
      <c r="T22" s="113"/>
      <c r="U22" s="113"/>
      <c r="V22" s="113"/>
      <c r="W22" s="113"/>
      <c r="X22" s="113"/>
      <c r="Y22" s="113"/>
      <c r="Z22" s="113"/>
      <c r="AA22" s="113"/>
      <c r="AB22" s="113"/>
      <c r="AC22" s="112"/>
    </row>
    <row r="23" spans="1:30" ht="13.5" customHeight="1">
      <c r="A23" s="873" t="s">
        <v>334</v>
      </c>
      <c r="B23" s="874"/>
      <c r="C23" s="874"/>
      <c r="D23" s="874"/>
      <c r="E23" s="874"/>
      <c r="F23" s="874"/>
      <c r="G23" s="874"/>
      <c r="H23" s="874"/>
      <c r="I23" s="874"/>
      <c r="J23" s="874"/>
      <c r="K23" s="874"/>
      <c r="L23" s="874"/>
      <c r="M23" s="874"/>
      <c r="N23" s="875"/>
      <c r="O23" s="4"/>
      <c r="P23" s="873" t="str">
        <f>+A23</f>
        <v>2025年 第20週（5/12～5/18）</v>
      </c>
      <c r="Q23" s="874"/>
      <c r="R23" s="874"/>
      <c r="S23" s="874"/>
      <c r="T23" s="874"/>
      <c r="U23" s="874"/>
      <c r="V23" s="874"/>
      <c r="W23" s="874"/>
      <c r="X23" s="874"/>
      <c r="Y23" s="874"/>
      <c r="Z23" s="874"/>
      <c r="AA23" s="874"/>
      <c r="AB23" s="874"/>
      <c r="AC23" s="875"/>
    </row>
    <row r="24" spans="1:30" ht="13.8" thickBot="1">
      <c r="A24" s="135" t="s">
        <v>41</v>
      </c>
      <c r="B24" s="4"/>
      <c r="C24" s="4"/>
      <c r="D24" s="4"/>
      <c r="E24" s="4"/>
      <c r="F24" s="4"/>
      <c r="G24" s="4" t="s">
        <v>17</v>
      </c>
      <c r="H24" s="4"/>
      <c r="I24" s="4"/>
      <c r="J24" s="4"/>
      <c r="K24" s="4"/>
      <c r="L24" s="4"/>
      <c r="M24" s="4"/>
      <c r="N24" s="10"/>
      <c r="O24" s="4"/>
      <c r="P24" s="136"/>
      <c r="Q24" s="4"/>
      <c r="R24" s="4"/>
      <c r="S24" s="4"/>
      <c r="T24" s="4"/>
      <c r="U24" s="4"/>
      <c r="V24" s="4"/>
      <c r="W24" s="4"/>
      <c r="X24" s="4"/>
      <c r="Y24" s="4"/>
      <c r="Z24" s="4"/>
      <c r="AA24" s="4"/>
      <c r="AB24" s="4"/>
      <c r="AC24" s="12"/>
    </row>
    <row r="25" spans="1:30" ht="33" customHeight="1" thickBot="1">
      <c r="A25" s="857" t="s">
        <v>168</v>
      </c>
      <c r="B25" s="858"/>
      <c r="C25" s="859"/>
      <c r="D25" s="860" t="s">
        <v>215</v>
      </c>
      <c r="E25" s="861"/>
      <c r="F25" s="4"/>
      <c r="G25" s="4" t="s">
        <v>17</v>
      </c>
      <c r="H25" s="4"/>
      <c r="I25" s="4"/>
      <c r="J25" s="4"/>
      <c r="K25" s="4"/>
      <c r="L25" s="4"/>
      <c r="M25" s="4"/>
      <c r="N25" s="10"/>
      <c r="O25" s="51" t="s">
        <v>17</v>
      </c>
      <c r="P25" s="71"/>
      <c r="Q25" s="569" t="s">
        <v>169</v>
      </c>
      <c r="R25" s="862" t="s">
        <v>333</v>
      </c>
      <c r="S25" s="863"/>
      <c r="T25" s="864"/>
      <c r="U25" s="4"/>
      <c r="V25" s="4"/>
      <c r="W25" s="4"/>
      <c r="X25" s="4"/>
      <c r="Y25" s="4"/>
      <c r="Z25" s="4"/>
      <c r="AA25" s="4"/>
      <c r="AB25" s="4"/>
      <c r="AC25" s="12"/>
    </row>
    <row r="26" spans="1:30" ht="15" customHeight="1">
      <c r="A26" s="9" t="s">
        <v>217</v>
      </c>
      <c r="B26" s="4"/>
      <c r="C26" s="4"/>
      <c r="D26" s="4" t="s">
        <v>3</v>
      </c>
      <c r="E26" s="4"/>
      <c r="F26" s="4"/>
      <c r="G26" s="4"/>
      <c r="H26" s="4"/>
      <c r="I26" s="4"/>
      <c r="J26" s="4"/>
      <c r="K26" s="4"/>
      <c r="L26" s="4"/>
      <c r="M26" s="4"/>
      <c r="N26" s="10"/>
      <c r="O26" s="51" t="s">
        <v>17</v>
      </c>
      <c r="P26" s="70"/>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51"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7"/>
    </row>
    <row r="31" spans="1:30">
      <c r="A31" s="9"/>
      <c r="B31" s="4"/>
      <c r="C31" s="4"/>
      <c r="D31" s="4"/>
      <c r="E31" s="4"/>
      <c r="F31" s="4"/>
      <c r="G31" s="4"/>
      <c r="H31" s="4"/>
      <c r="I31" s="4"/>
      <c r="J31" s="4"/>
      <c r="K31" s="4"/>
      <c r="L31" s="4"/>
      <c r="M31" s="4"/>
      <c r="N31" s="10"/>
      <c r="O31" s="4"/>
      <c r="P31" s="5"/>
      <c r="AC31" s="13"/>
    </row>
    <row r="32" spans="1:30" ht="21.6">
      <c r="A32" s="145" t="s">
        <v>170</v>
      </c>
      <c r="B32" s="4"/>
      <c r="C32" s="4"/>
      <c r="D32" s="4"/>
      <c r="E32" s="4"/>
      <c r="F32" s="4"/>
      <c r="G32" s="4"/>
      <c r="H32" s="4"/>
      <c r="I32" s="4"/>
      <c r="J32" s="4"/>
      <c r="K32" s="4"/>
      <c r="L32" s="4"/>
      <c r="M32" s="4"/>
      <c r="N32" s="10"/>
      <c r="O32" s="4"/>
      <c r="P32" s="5"/>
      <c r="AC32" s="13"/>
    </row>
    <row r="33" spans="1:29" ht="13.8" thickBot="1">
      <c r="A33" s="570"/>
      <c r="B33" s="571"/>
      <c r="C33" s="571"/>
      <c r="D33" s="571"/>
      <c r="E33" s="571"/>
      <c r="F33" s="571"/>
      <c r="G33" s="571"/>
      <c r="H33" s="571"/>
      <c r="I33" s="571"/>
      <c r="J33" s="571"/>
      <c r="K33" s="571"/>
      <c r="L33" s="571"/>
      <c r="M33" s="571"/>
      <c r="N33" s="572"/>
      <c r="O33" s="4"/>
      <c r="P33" s="573"/>
      <c r="Q33" s="574"/>
      <c r="R33" s="574"/>
      <c r="S33" s="574"/>
      <c r="T33" s="574"/>
      <c r="U33" s="574"/>
      <c r="V33" s="574"/>
      <c r="W33" s="574"/>
      <c r="X33" s="574"/>
      <c r="Y33" s="574"/>
      <c r="Z33" s="574"/>
      <c r="AA33" s="574"/>
      <c r="AB33" s="574"/>
      <c r="AC33" s="575"/>
    </row>
    <row r="34" spans="1:29">
      <c r="A34" s="576"/>
      <c r="C34" s="4"/>
      <c r="D34" s="4"/>
      <c r="E34" s="4"/>
      <c r="F34" s="4"/>
      <c r="G34" s="4"/>
      <c r="H34" s="4"/>
      <c r="I34" s="4"/>
      <c r="J34" s="4"/>
      <c r="K34" s="4"/>
      <c r="L34" s="4"/>
      <c r="M34" s="4"/>
      <c r="N34" s="4"/>
      <c r="O34" s="4"/>
    </row>
    <row r="35" spans="1:29">
      <c r="O35" s="4"/>
    </row>
    <row r="36" spans="1:29">
      <c r="J36" s="114"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9" t="s">
        <v>171</v>
      </c>
      <c r="R40" s="59"/>
      <c r="S40" s="59"/>
      <c r="T40" s="59"/>
      <c r="U40" s="59"/>
      <c r="V40" s="59"/>
      <c r="W40" s="59"/>
      <c r="X40" s="59"/>
    </row>
    <row r="41" spans="1:29">
      <c r="Q41" s="59" t="s">
        <v>172</v>
      </c>
      <c r="R41" s="59"/>
      <c r="S41" s="59"/>
      <c r="T41" s="59"/>
      <c r="U41" s="59"/>
      <c r="V41" s="59"/>
      <c r="W41" s="59"/>
      <c r="X41" s="59"/>
    </row>
  </sheetData>
  <mergeCells count="9">
    <mergeCell ref="A25:C25"/>
    <mergeCell ref="D25:E25"/>
    <mergeCell ref="R25:T25"/>
    <mergeCell ref="A1:N1"/>
    <mergeCell ref="P1:AC1"/>
    <mergeCell ref="A2:N2"/>
    <mergeCell ref="P2:AC2"/>
    <mergeCell ref="A23:N23"/>
    <mergeCell ref="P23:AC23"/>
  </mergeCells>
  <phoneticPr fontId="82"/>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topLeftCell="B1" workbookViewId="0">
      <selection activeCell="U20" sqref="U20"/>
    </sheetView>
  </sheetViews>
  <sheetFormatPr defaultRowHeight="13.2"/>
  <cols>
    <col min="4" max="9" width="7.21875" customWidth="1"/>
    <col min="14" max="14" width="9.44140625" bestFit="1" customWidth="1"/>
  </cols>
  <sheetData>
    <row r="2" spans="1:26">
      <c r="A2" s="284"/>
      <c r="D2" t="s">
        <v>186</v>
      </c>
      <c r="E2" s="285" t="s">
        <v>187</v>
      </c>
      <c r="F2" t="s">
        <v>188</v>
      </c>
      <c r="G2" t="s">
        <v>189</v>
      </c>
      <c r="H2" t="s">
        <v>190</v>
      </c>
      <c r="I2" t="s">
        <v>191</v>
      </c>
      <c r="J2" t="s">
        <v>192</v>
      </c>
    </row>
    <row r="4" spans="1:26">
      <c r="D4" s="286">
        <v>13</v>
      </c>
      <c r="E4" s="286">
        <v>8</v>
      </c>
      <c r="F4" s="287">
        <v>2</v>
      </c>
      <c r="G4" s="288">
        <v>6</v>
      </c>
      <c r="H4" s="287">
        <v>1</v>
      </c>
      <c r="I4" s="287">
        <v>3</v>
      </c>
      <c r="J4" s="287">
        <v>4</v>
      </c>
      <c r="L4" s="289"/>
      <c r="M4">
        <f>SUM(D4:L4)</f>
        <v>37</v>
      </c>
    </row>
    <row r="5" spans="1:26">
      <c r="D5" s="290">
        <f>+D4/$M$4</f>
        <v>0.35135135135135137</v>
      </c>
      <c r="E5" s="290">
        <f t="shared" ref="E5:J5" si="0">+E4/$M$4</f>
        <v>0.21621621621621623</v>
      </c>
      <c r="F5" s="291">
        <f t="shared" si="0"/>
        <v>5.4054054054054057E-2</v>
      </c>
      <c r="G5" s="292">
        <f t="shared" si="0"/>
        <v>0.16216216216216217</v>
      </c>
      <c r="H5" s="291">
        <f t="shared" si="0"/>
        <v>2.7027027027027029E-2</v>
      </c>
      <c r="I5" s="291">
        <f t="shared" si="0"/>
        <v>8.1081081081081086E-2</v>
      </c>
      <c r="J5" s="291">
        <f t="shared" si="0"/>
        <v>0.10810810810810811</v>
      </c>
    </row>
    <row r="8" spans="1:26" ht="13.8" thickBot="1"/>
    <row r="9" spans="1:26" ht="13.8" thickBot="1">
      <c r="J9" t="s">
        <v>223</v>
      </c>
      <c r="N9" s="881" t="s">
        <v>225</v>
      </c>
      <c r="O9" s="882"/>
      <c r="P9" s="134"/>
      <c r="Q9" s="134"/>
      <c r="R9" s="134"/>
      <c r="S9" s="134"/>
    </row>
    <row r="10" spans="1:26" ht="13.8" thickBot="1">
      <c r="N10" s="883" t="s">
        <v>193</v>
      </c>
      <c r="O10" s="884"/>
      <c r="P10" s="885"/>
      <c r="Q10" s="886" t="s">
        <v>194</v>
      </c>
      <c r="R10" s="887"/>
      <c r="S10" s="888"/>
    </row>
    <row r="11" spans="1:26" ht="13.8" thickBot="1">
      <c r="N11" s="293" t="s">
        <v>195</v>
      </c>
      <c r="O11" s="294" t="s">
        <v>195</v>
      </c>
      <c r="P11" s="295" t="s">
        <v>195</v>
      </c>
      <c r="Q11" s="293" t="s">
        <v>195</v>
      </c>
      <c r="R11" s="294" t="s">
        <v>195</v>
      </c>
      <c r="S11" s="296" t="s">
        <v>195</v>
      </c>
    </row>
    <row r="12" spans="1:26" ht="13.8" thickTop="1">
      <c r="N12" s="297" t="s">
        <v>196</v>
      </c>
      <c r="O12" s="298" t="s">
        <v>197</v>
      </c>
      <c r="P12" s="299" t="s">
        <v>198</v>
      </c>
      <c r="Q12" s="297" t="s">
        <v>196</v>
      </c>
      <c r="R12" s="298" t="s">
        <v>197</v>
      </c>
      <c r="S12" s="300" t="s">
        <v>198</v>
      </c>
    </row>
    <row r="13" spans="1:26" ht="13.8" thickBot="1">
      <c r="N13" s="301">
        <f t="shared" ref="N13:S13" si="1">+U13</f>
        <v>3039</v>
      </c>
      <c r="O13" s="302">
        <f t="shared" si="1"/>
        <v>1629</v>
      </c>
      <c r="P13" s="303">
        <f t="shared" si="1"/>
        <v>1410</v>
      </c>
      <c r="Q13" s="304">
        <f t="shared" si="1"/>
        <v>4227</v>
      </c>
      <c r="R13" s="302">
        <f t="shared" si="1"/>
        <v>1958</v>
      </c>
      <c r="S13" s="305">
        <f t="shared" si="1"/>
        <v>2269</v>
      </c>
      <c r="U13">
        <v>3039</v>
      </c>
      <c r="V13">
        <v>1629</v>
      </c>
      <c r="W13">
        <v>1410</v>
      </c>
      <c r="X13">
        <v>4227</v>
      </c>
      <c r="Y13">
        <v>1958</v>
      </c>
      <c r="Z13">
        <v>2269</v>
      </c>
    </row>
    <row r="15" spans="1:26" ht="13.8" thickBot="1"/>
    <row r="16" spans="1:26" ht="13.8" thickBot="1">
      <c r="N16" s="881" t="s">
        <v>346</v>
      </c>
      <c r="O16" s="882"/>
      <c r="P16" s="134"/>
      <c r="Q16" s="134"/>
      <c r="R16" s="134"/>
      <c r="S16" s="134"/>
    </row>
    <row r="17" spans="14:26" ht="13.8" thickBot="1">
      <c r="N17" s="883" t="s">
        <v>193</v>
      </c>
      <c r="O17" s="884"/>
      <c r="P17" s="885"/>
      <c r="Q17" s="886" t="s">
        <v>194</v>
      </c>
      <c r="R17" s="887"/>
      <c r="S17" s="888"/>
    </row>
    <row r="18" spans="14:26" ht="13.8" thickBot="1">
      <c r="N18" s="293" t="s">
        <v>195</v>
      </c>
      <c r="O18" s="294" t="s">
        <v>195</v>
      </c>
      <c r="P18" s="295" t="s">
        <v>195</v>
      </c>
      <c r="Q18" s="293" t="s">
        <v>195</v>
      </c>
      <c r="R18" s="294" t="s">
        <v>195</v>
      </c>
      <c r="S18" s="296" t="s">
        <v>195</v>
      </c>
    </row>
    <row r="19" spans="14:26" ht="13.8" thickTop="1">
      <c r="N19" s="297" t="s">
        <v>196</v>
      </c>
      <c r="O19" s="298" t="s">
        <v>197</v>
      </c>
      <c r="P19" s="299" t="s">
        <v>198</v>
      </c>
      <c r="Q19" s="297" t="s">
        <v>196</v>
      </c>
      <c r="R19" s="298" t="s">
        <v>197</v>
      </c>
      <c r="S19" s="300" t="s">
        <v>198</v>
      </c>
    </row>
    <row r="20" spans="14:26" ht="13.8" thickBot="1">
      <c r="N20" s="304">
        <f t="shared" ref="N20:S20" si="2">+U20</f>
        <v>2580</v>
      </c>
      <c r="O20" s="302">
        <f t="shared" si="2"/>
        <v>1364</v>
      </c>
      <c r="P20" s="303">
        <f t="shared" si="2"/>
        <v>1216</v>
      </c>
      <c r="Q20" s="304">
        <f t="shared" si="2"/>
        <v>3604</v>
      </c>
      <c r="R20" s="302">
        <f t="shared" si="2"/>
        <v>1737</v>
      </c>
      <c r="S20" s="305">
        <f t="shared" si="2"/>
        <v>1867</v>
      </c>
      <c r="U20">
        <v>2580</v>
      </c>
      <c r="V20">
        <v>1364</v>
      </c>
      <c r="W20">
        <v>1216</v>
      </c>
      <c r="X20">
        <v>3604</v>
      </c>
      <c r="Y20">
        <v>1737</v>
      </c>
      <c r="Z20">
        <v>1867</v>
      </c>
    </row>
    <row r="22" spans="14:26" ht="13.8" thickBot="1"/>
    <row r="23" spans="14:26" ht="13.8" thickBot="1">
      <c r="N23" s="876" t="s">
        <v>193</v>
      </c>
      <c r="O23" s="877"/>
      <c r="P23" s="877"/>
      <c r="Q23" s="878" t="s">
        <v>194</v>
      </c>
      <c r="R23" s="879"/>
      <c r="S23" s="880"/>
    </row>
    <row r="24" spans="14:26">
      <c r="N24" s="306" t="s">
        <v>196</v>
      </c>
      <c r="O24" s="307" t="s">
        <v>197</v>
      </c>
      <c r="P24" s="308" t="s">
        <v>198</v>
      </c>
      <c r="Q24" s="306" t="s">
        <v>196</v>
      </c>
      <c r="R24" s="307" t="s">
        <v>197</v>
      </c>
      <c r="S24" s="309" t="s">
        <v>198</v>
      </c>
    </row>
    <row r="25" spans="14:26" ht="13.8" thickBot="1">
      <c r="N25" s="310">
        <f>(N20-N13)/N20</f>
        <v>-0.17790697674418604</v>
      </c>
      <c r="O25" s="311">
        <f t="shared" ref="O25:S25" si="3">(O20-O13)/O20</f>
        <v>-0.19428152492668621</v>
      </c>
      <c r="P25" s="312">
        <f t="shared" si="3"/>
        <v>-0.15953947368421054</v>
      </c>
      <c r="Q25" s="310">
        <f>(Q20-Q13)/Q20</f>
        <v>-0.17286348501664817</v>
      </c>
      <c r="R25" s="311">
        <f t="shared" si="3"/>
        <v>-0.12723085780080598</v>
      </c>
      <c r="S25" s="313">
        <f t="shared" si="3"/>
        <v>-0.21531869309051954</v>
      </c>
    </row>
  </sheetData>
  <mergeCells count="8">
    <mergeCell ref="N23:P23"/>
    <mergeCell ref="Q23:S23"/>
    <mergeCell ref="N9:O9"/>
    <mergeCell ref="N10:P10"/>
    <mergeCell ref="Q10:S10"/>
    <mergeCell ref="N16:O16"/>
    <mergeCell ref="N17:P17"/>
    <mergeCell ref="Q17:S17"/>
  </mergeCells>
  <phoneticPr fontId="8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20　ノロウイルス関連情報 </vt:lpstr>
      <vt:lpstr>20　衛生訓話</vt:lpstr>
      <vt:lpstr>20　食中毒記事等 </vt:lpstr>
      <vt:lpstr>20　 海外情報</vt:lpstr>
      <vt:lpstr>19　国内感染症情報</vt:lpstr>
      <vt:lpstr>20　感染症統計</vt:lpstr>
      <vt:lpstr>Sheet1</vt:lpstr>
      <vt:lpstr>20　食品回収</vt:lpstr>
      <vt:lpstr>20　食品表示</vt:lpstr>
      <vt:lpstr>20　残留農薬など</vt:lpstr>
      <vt:lpstr>'19　国内感染症情報'!Print_Area</vt:lpstr>
      <vt:lpstr>'20　 海外情報'!Print_Area</vt:lpstr>
      <vt:lpstr>'20　ノロウイルス関連情報 '!Print_Area</vt:lpstr>
      <vt:lpstr>'20　衛生訓話'!Print_Area</vt:lpstr>
      <vt:lpstr>'20　感染症統計'!Print_Area</vt:lpstr>
      <vt:lpstr>'20　残留農薬など'!Print_Area</vt:lpstr>
      <vt:lpstr>'20　食中毒記事等 '!Print_Area</vt:lpstr>
      <vt:lpstr>'20　食品回収'!Print_Area</vt:lpstr>
      <vt:lpstr>'20　食品表示'!Print_Area</vt:lpstr>
      <vt:lpstr>スポンサー公告!Print_Area</vt:lpstr>
      <vt:lpstr>'20　食中毒記事等 '!Print_Titles</vt:lpstr>
      <vt:lpstr>'20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2025-05-24T23:35:04Z</dcterms:modified>
  <cp:category/>
  <cp:contentStatus/>
</cp:coreProperties>
</file>