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hidePivotFieldList="1"/>
  <xr:revisionPtr revIDLastSave="0" documentId="13_ncr:1_{9D744DE0-D391-4259-85C2-274AE6D6432D}"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sheetId="230" r:id="rId2"/>
    <sheet name="19(18)　ノロウイルス関連情報 " sheetId="101" r:id="rId3"/>
    <sheet name="19 衛生訓話" sheetId="243" r:id="rId4"/>
    <sheet name="19　食中毒記事等 " sheetId="29" r:id="rId5"/>
    <sheet name="19　 海外情報" sheetId="123" r:id="rId6"/>
    <sheet name="18(17)　国内感染症情報" sheetId="124" r:id="rId7"/>
    <sheet name="19　感染症統計" sheetId="240" r:id="rId8"/>
    <sheet name="Sheet1" sheetId="209" state="hidden" r:id="rId9"/>
    <sheet name="19(18)　食品回収" sheetId="60" r:id="rId10"/>
    <sheet name="19(18)　食品表示" sheetId="156" r:id="rId11"/>
    <sheet name="19(18)　残留農薬など" sheetId="34" r:id="rId12"/>
  </sheets>
  <definedNames>
    <definedName name="_xlnm._FilterDatabase" localSheetId="4" hidden="1">'19　食中毒記事等 '!$A$5:$D$5</definedName>
    <definedName name="_xlnm._FilterDatabase" localSheetId="2" hidden="1">'19(18)　ノロウイルス関連情報 '!$A$22:$G$75</definedName>
    <definedName name="_xlnm._FilterDatabase" localSheetId="9" hidden="1">'19(18)　食品回収'!$A$1:$E$54</definedName>
    <definedName name="_xlnm._FilterDatabase" localSheetId="10" hidden="1">'19(18)　食品表示'!$A$1:$C$1</definedName>
    <definedName name="_xlnm.Print_Area" localSheetId="6">'18(17)　国内感染症情報'!$A$1:$D$34</definedName>
    <definedName name="_xlnm.Print_Area" localSheetId="5">'19　 海外情報'!$A$1:$C$69</definedName>
    <definedName name="_xlnm.Print_Area" localSheetId="3">'19 衛生訓話'!$A$1:$O$23</definedName>
    <definedName name="_xlnm.Print_Area" localSheetId="7">'19　感染症統計'!$A$1:$AC$39</definedName>
    <definedName name="_xlnm.Print_Area" localSheetId="4">'19　食中毒記事等 '!$A$1:$D$58</definedName>
    <definedName name="_xlnm.Print_Area" localSheetId="2">'19(18)　ノロウイルス関連情報 '!$A$19:$N$84</definedName>
    <definedName name="_xlnm.Print_Area" localSheetId="11">'19(18)　残留農薬など'!$A$1:$N$17</definedName>
    <definedName name="_xlnm.Print_Area" localSheetId="9">'19(18)　食品回収'!$A$1:$E$58</definedName>
    <definedName name="_xlnm.Print_Area" localSheetId="10">'19(18)　食品表示'!$A$1:$C$33</definedName>
    <definedName name="_xlnm.Print_Area" localSheetId="1">スポンサー公告!$A$1:$U$60</definedName>
    <definedName name="_xlnm.Print_Titles" localSheetId="4">'19　食中毒記事等 '!$5:$5</definedName>
    <definedName name="_xlnm.Print_Titles" localSheetId="10">'19(18)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L4" i="240"/>
  <c r="B47" i="101" l="1"/>
  <c r="B26" i="101"/>
  <c r="B27" i="101"/>
  <c r="B28" i="101"/>
  <c r="B29" i="101"/>
  <c r="B30" i="101"/>
  <c r="B31" i="101"/>
  <c r="B32" i="101"/>
  <c r="B33" i="101"/>
  <c r="B34" i="101"/>
  <c r="B35" i="101"/>
  <c r="B36" i="101"/>
  <c r="B37" i="101"/>
  <c r="B38" i="101"/>
  <c r="B39" i="101"/>
  <c r="B40" i="101"/>
  <c r="B41" i="101"/>
  <c r="B42" i="101"/>
  <c r="B43" i="101"/>
  <c r="B44" i="101"/>
  <c r="B45" i="101"/>
  <c r="B48" i="101"/>
  <c r="B49" i="101"/>
  <c r="B50" i="101"/>
  <c r="B51" i="101"/>
  <c r="B52" i="101"/>
  <c r="B53" i="101"/>
  <c r="B54" i="101"/>
  <c r="B55" i="101"/>
  <c r="B56" i="101"/>
  <c r="B58" i="101"/>
  <c r="B60" i="101"/>
  <c r="B61" i="101"/>
  <c r="B62" i="101"/>
  <c r="B63" i="101"/>
  <c r="B64" i="101"/>
  <c r="B65" i="101"/>
  <c r="B66" i="101"/>
  <c r="B67" i="101"/>
  <c r="B68" i="101"/>
  <c r="B69" i="101"/>
  <c r="G52" i="101" l="1"/>
  <c r="B16" i="78"/>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W4" i="240"/>
  <c r="V4" i="240"/>
  <c r="U4" i="240"/>
  <c r="T4" i="240"/>
  <c r="S4" i="240"/>
  <c r="R4" i="240"/>
  <c r="Q4" i="240"/>
  <c r="P4" i="240"/>
  <c r="M4" i="240"/>
  <c r="K4" i="240"/>
  <c r="J4" i="240"/>
  <c r="I4" i="240"/>
  <c r="H4" i="240"/>
  <c r="G4" i="240"/>
  <c r="F4" i="240"/>
  <c r="E4" i="240"/>
  <c r="D4" i="240"/>
  <c r="C4" i="240"/>
  <c r="B4" i="240"/>
  <c r="N4" i="240" l="1"/>
  <c r="AC4" i="240"/>
  <c r="M4" i="209" l="1"/>
  <c r="B15" i="78"/>
  <c r="S13" i="209" l="1"/>
  <c r="R13" i="209"/>
  <c r="Q13" i="209"/>
  <c r="P13" i="209"/>
  <c r="O13" i="209"/>
  <c r="N13" i="209"/>
  <c r="S20" i="209"/>
  <c r="R20" i="209"/>
  <c r="Q20" i="209"/>
  <c r="P20" i="209"/>
  <c r="O20" i="209"/>
  <c r="N20" i="209"/>
  <c r="G25" i="101"/>
  <c r="B25" i="101" s="1"/>
  <c r="G26" i="101"/>
  <c r="B10" i="78" l="1"/>
  <c r="B13" i="78" l="1"/>
  <c r="B14" i="78"/>
  <c r="G70" i="101" l="1"/>
  <c r="B70" i="101" s="1"/>
  <c r="Q25" i="209" l="1"/>
  <c r="N25" i="209"/>
  <c r="R25" i="209"/>
  <c r="O25" i="209"/>
  <c r="D5" i="209"/>
  <c r="G5" i="209"/>
  <c r="P25" i="209"/>
  <c r="S25" i="209"/>
  <c r="E5" i="209"/>
  <c r="F5" i="209"/>
  <c r="H5" i="209"/>
  <c r="I5" i="209"/>
  <c r="J5" i="209"/>
  <c r="D2" i="124" l="1"/>
  <c r="B12" i="78"/>
  <c r="G24" i="101" l="1"/>
  <c r="B24" i="101" s="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3" i="101"/>
  <c r="G54" i="101"/>
  <c r="G55" i="101"/>
  <c r="G56" i="101"/>
  <c r="G57" i="101"/>
  <c r="G58" i="101"/>
  <c r="G59" i="101"/>
  <c r="G60" i="101"/>
  <c r="G61" i="101"/>
  <c r="G62" i="101"/>
  <c r="G63" i="101"/>
  <c r="G64" i="101"/>
  <c r="G65" i="101"/>
  <c r="G66" i="101"/>
  <c r="G67" i="101"/>
  <c r="G68" i="101"/>
  <c r="G69" i="101"/>
  <c r="G23" i="101"/>
  <c r="B23" i="101" s="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<sst xmlns="http://schemas.openxmlformats.org/spreadsheetml/2006/main" count="800" uniqueCount="570">
  <si>
    <t>皆様  週刊情報2024-10(9)を配信いたします</t>
    <phoneticPr fontId="5"/>
  </si>
  <si>
    <t>l</t>
    <phoneticPr fontId="30"/>
  </si>
  <si>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</si>
  <si>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</si>
  <si>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</si>
  <si>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</si>
  <si>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</si>
  <si>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</si>
  <si>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0"/>
  </si>
  <si>
    <t>2.　ノロウイルス</t>
    <phoneticPr fontId="30"/>
  </si>
  <si>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</si>
  <si>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</si>
  <si>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</si>
  <si>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</si>
  <si>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</si>
  <si>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0"/>
  </si>
  <si>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</si>
  <si>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</si>
  <si>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</si>
  <si>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</si>
  <si>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</si>
  <si>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</si>
  <si>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</si>
  <si>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0"/>
  </si>
  <si>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</si>
  <si>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</si>
  <si>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</si>
  <si>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0"/>
  </si>
  <si>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</si>
  <si>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</si>
  <si>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</si>
  <si>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0"/>
  </si>
  <si>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</si>
  <si>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0"/>
  </si>
  <si>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</si>
  <si>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</si>
  <si>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0"/>
  </si>
  <si>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</si>
  <si>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0"/>
  </si>
  <si>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</si>
  <si>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</si>
  <si>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2"/>
  </si>
  <si>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</si>
  <si>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</si>
  <si>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</si>
  <si>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</si>
  <si>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</si>
  <si>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</si>
  <si>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</si>
  <si>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</si>
  <si>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</si>
  <si>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</si>
  <si>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</si>
  <si>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</si>
  <si>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</si>
  <si>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</si>
  <si>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</si>
  <si>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</si>
  <si>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</si>
  <si>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</si>
  <si>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</si>
  <si>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</si>
  <si>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</si>
  <si>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</si>
  <si>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</si>
  <si>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</si>
  <si>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</si>
  <si>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</si>
  <si>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</si>
  <si>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</si>
  <si>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</si>
  <si>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</si>
  <si>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</si>
  <si>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</si>
  <si>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</si>
  <si>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</si>
  <si>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</si>
  <si>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</si>
  <si>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</si>
  <si>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</si>
  <si>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</si>
  <si>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</si>
  <si>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</si>
  <si>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</si>
  <si>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</si>
  <si>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</si>
  <si>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</si>
  <si>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</si>
  <si>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</si>
  <si>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</si>
  <si>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</si>
  <si>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</si>
  <si>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</si>
  <si>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</si>
  <si>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</si>
  <si>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</si>
  <si>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</si>
  <si>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</si>
  <si>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</si>
  <si>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</si>
  <si>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</si>
  <si>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</si>
  <si>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</si>
  <si>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</si>
  <si>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</si>
  <si>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</si>
  <si>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</si>
  <si>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</si>
  <si>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</si>
  <si>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</si>
  <si>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</si>
  <si>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</si>
  <si>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</si>
  <si>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</si>
  <si>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</si>
  <si>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</si>
  <si>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</si>
  <si>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</si>
  <si>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</si>
  <si>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</si>
  <si>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</si>
  <si>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</si>
  <si>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</si>
  <si>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</si>
  <si>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</si>
  <si>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</si>
  <si>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</si>
  <si>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2"/>
  </si>
  <si>
    <t>https://www.mhlw.go.jp/stf/covid-19/kokunainohasseijoukyou.html#h2_1</t>
    <phoneticPr fontId="82"/>
  </si>
  <si>
    <t>厚生労働省：データからわかる－新型コロナウイルス感染症情報－</t>
    <phoneticPr fontId="82"/>
  </si>
  <si>
    <t>https：//covid19.mhlw.go.jp/</t>
    <phoneticPr fontId="82"/>
  </si>
  <si>
    <t>腸管出血性大腸菌感染症</t>
    <phoneticPr fontId="5"/>
  </si>
  <si>
    <t>4類感染症</t>
    <phoneticPr fontId="82"/>
  </si>
  <si>
    <t>インフルエンザ
と
新型コロナ</t>
    <rPh sb="10" eb="12">
      <t>シンガタ</t>
    </rPh>
    <phoneticPr fontId="82"/>
  </si>
  <si>
    <t>注意</t>
    <rPh sb="0" eb="2">
      <t>チュウイ</t>
    </rPh>
    <phoneticPr fontId="82"/>
  </si>
  <si>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</si>
  <si>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</si>
  <si>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</si>
  <si>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2"/>
  </si>
  <si>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</si>
  <si>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</si>
  <si>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</si>
  <si>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</si>
  <si>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</si>
  <si>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</si>
  <si>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</si>
  <si>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</si>
  <si>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</si>
  <si>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</si>
  <si>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</si>
  <si>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</si>
  <si>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</si>
  <si>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2"/>
  </si>
  <si>
    <t>2024年</t>
    <rPh sb="4" eb="5">
      <t>ネン</t>
    </rPh>
    <phoneticPr fontId="82"/>
  </si>
  <si>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</si>
  <si>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</si>
  <si>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</si>
  <si>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</si>
  <si>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</si>
  <si>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</si>
  <si>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</si>
  <si>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</si>
  <si>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</si>
  <si>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</si>
  <si>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</si>
  <si>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</si>
  <si>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</si>
  <si>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</si>
  <si>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</si>
  <si>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</si>
  <si>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2"/>
  </si>
  <si>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</si>
  <si>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</si>
  <si>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</si>
  <si>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</si>
  <si>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</si>
  <si>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</si>
  <si>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</si>
  <si>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 xml:space="preserve">業者
 </t>
    <rPh sb="0" eb="2">
      <t>ギョウシャ</t>
    </rPh>
    <phoneticPr fontId="5"/>
  </si>
  <si>
    <t>★数年間では、平均的比率でノロウイルス継続</t>
    <rPh sb="0" eb="21">
      <t>ヘイキンテキヒリツケイゾク</t>
    </rPh>
    <phoneticPr fontId="5"/>
  </si>
  <si>
    <t>　</t>
    <phoneticPr fontId="82"/>
  </si>
  <si>
    <t>静岡県</t>
    <phoneticPr fontId="82"/>
  </si>
  <si>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</si>
  <si>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</si>
  <si>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2"/>
  </si>
  <si>
    <t>　</t>
    <phoneticPr fontId="15"/>
  </si>
  <si>
    <t>賞味</t>
    <rPh sb="0" eb="2">
      <t>ショウミ</t>
    </rPh>
    <phoneticPr fontId="82"/>
  </si>
  <si>
    <t>アレルゲン</t>
    <phoneticPr fontId="82"/>
  </si>
  <si>
    <t>残留</t>
    <rPh sb="0" eb="2">
      <t>ザンリュウ</t>
    </rPh>
    <phoneticPr fontId="82"/>
  </si>
  <si>
    <t>異物</t>
    <rPh sb="0" eb="2">
      <t>イブツ</t>
    </rPh>
    <phoneticPr fontId="82"/>
  </si>
  <si>
    <t>細菌</t>
    <rPh sb="0" eb="2">
      <t>サイキン</t>
    </rPh>
    <phoneticPr fontId="82"/>
  </si>
  <si>
    <t>表示</t>
    <rPh sb="0" eb="2">
      <t>ヒョウジ</t>
    </rPh>
    <phoneticPr fontId="82"/>
  </si>
  <si>
    <t>その他</t>
    <rPh sb="2" eb="3">
      <t>タ</t>
    </rPh>
    <phoneticPr fontId="82"/>
  </si>
  <si>
    <t>インフルエンザ新型</t>
    <rPh sb="7" eb="9">
      <t>シンガタ</t>
    </rPh>
    <phoneticPr fontId="82"/>
  </si>
  <si>
    <t>コロナウイルス感染症</t>
    <rPh sb="7" eb="10">
      <t>カンセンショウ</t>
    </rPh>
    <phoneticPr fontId="82"/>
  </si>
  <si>
    <t>報告数</t>
    <rPh sb="0" eb="3">
      <t>ホウコクスウ</t>
    </rPh>
    <phoneticPr fontId="82"/>
  </si>
  <si>
    <t>総数</t>
    <rPh sb="0" eb="2">
      <t>ソウスウ</t>
    </rPh>
    <phoneticPr fontId="82"/>
  </si>
  <si>
    <t>男性</t>
    <rPh sb="0" eb="2">
      <t>ダンセイ</t>
    </rPh>
    <phoneticPr fontId="82"/>
  </si>
  <si>
    <t>女性</t>
    <rPh sb="0" eb="2">
      <t>ジョセイ</t>
    </rPh>
    <phoneticPr fontId="82"/>
  </si>
  <si>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</si>
  <si>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</si>
  <si>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</si>
  <si>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</si>
  <si>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</si>
  <si>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11月ー3月中
施設の所在市町村で流行・食中毒が複数件報告される
定点観測値が5.00～10.00</t>
    <phoneticPr fontId="82"/>
  </si>
  <si>
    <t>2025年</t>
    <phoneticPr fontId="5"/>
  </si>
  <si>
    <t>情報なし</t>
    <rPh sb="0" eb="2">
      <t>ジョウホウ</t>
    </rPh>
    <phoneticPr fontId="82"/>
  </si>
  <si>
    <t>計</t>
    <rPh sb="0" eb="1">
      <t>ケイ</t>
    </rPh>
    <phoneticPr fontId="5"/>
  </si>
  <si>
    <t>管理レベル「3」　</t>
    <phoneticPr fontId="5"/>
  </si>
  <si>
    <t>全国的に猛威</t>
    <rPh sb="0" eb="3">
      <t>ゼンコクテキ</t>
    </rPh>
    <rPh sb="4" eb="6">
      <t>モウイ</t>
    </rPh>
    <phoneticPr fontId="82"/>
  </si>
  <si>
    <t>食品表示 (2/17-2/24)</t>
  </si>
  <si>
    <t>日付</t>
    <rPh sb="0" eb="2">
      <t>ヒヅケ</t>
    </rPh>
    <phoneticPr fontId="82"/>
  </si>
  <si>
    <t xml:space="preserve">
3類感染症
</t>
    <phoneticPr fontId="5"/>
  </si>
  <si>
    <t>.</t>
    <phoneticPr fontId="82"/>
  </si>
  <si>
    <t>パラチフス1例‌</t>
    <phoneticPr fontId="82"/>
  </si>
  <si>
    <t>感染地域：インド</t>
    <phoneticPr fontId="82"/>
  </si>
  <si>
    <t>-</t>
    <phoneticPr fontId="82"/>
  </si>
  <si>
    <t>平年並み</t>
    <rPh sb="0" eb="3">
      <t>ヘイネンナ</t>
    </rPh>
    <phoneticPr fontId="82"/>
  </si>
  <si>
    <t>　</t>
    <phoneticPr fontId="15"/>
  </si>
  <si>
    <t>中国</t>
    <rPh sb="0" eb="2">
      <t>チュウゴク</t>
    </rPh>
    <phoneticPr fontId="82"/>
  </si>
  <si>
    <t>英国</t>
    <rPh sb="0" eb="2">
      <t>エイコク</t>
    </rPh>
    <phoneticPr fontId="82"/>
  </si>
  <si>
    <t>米国</t>
    <rPh sb="0" eb="2">
      <t>ベイコク</t>
    </rPh>
    <phoneticPr fontId="82"/>
  </si>
  <si>
    <t>ね</t>
    <phoneticPr fontId="82"/>
  </si>
  <si>
    <t>なお、情報提供ページは提供者側により短期間で削除される場合もあります。予めご了解ください。</t>
    <phoneticPr fontId="15"/>
  </si>
  <si>
    <t xml:space="preserve"> </t>
    <phoneticPr fontId="15"/>
  </si>
  <si>
    <t>インド</t>
    <phoneticPr fontId="82"/>
  </si>
  <si>
    <t>食中毒情報 (5/8-5/12)</t>
    <rPh sb="0" eb="3">
      <t>ショクチュウドク</t>
    </rPh>
    <rPh sb="3" eb="5">
      <t>ジョウホウ</t>
    </rPh>
    <phoneticPr fontId="5"/>
  </si>
  <si>
    <t>上越市の施設でこんにゃく芋を誤提供 １２人が舌にしびれなど</t>
    <phoneticPr fontId="15"/>
  </si>
  <si>
    <t xml:space="preserve">  上越市は、８日、市の施設で夕食の具材にこんにゃく芋を誤って使用し、中学生１２人が舌やのどにしびれなどを訴えたと発表しました。いずれも症状は軽く、翌日までに改善していて入院した生徒はいないということです。上越市によりますと、８日、市の施設「大島庄屋の家」で夕食をつくった調理員が、のっぺ汁に、下ゆでして冷凍保存していたこんにゃく芋を誤って使用しました。こののっぺ汁は施設に宿泊していた首都圏の中学生など２１人に提供され、このうち、生徒１２人が舌やのどにしびれなどを訴えました。いずれも症状は軽く翌日までに改善していて、入院した生徒はいないということです。
市によりますと、生のこんにゃく芋には毒素成分があるということで、保健所が食中毒の可能性があるとみて調べています。</t>
    <phoneticPr fontId="15"/>
  </si>
  <si>
    <t>https://www3.nhk.or.jp/lnews/niigata/20250510/1030033035.html</t>
    <phoneticPr fontId="15"/>
  </si>
  <si>
    <t>新潟県</t>
    <rPh sb="0" eb="3">
      <t>ニイガタケン</t>
    </rPh>
    <phoneticPr fontId="15"/>
  </si>
  <si>
    <t>NHK</t>
    <phoneticPr fontId="15"/>
  </si>
  <si>
    <t>【保健所からのお知らせ】食中毒の発生について - いわき市</t>
    <phoneticPr fontId="15"/>
  </si>
  <si>
    <t xml:space="preserve">   令和７年５月８日に、郡山市から「５月３日にいわき市内の飲食店を親族８名で利用した郡山市民を含む県内在住者において、うち４名が嘔吐、下痢等の食中毒様症状を呈しているとの通報があり、調査を依頼する。」旨連絡を受け、直ちに調査を開始しました。
　調査の結果、発症状況及び喫食状況などの疫学的調査並びに微生物学的検査により、次の事項が判明したことから、本件を当該飲食店の食事を原因とする食中毒と断定しました。発症者（４名）において、共通食及び共通行動が当該飲食店における食事に限られる。発症者便（４名）からノロウイルスが検出された。潜伏期間が25から33時間であり、既知のノロウイルスの潜伏期間（24～48時間）と概ね一致する。
発症日時      令和７年５月４日　午後２時から
症状	嘔吐、下痢等     発症者数	 総数４名
（内訳）男性：１名（19歳）、女性：３名（16歳～61歳）※発症者所在地：郡山市３名、福島県（中核市除く）１名
通院患者数	４名（入院なし。患者は快方に向かっている。）
原因食品	５月３日に提供された食事（生カキ、カキフライ、サラダ等）
病因物質	ノロウイルス
屋　号：源太すし自由ケ丘店
営業者：有限会社ジーティー．フーズ
営業停止処分   令和７年５月10日から令和７年５月12日までの３日間</t>
    <phoneticPr fontId="15"/>
  </si>
  <si>
    <t>https://www.city.iwaki.lg.jp/www/contents/1746765218662/index.html</t>
    <phoneticPr fontId="15"/>
  </si>
  <si>
    <t>福島県</t>
    <rPh sb="0" eb="3">
      <t>フクシマケン</t>
    </rPh>
    <phoneticPr fontId="15"/>
  </si>
  <si>
    <t>いわき市公表</t>
    <rPh sb="3" eb="4">
      <t>シ</t>
    </rPh>
    <rPh sb="4" eb="6">
      <t>コウヒョウ</t>
    </rPh>
    <phoneticPr fontId="15"/>
  </si>
  <si>
    <t>「清流の里」の水道水で食中毒の衝撃　群馬・神流町　掘削調査で農業用水流入を確認</t>
    <phoneticPr fontId="15"/>
  </si>
  <si>
    <t>　群馬県神流（かんな）町で町営の水道水を飲んだ住民14人に腹痛や下痢など食中毒の症状が出た事案は、水道水をためるタンクの排水管と隣の農業用水タンクの排水管が地中でつながっていたことが掘削作業で確認された。農業用水の流入と断定されたことに加え、「清流の里」として知られる町で起きた点で、二重の衝撃が広がった。なぜ排水管同士は地中でつながっていたのか。
神流川は水質最良な全国17河川の一つ
令和5年の国土交通省調査で「水質が最も良好な全国17河川」に選ばれた清流・神流川が中央を流れる神流町。役場のある中心部から長野側へ数キロ行った相原地区で住民が腹痛や下痢などの食中毒症状を訴えたのが、4月11日。その数は9歳以下から80代までの男女14人で、いずれも相原配水池のタンクから供給された水道水を飲んでいた。神流町が中の水を調べたところ、「一般細菌数」が水質基準の1・5倍にのぼり大腸菌も検出。さらに複数の住民の便から鶏や牛、野生動物などの腸管内に生息する細菌「カンピロバクター」が検出された。県は29日、この水道水を飲んだことによる食中毒と断定、公表した。ただ入院した人はおらず、いずれも快方に向かっている。
「排水管から水がタンクの中に」
タンクは30立方メートルほどの大きさで、高台にある相原丹生神社裏の斜面に埋設されている。さらに上部にある浄水場で塩素処理された水がタンクに送られていて、水があふれたりすると直径5センチほどの排水管から放出する。食中毒発覚後、町の担当者が水を抜き空にしたタンク内に入ったところ、「排水管から水がチョロチョロとタンクの中に流入していた」（担当者）。
タンクから3メートルほど離れた位置に農業用水用タンクも埋められており、こちらは近くの沢の水を引いていて塩素処理などはされていない。このため県では「沢に野生の鳥などが落とした糞（ふん）尿が農業用水に入り込み、何らかの原因で排水管から飲料用水タンクに流れ込んだ可能性もある」としていた。なぜ農業用水は流れ込んだのか。地中にある2つのタンクの排水管がつながっている可能性も取り沙汰されたが、町の担当者は「あくまで可能性で断定はできない。とにかく掘ってみなければわからない」と話していた。</t>
    <phoneticPr fontId="15"/>
  </si>
  <si>
    <t>https://www.sankei.com/article/20250510-KMWLOJCDABOE7DP2M7TH2BQEDU/</t>
    <phoneticPr fontId="15"/>
  </si>
  <si>
    <t>群馬県</t>
    <rPh sb="0" eb="3">
      <t>グンマケン</t>
    </rPh>
    <phoneticPr fontId="15"/>
  </si>
  <si>
    <t>産経新聞</t>
    <rPh sb="0" eb="4">
      <t>サンケイシンブン</t>
    </rPh>
    <phoneticPr fontId="15"/>
  </si>
  <si>
    <t>群馬・前橋の養豚場で豚熱確認　４６０頭殺処分へ、県内で４例目</t>
    <phoneticPr fontId="15"/>
  </si>
  <si>
    <t>　群馬県は９日、前橋市の養豚場で豚熱（ＣＳＦ）の感染が確認されたと発表した。飼育する約４６０頭を殺処分する。県内では今年４例目で、いずれも前橋市で発生している。　県によると、８日に養豚場から「子豚の死ぬ数が増えている」と通報があり、県と国の検査で豚熱と確定した。半径１０キロ圏内には他の養豚場が１１０カ所あるが、ワクチン接種済みのため移動や搬出は制限しない。</t>
    <phoneticPr fontId="15"/>
  </si>
  <si>
    <t>https://www.kyoto-np.co.jp/articles/-/1473560</t>
    <phoneticPr fontId="15"/>
  </si>
  <si>
    <t>京都新聞</t>
    <rPh sb="0" eb="4">
      <t>キョウトシンブン</t>
    </rPh>
    <phoneticPr fontId="15"/>
  </si>
  <si>
    <t>岐阜新聞</t>
    <phoneticPr fontId="15"/>
  </si>
  <si>
    <t>岐阜県</t>
    <rPh sb="0" eb="3">
      <t>ギフケン</t>
    </rPh>
    <phoneticPr fontId="15"/>
  </si>
  <si>
    <t xml:space="preserve">小学校給食「ソフト麺ミートソース」にプラ片混入 岐阜・美濃加茂市 - 岐阜新聞デジタル </t>
    <phoneticPr fontId="15"/>
  </si>
  <si>
    <t>https://www.gifu-np.co.jp/articles/-/538263</t>
    <phoneticPr fontId="15"/>
  </si>
  <si>
    <t>　岐阜県美濃加茂市教育委員会は９日、山手小学校（同市田島町）で８日に提供された給食で児童１人の「ソフト麺ミートソース」に、長さ約１０ミリのプラスチック片が混入していたと発表した。児童にけがはなく、ほかの異物混入や健康被害はなかった。回答者全員にクオカード５００円プレゼント！アンケート実施中！
　市教委によると、食事中の６年生児童が異物を発見。口には入れていなかった。全校児童約５００人がソフト麺ミートソースの食事を中止し、約３００人の児童には代替食として緊急時用に備蓄している「救給カレー」が提供された。市と加茂郡富加町の小中学校１３校の給食は市学校給食センター（同市蜂屋台）で調理されており、食缶洗浄機の部品の一部が混入していたことが確認された。調理委託業者に確認を徹底するよう求めた。</t>
    <phoneticPr fontId="15"/>
  </si>
  <si>
    <t xml:space="preserve">カルディで販売の生ハムからサルモネラ属菌検出 7万個自主回収 </t>
    <phoneticPr fontId="15"/>
  </si>
  <si>
    <t>　横浜市は8日、市内の工場で製造された生ハムからサルモネラ属菌が検出されたと発表した。食品販売店「カルディコーヒーファーム」で商品名「Original生ハム切り落とし」として販売されており、店舗を運営するキャメル珈琲（東京）が約7万個の自主回収を始めた。現時点では健康被害の情報は確認されていないという。
　市によると、4月下旬に生ハムを製造している「オーバーシーズ横浜工場」（同市栄区）で抜き取り検査を2回実施。保管されていた六つの製造ロットの一部からサルモネラ属菌が検出されたという。食品衛生法違反として、同じ製造ロットの回収を行政指導した。一方、キャメル珈琲は全ロットの販売を中止し、自主回収を始めた。賞味期限は5月7～18日という。サルモネラ属菌に汚染された食品を食べると、激しい腹痛や下痢、嘔吐（おうと）の症状が出る場合がある。
　自主回収の問い合わせはキャメル珈琲お客様相談室（0120・415・023）、症状が出た場合は市保健所感染症・食中毒緊急通報ダイヤル（045・664・7293）へ。</t>
    <phoneticPr fontId="15"/>
  </si>
  <si>
    <t>https://news.yahoo.co.jp/articles/7bc086f8e5271aded1beb7c0e819503f0df3761a</t>
    <phoneticPr fontId="15"/>
  </si>
  <si>
    <t>神奈川県</t>
    <rPh sb="0" eb="4">
      <t>カナガワケン</t>
    </rPh>
    <phoneticPr fontId="15"/>
  </si>
  <si>
    <t>毎日新聞</t>
    <rPh sb="0" eb="4">
      <t>マイニチシンブン</t>
    </rPh>
    <phoneticPr fontId="15"/>
  </si>
  <si>
    <t>山菜似の毒草「バイケイソウ」誤食して都内で救急搬送　吐き気や痙攣…過去には死亡事例も</t>
    <phoneticPr fontId="15"/>
  </si>
  <si>
    <t>　山菜採りシーズンが本格化する中、山菜「ウルイ（オオバギボウシ）」によく似た有毒の植物「バイケイソウ」の誤食による食中毒が東京都内で発生し、都が注意を呼び掛けている。都保健医療局によると、4月30日に福生市の飲食店が、客の持ち込んだバイケイソウを調理し、別の男性客（57）に提供。男性客は食後30分ほどで吐き気、嘔吐（おうと）などの症状を催し、立川市内の医療機関に救急搬送されたという。その後、都が店内を検査したところ、食材としていた山菜の中から有毒成分を検出したため、都はバイケイソウによる食中毒と断定した。男性客は入院したが、数日後に回復した。バイケイソウは、新芽の時の形が山菜のウルイとよく似ており「極めて中毒事故が起きやすい」（厚生労働省）。今回、店舗に持ち込んだ客もバイケイソウを栃木県内で採取し、購入したウルイと合わせて店舗に提供したという。
厚生労働省などによると、バイケイソウによる食中毒は、食後30分～1時間で発症。症状として吐き気、嘔吐のほか、手足のしびれ、呼吸困難、脱力感、めまい、痙攣（けいれん）、血圧低下などがある。重症の場合は意識不明となり、死亡することもあるという。平成17年には長野県でウルイと間違えて食べたとみられる50代女性が死亡する事故も起きている。</t>
    <phoneticPr fontId="15"/>
  </si>
  <si>
    <t>https://www.sankei.com/article/20250508-AG7J4VESCNE53LRXA25EDADIFE/</t>
    <phoneticPr fontId="15"/>
  </si>
  <si>
    <t>東京都</t>
    <rPh sb="0" eb="3">
      <t>トウキョウト</t>
    </rPh>
    <phoneticPr fontId="15"/>
  </si>
  <si>
    <t>産経新聞</t>
    <rPh sb="0" eb="2">
      <t>サンケイ</t>
    </rPh>
    <rPh sb="2" eb="4">
      <t>シンブン</t>
    </rPh>
    <phoneticPr fontId="15"/>
  </si>
  <si>
    <t>小学校で『116人発症』　「ロタウイルス」集団感染か　ウイルスの正体＆感染予防に必要なことは…</t>
    <phoneticPr fontId="15"/>
  </si>
  <si>
    <t>宮城県</t>
    <rPh sb="0" eb="3">
      <t>ミヤギケン</t>
    </rPh>
    <phoneticPr fontId="15"/>
  </si>
  <si>
    <t>　宮城県は8日、県内の小学校で児童113人と教職員3人が、下痢や発熱などの症状を訴えたと発表。　食中毒ではない
県の感染症対策課によると、先月18日～今月7日にかけて、塩釜保健所黒川支所管内の小学校で、児童など計116人が、腹痛、下痢、発熱、おう吐などを発症した。
保健所が発症者5人を検査したところ、5人全員からロタウイルスを検出。給食による食中毒ではなく、通常の学校活動で感染が広がったとみられる。
感染者が多く出たクラスでは、学級閉鎖の措置が取られた。口から感染　　ロタウイルスは毎年3～5月にかけて、主に乳幼児(0～6歳ごろ)に、急性胃腸炎を引き起こすウイルス。感染者の便に含まれるウイルスが、手指を介して口に入ることで感染する。また、感染者の唾液やおう吐物にもウイルスが含まれている。よって、唾液や吐物が直接あるいは間接的に、口に入ることで感染する可能性もある。アルコール消毒が効きにくい　予防策としては、感染者の便や吐物を処理するときには、使い捨てのゴム手袋などを使用。また、手洗いの徹底も重要だ。
なお、ロタウイルスはアルコール消毒が効きにくいため、流水とせっけんで30秒以上、しっかりともみ洗いすることが必要。</t>
    <rPh sb="191" eb="193">
      <t>ムム</t>
    </rPh>
    <phoneticPr fontId="15"/>
  </si>
  <si>
    <t>https://www.j-cast.com/news/provider/biznews365/d13329e0f75a36452a007a42f4544542</t>
    <phoneticPr fontId="15"/>
  </si>
  <si>
    <t>J-CASTニュース</t>
    <phoneticPr fontId="15"/>
  </si>
  <si>
    <t>いわき市保健所は10日、同市自由ケ丘の飲食店「源太ずし自由ケ丘店」で食事をした郡山市などの16～61歳の男女4人が下痢や嘔吐（おうと）などの症状を訴え、調査の結果、ノロウイルスによる食中毒と断定したと発表した。同店を同日から3日間の営業停止処分とした。4人はいずれも快方に向かっているという。</t>
    <phoneticPr fontId="82"/>
  </si>
  <si>
    <t>福島民友</t>
    <rPh sb="0" eb="2">
      <t>フクシマ</t>
    </rPh>
    <rPh sb="2" eb="4">
      <t>ミンユウ</t>
    </rPh>
    <phoneticPr fontId="82"/>
  </si>
  <si>
    <t>福岡放送</t>
    <rPh sb="0" eb="4">
      <t>フクオカホウソウ</t>
    </rPh>
    <phoneticPr fontId="82"/>
  </si>
  <si>
    <t>福岡市によりますと、4月17日から5月9日にかけて、東区の保育施設で0歳から5歳までの園児22人、西区の保育施設で0歳から4歳までの園児11人、東区の高齢者施設で70代から90代の入所者8人と、20代から50代の職員6人が、嘔吐や下痢、発熱、腹痛の症状を訴えました。
このうち3人からノロウイルスが検出</t>
    <phoneticPr fontId="82"/>
  </si>
  <si>
    <t>4月18日から5月7日までに塩釜保健所黒川支所管内の小学校で児童113人と職員3人が腹痛や嘔吐などの症状を訴えた。保健所の調査では、検体からロタウイルスが検出されていて、県は食中毒ではなくロタウイルスによる感染性胃腸炎の集団発生として発表した。</t>
    <phoneticPr fontId="82"/>
  </si>
  <si>
    <t>宮城テレビ</t>
    <rPh sb="0" eb="2">
      <t>ミヤギ</t>
    </rPh>
    <phoneticPr fontId="82"/>
  </si>
  <si>
    <t>カオバン省：食中毒の兆候を示す16人の子供の原因を特定</t>
    <phoneticPr fontId="82"/>
  </si>
  <si>
    <t>　5月10日、ソンヒエン幼稚園（カオバン省カオバン市）は、園児16人が食中毒の疑いで入院したと発表した。そのため、5月9日、カオバン総合病院小児科は、吐き気、嘔吐、下痢、腹痛、発熱などの症状を呈する3～4歳の幼児16人を入院させた。この子どもたちは5月9日にソンヒエン幼稚園で勉強し、昼食を取った。5月10日午後現在、子どもたちは全員病院で監視と治療を受けている。ソンヒエン幼稚園の代表者は、5月9日の同園の全生徒の昼食メニューには、白米、ソーセージ入りの肉の煮込み、カボチャのスープ、カボチャの炒め物などが含まれていると語った。午後のおやつにはケーキとGigo Nutri Goldの粉ミルクが含まれます。
情報を受けた後、食品安全衛生局は省立総合病院および市立医療センターと連携し、入院治療を受けている16人の子供の健康状態を綿密に監視した。
同部隊はまた、省総合病院と連携し、5月9日にソンヒエン幼稚園で嘔吐物、便、食物のサンプルを採取し、検査と原因究明のため省疾病管理センターに送った。同時に、保健省の規定に従って調査手順を実施します。ソンヒエン幼稚園の検査により、学校で使用されている水源は地域全体で共有されている水道水であり、生徒たちはボトル入りの飲料水を使用しており、食堂の食べ物は原産地が明確であり、厨房エリアは衛生状態が確保されていることが判明しました。
代表団はホップザン区とソンバン区の学校に食品を供給する2つの供給業者の食品安全と衛生状況を視察した。
（ベトナム+）
出典: https://www.vietnamplus.vn/tinh-cao-bang-xac-dinh-nguyen-nhan-khien-16-tre-co-dau-hieu-ngo-doc-thuc-pham-post1037789.vnp</t>
    <phoneticPr fontId="82"/>
  </si>
  <si>
    <t>https://www.vietnam.vn/ja/tinh-cao-bang-xac-dinh-nguyen-nhan-khien-16-tre-co-dau-hieu-ngo-doc-thuc-pham</t>
    <phoneticPr fontId="82"/>
  </si>
  <si>
    <t>ベトナム</t>
    <phoneticPr fontId="82"/>
  </si>
  <si>
    <t xml:space="preserve">「ヘビだけ取り除いて配膳」...インド学校給食で児童100人が集団食中毒、保護者激怒し猛抗議！ </t>
    <phoneticPr fontId="82"/>
  </si>
  <si>
    <t>　インドの公立学校で、ヘビが混入した給食を食べた児童約100人が食中毒症状を訴え、当局が調査に乗り出した。3日付の「ザ・タイムズ・オブ・インディア」によると、インド国家人権委員会（NHRC）は最近、東部ビハール州モカマ市の公立学校で発生した集団食中毒事件の真相究明に着手したという。先月24日、同校で一部の生徒が昼食後に嘔吐やめまいを訴えていた。NHRCは、調理員が給食から死んだヘビを発見したにもかかわらず、食事を廃棄せずヘビだけを取り除いて配膳したとの通報を受けたという。問題となった食事を摂取した生徒はおよそ500人で、そのうち約100人が食中毒の症状を訴えたとされている。この事実を知った保護者らは激怒し、学校付近の道路を封鎖して抗議活動を行った。NHRCは「調理員の行為が事実なら重大な人権侵害に当たる」として、警察に対し2週間以内に児童らの健康状態を含む詳細な報告書の提出を求めた。
　しかし、地域行政当局者はこの疑惑を否定している。同当局者は「配膳された食事からは一切の汚染物質が検出されなかった」とし、「児童らは猛暑の影響に加え、保護者の迷信的な行動によって水分補給が制限されていたことから、体調に異常をきたしたとみられる」と釈明した。イギリスの「BBC」によると、インドの公立学校では6～10歳の児童1億1,300万人に年間200日以上の無償給食を提供しているという。しかし、給食の質の低下や衛生面の問題が常に指摘されてきた。2013年には、汚染された食事が原因でビハール州の学校で23人の生徒が死亡する事件が発生。当時の警察の調査で、食事から極めて強い毒性の殺虫剤が検出されたことが明らかになっている。</t>
    <phoneticPr fontId="82"/>
  </si>
  <si>
    <t>https://www.kangnamtimes.com/ja/trending/article/503364/</t>
    <phoneticPr fontId="82"/>
  </si>
  <si>
    <t>https://ascii.jp/elem/000/004/267/4267500/</t>
    <phoneticPr fontId="82"/>
  </si>
  <si>
    <t>　米食品医薬品局（FDA）は、遺伝子編集技術クリスパー（CRISPR）を用いてウイルス耐性を持たせたブタを、食用に供することを承認した。早ければ来年にも流通する可能性がある。米国にいるブタのほとんどは工場畜産場に閉じ込められている。その中でブタは、子ブタを死に至らしめる厄介な呼吸器系ウイルスに感染することがある。この病気は、豚繁殖・呼吸障害症候群（PRRS）と呼ばれている。数年前、英国の企業であるジーナス（Genus）が、遺伝子編集技術「クリスパー（CRISPR）」を用いてこの病原体に免疫のあるブタを設計することに着手した。この試みは成功しただけでなく、その豚が先月末、米国食品医薬品局（FDA）によって承認され、食用に供される準備が整った。この豚は、非常に少数しか存在しない、食べることができる遺伝子組換え動物の1つに加わることになる。数が少ない理由は、作るのにコストがかかる上、規制上の障壁にも直面し、必ずしも利益を生むとは限らないためだ。例えば米国では、成長を早める遺伝子を組み込んだ遺伝子組換えサケの承認を得るのに20年かかった。しかし、このサケの開発企業であるアクアバウンティ（AquaBounty）は、2025年初めまでにすべての養魚場を売却してしまった。残った従業員はわずか4人で、誰も魚を売っていない。それ以降、規制の緩和が進んだ。別の種からDNAを追加するのではなく、特にサケや多くの遺伝子組換え作物のように動物自身のDNAに手を加える遺伝子編集については、規制のハードルが下がった。確かなのは、このブタのプロジェクトが技術的にすばらしく、科学的に賢いやり方であるということだ。遺伝子組換えブタの胚は編集によって、PRRSウイルスが細胞内に侵入するために利用する受容体が除去される。受容体がなければ感染もしない。ジーナスの子会社ピッグ・インプルーブメント・カンパニー（Pig Improvement Company）のマット・カルバートソンCOO（最高執行責任者）によると、このブタはPRRSウイルスの既知の変異体の99％以上に対して完全な免疫がある。ただし、この防御策を突破する可能性のある稀な亜型が1つ存在する。
　このプロジェクトは、2018年に中国で誕生した悪名高いCRISPRベビーにつながった研究と、科学的に類似している。中国のケースでは、科学者のフー・ジェンクイ（賀建奎＝南方科技大学元准教授）が双子の女児の遺伝子を、HIVに耐性を持つように編集した。このケースでも、双子がまだシャーレの中の胚に過ぎないときに、受容体遺伝子を取り除くことが試みられた。人間に対するそのような実験は不適切であると、広く非難された。しかし、ブタは話が違う。実験に関する倫理的な懸念は人間ほど深刻ではなく、ゲノムを変化させることの利益は、ドルやセントで測ることができる。ブタがPRRSウイルスに免疫を持てば、大きな金額の節約になる。PRRSウイルスは非常に感染が広がりやすく、米国だけでも年間3億ドル以上の損失を引き起こしているからだ。</t>
    <phoneticPr fontId="82"/>
  </si>
  <si>
    <t>https://www.vietnam.vn/ja/trien-vong-duoc-mua-vai-san-sang-cho-cong-tac-xuat-khau</t>
    <phoneticPr fontId="82"/>
  </si>
  <si>
    <t>　(Chinhphu.vn) - ベトナム農業環境省作物生産・植物保護局の報告によると、ベトナムの2025年のライチの収穫量は豊作が期待されており、予想収穫量は30万3000トン以上で、2024年に比べて約30％の増加となっている。　ライチの木は主に北部諸省で栽培されており、バクザン省が栽培面積29,700ヘクタール、予想生産量165,000トンでトップを占めている。次はハイズオン省で、8,800ヘクタールの面積があり、特にタンハー地区では豊作が期待され、約6万トンの生産量が見込まれています。フンイエン省（1,300ヘクタール以上）、ランソン省（1,400ヘクタール）、クアンニン省（1,300ヘクタール以上）、ソンラ省（315ヘクタール）などの他の省や、中部高原のいくつかの省も国の生産量に貢献しています。ライチの特徴は収穫時期が短く集中していることで、早生ライチ（5月20日から6月10日）と本生ライチ（6月10日から7月25日）の2つの時期に分かれています。無駄を避けるためには、手入れから消費まで慎重な準備が必要です。ライチの収穫を成功させるために、作物生産・植物保護局は、収穫当初から管理技術や害虫駆除、特に生産性に対する大きな脅威である果実茎穿孔虫に関する指導を行ってきました。食品安全監視にも重点が置かれており、ライチの残留農薬や重金属の検査も行われている。現在、19,300ヘクタールを超える面積を持つ469の栽培地域コード（GAC）と55の梱包施設コード（PFA）が認可されており、中国、オーストラリア、タイ、日本、米国などの市場への輸出に役立っています。これらの地域は厳重に監視されており、2025年の収穫期に向けて準備が整っています。加工に関しては、ライチの生産の大部分（約 97%）は生の果物として消費され、ジュース、冷凍、缶詰などにさらに加工されるのは約 3% のみです。乾燥施設や加工施設は準備を完了し、収穫シーズンに備えています。植物検疫も強化され、輸入国から認可を受けた照射施設３カ所と燻蒸施設３カ所が設置された。特に、日本は2025年作物年度から、専門家を直接派遣するのではなく、ベトナムに加工自体を監督する権限を与え、農家や企業の時間とコストの節約に貢献している。現在のライチの生産量に関する情報は、特にライチが北部地域の主要産物の一つとしての役割を担い続けていることから、農業分野にとって前向きな兆候です。生産機会の確保に向け、ド・ドゥック・ズイ農業環境大臣は本日（5月8日）、2025年のライチの収穫、加工、消費、輸出に向けた活動を検討する会議を主宰した。大臣は関係部署に対し、地方、企業、農家を指導、指導、支援する計画を早急に策定するよう要請した。同省はまた、法制度の整備、製品品質の向上、輸出市場の多様化に重点を置いた産業発展のための行動計画も発表した。具体的な業務には、収穫ピーク時にライチを保存するための冷蔵システムを企業と結び付けること、移動式加工拠点に投資すること、特に中国との国境ゲートでの迅速な通関をサポートすることなどが含まれます。</t>
    <phoneticPr fontId="82"/>
  </si>
  <si>
    <t>https://project.nikkeibp.co.jp/bpi/atcl/column/19/043000616/</t>
    <phoneticPr fontId="82"/>
  </si>
  <si>
    <t xml:space="preserve">　浙江省義烏市にある「義烏国際商貿城」は「世界のスーパー」と呼ばれ、7万5000店舗が営業し、来客数は1日平均延べ22万人に達する。義烏国際商貿城を通じて、中小貿易企業の発展の脈動に触れ、中国の貿易の強靭さを実感することができる。人民日報が伝えた。4月中旬、記者が義烏国際商貿城を訪ねると、依然として外国人バイヤーが続々と訪れ、活発に取引が成立していた。多くの貿易企業の経営者らは、「困難を幾度も経験して、すでに市場の変化に適応しており、試練を前にしても、困難より解決策の方が多い」と口々に語った。義烏市場は多元的な輸出構造、強靭なサプライチェーンという特徴を備えており、業者達は一様に、試練に対応して国際貿易を続ける自信を持っている。義烏税関の最新統計によると、今年第1四半期（1-3月）における義烏市の輸出入総額は1674億5000万元（1元は約19.3円）で、前年同期比で13.0％増加。このうち輸出は1472億7000万元で同14.5％増、輸入は201億8000万元で同3.4％の増加となった。 
　午後3時、義烏国際商貿城2区5階の店内では、柯南五金工具商行の汪楠社長が昼食も取らず、来店客の対応に追われていた。汪社長によると、今年に入ってから売上は約20％伸びたという。
　汪社長の経営する金属製工具卸売店は、各種の手動工具や電動工具を専門に扱い、その品目数は千種類以上に及ぶ。現在、江蘇省丹陽市などの産業拠点にある複数の生産企業と提携し、代理店を通じて世界各地に製品を輸出しており、販売先は100以上の国や地域に及んでいる。「対米輸出の比率は約10％で、これについては現時点で発送遅延が起きているが、経営全体への影響は大きくない」と汪社長は語る。また汪社長は、「良い製品さえあれば、新規取引先には事欠かない。ドイツのケルン国際ハードウェアフェアで新規取引先を獲得し、各国政府の調達案件も落札した。当社の国際化は年々進展し、製品の人気も高まっている」とした。商品カテゴリが豊富で品質に優れ、硬直的需要としての性質も持つ義烏の商品は、210万以上のSKU（Stock Keeping Unit）を誇り、消費財の全チェーンをカバーしている。力強い商品群は、義烏の事業者達の試練に打ち勝つ自信を高めている。輸出安定化、市場開拓、成約促進。今年、商務部（省）は義烏で全国初となる「良質貿易製品マッチングイベント」を開催。自動車部品、金物、眼鏡、小型家電の4分野から90社以上の良質製品サプライヤー、6社の大手物流企業、そして欧州、東南アジア、中東、アフリカなど重点地域から500社以上の国際バイヤーを招き、供給と需要のマッチング・プラットフォームを構築した。 </t>
    <phoneticPr fontId="82"/>
  </si>
  <si>
    <t>https://news.yahoo.co.jp/articles/dcce03cbd0e8d7720d014ac2ecf526dfddbdec17</t>
    <phoneticPr fontId="82"/>
  </si>
  <si>
    <t>　国連食糧農業機関（ＦＡＯ）が２日発表した２０２５年４月の世界食料価格指数は１２８．３と、前月の１２７．１から１％上昇した。砂糖と植物油の価格が低下したものの、穀物、食肉、乳製品の上昇が勝った。前年同月比では７．６％上昇したが、ロシアのウクライナ侵攻を受けた２２年３月のピーク水準を１９．９％下回っている。４月の穀物価格指数は前月比１．２％上昇。小麦がロシアの輸出減少で値上がりした。コメの価格も需要増で上昇し、米国ではトウモロコシの在庫が逼迫した。穀物価格は前年同月比では０．５％低下。ＦＡＯは「為替相場の変動が世界市場での値動きに影響を与えた。また、関税政策の調整が市場の不確実性を高めた」と指摘した。食肉価格指数は前月比３．２％上昇。乳製品価格指数は前月比２．４％上昇。前年同月比では２２．９％の急伸。欧州での在庫減少で、バターの価格が史上最高値を付けたことが背景にある。 一方、植物油価格指数は前月比２．３％低下。砂糖価格も３．５％低下した。</t>
    <phoneticPr fontId="82"/>
  </si>
  <si>
    <t>https://www.jetro.go.jp/biznews/2025/05/7edc689976d57afe.html</t>
    <phoneticPr fontId="82"/>
  </si>
  <si>
    <t>　日系外食大手ロイヤルホールディングス（以下、ロイヤルHD）は4月18日、日系大手商社の双日との共同事業として、ベトナム南部ホーチミン市でベトナム1号店となる洋食店「THE ROYAL」を開店した。双日にとっても、ベトナムでの外食事業参入は初となる。　
　同事業は、ロイヤルHDが2024年8月に設立した現地法人ROYAL SOJITZ VIETNAM COMPANY LIMITED（ロイヤルHDの100％出資）による運営。今後は同法人に双日が増資し、合弁での運営を予定する。ロイヤルHDと双日は、2021年2月に資本業務提携を締結し、2024年7月には共同出資会社を通じてシンガポールで「ロイヤルホスト」ブランドでは初の海外直営店を出店するなど、協力して海外展開を進めている（注）。　
　1号店は、ホーチミン市1区の外国人観光客なども多く行き交う中心部に位置する路面店としてオープンした。「THE ROYAL」という店舗名は、ロイヤルHDが1953年に日本国内で開店したレストラン第1号店に由来し、グリル料理をメインに、お酒も楽しめるダイニングのBAR＆GRILLをコンセプトにしている。ROYAL SOJITZ VIETNAM COMPANY LIMITEDの中西喜丈General Directorによると（4月16日ヒアリング）、「食材などは、できる限り現地のものをうまく使う方針」とし、野菜はベトナム中部高原地帯のダラット産のものを使用。双日はベトナムの乳業大手ビナミルクと同国北部ビンフック省で国内最大級の牛の食肉加工工場を稼働しており、牛肉は同工場のものを使用するなど、双日とのシナジーを意識した事業展開を行う。また、中西氏は、ベトナムでスピードをもって出店することを目指し、ロイヤルHDが展開する「ロイヤルホスト」や「てんや」など、1ブランドに特化した出店ではなく、立地に合わせて洋食・和食など、ジャンルを決めて出店していく意向だという。2店舗目は和食業態を、ホーチミン市1区の日本人街近くにオープン予定だ。
（注）両社は、シンガポール以外の海外展開では、銚子丸を含む3社で、米国において寿司（すし）を中心とする新業態の共同事業展開の計画を進めている。</t>
    <phoneticPr fontId="82"/>
  </si>
  <si>
    <t>https://www3.nhk.or.jp/news/html/20250506/k10014797811000.html</t>
    <phoneticPr fontId="82"/>
  </si>
  <si>
    <t>　「ChatGPT」を手がけるアメリカの「オープンAI」は、営利企業が事業を主体的に運営する組織再編計画を検討してきましたが、5日、計画を事実上撤回し、引き続き非営利団体が会社を管理すると発表しました。「オープンAI」は2015年に安全なAIを開発するという目標を掲げ、非営利の研究機関として設立され、現在も非営利の団体が営利企業を統治する特殊な構造になっています。会社は2024年12月、AI開発に必要な巨額の資金を調達しやすくするため、非営利の団体に代わって営利企業が事業を主導する組織再編計画を発表していました。「オープンAI」は5日、引き続き非営利団体が会社を管理すると発表しました。
　サム・アルトマンCEOは、従業員にあてた書簡の中で、「市民のリーダーの意見を聞き、カリフォルニア州などの司法当局と協議した結果、非営利団体が引き続き会社を管理することを決定した」と記しています。そして「オープンAIは普通の会社ではなく、これからも普通の会社にはならない」として組織再編計画を事実上撤回した形です。背景について、アメリカのメディアは、人間の能力を上回るとされるAIの開発を進める会社の営利化には、元従業員や学者などから批判があったほか会社の設立に携わったイーロン・マスク氏の反発も影響していると伝えています。</t>
    <phoneticPr fontId="82"/>
  </si>
  <si>
    <t>https://www.jetro.go.jp/biz/areareports/2025/8e99a691d1b9ee31.html</t>
    <phoneticPr fontId="82"/>
  </si>
  <si>
    <t xml:space="preserve">　 中国の関税法（中国語）外部サイトへ、新しいウィンドウで開きますが2024年4月26日の第14回全国人民代表大会常務委員会第9回会議で可決され、同年12月1日から施行された。輸出入関税条例（中国語）外部サイトへ、新しいウィンドウで開きます（以下、関税条例、注）は関税法の施行と同時に廃止された。全国人民代表大会常務委員会の法制工作委員会の解説では、関税とは「輸出入貨物と入境物品を課税の対象とし、税関が輸出入の段階で徴収する税種を指す」とされている。これまでの関税関連制度や輸出入関税規制の実施経験をベースに、税の総体的な負担水準は変更することなく、制度と関連政策を改善して法体系として制度を整備したかたちだ。本稿では、関税法施行の背景と経緯、関税法と関税条例の主な変更点、運用や今後の展望などについて解説する。 
　 関税法施行の背景と経緯
中国国務院は1985年に、対外開放政策の貫徹や、対外貿易と経済発展の促進を目的に、関税条例を制定した。その後、1987年、1992年の2回にわたって一部条項を改正した。国務院は中国の2001年のWTO加盟をきっかけに、2003年に関税条例を新たに制定した。その後、数回にわたって一部条項を改正した。関税条例の制定後、1986年から2022年にかけて中国の関税収入の年平均増加率は8.5％となった。司法部が2023年10月に行った関税法草案の説明では、「中国では近年、関税分野で新たな変化が現れており、立法を通じて関税の基本制度について法律レベルの根拠を規定することが必要だ。また、国際的でハイレベルな経済貿易ルールとの整合性をとり、国内・国際の情勢変化に対応するため、関税制度を完備するとともに、法的措置の充実が求められた」と示した。 
　 輸出入関税条例と関税法の主な変更点
関税法は（1）総則（第1条～第8条）、（2）税目および税率（第9条～第22条）、（3）課税額（第23条～第31条）、（4）税収優遇および特殊状況関税徴収（第32条～第40条）、（5）徴収管理（第41条～第61条）、（6）法的責任（第62条～第68条）、（7）付則（第69条～第72条）の7章、計72条から構成される。なお、同法における税則は2024年4月26日に国務院関税税則委員会（財政部関税司）により公布された〔国務院関税税則委員会ウェブサイト参照（中国語）外部サイトへ、新しいウィンドウで開きます〕。関税条例との主な変更点と影響について、「1.法的概念」「2.関税の徴収・納付」「3.法的措置」に分類し、次のとおり整理した。 </t>
    <phoneticPr fontId="82"/>
  </si>
  <si>
    <t>https://www.jetro.go.jp/biznews/2025/05/f6ee42384521724b.html</t>
    <phoneticPr fontId="82"/>
  </si>
  <si>
    <r>
      <t>　ショッピングモールの開発・運営を手掛ける、イオンモールが中国内陸部への事業展開を加速している。2025年末に湖南省長沙市に湖南省2号店（延床面積約23万平方メートル）を開業予定であるほか、2027年には湖北省武漢市に湖北省5号店の出店を計画している。イオンモールは2025年4月現在、北京市、天津市、山東省、江蘇省、浙江省、湖北省、湖南省、広東省に合計24店舗を展開している。2030年までに内陸部への出店を拡大し、中国全土で31店舗体制にする計画だ。イモンモールが中国内陸部への展開を目指す背景と日本の中小企業が中国内陸部で事業展開する際の留意点などについて、永旺夢楽城（湖北）商業管理の酒井俊郎総経理に聞いた（取材日：2025年4月24日）。</t>
    </r>
    <r>
      <rPr>
        <b/>
        <sz val="12"/>
        <rFont val="游ゴシック"/>
        <family val="3"/>
        <charset val="128"/>
      </rPr>
      <t xml:space="preserve">
（問）内陸部で事業拡大を加速している背景は。
（答）中国の沿海部は、多くの国内や外資系の商業デベロッパーがひしめき合っており、新たなショッピングセンターの出店が難しい。湖北省および湖南省では、私たちが得意とする郊外での大型ショッピングセンターが比較的少ない上、購買力の指標でもある域内総生産（GRP）について、湖北省武漢市と湖南省長沙市はいずれも5％前後の比較的高い伸びを示しているためだ。
（問）内陸部の消費者の傾向は。
（答）同じ内陸部でも地域によって違う。湖南省は、モノの消費よりも体験型アクティビティや飲食などのナイトタイムエコノミー（注）を楽しむことに対する支出が多い。湖北省は、一般的に商店の夜間営業時間が短く、支出に対しても慎重だ。年代別では、これまでファミリー層は、子供に対する教育関連費用の支出が非常に多かったが、政府による学習塾の規制や、郊外に子供の無料の遊び場を作るなど、消費傾向が大きく変化している。また、最近は、日本同様にアウトドア商品がよく売れている。20代の独身の若者は将来への不安からか、支出を抑える傾向にあるが、お年寄りは、以前はモール内で孫の面倒を見て疲れている姿をよく見かけたが、最近では自分の生活を楽しむようになった。また、癒しにつながるペット関連商品は好調だ。ただ、ペットの生体販売はショッピングセンターでは浸透せず、消費者は郊外のペット市場で購入しているケースが多い。
（問）日本の中小企業がイオンモールを中国市場での販売のためのプラットフォームとして活用する可能性は。
（答）2014年12月に湖北省1号店を開業した際は、内陸部に日系のショッピングセンターはほとんどなく、20社ほどの日系企業に出店いただいた。しかし、現在はそのほとんどが退店した。中国では商品やサービス、メニューを現地ニーズに合わせて速やかに変更することが求められるが、なかなか迅速な対応ができなかったことが原因だ。私たちイオンモールの事業は不動産業なので、テナントの出店サポートがメインとなるが、グループのイオンスーパーは、日系の食品や日用品などの消費財の需要はある。もし、中国内陸部での事業展開を希望される企業さまがいらっしゃれば、イオンスーパーの商品責任者におつなぎできる。私どもの新たな事業展開のヒントになることも多いので、ぜひお声掛けいただきたい。</t>
    </r>
    <phoneticPr fontId="82"/>
  </si>
  <si>
    <t>https://news.yahoo.co.jp/articles/7f18231e8cab53850df5207233419d51a962ee22</t>
    <phoneticPr fontId="82"/>
  </si>
  <si>
    <t>　不二製油は4月28日付で仏PROVENCE HUILES S.A.S（フランスヴィトロル、以下PH社）の全株式を取得し、完全子会社化した。PH社は高オレイン酸ひまわり油など機能性の高い植物油を取り扱っており、「（株式取得により）グループ製品ポートフォリオに新たな付加価値製品が追加され、高品質なフランス産高オレイン酸ひまわり油のグループ内サプライチェーン構築が可能となり、今後の高付加価値油脂の安定供給に貢献できる」（同社）。
今後はグループシナジーの最大化に努め、グローバルに多様化するニーズへの対応を図るとともに油脂事業のさらなる拡大を目指す。</t>
    <phoneticPr fontId="82"/>
  </si>
  <si>
    <t>フランス</t>
    <phoneticPr fontId="82"/>
  </si>
  <si>
    <t>https://news.yahoo.co.jp/articles/1b71387de2be3f4fa0c28c084212c70ef34f0519</t>
    <phoneticPr fontId="82"/>
  </si>
  <si>
    <t xml:space="preserve">　米飲料大手コカ・コーラは欧州連合（EU）の要請を受け、プラスチックボトルのリサイクル表示に関する透明性の強化を約束した。欧州委員会が6日、発表した。
欧州の消費者団体は2023年11月、同社は「グリーンウォッシング（環境に配慮しているように装うこと）」を行っていると非難していた。欧州委員会によれば、コカ・コーラは今後、ペットボトルについて、「100％再生プラスチック」を使用していると主張するのではなく、ラベルとふたは再生素材で作られていないことを明示。また、「Recycle me again（もう一度リサイクルしてね）」というこれまでのメッセージを、「Recycle me（リサイクルしてね）」に変更し、「再利用の過程において、クローズドループ（同じ製品や用途に再利用する仕組み）はない点を消費者により明確に伝え、空のボトルの適切な処分を呼び掛ける」としている。コカ・コーラ側は、「数か月以内に変更する」と表明している。【翻訳編集】 AFPBB </t>
    <phoneticPr fontId="82"/>
  </si>
  <si>
    <t>EU</t>
    <phoneticPr fontId="82"/>
  </si>
  <si>
    <t xml:space="preserve">「世界のスーパーマーケット」義烏探訪 試練を前にしても揺るがない中国の貿易 - 日経BP </t>
  </si>
  <si>
    <t>4月の世界食料価格は1％上昇　穀物や乳製品上昇　砂糖と植物油は低下＝ＦＡＯ（ロイター） - Yahoo!ニュース</t>
  </si>
  <si>
    <t>ロイヤルHDと双日、ベトナム外食事業に参入、1号店の洋食店オープン(ベトナム) ｜ ―ジェトロ</t>
  </si>
  <si>
    <t>オープンAI 非営利団体が引き続き会社を管理と発表 ｜ NHK ｜ 生成AI・人工知能</t>
  </si>
  <si>
    <t>関税法の施行と今後の展望（中国） ｜  ジェトロ</t>
  </si>
  <si>
    <t>イオンモール、中国内陸への事業拡大を加速(中国) ｜ ビジネス短信 ―ジェトロ</t>
  </si>
  <si>
    <t>不二製油 仏PH社を子会社化 高付加価値油を拡充（食品新聞） - Yahoo!ニュース</t>
  </si>
  <si>
    <t>コカ・コーラ社、ペットボトル再利用の表示変更へ EUの是正要請で（ＡＦＰ＝時事） - Yahoo!ニュース</t>
  </si>
  <si>
    <t xml:space="preserve">ライチの豊作の見込み、輸出準備完了 - Vietnam.vn </t>
  </si>
  <si>
    <t>ASCII.jp：CRISPR遺伝子編集ブタ、米FDAが承認　食肉として流通へ</t>
  </si>
  <si>
    <t>2025/18週</t>
    <phoneticPr fontId="82"/>
  </si>
  <si>
    <t>今週のニュース（Noroｖｉｒｕｓ） (5/8-5/18)</t>
    <rPh sb="0" eb="2">
      <t>コンシュウ</t>
    </rPh>
    <phoneticPr fontId="5"/>
  </si>
  <si>
    <t>2025/19週</t>
    <phoneticPr fontId="82"/>
  </si>
  <si>
    <t>★★★★</t>
    <phoneticPr fontId="82"/>
  </si>
  <si>
    <t>★</t>
    <phoneticPr fontId="82"/>
  </si>
  <si>
    <t>4月26日に中部保健所管内の高齢者施設（入所者17人・職員20人）から複数の入所者と職員に嘔吐や下痢などの症状があると保健所へ連絡があった。調査した結果、4月18日から5月1日にかけて、入所者9人と職員5人のあわせて14人に嘔吐や下痢などの症状があったことがわかった。糞便検査の結果、症状のある4人からノロウイルスが検出</t>
    <phoneticPr fontId="82"/>
  </si>
  <si>
    <t>めんこいテレビ</t>
    <phoneticPr fontId="82"/>
  </si>
  <si>
    <t>日光市の飲食店で食事をした１１人が、相次いで発熱やおう吐などの症状を訴え、このうちの数人からノロウイルスが検出されました。県は集団食中毒が起きたとして、この店を当面、営業禁止としました。
集団食中毒が発生したのは、日光市の飲食店、「グルマンズ和牛」です。</t>
    <phoneticPr fontId="82"/>
  </si>
  <si>
    <t>NHK宇都宮</t>
    <rPh sb="3" eb="6">
      <t>ウツノミヤ</t>
    </rPh>
    <phoneticPr fontId="82"/>
  </si>
  <si>
    <t>東京・江東区の小学校で児童や教員など83人が体調不良を訴え、給食による集団食中毒のおそれもあるということです。区立浅間竪川小学校の児童73人と教師8人、給食の調理担当者2人のあわせて83人が、嘔吐（おうと）や下痢などの体調不良。また、翌日に給食を委託した業者から、給食の調理担当者6人からノロウイルスが検出されたと報告があったということです。</t>
    <phoneticPr fontId="82"/>
  </si>
  <si>
    <t>FMプライムオンライン</t>
    <phoneticPr fontId="82"/>
  </si>
  <si>
    <t>横浜市内の医療機関から食中毒を疑う患者を診察した旨の連絡を受け、調査したところ、川崎市川崎区内の飲食店を同僚１８人で利用後、翌日から複数人がおう吐、下痢などを呈している」との連絡が川崎市保健所にありました。 当該患者グループの他に店を利用した１グループ４人からも体調不良者が確認され、患者６人全員及び従事者２人の便からノロウイルスが検出</t>
    <phoneticPr fontId="82"/>
  </si>
  <si>
    <t>川崎市（健康福祉局）</t>
    <phoneticPr fontId="82"/>
  </si>
  <si>
    <t>㈲ユミヤ（多治見市下沢町）が製造・提供した弁当で、1日に提供された486食のうち、少なくとも12グループ28人（男性18人、女性10人、年齢は31歳～98歳）が症状を訴えた。このうち12人が医療機関を受診し、2人が入院する事態となった。　提供されたメニューは、「串カツ」、「もやし炒め」、「コーヤ豆腐の玉子とじ」、「カツオメンマ」、「ごはん」など。　患者や調理従事者の便からはノロウイルスが検出され、患者の症状もノロウイルス特有の下痢、嘔吐</t>
    <phoneticPr fontId="82"/>
  </si>
  <si>
    <t>岐阜県発表</t>
    <phoneticPr fontId="82"/>
  </si>
  <si>
    <t>静岡市によりますと、静岡市葵区の飲食店が４月２１日に提供したコース料理（バーニャカウダ、つぶ貝のガーリックバター焼き等）を食べた１３人のうち、２５歳から５４歳の６人が嘔吐や下痢などの症状を訴えました。検査の結果、患者の便から食中毒の原因となるノロウイルスが検出</t>
    <phoneticPr fontId="82"/>
  </si>
  <si>
    <t>静岡朝日　　　テレビ</t>
    <rPh sb="0" eb="2">
      <t>シズオカ</t>
    </rPh>
    <rPh sb="2" eb="4">
      <t>アサヒ</t>
    </rPh>
    <phoneticPr fontId="82"/>
  </si>
  <si>
    <t>京都府は２日、与謝野町の飲食店で食事をした２３～５７歳の１３人が嘔吐（おうと）や下痢、発熱の症状を訴え、うち７人と調理従事者３人からノロウ…</t>
    <phoneticPr fontId="82"/>
  </si>
  <si>
    <t>京都新聞</t>
    <rPh sb="0" eb="4">
      <t>キョウトシンブン</t>
    </rPh>
    <phoneticPr fontId="82"/>
  </si>
  <si>
    <t>戸市は３０日、同市灘区六甲山町の市立自然の家で体調不良を訴えた利用者について、施設が提供した食事が原因の食中毒ではなかったと発表した。施設は同日から、宿泊棟での食事の提供を再開した。
　施設では２４日から２５日にかけ、野外活動で訪れていた兵庫県外の高校生９人が体調不良を訴え、５人が嘔吐などの症状で搬送された。市保健所が患者を検査したところノロウイルスを検出。症状や潜伏期間も踏まえ、施設での食事が原因ではないと結論付けた。</t>
    <phoneticPr fontId="82"/>
  </si>
  <si>
    <t>神戸新聞</t>
    <rPh sb="0" eb="4">
      <t>コウベシンブン</t>
    </rPh>
    <phoneticPr fontId="82"/>
  </si>
  <si>
    <t>井原市七日市町にある「炉ばた焼だんけ」です。県によりますと、今月２２日と２３日に、この店で提供された刺身や魚の煮付けなどを食べた３７人のうち、調査が終了した２５人中、２０代から６０代の男女２１人が２３日ごろから下痢やおう吐、発熱などの症状を訴えたということです。
保健所が調べたところ、患者や店の従業員からノロウイルスが検出</t>
    <phoneticPr fontId="82"/>
  </si>
  <si>
    <t>岡山NHK</t>
    <rPh sb="0" eb="2">
      <t>オカヤマ</t>
    </rPh>
    <phoneticPr fontId="82"/>
  </si>
  <si>
    <t>、4月25日にこの旅館で食事をした2グループ44人のうちあわせて13人（30歳〜82歳）が、下痢や嘔吐などの症状を訴え、うち3人が医療機関を受診したということです。調理に携わった従業員2人と有症者10人の便から「ノロウイルス」が検出されたことから、保健所は「旅館での食事が原因の食中毒」と断定</t>
    <phoneticPr fontId="82"/>
  </si>
  <si>
    <t>長崎放送</t>
    <rPh sb="0" eb="4">
      <t>ナガサキホウソウ</t>
    </rPh>
    <phoneticPr fontId="82"/>
  </si>
  <si>
    <t>　熊本県八代市の特別養護老人ホームの利用者などから、ノロウイルスが検出され、23人が嘔吐などの症状を訴えています。八代市の特別養護老人ホーム「ひかわの里」です。県によりますと、21日に施設で食事をした58人のうち23人が、嘔吐や下痢の症状を訴えました。利用者や調理スタッフの便からノロウイルスが検出され、県はこの施設が食中毒の原因と断定</t>
    <phoneticPr fontId="82"/>
  </si>
  <si>
    <t>隈本朝日放送</t>
    <rPh sb="0" eb="2">
      <t>クマモト</t>
    </rPh>
    <rPh sb="2" eb="4">
      <t>アサヒ</t>
    </rPh>
    <rPh sb="4" eb="6">
      <t>ホウソウ</t>
    </rPh>
    <phoneticPr fontId="82"/>
  </si>
  <si>
    <t xml:space="preserve"> GⅡ　18週   0例</t>
    <rPh sb="6" eb="7">
      <t>シュウ</t>
    </rPh>
    <phoneticPr fontId="5"/>
  </si>
  <si>
    <t xml:space="preserve"> GⅡ19週　0例</t>
    <rPh sb="8" eb="9">
      <t>レイ</t>
    </rPh>
    <phoneticPr fontId="5"/>
  </si>
  <si>
    <t>食中毒情報 (5/8-5/18)</t>
    <rPh sb="0" eb="3">
      <t>ショクチュウドク</t>
    </rPh>
    <rPh sb="3" eb="5">
      <t>ジョウホウ</t>
    </rPh>
    <phoneticPr fontId="5"/>
  </si>
  <si>
    <t>海外情報  (5/8-5/18)</t>
    <rPh sb="0" eb="4">
      <t>カイガイジョウホウ</t>
    </rPh>
    <phoneticPr fontId="5"/>
  </si>
  <si>
    <t>食品表示
 (5/8-5/18)</t>
    <rPh sb="0" eb="2">
      <t>ショクヒン</t>
    </rPh>
    <rPh sb="2" eb="4">
      <t>ヒョウジ</t>
    </rPh>
    <phoneticPr fontId="5"/>
  </si>
  <si>
    <r>
      <t>残留農薬</t>
    </r>
    <r>
      <rPr>
        <sz val="20"/>
        <color theme="0"/>
        <rFont val="ＭＳ Ｐゴシック"/>
        <family val="3"/>
        <charset val="128"/>
      </rPr>
      <t xml:space="preserve"> (5/8-5/18)</t>
    </r>
    <phoneticPr fontId="5"/>
  </si>
  <si>
    <t>食品表示 (5/8-5/18)</t>
    <phoneticPr fontId="5"/>
  </si>
  <si>
    <t>回収＆返金</t>
  </si>
  <si>
    <t>サミット</t>
  </si>
  <si>
    <t>グランビスタホテ...</t>
  </si>
  <si>
    <t>丸合</t>
  </si>
  <si>
    <t>まるい</t>
  </si>
  <si>
    <t>中村屋</t>
  </si>
  <si>
    <t>合食</t>
  </si>
  <si>
    <t>イオン九州</t>
  </si>
  <si>
    <t>カルム洋菓子店</t>
  </si>
  <si>
    <t>さとう</t>
  </si>
  <si>
    <t>イオンリテール</t>
  </si>
  <si>
    <t>アクシアルリテイ...</t>
  </si>
  <si>
    <t>豊上ベーカリー</t>
  </si>
  <si>
    <t>富士伊豆農業協同...</t>
  </si>
  <si>
    <t>回収＆返金/交換</t>
  </si>
  <si>
    <t>Moncher</t>
  </si>
  <si>
    <t>プントワークス</t>
  </si>
  <si>
    <t>回収</t>
  </si>
  <si>
    <t>おおさと地域振興...</t>
  </si>
  <si>
    <t>丸久</t>
  </si>
  <si>
    <t>植田商店</t>
  </si>
  <si>
    <t>オークワ</t>
  </si>
  <si>
    <t>江崎グリコ</t>
  </si>
  <si>
    <t>ロピア</t>
  </si>
  <si>
    <t>ワイストア</t>
  </si>
  <si>
    <t>壽製菓</t>
  </si>
  <si>
    <t>アイビーカンパニ...</t>
  </si>
  <si>
    <t>フレスタ</t>
  </si>
  <si>
    <t>サンエー</t>
  </si>
  <si>
    <t>いなげや</t>
  </si>
  <si>
    <t>ウオロク</t>
  </si>
  <si>
    <t>豚肉と小海老の焼きビーフン 期限より早く劣化する恐れ</t>
  </si>
  <si>
    <t>エスビー食品</t>
  </si>
  <si>
    <t>S＆B 菜館 ライスペーパー 一部賞味期限等印字漏れコメントあり</t>
  </si>
  <si>
    <t>ユニバース</t>
  </si>
  <si>
    <t>城東店 ふわとろたまごのオムライス 一部(小麦)表示欠落</t>
  </si>
  <si>
    <t>回収＆交換</t>
  </si>
  <si>
    <t>合同会社Litt...</t>
  </si>
  <si>
    <t>よだれ鶏のタレ 一部賞味期限シール欠落</t>
  </si>
  <si>
    <t>ユニー</t>
  </si>
  <si>
    <t>国産牛白ころホルモン(加熱用)(冷凍) 一部保存温度誤記</t>
  </si>
  <si>
    <t>SFAD</t>
  </si>
  <si>
    <t>ショコラバー ノワール 一部異物混入の恐れコメントあり</t>
  </si>
  <si>
    <t>ライフコーポレー...</t>
  </si>
  <si>
    <t>東日暮里店 豚肉バラ切りおとし 一部消費期限誤記</t>
  </si>
  <si>
    <t>関門食品</t>
  </si>
  <si>
    <t>昆布入りスライス200g 一部加熱殺菌不足</t>
  </si>
  <si>
    <t>中宮商店</t>
  </si>
  <si>
    <t>釜揚げしらす塩分30％カット 一部ふぐ稚魚混入の恐れ</t>
  </si>
  <si>
    <t>北辰水産</t>
  </si>
  <si>
    <t>町田店 いさき(刺身用) 一部消費期限誤記</t>
  </si>
  <si>
    <t>高田養鶏場</t>
  </si>
  <si>
    <t>多良木店 悠々たまご 赤玉 一部賞味期限表示欠落</t>
  </si>
  <si>
    <t>丸喜</t>
  </si>
  <si>
    <t>ベーコンフライ粒マスタード味 一部消費期限誤記</t>
  </si>
  <si>
    <t>ANAFESTA...</t>
  </si>
  <si>
    <t>長崎ロビー店 辛子明太子 一部賞味期限シール欠落</t>
  </si>
  <si>
    <t>武井漬物製造</t>
  </si>
  <si>
    <t>ちょい辛胡瓜 一部賞味期限誤記</t>
  </si>
  <si>
    <t>鹿児島協同食品</t>
  </si>
  <si>
    <t>黒豚ぎょうざ黒胡椒にんにく味 一部(乳成分)表示欠落</t>
  </si>
  <si>
    <t>鹿児島県産黒豚餃子(黒胡椒にんにく味) 一部(乳成分)表示欠落</t>
  </si>
  <si>
    <t>8店舗 いかのバジル焼 一部消費期限誤記</t>
  </si>
  <si>
    <t>新茨木店 塩銀鮭甘塩味,西京漬など4商品 一部販売温度異常</t>
  </si>
  <si>
    <t>都筑阪急店 海老のマヨソース和え 一部賞味期限誤記</t>
  </si>
  <si>
    <t>スーパーナショナ...</t>
  </si>
  <si>
    <t>国内産豚肉 焼肉用(ばら) 一部消費期限誤記</t>
  </si>
  <si>
    <t>キャメル珈琲</t>
  </si>
  <si>
    <t>カルディ 生ハム切り落とし 120g 一部サルモネラ属菌検出コメントあり</t>
  </si>
  <si>
    <t>京王プラザホテル...</t>
  </si>
  <si>
    <t>バウムクーヘン3個入 一部賞味期限誤記</t>
  </si>
  <si>
    <t>崔さんのお店</t>
  </si>
  <si>
    <t>バター入りどら焼き 一部消費期限誤記</t>
  </si>
  <si>
    <t>Wコロッケサンド他 一部パンにカビ発生の恐れ</t>
  </si>
  <si>
    <t>五千石店 骨付鳥肉風メンチカツ 一部(卵)表示欠落</t>
  </si>
  <si>
    <t>え!?ハンバーグだべした他 一部密閉不良による変質の恐れ</t>
  </si>
  <si>
    <t>サーモン中骨醤油煮 一部カビ発生の恐れ</t>
  </si>
  <si>
    <t>コストコで販売 食べる海鮮麻辣醤 一部ゴム片混入の恐れコメントあり</t>
  </si>
  <si>
    <t>マックスバリュ八代店 お肉屋さんのコロッケ 一部(乳成分)表示欠落</t>
  </si>
  <si>
    <t>すいーとぽてと 一部カビ発生の恐れ</t>
  </si>
  <si>
    <t>千里丘店 味付めかぶ 瀬戸内海鳴門産 一部賞味期限誤記</t>
  </si>
  <si>
    <t>チーズの海老ブロッコリーサラダ 一部(えび,卵)表示欠落</t>
  </si>
  <si>
    <t>枝豆と豆腐のふんわり天 一部(えび)表示欠落</t>
  </si>
  <si>
    <t>群馬からの挑戦状 一部上新粉使用の別の菓子誤封入</t>
  </si>
  <si>
    <t>JAふじ伊豆 かぶ 一部残留農薬基準超過</t>
  </si>
  <si>
    <t>エタニティローズボックスＭ 一部(大豆)表示欠落</t>
  </si>
  <si>
    <t>桜井南店 エッグタルト[播磨の恵み] 一部腐敗の恐れ</t>
  </si>
  <si>
    <t>コシアブラ 一部放射性物質の基準値超過</t>
  </si>
  <si>
    <t>チリ産豚ロース生姜焼き味付け 一部(豚肉)表示欠落</t>
  </si>
  <si>
    <t>コリコリホルモンせんじ揚げ 一部包材の密封不良</t>
  </si>
  <si>
    <t>NYクリームチーズべーぐる 一部(アーモンド)表示欠落</t>
  </si>
  <si>
    <t>グリコ アーモンド効果 3種のナッツ 一部風味劣化コメントあり</t>
  </si>
  <si>
    <t>ヤンニョムケジャン 一部(ごま,小麦)表示欠落</t>
  </si>
  <si>
    <t>チキン南蛮丼 一部食品表示シール誤貼付</t>
  </si>
  <si>
    <t>ドラえもん人形焼 一部包装不良でカビ発生の恐れ</t>
  </si>
  <si>
    <t>スコーン オリジナル 一部硬質異物混入の恐れ</t>
  </si>
  <si>
    <t>肉じゃがコロッケ 一部(乳成分.豚肉)表示欠落</t>
  </si>
  <si>
    <t>具志川メインシティ 焼き芋 一部異物混入の恐れ</t>
  </si>
  <si>
    <t>いくら細巻・ネギトロ細巻 一部ラベル誤貼付</t>
  </si>
  <si>
    <t>トマトのカプレーゼサラダ 一部(卵,落花生)表示欠落</t>
    <phoneticPr fontId="27"/>
  </si>
  <si>
    <t>し</t>
    <phoneticPr fontId="82"/>
  </si>
  <si>
    <t>　上位2種目(賞味期限・アレルギー表記ミス)で全体の　(56%)</t>
    <rPh sb="1" eb="3">
      <t>ジョウイ</t>
    </rPh>
    <rPh sb="4" eb="6">
      <t>シュモク</t>
    </rPh>
    <rPh sb="7" eb="11">
      <t>ショウミキゲン</t>
    </rPh>
    <rPh sb="17" eb="19">
      <t>ヒョウキ</t>
    </rPh>
    <rPh sb="23" eb="25">
      <t>ゼンタイ</t>
    </rPh>
    <phoneticPr fontId="5"/>
  </si>
  <si>
    <t>2025年第17週（4月21日〜4月27日）、2025年第18週（4月28日〜5月4日）</t>
    <phoneticPr fontId="82"/>
  </si>
  <si>
    <t xml:space="preserve"> 5類感染症</t>
    <phoneticPr fontId="5"/>
  </si>
  <si>
    <t>2025年 第19週（5/5～5/11） 現在</t>
    <phoneticPr fontId="5"/>
  </si>
  <si>
    <t>やや少ない</t>
    <rPh sb="2" eb="3">
      <t>スク</t>
    </rPh>
    <phoneticPr fontId="82"/>
  </si>
  <si>
    <t>2025年第17週</t>
    <rPh sb="4" eb="5">
      <t>ネン</t>
    </rPh>
    <rPh sb="5" eb="6">
      <t>ダイ</t>
    </rPh>
    <rPh sb="8" eb="9">
      <t>シュウ</t>
    </rPh>
    <phoneticPr fontId="82"/>
  </si>
  <si>
    <t>2025年第18週</t>
    <rPh sb="4" eb="5">
      <t>ネン</t>
    </rPh>
    <rPh sb="5" eb="6">
      <t>ダイ</t>
    </rPh>
    <rPh sb="8" eb="9">
      <t>シュウ</t>
    </rPh>
    <phoneticPr fontId="82"/>
  </si>
  <si>
    <r>
      <t xml:space="preserve">対前週
</t>
    </r>
    <r>
      <rPr>
        <b/>
        <sz val="14"/>
        <color rgb="FF7030A0"/>
        <rFont val="ＭＳ Ｐゴシック"/>
        <family val="3"/>
        <charset val="128"/>
      </rPr>
      <t>インフルエンザ 　　     　      -38%   減少</t>
    </r>
    <r>
      <rPr>
        <b/>
        <sz val="11"/>
        <color rgb="FF7030A0"/>
        <rFont val="ＭＳ Ｐゴシック"/>
        <family val="3"/>
        <charset val="128"/>
      </rPr>
      <t xml:space="preserve">
</t>
    </r>
    <r>
      <rPr>
        <b/>
        <sz val="14"/>
        <color rgb="FF7030A0"/>
        <rFont val="ＭＳ Ｐゴシック"/>
        <family val="3"/>
        <charset val="128"/>
      </rPr>
      <t>新型コロナウイルス          　-27% 　減少</t>
    </r>
    <rPh sb="0" eb="3">
      <t>タイゼンシュウゾウカゾウカゲンショウ</t>
    </rPh>
    <rPh sb="33" eb="35">
      <t>ゲンショウ</t>
    </rPh>
    <rPh sb="61" eb="63">
      <t>ゲンショウ</t>
    </rPh>
    <phoneticPr fontId="82"/>
  </si>
  <si>
    <t>結核例　119例</t>
    <rPh sb="7" eb="8">
      <t>レイ</t>
    </rPh>
    <phoneticPr fontId="5"/>
  </si>
  <si>
    <t>細菌性赤痢1例‌
菌種：S. flexneri（B群）＿感染地域：国内・国外不明</t>
    <phoneticPr fontId="82"/>
  </si>
  <si>
    <t xml:space="preserve">腸管出血性大腸菌感染症27例（有症者16例、うちHUS‌なし）
‌　　感染地域：国内21例、ペルー1例、国内・国外不明5例
　　国内の感染地域：‌‌福岡県9例、栃木県1例、群馬県1例、東京都1例、神奈川県1例、石川県1例、大阪府1例、和歌山県1例、香川県1例、長崎県1例、国内（都道府県不明）3例
</t>
    <phoneticPr fontId="82"/>
  </si>
  <si>
    <t>血清群・毒素型：‌‌O145‌VT2（4例）、O157‌VT2（4例）、O157‌ VT1・VT2（2例）、O26‌VT1（2例）、O103‌ VT1（1例）、
　　O136‌VT1（1例）、O157‌VT1‌（1例）、その他・不明（12例）
累積報告数：449例（有症者174例、うちHUS‌2例．死亡1例）</t>
    <phoneticPr fontId="82"/>
  </si>
  <si>
    <t>年齢群：‌ ‌1歳（ 3 例 ）、 3歳（ 1 例 ）、 5歳（ 1 例 ）、 10 代（ 4 例 ）、 20代（6例）、
　30 代（ 2 例 ）、 50 代（ 3 例 ）、 60 代（ 3 例 ）、 70代（2例）、80 代（1 例 ）、
　90代以上（1例）</t>
    <phoneticPr fontId="82"/>
  </si>
  <si>
    <t>E型肝炎15例
　感染地域（感染源）：‌北海道2例（羊肉１例、豚ホルモン/レバー１例）、
　東京都2例（豚肉１例、不明１例）、埼玉県1例（不明）、岐阜県1例（猪肉）、
　静岡1例（不明）、広島県1例（内臓のみそ漬け）、熊本県1例（馬肉の生食）、
　国内（都道府県不明）1例（豚しゃぶ）、ラオス1例（給湯ポットの水/加熱後の水牛）、
　国内・国外不明4例（不明４例）
　感染地域：広島県1例、福岡県1例、国内（都道府県不明）1例、ミャンマー1例9
A型肝炎4例‌　　感染地域：広島県1例、福岡県1例、国内（都道府県不明）1例、
　ミャンマー1例</t>
    <phoneticPr fontId="82"/>
  </si>
  <si>
    <t>レジオネラ症17例（肺炎型16例、ポンティアック熱型1例）
‌　感染地域：茨城県2例、神奈川県2例、静岡県2例、青森県1例、宮城県1例、福島県1例、栃木県1例、埼玉県1例、千　葉県1例、　
　東京都1例、愛知県1例、京都府1例、広島　県1例、国内（都道府県不明）1例
‌
年齢群：40代（2例）、50代（1例）、60代（3例）、70代（4例）、80代（5例）、90代以上（2例）累積報告数：548例</t>
    <phoneticPr fontId="82"/>
  </si>
  <si>
    <t>アメーバ赤痢10例（腸管アメーバ症10例）
　感染地域：‌東京都2例、北海道1例、埼玉県1例、新潟県1例、島根県1例、徳島県1例、国内（ 都 道 府 県 不 明 ）2例、国内・国外不明1例
‌　感染経路：‌性的 接 触 2 例（ 異 性 間 1 例 、 同性 間 1 例 ）、 経口感染2例、その他・不明6例
ウイルス性肝炎1例‌ B型肝炎ウイルス＿感染経路：性的 接 触（ 異 性 間 ）</t>
    <phoneticPr fontId="82"/>
  </si>
  <si>
    <t>今週のお題(食品原材料の置場には決まりがある)</t>
    <rPh sb="6" eb="8">
      <t>ショクヒン</t>
    </rPh>
    <rPh sb="8" eb="11">
      <t>ゲンザイリョウ</t>
    </rPh>
    <rPh sb="12" eb="13">
      <t>オ</t>
    </rPh>
    <rPh sb="13" eb="14">
      <t>バ</t>
    </rPh>
    <rPh sb="16" eb="17">
      <t>キ</t>
    </rPh>
    <phoneticPr fontId="5"/>
  </si>
  <si>
    <t>なぜ　食品の原材料の置き方まで決める必要があるのですか</t>
    <rPh sb="3" eb="5">
      <t>ショクヒン</t>
    </rPh>
    <rPh sb="6" eb="9">
      <t>ゲンザイリョウ</t>
    </rPh>
    <rPh sb="10" eb="11">
      <t>オ</t>
    </rPh>
    <rPh sb="12" eb="13">
      <t>カタ</t>
    </rPh>
    <rPh sb="15" eb="16">
      <t>キ</t>
    </rPh>
    <rPh sb="18" eb="20">
      <t>ヒツヨウ</t>
    </rPh>
    <phoneticPr fontId="5"/>
  </si>
  <si>
    <t>↓　職場の先輩は以下のことを理解して　わかり易く　指導しましょう　↓</t>
    <phoneticPr fontId="5"/>
  </si>
  <si>
    <r>
      <t>・調理施設に外履で入ってきて、奥のロッカールームや事務机の下で履き替えて平気で仕事している人</t>
    </r>
    <r>
      <rPr>
        <b/>
        <sz val="12"/>
        <rFont val="ＭＳ Ｐゴシック"/>
        <family val="3"/>
        <charset val="128"/>
      </rPr>
      <t>。・・・・・いませんね !
調理場が狭いことを言い訳に、</t>
    </r>
    <r>
      <rPr>
        <b/>
        <u/>
        <sz val="12"/>
        <color indexed="10"/>
        <rFont val="ＭＳ Ｐゴシック"/>
        <family val="3"/>
        <charset val="128"/>
      </rPr>
      <t>食材、トレイ、弁当容器を床に直置き</t>
    </r>
    <r>
      <rPr>
        <b/>
        <sz val="12"/>
        <rFont val="ＭＳ Ｐゴシック"/>
        <family val="3"/>
        <charset val="128"/>
      </rPr>
      <t>している人。・・・・・いませんね !
・ベテランさんも初心に戻っり、職場のルールを率先して実行しましょう。
感染性の強い食中毒菌や急性腸炎の原因となるノロウイルスは、少量で食中毒を発症させます。
この時期でも食中毒が多発しています。そして、</t>
    </r>
    <r>
      <rPr>
        <b/>
        <u/>
        <sz val="12"/>
        <color indexed="60"/>
        <rFont val="ＭＳ Ｐゴシック"/>
        <family val="3"/>
        <charset val="128"/>
      </rPr>
      <t>基本的な約束事を守っていない調理場等で事故</t>
    </r>
    <r>
      <rPr>
        <b/>
        <sz val="12"/>
        <rFont val="ＭＳ Ｐゴシック"/>
        <family val="3"/>
        <charset val="128"/>
      </rPr>
      <t>の多くが起きています。
(</t>
    </r>
    <r>
      <rPr>
        <b/>
        <u/>
        <sz val="12"/>
        <color indexed="60"/>
        <rFont val="ＭＳ Ｐゴシック"/>
        <family val="3"/>
        <charset val="128"/>
      </rPr>
      <t>やってはいけないルール</t>
    </r>
    <r>
      <rPr>
        <b/>
        <sz val="12"/>
        <rFont val="ＭＳ Ｐゴシック"/>
        <family val="3"/>
        <charset val="128"/>
      </rPr>
      <t>が守れない職場では、いつか必ず事故が起きます)</t>
    </r>
    <rPh sb="1" eb="3">
      <t>チョウリ</t>
    </rPh>
    <rPh sb="3" eb="5">
      <t>シセツ</t>
    </rPh>
    <rPh sb="6" eb="7">
      <t>ソト</t>
    </rPh>
    <rPh sb="9" eb="10">
      <t>ハイ</t>
    </rPh>
    <rPh sb="15" eb="16">
      <t>オク</t>
    </rPh>
    <rPh sb="25" eb="27">
      <t>ジム</t>
    </rPh>
    <rPh sb="27" eb="28">
      <t>ヅクエ</t>
    </rPh>
    <rPh sb="29" eb="30">
      <t>シタ</t>
    </rPh>
    <rPh sb="31" eb="32">
      <t>ハ</t>
    </rPh>
    <rPh sb="33" eb="34">
      <t>カ</t>
    </rPh>
    <rPh sb="36" eb="38">
      <t>ヘイキ</t>
    </rPh>
    <rPh sb="39" eb="41">
      <t>シゴト</t>
    </rPh>
    <rPh sb="45" eb="46">
      <t>ヒト</t>
    </rPh>
    <rPh sb="60" eb="62">
      <t>チョウリ</t>
    </rPh>
    <rPh sb="62" eb="63">
      <t>バ</t>
    </rPh>
    <rPh sb="64" eb="65">
      <t>セマ</t>
    </rPh>
    <rPh sb="69" eb="70">
      <t>イ</t>
    </rPh>
    <rPh sb="71" eb="72">
      <t>ワケ</t>
    </rPh>
    <rPh sb="74" eb="76">
      <t>ショクザイ</t>
    </rPh>
    <rPh sb="81" eb="83">
      <t>ベントウ</t>
    </rPh>
    <rPh sb="83" eb="85">
      <t>ヨウキ</t>
    </rPh>
    <rPh sb="86" eb="87">
      <t>ユカ</t>
    </rPh>
    <rPh sb="88" eb="89">
      <t>ジカ</t>
    </rPh>
    <rPh sb="89" eb="90">
      <t>オ</t>
    </rPh>
    <rPh sb="95" eb="96">
      <t>ヒト</t>
    </rPh>
    <rPh sb="118" eb="120">
      <t>ショシン</t>
    </rPh>
    <rPh sb="121" eb="122">
      <t>モド</t>
    </rPh>
    <rPh sb="125" eb="127">
      <t>ショクバ</t>
    </rPh>
    <rPh sb="132" eb="134">
      <t>ソッセン</t>
    </rPh>
    <rPh sb="136" eb="138">
      <t>ジッコウ</t>
    </rPh>
    <rPh sb="145" eb="148">
      <t>カンセンセイ</t>
    </rPh>
    <rPh sb="149" eb="150">
      <t>ツヨ</t>
    </rPh>
    <rPh sb="156" eb="158">
      <t>キュウセイ</t>
    </rPh>
    <rPh sb="158" eb="160">
      <t>チョウエン</t>
    </rPh>
    <rPh sb="161" eb="163">
      <t>ゲンイン</t>
    </rPh>
    <rPh sb="174" eb="176">
      <t>ショウリョウ</t>
    </rPh>
    <rPh sb="177" eb="180">
      <t>ショクチュウドク</t>
    </rPh>
    <rPh sb="181" eb="183">
      <t>ハッショウ</t>
    </rPh>
    <rPh sb="191" eb="193">
      <t>ジキ</t>
    </rPh>
    <rPh sb="195" eb="198">
      <t>ショクチュウドク</t>
    </rPh>
    <rPh sb="199" eb="201">
      <t>タハツ</t>
    </rPh>
    <rPh sb="211" eb="213">
      <t>キホン</t>
    </rPh>
    <rPh sb="213" eb="214">
      <t>テキ</t>
    </rPh>
    <rPh sb="215" eb="218">
      <t>ヤクソクゴト</t>
    </rPh>
    <rPh sb="219" eb="220">
      <t>マモ</t>
    </rPh>
    <rPh sb="225" eb="227">
      <t>チョウリ</t>
    </rPh>
    <rPh sb="227" eb="228">
      <t>バ</t>
    </rPh>
    <rPh sb="228" eb="229">
      <t>トウ</t>
    </rPh>
    <rPh sb="230" eb="232">
      <t>ジコ</t>
    </rPh>
    <rPh sb="233" eb="234">
      <t>オオ</t>
    </rPh>
    <rPh sb="236" eb="237">
      <t>オ</t>
    </rPh>
    <rPh sb="257" eb="258">
      <t>マモ</t>
    </rPh>
    <rPh sb="261" eb="263">
      <t>ショクバ</t>
    </rPh>
    <rPh sb="269" eb="270">
      <t>カナラ</t>
    </rPh>
    <rPh sb="271" eb="273">
      <t>ジコ</t>
    </rPh>
    <rPh sb="274" eb="275">
      <t>オ</t>
    </rPh>
    <phoneticPr fontId="5"/>
  </si>
  <si>
    <r>
      <rPr>
        <b/>
        <sz val="12"/>
        <color indexed="51"/>
        <rFont val="ＭＳ Ｐゴシック"/>
        <family val="3"/>
        <charset val="128"/>
      </rPr>
      <t xml:space="preserve">学校給食法第９条第１項
《学校給食衛生管理基準より抜粋》
第３ 調理の過程等における衛生管理に係る衛生管理基準
（３）食品の検収・保管等
</t>
    </r>
    <r>
      <rPr>
        <b/>
        <sz val="12"/>
        <color indexed="9"/>
        <rFont val="ＭＳ Ｐゴシック"/>
        <family val="3"/>
        <charset val="128"/>
      </rPr>
      <t xml:space="preserve">
　４)納入業者から食品を納入させるに当たっては、検収場において
　　　食品の受け渡しを行い、下処理場及び調理場に立ち入らせないこと。
　5)食品は、検収場において、専用の容器に移し替え、下処理場及び
　　　食品の保管場にダンボール等を持ち込まないこと。また、検収場内
　　　に食品が直接床面に接触しないよう床面から６０ｃｍ以上の高さの
　　　置台を設けること。</t>
    </r>
    <rPh sb="0" eb="2">
      <t>ガッコウ</t>
    </rPh>
    <rPh sb="2" eb="5">
      <t>キュウショクホウ</t>
    </rPh>
    <rPh sb="5" eb="6">
      <t>ダイ</t>
    </rPh>
    <rPh sb="7" eb="8">
      <t>ジョウ</t>
    </rPh>
    <rPh sb="8" eb="9">
      <t>ダイ</t>
    </rPh>
    <rPh sb="10" eb="11">
      <t>コウ</t>
    </rPh>
    <rPh sb="96" eb="97">
      <t>バ</t>
    </rPh>
    <rPh sb="146" eb="147">
      <t>バ</t>
    </rPh>
    <rPh sb="178" eb="179">
      <t>バ</t>
    </rPh>
    <phoneticPr fontId="5"/>
  </si>
  <si>
    <t>【出典】   https://www.mext.go.jp/b_menu/hakusho/nc/__icsFiles/afieldfile/2009/09/10/1283821_1.pdf</t>
    <phoneticPr fontId="82"/>
  </si>
  <si>
    <t>長崎の居酒屋で男性3人食中毒 2日間営業停止</t>
    <phoneticPr fontId="15"/>
  </si>
  <si>
    <t xml:space="preserve">  長崎市は14日、同市船大工町の居酒屋「やきとん北沢三丁目」で食事をした20代男性3人が腹痛や下痢などを発症し、全員の便からカンピロバクターを検出したと発表した。同店で提供された食品による食中毒と断定し、15日まで2日間の営業停止処分とした。市によると、男性3人は同じグループ。同店で3日夜、低温調理された「もつ刺し盛り合わせ」などを食べた。5～6日に発症し、現在は治癒または快方に向かっている。市は原因について「食品の加熱が不十分だった可能性がある」としている。</t>
    <phoneticPr fontId="15"/>
  </si>
  <si>
    <t>長崎県</t>
    <rPh sb="0" eb="3">
      <t>ナガサキケン</t>
    </rPh>
    <phoneticPr fontId="15"/>
  </si>
  <si>
    <t>長崎新聞</t>
    <rPh sb="0" eb="2">
      <t>ナガサキ</t>
    </rPh>
    <rPh sb="2" eb="4">
      <t>シンブン</t>
    </rPh>
    <phoneticPr fontId="15"/>
  </si>
  <si>
    <t>https://www.msn.com/ja-jp/health/other/%E9%95%B7%E5%B4%8E%E3%81%AE%E5%B1%85%E9%85%92%E5%B1%8B%E3%81%A7%E7%94%B7%E6%80%A73%E4%BA%BA%E9%A3%9F%E4%B8%AD%E6%AF%92-2%E6%97%A5%E9%96%93%E5%96%B6%E6%A5%AD%E5%81%9C%E6%AD%A2/ar-AA1ENqLU</t>
    <phoneticPr fontId="15"/>
  </si>
  <si>
    <t>高松 結婚式場の披露宴で５２人に食中毒の症状</t>
    <rPh sb="0" eb="22">
      <t>フフフフ</t>
    </rPh>
    <phoneticPr fontId="15"/>
  </si>
  <si>
    <t>　高松市の結婚式場で今月行われた披露宴で食事をした５２人が、下痢や発熱などの症状を訴え、高松市保健所は披露宴でふるまわれた食事が原因の食中毒と断定し、施設を１５日から３日間の営業停止処分にしました。営業停止の処分を受けたのは、高松市北浜町にある結婚式場、「ＫＩＴＡＨＡＭＡ Ｗ」です。
高松市保健所によりますと、今月１１日、施設の従業員から「施設を利用したグループの複数人が体調を崩している」と連絡があり、保健所が調べたところ、今月５日に施設で開かれた披露宴に参加した２歳から６５歳の男女５２人に、下痢や腹痛、それに発熱などの症状が確認されたということです。いずれも入院はせず、症状は回復に向かっているということです。保健所は、原因は特定出来ていないとしていますが、体の不調を訴えた５２人に共通する食事は、披露宴でふるまわれた食事しかないことなどから、この施設で提供した食事を原因とする食中毒だと断定し、施設を１５日から３日間の営業停止処分にしました。
高松市保健所は「これから気温が上がり、湿度も高くなるので食材の保存方法を守るとともに調理前の手洗いを徹底してほしい」と注意を呼びかけています。</t>
    <phoneticPr fontId="15"/>
  </si>
  <si>
    <t>https://www3.nhk.or.jp/lnews/takamatsu/20250515/8030020851.html</t>
    <phoneticPr fontId="15"/>
  </si>
  <si>
    <t>香川県</t>
    <rPh sb="0" eb="3">
      <t>カガワケン</t>
    </rPh>
    <phoneticPr fontId="15"/>
  </si>
  <si>
    <t>NHK</t>
    <phoneticPr fontId="15"/>
  </si>
  <si>
    <t>STVニュース北海道</t>
    <phoneticPr fontId="82"/>
  </si>
  <si>
    <t>保健所によりますと、5月2日午後7時ごろから、この店で会食をした2団体29人のうち16人に下痢や嘔吐、吐き気などの食中毒症状があり、その後、有症者の便からノロウイルスが検出されたということです。症状が出たのは、32歳から54歳までの男性6人と20歳から56歳までの女性10人で、5人が医療機関を受診しましたが、いずれも回復傾向だということです。</t>
    <phoneticPr fontId="82"/>
  </si>
  <si>
    <t>長野県上田市の旅館でロタウイルスによる食中毒が発生しました。スポーツ合宿で訪れた中学生26人が発熱、頭痛、下痢などの症状を訴えました。保健所はこの施設を3日間の営業停止処分としました。上田保健所によりますと、5月6日午後2時頃、医療機関から「5月3日から5日までに上田市の宿泊施設を利用した人が嘔吐、頭痛、発熱などの症状を呈し受診した</t>
    <phoneticPr fontId="82"/>
  </si>
  <si>
    <t>長野放送</t>
    <rPh sb="0" eb="4">
      <t>ナガノホウソウ</t>
    </rPh>
    <phoneticPr fontId="82"/>
  </si>
  <si>
    <t>食品衛生法違反者等の公表について(キャンピロバクタ―)</t>
    <phoneticPr fontId="15"/>
  </si>
  <si>
    <t>　　食品衛生法により、施設等に対し、北九州市が行った行政処分等についてお知らせします。
施設等に対する行政処分等
公表年月日　令和7年5月15日
原因施設	施設名：本格炭火焼　将（まさ）　施設所在地：北九州市八幡西区八千代町6-5
適用条項	食品衛生法第6条3号違反　　　　行政処分等を行った理由	食中毒の発生
行政処分等の内容及び措置状況	営業停止2日間（令和7年5月15日（木曜日）から令和7年5月16日（金曜日）まで）
備考	　原因食品：当該施設で提供された以下の料理（品目の断定には至らず）
焼鳥（豚バラ、皮、ねぎま、ハツ、かしわ、砂ずり、きも、つくね等）、鶏肝刺身、ササミユッケ、皮酢、じゃがバター、だし巻き卵、豆腐鉄板、ぞうすい、キャベツ（付け合せ）等
病因物質：カンピロバクター　有症者：3名</t>
    <phoneticPr fontId="15"/>
  </si>
  <si>
    <t>https://www.city.kitakyushu.lg.jp/contents/18901262.html</t>
    <phoneticPr fontId="15"/>
  </si>
  <si>
    <t>福岡県</t>
    <rPh sb="0" eb="3">
      <t>フクオカケン</t>
    </rPh>
    <phoneticPr fontId="15"/>
  </si>
  <si>
    <t>北九州市公表</t>
    <rPh sb="0" eb="4">
      <t>キタキュウシュウシ</t>
    </rPh>
    <rPh sb="4" eb="6">
      <t>コウヒョウ</t>
    </rPh>
    <phoneticPr fontId="15"/>
  </si>
  <si>
    <t>【カンピロバクター】食中毒　焼き鳥やスープ　静岡 浜松市</t>
    <phoneticPr fontId="15"/>
  </si>
  <si>
    <t>静岡県</t>
    <rPh sb="0" eb="3">
      <t>シズオカケン</t>
    </rPh>
    <phoneticPr fontId="15"/>
  </si>
  <si>
    <t>　5月3日、静岡県浜松市の飲食店で食事をした20代の女性3人が下痢や腹痛、発熱などの症状を訴えました。
3人は焼き鳥やスープ、サラダなどを食べていたということです。
患者の便からはカンピロバクターが検出され、食中毒と断定されました。
浜松市保健所は飲食店に対して、衛生状況が改善されるまでの間、営業禁止としました。
カンピロバクターは家畜（牛・豚など）や家禽（鶏・うずら・七面鳥など）の腸管等で検出されることが多い細菌類で、食中毒の原因となることで有名な細菌類です。
カンピロバクターは乾燥に弱く、室温では次第に死滅していきますが、湿気があり、ある程度低温の冷蔵庫のような環境下では長期間生存することもある為、食品等の調理時はきちんと加熱調理して殺菌することが求められます。
人への感染は、カンピロバクターに汚染された食品・飲料水の摂取や、動物との接触によって起こります。
特に鶏肉からの感染が多く、そのほとんどが生や加熱不足の鶏肉を食べることによって発生しています。</t>
    <phoneticPr fontId="15"/>
  </si>
  <si>
    <t>食環境衛生研究所</t>
    <rPh sb="0" eb="1">
      <t>ショク</t>
    </rPh>
    <rPh sb="1" eb="3">
      <t>カンキョウ</t>
    </rPh>
    <rPh sb="3" eb="5">
      <t>エイセイ</t>
    </rPh>
    <rPh sb="5" eb="8">
      <t>ケンキュウショ</t>
    </rPh>
    <phoneticPr fontId="15"/>
  </si>
  <si>
    <t>https://www.shokukanken.com/post-23143/</t>
    <phoneticPr fontId="15"/>
  </si>
  <si>
    <t>富山県</t>
    <rPh sb="0" eb="3">
      <t>トヤマケン</t>
    </rPh>
    <phoneticPr fontId="15"/>
  </si>
  <si>
    <t>食中毒の発生について　高岡厚生センター管内で、有毒植物「スイセン」</t>
    <phoneticPr fontId="15"/>
  </si>
  <si>
    <t>　高岡厚生センターが調査したところ、患者らは5月12日（月曜日）に、親戚から「ニラ」としてもらった植物を夕食時に家庭で調理しており、食事を喫食した1家族3名が、下痢嘔吐等の食中毒様症状を呈していることが判明しました。また、親戚の2名も同日夕食に「ニラ」として喫食し、同様の症状を呈していたことが判明しました。
探知　令和7年5月13日（火曜日）9時20分頃、高岡市内の医療機関から「スイセンをニラと間違えて喫食した患者を診察した」旨、高岡厚生センターに連絡があった。
患者の状況（5月14日（水曜日）11時現在）
喫食者数：5名　 患者数：5名（3名が医療機関を受診し、入院者はなし。）　年齢：30歳代、50歳代、60歳代、80歳代（男性1名、女性4名）
主な症状：下痢、嘔吐等　原因施設　　家庭
原因食品　　高岡厚生センターで患者が喫食した植物を確認したところ、有毒植物の「スイセン」であり、有毒成分ガランタミンが検出された。また、患者の症状と潜伏期間が「スイセン」によるものと一致していたことから、「スイセン」を原因食品とする食中毒と断定した。</t>
    <phoneticPr fontId="15"/>
  </si>
  <si>
    <t>http://www.toyama.med.or.jp/wp/wp-content/uploads/2025/05/oshirase_iryoukikan_foodpoisoning5.pdf</t>
    <phoneticPr fontId="15"/>
  </si>
  <si>
    <t>富山県公表</t>
    <rPh sb="0" eb="3">
      <t>トヤマケン</t>
    </rPh>
    <rPh sb="3" eb="5">
      <t>コウヒョウ</t>
    </rPh>
    <phoneticPr fontId="15"/>
  </si>
  <si>
    <t>徳島市沿岸でとれた二枚貝から規制値超えの“貝毒”を検出 食中毒を起こす可能性 出荷の自主規制を呼びかけ</t>
    <phoneticPr fontId="15"/>
  </si>
  <si>
    <t>ABCテレビ</t>
    <phoneticPr fontId="15"/>
  </si>
  <si>
    <t>　徳島県は１４日、徳島市沿岸でとれた二枚貝から国の規制値を超える貝毒が検出されたとして、出荷の自主規制を呼びかけています。この海域でとれた二枚貝を食べると食中毒を起こす可能性があるということです。徳島県によりますと、徳島市沖洲の二枚貝から１３マウスユニット（ＭＵ）の麻痺性貝毒が検出されました。
１ＭＵとは、体重２０グラムのマウスを１５分で死なせる毒量のことで、人の致死量は体重６０キロで約３千～２万ＭＵとされています。
麻痺性貝毒をもった二枚貝を食べると、３０分ほどで舌や唇が痺れはじめ、重症の場合は体が思うように動かせなくなります。貝毒検査で３週連続、規制値（４ＭＵ／ｇ）以下となり、貝毒の原因となるプランクトンの沈静化が認められれば、徳島県は出荷自主規制の指導を解除するということです。</t>
    <phoneticPr fontId="15"/>
  </si>
  <si>
    <t>徳島県</t>
    <rPh sb="0" eb="3">
      <t>トクシマケン</t>
    </rPh>
    <phoneticPr fontId="15"/>
  </si>
  <si>
    <t>「PFAS」自治体や水道事業者に水質検査など義務づけ　正式決定</t>
    <phoneticPr fontId="15"/>
  </si>
  <si>
    <t>https://news.yahoo.co.jp/articles/663a06a0928426344669cf73c7de3079febd82b5</t>
    <phoneticPr fontId="15"/>
  </si>
  <si>
    <t>　水道水などから検出され問題になっている化学物質「PFAS」。これまで濃度について「暫定目標値」はあったものの、検査など法的な義務づけがありませんでしたが、これを法に基づいた「水質基準」に引き上げ、自治体や水道事業者に水質検査などを義務づけることが正式に決まりました。「PFAS」とは、水や油をはじく性質がある化学物質で、フライパンや消化剤などに使用されてきました。1万種類以上あるとされ、その一部の物質で有害性が指摘されています。</t>
    <phoneticPr fontId="15"/>
  </si>
  <si>
    <t>https://news.goo.ne.jp/article/ntv_news24/nation/ntv_news24-2025050903898166.html</t>
    <phoneticPr fontId="15"/>
  </si>
  <si>
    <t>全国</t>
    <rPh sb="0" eb="2">
      <t>ゼンコク</t>
    </rPh>
    <phoneticPr fontId="15"/>
  </si>
  <si>
    <t>日テレニュース</t>
    <rPh sb="0" eb="1">
      <t>ニッ</t>
    </rPh>
    <phoneticPr fontId="15"/>
  </si>
  <si>
    <t>★【中国で勝ち抜く】コンビニにおにぎり向け供給（無料公開）</t>
  </si>
  <si>
    <t>★世界中のお酒が集結「ヴィネクスポ・アジア 2025」、5月27日シンガポールで開幕（グルメ Watch） Yahoo!ニュース</t>
  </si>
  <si>
    <t xml:space="preserve">★インドで「密造酒」による惨事…２１人死亡・４人重態（中央日報日本語版） - Yahoo!ニュース </t>
  </si>
  <si>
    <t>★米FDA、外国施設に対する事前通知なしの査察を拡大する方針を発表(米国) ｜ ビジネス短信 ―ジェトロ</t>
  </si>
  <si>
    <t>★【シンガポール】マルハニチロ、ウマミと細胞性クロマグロ開発（NNA） - Yahoo!ニュース</t>
  </si>
  <si>
    <t>https://news.yahoo.co.jp/articles/d3fd247bac0d11ba037d7b30be9dd32320ca4a88</t>
  </si>
  <si>
    <t>★コロワイド、ステーキレストランの豪シーグラスを買収（ロイター） - Yahoo!ニュース</t>
  </si>
  <si>
    <t>★加工食品からのリステリア菌感染症、少なくとも10人が感染（5/12）</t>
  </si>
  <si>
    <t>★ネスレ、米国の一部チョコ製品を値上げへ－カカオ豆相場の上昇背景</t>
  </si>
  <si>
    <t xml:space="preserve">★インド政府、成長促進目的での養殖水産物への抗微生物薬剤使用を全面禁止(インド) ｜ ビジネス短信 ジェトロ </t>
  </si>
  <si>
    <t>★【電気不要】空気から飲料水を生成するスポンジ素材を開発【太陽光をあてるだけ】(ナゾロジー) - goo ニュース</t>
  </si>
  <si>
    <t>https://news.goo.ne.jp/article/nazology/world/nazology-177173.html</t>
    <phoneticPr fontId="82"/>
  </si>
  <si>
    <t xml:space="preserve">https://newsdig.tbs.co.jp/articles/withbloomberg/1907921      </t>
    <phoneticPr fontId="82"/>
  </si>
  <si>
    <t>https://www.jetro.go.jp/biznews/2025/05/0a952d2f71fae271.html</t>
    <phoneticPr fontId="82"/>
  </si>
  <si>
    <t>https://news.yahoo.co.jp/articles/375741fb313055fdb95120e838b91fd4cb8dba58</t>
    <phoneticPr fontId="82"/>
  </si>
  <si>
    <t>https://lalalausa.com/archives/64983</t>
    <phoneticPr fontId="82"/>
  </si>
  <si>
    <t>https://www.nna.jp/news/2792715?utm_source=newsletter&amp;utm_medium=email&amp;utm_campaign=club_bn&amp;country=cny&amp;type=3&amp;free=1</t>
    <phoneticPr fontId="82"/>
  </si>
  <si>
    <t>　中国の地方都市にはまだまだ知らないローカルコンビニブランドがたくさんある――。小浅商事の中国法人、小浅（上海）貿易（上海市）の鈴木涼介運営部長は実感を込めてこう語る。業界団体の資料からも同様のことが見えてくる。中国チェーンストア業界団体の中国連鎖経営協会（ＣＣＦＡ）によると、コンビニ上位100社を合わせた2024年末の店舗数は前年末比約８％増の19万6,000店。ただ100社の顔触れを見ても沿海部に住む日本人にはなじみのない名前がほとんどだ。中国のコンビニ総数は23年末時点で32万1,000店とされ、地方にはあまたのコンビニブランドが存在していることが分かる。しかし、店舗数の拡大に伴い市場競争も激化。商品・サービスの拡充に各ブランドがしのぎを削る中、現在は多くのローカルコンビニが差別化を図る商品の一つとしておにぎりに着目している。
「地方のコンビニの間では現在、中食の強化に向けて、プライベートブランドの食品をつくる工場を自前で設ける動きが活発化している」と鈴木氏。中でもおにぎりを取り扱いたいブランドは多いが、おいしいおにぎりの作り方が分からない。小浅にはのりの供給依頼とともに、おいしいおにぎりの作り方を教えてほしいとの問い合わせが相次ぐ。そこで、小浅はコメの炊き方から具の提案まで、おにぎりの作り方をレクチャーすることから始める提案型営業でのりを売り込んでいる。
中国の地方都市にはさまざまなローカルコンビニブランドが存在する。写真はウルムチ市を中心に400店展開する「毎日毎夜」。同店の商品棚にもおにぎりが並ぶ
　既存顧客からの紹介で新規の問い合わせが入ることも多い。同社が新疆ウイグル自治区のローカルコンビニと取引を始めたのも既存顧客からの紹介だった。新疆では首府のウルムチ市を中心に同エリアの２大コンビニブランドが各400店を展開。今では双方のブランドと取引をしている。ある意味、のりはおにぎり文化とともにあり、いかに文化を定着させていけるかがのり需要拡大の鍵を握る。小浅は定着策の一環として、日系食品メーカーとともに「おにぎり会」を立ち上げ、中国全土におにぎり文化を広める取り組みを行っている。</t>
    <phoneticPr fontId="82"/>
  </si>
  <si>
    <t>https://news.yahoo.co.jp/articles/dcd5c19ac90f0ff712dd17394c614cc6736f926f</t>
    <phoneticPr fontId="82"/>
  </si>
  <si>
    <t>　2025年5月27日から29日までの3日間、シンガポールにおいて「ヴィネクスポ・アジア 2025」が開催される。ヴィネクスポは、ワインやスピリッツを中心とした国際見本市として1981年にフランス・ボルドーで始まったもので、以降はそれを補完する小見本市も世界各国で開かれている。
　世界中にある大小のワイナリー、酒造メーカー、インポーターらがブース出展し、膨大な数の酒類を目にすることができるイベント。ここ数年はアジア版となるヴィネクスポ・アジアが、香港とシンガポールで交互に開催されてきた。　ただし、商談の場として活用されることから、参加者はビジネス関係者に限定され、一般開放はされていない。それでも2024年の香港開催では、国際的なビジネス拠点ということもあってか、1万4000人を超える参加者を集めた。今回の開催地であるシンガポールは、世界の10％のワインを輸入しているというアジア太平洋地域のなかでも、特にワインの消費が大きいと言われている地域。2023年の開催時は35か国から約1000社が出展し、シンガポールはもちろん、周辺の中国、マレーシア、ベトナム、タイなどから約1万人が来場。商談数は事前予約されたものだけでも3500を超えたとされている。
　そして今回の2025年はマリーナベイ・サンズを会場に、1100社の出展、ならびに1万1000人の参加者が見込まれる。ワイン産業が近年大きな盛り上がりを見せている米国やオーストラリア、もしくは欧州からの出展が大半を占めるものの、ワインやスピリッツ以外の酒類も幅広く出品されるため、まさに世界中のお酒が集結する一大イベントとなりそうだ。そんな「ヴィネクスポ・アジア 2025」の公式サイトでは、5月13日現在、出展予定者の中に日本のチョーヤ梅酒（シンガポールの現地法人）と、佐賀県に蔵元を置く幸姫酒造の名前が見受けられる。日本人にとってはおなじみの梅酒と、英国International Wine Challengeなどでたびたび受賞している老舗の幸姫酒造の日本酒が、アジア各国にどう受け止められているのか気になるところ。なお、ヴィネクスポはこの5月に米国でも開催されており、年内にはインド、アルゼンチンでの開催も予定されている。こうしたイベントで出品されたユニークなお酒がバイヤーによって見いだされ、日本のお店に並ぶことも少なくなく、一消費者としても要注目だ。</t>
    <phoneticPr fontId="82"/>
  </si>
  <si>
    <t>シンガポール</t>
    <phoneticPr fontId="82"/>
  </si>
  <si>
    <t>https://news.yahoo.co.jp/articles/5b0dc1ef327d36df46f42e0ccf7ae573956e1471</t>
    <phoneticPr fontId="82"/>
  </si>
  <si>
    <t>　インドでまた、不法製造された密造酒を飲んで２１人が亡くなるという惨事が発生した。４日（現地時間）、ＡＦＰ通信や米国ＣＢＳニュースなどによると、最近インド北部パンジャブ州の７つの村で密造酒を飲んだ住民２１人が死亡し、１０人が病院に運ばれて治療を受けている。病院に搬送された人のうち４人は重体だという。
彼らは１１～１２日ごろ密造酒を飲んだ後、嘔吐し始めたとインドＰＴＩ通信は伝えた。パンジャブ州警察庁長官はＸ（旧ツイッター）を通じて不法酒類流通組織の元締めを含む９人を逮捕したとし「オンラインで購入したメタノールが密造酒の製造に使われたことが確認された」と明らかにした。ただし、現地警察は密造酒のどの成分によって死亡者が発生したのかについては具体的に明らかにしていない。昨年１０月にはインド東部ビハール州で密造酒を飲んだ住民２５人が死亡した。２０１９年２月には北東部アッサム州でも類似の事件が発生して１５５人が亡くなっている。インドで不法流通している密造酒は主にメタノールのような化学物質を混ぜて作り、これを誤って飲んだ場合、失明や肝臓損傷だけでなく死に至る場合もある。</t>
    <phoneticPr fontId="82"/>
  </si>
  <si>
    <t>　 コロワイドは１３日、子会社を通じてオーストラリアやアラブ首長国連邦（ＵＡＥ）でステーキレストランを運営する豪シーグラスを買収すると発表した。全株式を取得し、シーグラスが実施する増資を引き受ける。取得価格は非開示。株式取得日は６月上旬の予定。シーグラスはオーストラリアで１７店舗、ＵＡＥで２店舗のプレミアムステーキハウスを展開している。牛肉の調達に関して、オーストラリア国内の有力な処理業者と強固な信頼・取引関係があり、これらをグループ全体で活用する。</t>
    <phoneticPr fontId="82"/>
  </si>
  <si>
    <t>オーストラリア</t>
    <phoneticPr fontId="82"/>
  </si>
  <si>
    <t>　調理済み食品に関連したリステリア菌による感染で少なくとも10人が発症し、製造業者が複数の製品を自主回収していると連邦当局が発表した。
米国食品医薬品局（FDA）は土曜日、カリフォルニア州サンフェルナンドのフレッシュ＆レディフーズ社が製造した食品に関連したアウトブレイクについて、連邦、州、地方当局が調査中であると発表した。FDAによると、発症した10人はカリフォルニア州とネバダ州に在住し、入院が必要となった。FDAによると、これらの製品はアリゾナ州、カリフォルニア州、ネバダ州、ワシントン州の小売店や食品サービス販売店、病院、ホテル、コンビニエンスストア、空港、航空会社などで販売されていた。リステリア菌による症状は通常、汚染された食品を摂取してから2週間以内に現れる。軽症の場合は発熱、筋肉痛、吐き気、倦怠感、嘔吐、下痢などがあり、重症の場合は頭痛、首のこわばり、錯乱、平衡感覚の喪失、けいれんなどがある。連邦当局は、昨年から最近のアウトブレイクの調査を開始したものの、感染源を特定するのに十分な証拠がなかったと述べた。FDAの調査官がフレッシュ＆レディフーズから採取した検体から、アウトブレイクの菌株と一致するリステリア菌を発見したため、4月に調査が再開されたという。FDAは、発症した10人のうち6人がリステリア菌に感染する前に入院していたことを明らかにした。また、患者が以前治療を受けていた医療施設のうち少なくとも3つで、フレッシュ＆レディフーズ社製の食品が提供されていたことも明らかにした。疾病管理予防センター（CDC）は、感染患者からの検査サンプルは2023年12月から2024年9月にかけて採取されたと述べた。フレッシュ＆レディは、フレッシュ＆レディ・フーズ、シティ・ポイント・マーケット・フレッシュ・フード・トゥ・ゴー、フレッシュ・テイク・クレイブ・アウェイのブランド名で、今年4月22日から5月19日までの「賞味期限」で識別できる複数の製品を自主回収した。</t>
    <phoneticPr fontId="82"/>
  </si>
  <si>
    <t>https://www.jetro.go.jp/biznews/2025/05/87405d51c21c8a3f.html</t>
    <phoneticPr fontId="82"/>
  </si>
  <si>
    <t>　米国食品医薬品局（FDA）は5月6日、米国向けに製造される食品、医薬品などを製造する外国施設に対する事前通知なしの検査を拡大させる方針と発表外部サイトへ、新しいウィンドウで開きますした。この計画発表にあたり、マーティン・A・マカリーFDA長官は「外国企業は施設検査前に事前通知を受ける一方で、米国製造業者にはそのような通知はない。FDAが外国施設に対する検査を正常な軌道に戻すための広範な戦略の一環として、重要な一歩だ」としている。外国施設に対する査察は、現在は、査察が円滑に行われることなどを目的として、原則として事前に当該施設に対する通知がなされている。今回は、インドと中国の製造施設に対して試行的に行ってきた、事前通知なしの検査プログラムを拡大する方針としている。他方で、CBSニュース（4月28日）によれば、複数の当局者の話として、インドと中国の製造施設に対して試行的に行ってきた事前通知なしの検査プログラムが、トランプ政権下で行われたFDAの人員削減の影響により、停滞しているとしており、今回発表された方針の実現可能性は不透明とみられる。
（注）事前通知なしの査察拡大の方針発表前の外国食品施設に対する査察に関する資料は米国食品安全強化法（FSMA）概要を参照。</t>
    <phoneticPr fontId="82"/>
  </si>
  <si>
    <t>　食品メーカー最大手、ネスレの米国部門ネスレＵＳＡは、原材料価格の高騰を理由に一部のチョコレート製品の価格を引き上げる。甘いお菓子が、消費者にとって割高な状態が続くことを示している。ブルームバーグ・ニュースが確認したメモによると、ネスレＵＳＡは６月23日から「トールハウス」チョコレートチップクッキーや製菓用ココア、ファッジキットの価格を引き上げる。事情に詳しい関係者によると、同社は昨年末に一部の原材料サプライヤーに対し、価格引き下げや払い戻しの提供、場合によっては供給契約の取り消しを要請する書簡を送付した。しかし、一部サプライヤーは要請を拒否したと、関係者は非公開情報だとして匿名を条件に語った。書簡はサプライヤーごとに、砂糖やコーヒーなど同社が購入する幾つもの製品に関する要求を詳細に記していたと、関係者は述べた。食料品全般の価格上昇が落ち着く中でも、チョコレートや一部の食品の値上がりは続いている。昨年終盤には供給不足によりカカオ豆先物相場が記録的な高水準に達し、各メーカーは製品価格の引き上げを余儀なくされた。ネスレと競合他社は、過去１年間でカカオ豆やコーヒー豆のコスト急騰に直面し、利益率確保のために価格を引き上げた。こうした値上げは、ネスレが先月発表した１－３月（第１四半期）決算で売上高が予想を上回る伸びとなった主な要因だ。
ローラン・フレイシェ最高経営責任者（ＣＥＯ）は決算発表の電話会見で、「競争の激しい環境下で消費者の反応を念頭に置きつつ、コストをカバーするために可能な限りの価格」設定を行っていると説明していた。
原題：Nestle to Raise Prices of Some US Chocolate on High Cocoa Costs（抜粋）</t>
    <phoneticPr fontId="82"/>
  </si>
  <si>
    <t>スイス</t>
    <phoneticPr fontId="82"/>
  </si>
  <si>
    <t>　インド商工省は5月1日、輸出（品質管理・検査）法（1963年）に基づく省令を改正し、養殖エビや白身魚など水産物の生産・加工工程で抗微生物薬剤（Antimicrobial）使用を大幅に制限すると発表した（添付資料参照）。今回の改正は、2015年5月に世界保健機関（WHO）で採択された「薬剤耐性（AMR）に関する国際行動計画」を国内制度に落とし込むもので、薬剤耐性対策を輸出競争力確保の観点から前倒しで実施する狙いがあると考えられる。
　改正条項では、養殖水産物の成長促進・歩留まり改善を目的とした抗微生物薬剤使用を全面禁止するとともに、カルバペネム系やグリコペプチド系などを含む18類型の広範な抗生物質、18種類の抗ウイルス薬、抗原虫薬ニタゾキサニドを列挙し、ふ化場や、飼料製造、前処理、加工施設などを含むサプライチェーン全段階での使用を禁じた。違反製品は輸出検査審議会（EIC）により不適合とされ、輸出許可が下りないほか、度重なる違反に対しては、リコールや行政処分など罰則の対象となり得る。現地の法務アドバイザリーメディアの記事では、より持続可能で責任ある養殖手法への転換を要求する今回の改正は、インド現地生産者・加工業者に少なくない負担を生じさせる懸念があると指摘されている（「リーガリティー・シンプリファイド」5月2日）。
インドの2023年度（2023年4月～2024年3月）の水産物輸出額は、6,052億ルピー（約1兆288億円、1ルピー＝約1.7円）で、2023年度実績（同6,397億ルピー）を下回ったが、数量では過去最高の輸出数量178万トンを記録した。品目別では、冷凍エビが数量比で全体の40.2％、金額比で全体の66.1％と首位を占めている。水産物全体の主要輸出先3カ国は米国（輸出総額の34.5％）、中国（同18.8％）、日本（同5.4％）だ。日本にとっても、インドはベトナム、インドネシアと並ぶエビの主要供給源になっている。</t>
    <phoneticPr fontId="82"/>
  </si>
  <si>
    <t>　世界には、未だ水不足に悩まされている地域は多く、電気も使えない状況がしばしばあります。そんな難しい状況で、生命に欠かせない水をどのように得ることができるでしょうか。オーストラリアのロイヤルメルボルン工科大学（RMIT University）の研究チームは、太陽光だけで大気中の水分を吸着・放出し、飲料水を確保できる新しいスポンジ素材「WLG-15」を開発しました。この研究成果は、2025年3月5日付の『Journal of Cleaner Production』誌に掲載されました。
目次
    電気不要！空気中から飲料水を集めるスポンジ素材を開発
    必要なのは太陽光だけ！夜に水を集め、昼に放出することに成功
電気不要！空気中から飲料水を集めるスポンジ素材を開発
地球上の淡水資源は限られており、干ばつや災害時にはインフラが寸断されて飲み水の確保が困難になります。
従来の空気を冷却して水滴を凝縮させる方法では大量の電力を必要とするため、停電時や電力網が未整備な地域では実用性に乏しいという課題がありました。
また、常温下で大気中の水分を吸着する技術にも注目が集まっていますが、高価な材料（金属有機構造体など）や大型システムが必要なため携帯性やコスト面で制約が残っています。そこで本研究では再生可能かつ安価なバルサ木材を利用しています。</t>
    <phoneticPr fontId="82"/>
  </si>
  <si>
    <t>残留農薬基準違反事案発生のお知らせとお詫びについて - 新着情報- JAふじ伊豆</t>
    <phoneticPr fontId="15"/>
  </si>
  <si>
    <t xml:space="preserve">   この度、ファーマーズマーケット「ＫＡＵ～ら」にて販売された「カブ」から食品衛生法で規定する残留農薬基準を超えた農薬成分が検出される事案が発生いたしました。
　本事案は、当ＪＡが食の安全・安心を確保するための一環として実施している残留農薬自主検査により判明いたしました。経過につきましては、令和7年4月30日に検査機関㈱ＬＳＩメディエンスにて自主検査を実施したところ、5月9日に、同店で販売するカブから残留農薬基準値を超える「クロラントラニリプロール※1」が検出されたとの報告を受け、食品衛生法上に規定する残留農薬基準値に違反することを確認いたしました。
　今回の検出結果については、「許容一日摂取量（ADI）※2」から見て健康への影響はないものと判断される数値です。
　この度はご利用いただいた皆さまに多大なご迷惑、ご心配をおかけいたしましたこと、深くお詫び申し上げます。
　本事案を受け、当ＪＡは今後より一層の生産指導の徹底を図り、更なる食の安全・安心の取り組みを強化し、再発防止に努めてまいります。
※1クロラントラニリプロールは当該農薬に含まれる殺虫剤成分です。
※2許容一日摂取量（ADI）は人が毎日一生涯にわたって摂取しても健康に悪影響がないとされる量です。
   1.検査結果概要について
（1）農産物名　　カブ
（2）販売場所　　ＫＡＵ～ら（静岡県沼津市東椎路字芝原下677）
（3）販売期間　　令和7年4月23日 ～  令和7年5月8日
（4）検査結果       検出農薬成分     クロラントラニリプロール    検出値  0.33ppm    食品衛生法基準値  0.2ppm</t>
    <phoneticPr fontId="15"/>
  </si>
  <si>
    <t>https://www.ja-fujiizu.or.jp/news_topics/news.php?id=568</t>
    <phoneticPr fontId="15"/>
  </si>
  <si>
    <t xml:space="preserve">中国産ごまの種子に検査命令 検疫所で「アフラトキシン」を検出 - ウェルネスデイリーニュース </t>
    <phoneticPr fontId="15"/>
  </si>
  <si>
    <t xml:space="preserve">   厚生労働省は9日、検疫所におけるモニタリング検査の結果、中国産ごまの種子からアフラトキシンを検出したため、輸入業者に対して食品衛生法第26条第3項に基づく検査命令の実施（輸入届出ごとの全ロットに対する検査）を義務付けたと発表した。アフラトキシンは、発がん性を有するカビ毒（アスペルギルス属の真菌により産生される）の一種。
＜違反の内容＞
品　 名：ごまの種子
輸入者：㈱貝塚正雄商店
輸出者：QINGDAO SINO-WORLD INTERNATIONAL TRADING CO.,LTD.
届出数量および重量：1,440 BG、3万6,000 kg
検査結果：アフラトキシン35μg/kg、32μg/kg検出（基準：付着してはならない）
届出先：横浜検疫所
日本への到着年月日：2025年４月12日
違反確定日：2025年５月２日
貨物の措置状況：全量保管中
</t>
    <phoneticPr fontId="15"/>
  </si>
  <si>
    <t>https://wellness-news.co.jp/posts/250512-1/</t>
    <phoneticPr fontId="15"/>
  </si>
  <si>
    <t xml:space="preserve">チキン南蛮丼 一部食品表示シール誤貼付 - フーズチャネル - インフォマート </t>
    <phoneticPr fontId="82"/>
  </si>
  <si>
    <t xml:space="preserve">   2025年5月11日に、ワイストア守山大屋敷テラスで販売した「チキン南蛮丼(表示が、たこ焼きになっている)」において、食品表示シールの誤貼付【大きなたこが主役のたこ焼き】のシールを貼ったため、リコール(自主回収)する。(リコールプラス編集部)(リコールプラス)
商品名:チキン南蛮丼(表示　大きなたこが主役のたこ焼き)
形態　:パック入り
【JANコード】【製造番号】【ロット番号】①0204129203995
【消費期限】2025年5月11日
【その他】食品表示シールの貼り間違い。チキン南蛮丼に【大きなたこが主役のたこ焼き】のシールを貼って店頭に出した。
【販売店】ワイストア守山大屋敷テラス
【販売日】2025年5月11日
【販売数量】販売3個、内1個お客様の申し出による回収。今後の回収、2個
【回収方法】販売店での回収  ワイストア守山大屋敷テラス  
【対応】返金</t>
    <phoneticPr fontId="82"/>
  </si>
  <si>
    <t>https://foods-ch.infomart.co.jp/anzen/recall/169461</t>
    <phoneticPr fontId="82"/>
  </si>
  <si>
    <t>表示から「日付」省略、涙目のシール…　期限見直しで食品ロス削減へ</t>
    <phoneticPr fontId="82"/>
  </si>
  <si>
    <t xml:space="preserve">   食品を買う時、新しい方がいいからとつい棚の奥に手を伸ばしてしまう人もいるかもしれない。でも、ちょっと待って――。期限切れで廃棄される食品を減らそうと、スナック菓子や缶詰に記載される「賞味期限」や傷みやすい食品に記載される「消費期限」を見直す動きが進んでいる。
　◇マヨネーズの賞味期限表示を変更
　キユーピー（東京都渋谷区）は13日、主力商品のマヨネーズのうち新たに6品の賞味期間を1～3カ月長くし、日付を省いて年月のみの賞味期限表示に変更すると発表した。家庭での賞味期限切れやメーカーへの返品、廃棄の削減効果を期待する。キユーピーは、テストを実施し賞味期限を延長しても品質は変わらずおいしく食べられることを確認した。また、1日単位での在庫管理がなくなるため、量販店や物流業者などの取引先からは、業務の効率化を期待する声が上がっているという。広報担当者は「食品ロスの削減だけでなく物流問題といった社会課題の解決につながればといい」との話す。
　◇ポテトチップスや食用油でも
　同様の取り組みは各種の食品で加速しており、湖池屋（東京都渋谷区）は2024年4月からポテトチップスなどジャガイモを原料に使う商品、トウモロコシが原料の商品の賞味期限をそれぞれ2カ月延長し、年月表示に変えた。昭和産業（東京都千代田区）も24年9月から食用油の一部商品で賞味期限を延長し、年月表示に変えた。ただし、今後、対象商品を増やすには品質確認などが必要なため時間がかかるという。担当者は「変更の成果を見ながら他の製品でも徐々に進めていきたい」と話す。
　◇「涙目シール」で客の目を引く
　コンビニエンスストアでも消費期限を延ばす取り組みが広がっている。ローソンは12日、手巻きずし4品の消費期限を従来より6時間延長すると発表した。ファミリーマートでは3月以降、おむすび、弁当などの米飯商品約70品の消費期限を2時間延長。期限の迫った商品に貼る値下げシールに涙目のおむすびのイラストをあしらい「たすけてください」というメッセージも付けた。客の目に留まりやすいよう工夫した。</t>
    <phoneticPr fontId="82"/>
  </si>
  <si>
    <t>https://news.yahoo.co.jp/articles/7a01a4d24eae2bba7d06ad71945e644326426fa7</t>
    <phoneticPr fontId="82"/>
  </si>
  <si>
    <t xml:space="preserve">容器表示見直しと「ＰＲＩＳＭＡ２０２０」で（2025年5月15日号） | 通販 - 日本流通産業新聞 </t>
    <phoneticPr fontId="82"/>
  </si>
  <si>
    <t xml:space="preserve">   ２６年に、機能性表示食品の届け出や、製造の現場がひっ迫する恐れが出てきている。小林製薬の紅麹問題の流れを受けて、機能性表示食品の届け出の制度が改正され、２６年８月までに、パッケージ表示を見直すことが求められることとなった。容器の目立つ部分に、「機能性表示食品」と表示し枠で囲むことなどが義務付けられた。一方、２５年４月１日には、ＳＲによる届け出資料の、透明性と信頼性を確保する目的で、「ＰＲＩＳＭＡ（プリズマ）声明２０２０」に準拠した届け出が必須となった。表示事項の変更に伴うパッケージの見直しと、「ＰＲＩＳＭＡ２０２０」への変更を、同時にやってしまおうという事業者も多いようだ。大手健康食品メーカー複数社に取材したところ、２５年６月ごろから２６年にかけて、「順次届け出を行っていく」と話す事業者が複数あった。大手・中堅事業者も含め、機能性表示食品を販売する事業者がこぞって変更届けや、新しいパッケージの容器の製造の発注を行うことになりそうだ。表示改変の期限である２６年８月に向けて、容器メーカーやＯＥＭの製造ラインがひっ迫する可能性がある。機能性表示食品を扱う事業者は、早目の対応が求められそうだ。
■大手は６月ごろから順次対応
　大手健康食品通販メーカー数社に、パッケージの見直しについて取材したところ、各社が変更届の提出に向けて動いていることが分かった。今年６月ごろから変更届けの提出の動きが活発化しそうだ。大手健康食品・化粧品通販のディーエイチシー（ＤＨＣ、本社東京都、宮崎緑社長）では、「当社の機能性表示食品全製品の変更届けの受理を、猶予期間（２６年８月末まで）に完了させるべく、遅くとも秋までには順次、変更届けの提出を行う見込みだ」（マーケティング統括ユニット健康食品グループ岡田康宏課長）と話している。
　大手食品メーカーＡ社の健康食品通販部門では、「適切な表示の判断基準などの情報が出そろい次第、社内ルールを整備した上で、２５年下半期～２６年上半期ごろをめどに、パッケージや各種販促物の切り替え対応を行っていく」（商品開発担当）としている。別の大手健康食品通販Ｂ社では、「２５年６月ごろから、順次変更届の提出を開始していく予定となっている」（広報担当）と話している。</t>
    <phoneticPr fontId="82"/>
  </si>
  <si>
    <t>https://www.bci.co.jp/nichiryu/article/17379</t>
    <phoneticPr fontId="82"/>
  </si>
  <si>
    <t xml:space="preserve">イオン、6月6日、カリフォルニア産カルローズ米100％の「かろやか」を発売 - goo ニュース </t>
    <phoneticPr fontId="82"/>
  </si>
  <si>
    <t xml:space="preserve">   イオン（千葉県）は6月6日より順次、アメリカ・カリフォルニア産のカルローズ米を100％使用した新商品「かろやか」を、要望の多い都市部を中心に発売する。
　昨年から続く米の供給不足により、「米が手に入りにくい」「価格が高く気軽に買えない」といった声が寄せられている。また、地域によっては十分な供給ができない状況が続いている。こうしたなか同社は、ミニマムアクセス枠内で輸入されたアメリカ産米と国産米をブレンドした「二穂の匠（にすいのたくみ）」を2025年4月に発売し、要望の高い地域で好評を得た。その結果、アメリカ産米も選択肢として求められていると判断し、カリフォルニア産カルローズ米の発売を決定した。
　カルローズ米は国産米と異なる特性や味わいを持ち、リゾットやブイヤベースに適しており、ピラフなどを軽い食感に仕上げることができる。イオンは日本の米の美味しさや食文化を守りつつ、代替品ではない新たな食の選択肢として提案していく。
　なお、今回発売するカルローズ米は、米国カリフォルニア州の農業基準に基づいて生産され、品質管理や残留農薬検査なども実施された商品である。また、日本の食品衛生法基準を全て満たし、輸入時の検査も経て安全性が確認されている。
【販売概要】
　商品名：アメリカ・カリフォルニア産カルローズ米「かろやか」
　発売日：2025年6月6日（金）より順次
　販売店舗：「イオン」「イオンスタイル」など
　価格：本体2,680円（税込2,894.40円）
　規格：4kg
　取り扱い量：約1.4万t</t>
    <phoneticPr fontId="82"/>
  </si>
  <si>
    <t>https://news.goo.ne.jp/article/diamondrm/business/diamondrm-512466.html</t>
    <phoneticPr fontId="82"/>
  </si>
  <si>
    <t>【行政動向最前線】食品ロス削減へ、期限表示GLの安全係数「0.8以上」を削除 「フードバンク認証制度」を2026年4月に導入</t>
    <phoneticPr fontId="82"/>
  </si>
  <si>
    <t xml:space="preserve">   食品ロス削減に向けた動きが本格化してきた。直近の重要な取り組みに、食品期限表示ガイドラインの改正と、フードバンク認証制度の導入がある。消費者庁は、これまで必要以上に短く設定されてきた食品の期限表示の見直しを促すため、「食品期限表示設定ガイドライン」を改正し、3月28日に公表した。2026年4月からは、企業が寄附した食品を適切に管理できるフードバンクの認証制度をスタートさせる。これらの施策により、まだ食べられるのにもかかわらず廃棄される食品の削減を目指す。
    必要以上に短い期限表示
　政府の食品ロス削減推進会議は昨年12月24日、事業系食品ロスの新たな削減目標として、2030年度までに2000年度比で60％減とする方針を掲げた。家庭系食品ロスの削減目標については、従来の50％減を据え置いた。事業系食品ロスの削減は、8年前倒しで当初目標の50％減を達成。農林水産省では「（新たな目標の）60％減については過去のトレンドを踏まえて設定した」（外食・食文化課食品ロス・リサイクル対策室）と説明している。目標達成に向けて、国は新たな施策を打ち出した。その1つが、期限表示の設定の在り方を改善すること。食品の消費期限や賞味期限は、各企業が自社の基準に基づいて設定している。消費期限は、微生物試験など安全性に関する試験結果を優先して設定。賞味期限は、理化学試験や官能検査など品質に関する試験結果を優先して設定することが基本となる。どちらも科学的な根拠に基づいて、それぞれの食品の特性に応じて設定する。
　食品によって期限の長さは異なるものの、消費期限については「5日以内」と思っている消費者が多い。チルド商品で「5日以下」を消費期限としている食品メーカーもある。これは1995年に期限表示を導入した際に、国の通知によって、消費期限と賞味期限を「5日」で区分する考え方を示したことによるもの。その後、「5日」の区分方法は取り消され、2008年からは推奨されていないが、現在も引きずっている消費者や企業も少なくないようだ。さらに、必要以上に期限表示を短めに設定している企業も多い。たとえば、缶詰やレトルトパウチ食品は加圧加熱殺菌を施しているため、微生物による危害の恐れがない。当然、むやみに期限を短く設定する必要もない。だが、これらの食品でも「安全係数」を用いて、期限表示を必要以上に短く設定しているケースが多い。
　一般的に各食品メーカーでは、科学的な試験で得られた期限に、「1」未満の数字を乗じて期限を設定している。これは、品質のバラツキや保管条件のブレを考慮して、試験結果で得られた期限よりも短めに設定するのが狙い。その際に用いる「1」未満の数字を安全係数と呼ぶ。
　消費者庁が行った調査によると、缶詰・レトルト分野で用いる安全係数は「0.8～0.99」が最も多く、6割に上った。次に多かったのが「0.70～0.79」で、2割強を占めた。本来、缶詰やレトルトパウチ食品は微生物のリスクの観点から、安全係数を用いて期限を短めに設定する必要性がない。しかし、ほとんどの企業で実施されているというのが実態だ。この背景として、食品表示法の食品表示基準Q&amp;Aで、期限を設定する際に、安全係数について「0.8以上を目安に設定することが望ましい」としてきたことがある。
</t>
    <phoneticPr fontId="82"/>
  </si>
  <si>
    <t>https://www.data-max.co.jp/article/78029</t>
    <phoneticPr fontId="82"/>
  </si>
  <si>
    <t>有機酒類や有機畜産物が輸出可能になります！</t>
    <phoneticPr fontId="82"/>
  </si>
  <si>
    <t xml:space="preserve">   ～EU加盟国との有機同等性の範囲が拡大～
2025年5月18日（日曜日）から、有機JAS認証を受けた有機酒類、有機畜産物及び有機畜産物を原料とした有機加工食品について、有機（organic）と表示して、EU加盟国へ輸出できるようになります。これにより、有機日本酒等が日本から輸出されることが期待されます。また、EUの制度による認証を受けた有機酒類等の輸入については、2025年5月16日（金曜日）から、JAS制度に基づき「有機」等と表示することができます。
1.経緯
これまで、有機農産物及び有機農産物加工食品については、日本とEU加盟国との間において有機JAS制度に基づく輸出入がなされていました。2020年7月から日本において有機畜産物の表示規制が開始されたこと、2022年10月から有機酒類が有機JASの対象になったことから、農林水産省及び国税庁がEUと協議を行ってきた結果、有機酒類、有機畜産物及び有機畜産物を原料とした有機加工食品についても、有機JAS制度に基づき輸出入できるようになりました。これにより、有機食品の輸出入に係る手数料や手間が軽減され、輸出の増大等が期待されます。
2.日本とEU加盟国の輸出入について
有機酒類、有機畜産物及び有機畜産物を原料とした有機加工食品に関し、EUと合意した相互承認の内容は以下のとおりです。
(1)日本からEU加盟国への輸出について
1.対象範囲    有機JAS制度に基づき、最終的に日本国内で生産、加工され、格付された有機酒類、有機畜産物及び有機畜産物を原料とした有機加工食品
2.生産基準    有機加工食品の日本農林規格(令和4年9月1日財務省・農林水産省告示第18号)   有機畜産物の日本農林規格（平成17年10月27日農林水産省告示第1608号）
3.発効日        2025年5月18日（日曜日）
(2)EU加盟国から日本への輸入について
1.対象範囲   EUの有機基準に基づき、最終的にEU加盟国内で生産、加工され、認証された有機酒類、有機畜産物及び有機畜産物を原料とした有機加工食品（有機JASの適用範囲に限る。）
2.生産基準   Regulation（EU）2018/848
3.発効日       2025年5月16日（金曜日）</t>
    <phoneticPr fontId="82"/>
  </si>
  <si>
    <t>https://www.maff.go.jp/j/press/shokuhin/ninsyo/250515.html</t>
    <phoneticPr fontId="82"/>
  </si>
  <si>
    <t>30%程度</t>
    <rPh sb="3" eb="5">
      <t>テイド</t>
    </rPh>
    <phoneticPr fontId="82"/>
  </si>
  <si>
    <t>６０%程度</t>
    <rPh sb="3" eb="5">
      <t>テイド</t>
    </rPh>
    <phoneticPr fontId="82"/>
  </si>
  <si>
    <t>90%程度</t>
    <rPh sb="3" eb="5">
      <t>テイド</t>
    </rPh>
    <phoneticPr fontId="82"/>
  </si>
  <si>
    <t>画像からの推定目標</t>
    <rPh sb="0" eb="2">
      <t>ガゾウ</t>
    </rPh>
    <rPh sb="5" eb="7">
      <t>スイテイ</t>
    </rPh>
    <rPh sb="7" eb="9">
      <t>モクヒョウ</t>
    </rPh>
    <phoneticPr fontId="82"/>
  </si>
  <si>
    <t>と</t>
    <phoneticPr fontId="82"/>
  </si>
  <si>
    <t>期待される次世代コロニー識別装置</t>
    <rPh sb="0" eb="2">
      <t>キタイ</t>
    </rPh>
    <rPh sb="5" eb="8">
      <t>ジセダイ</t>
    </rPh>
    <rPh sb="12" eb="14">
      <t>シキベツ</t>
    </rPh>
    <rPh sb="14" eb="16">
      <t>ソウチ</t>
    </rPh>
    <phoneticPr fontId="30"/>
  </si>
  <si>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　　　　
　待機指示
　【訓練】嘔吐物処理の実施訓練
　【お客様・パートナー】客、納品業者に体調不良者がある場合には日報に記録</t>
    <phoneticPr fontId="8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</si>
</sst>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18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4"/>
      <color rgb="FF00206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7030A0"/>
      <name val="ＭＳ Ｐゴシック"/>
      <family val="3"/>
      <charset val="128"/>
    </font>
    <font>
      <b/>
      <sz val="14"/>
      <color rgb="FF333333"/>
      <name val="游ゴシック"/>
      <family val="3"/>
      <charset val="128"/>
    </font>
    <font>
      <b/>
      <sz val="15"/>
      <color rgb="FF454545"/>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1"/>
      <color rgb="FF7030A0"/>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13"/>
      <name val="游ゴシック"/>
      <family val="3"/>
      <charset val="128"/>
    </font>
    <font>
      <b/>
      <sz val="20"/>
      <color theme="0"/>
      <name val="ＭＳ Ｐゴシック"/>
      <family val="3"/>
      <charset val="128"/>
    </font>
    <font>
      <sz val="20"/>
      <color theme="0"/>
      <name val="ＭＳ Ｐゴシック"/>
      <family val="3"/>
      <charset val="128"/>
    </font>
    <font>
      <b/>
      <sz val="13.5"/>
      <name val="游ゴシック"/>
      <family val="3"/>
      <charset val="128"/>
    </font>
    <font>
      <b/>
      <sz val="14"/>
      <color indexed="53"/>
      <name val="ＭＳ Ｐゴシック"/>
      <family val="3"/>
      <charset val="128"/>
    </font>
    <font>
      <b/>
      <sz val="12"/>
      <name val="游ゴシック"/>
      <family val="3"/>
      <charset val="128"/>
    </font>
    <font>
      <b/>
      <sz val="12"/>
      <color indexed="51"/>
      <name val="ＭＳ Ｐゴシック"/>
      <family val="3"/>
      <charset val="128"/>
    </font>
    <font>
      <b/>
      <sz val="9"/>
      <color indexed="10"/>
      <name val="ＭＳ Ｐゴシック"/>
      <family val="3"/>
      <charset val="128"/>
    </font>
    <font>
      <b/>
      <u/>
      <sz val="12"/>
      <color indexed="60"/>
      <name val="ＭＳ Ｐゴシック"/>
      <family val="3"/>
      <charset val="128"/>
    </font>
    <font>
      <b/>
      <u/>
      <sz val="12"/>
      <color indexed="10"/>
      <name val="ＭＳ Ｐゴシック"/>
      <family val="3"/>
      <charset val="128"/>
    </font>
    <font>
      <sz val="11"/>
      <color theme="1"/>
      <name val="AR P丸ゴシック体E"/>
      <family val="3"/>
      <charset val="128"/>
    </font>
    <font>
      <b/>
      <sz val="20"/>
      <color theme="1"/>
      <name val="ＭＳ Ｐゴシック"/>
      <family val="3"/>
      <charset val="128"/>
      <scheme val="minor"/>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rgb="FFFF9900"/>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rgb="FF0070C0"/>
        <bgColor indexed="64"/>
      </patternFill>
    </fill>
    <fill>
      <patternFill patternType="solid">
        <fgColor indexed="52"/>
        <bgColor indexed="64"/>
      </patternFill>
    </fill>
  </fills>
  <borders count="318">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thin">
        <color theme="3"/>
      </left>
      <right style="medium">
        <color theme="3"/>
      </right>
      <top style="thin">
        <color theme="3"/>
      </top>
      <bottom style="thin">
        <color theme="3"/>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style="medium">
        <color theme="3"/>
      </right>
      <top style="medium">
        <color auto="1"/>
      </top>
      <bottom/>
      <diagonal/>
    </border>
    <border>
      <left style="medium">
        <color theme="3"/>
      </left>
      <right style="medium">
        <color indexed="12"/>
      </right>
      <top style="medium">
        <color theme="3"/>
      </top>
      <bottom/>
      <diagonal/>
    </border>
    <border>
      <left/>
      <right/>
      <top style="thin">
        <color auto="1"/>
      </top>
      <bottom style="medium">
        <color auto="1"/>
      </bottom>
      <diagonal/>
    </border>
    <border>
      <left style="medium">
        <color theme="3"/>
      </left>
      <right style="medium">
        <color theme="3"/>
      </right>
      <top style="medium">
        <color rgb="FF0070C0"/>
      </top>
      <bottom/>
      <diagonal/>
    </border>
    <border>
      <left style="medium">
        <color theme="3"/>
      </left>
      <right style="medium">
        <color indexed="12"/>
      </right>
      <top style="medium">
        <color rgb="FF0070C0"/>
      </top>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medium">
        <color theme="3"/>
      </left>
      <right style="medium">
        <color theme="3"/>
      </right>
      <top/>
      <bottom style="medium">
        <color indexed="12"/>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64"/>
      </left>
      <right/>
      <top/>
      <bottom style="medium">
        <color auto="1"/>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style="medium">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right/>
      <top/>
      <bottom style="medium">
        <color indexed="64"/>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style="medium">
        <color rgb="FF0070C0"/>
      </left>
      <right style="medium">
        <color rgb="FF0070C0"/>
      </right>
      <top style="medium">
        <color rgb="FF0070C0"/>
      </top>
      <bottom style="thin">
        <color rgb="FF0070C0"/>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6" fillId="0" borderId="0">
      <alignment vertical="center"/>
    </xf>
    <xf numFmtId="0" fontId="6" fillId="0" borderId="0"/>
    <xf numFmtId="0" fontId="66" fillId="0" borderId="0">
      <alignment vertical="center"/>
    </xf>
    <xf numFmtId="0" fontId="6"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3" fillId="0" borderId="0">
      <alignment vertical="center"/>
    </xf>
    <xf numFmtId="0" fontId="4" fillId="0" borderId="0">
      <alignment vertical="center"/>
    </xf>
    <xf numFmtId="0" fontId="66"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4" fillId="0" borderId="0"/>
    <xf numFmtId="0" fontId="105" fillId="0" borderId="0" applyNumberFormat="0" applyFill="0" applyBorder="0" applyAlignment="0" applyProtection="0"/>
    <xf numFmtId="0" fontId="104" fillId="0" borderId="0"/>
    <xf numFmtId="0" fontId="139" fillId="0" borderId="0" applyNumberFormat="0" applyFill="0" applyBorder="0" applyAlignment="0" applyProtection="0">
      <alignment vertical="center"/>
    </xf>
  </cellStyleXfs>
  <cellXfs count="932">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1"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1"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3" fillId="0" borderId="0" xfId="2" applyFont="1">
      <alignment vertical="center"/>
    </xf>
    <xf numFmtId="0" fontId="6" fillId="0" borderId="0" xfId="2" applyAlignment="1">
      <alignment horizontal="center" vertical="center"/>
    </xf>
    <xf numFmtId="0" fontId="24" fillId="0" borderId="0" xfId="2" applyFont="1" applyAlignment="1">
      <alignment horizontal="center" vertical="center"/>
    </xf>
    <xf numFmtId="0" fontId="31" fillId="8" borderId="12" xfId="17" applyFont="1" applyFill="1" applyBorder="1" applyAlignment="1">
      <alignment horizontal="left" vertical="center"/>
    </xf>
    <xf numFmtId="0" fontId="31" fillId="8" borderId="13" xfId="17" applyFont="1" applyFill="1" applyBorder="1" applyAlignment="1">
      <alignment horizontal="center" vertical="center"/>
    </xf>
    <xf numFmtId="0" fontId="31" fillId="8" borderId="13" xfId="2" applyFont="1" applyFill="1" applyBorder="1" applyAlignment="1">
      <alignment horizontal="center" vertical="center"/>
    </xf>
    <xf numFmtId="0" fontId="32" fillId="8" borderId="13" xfId="2" applyFont="1" applyFill="1" applyBorder="1" applyAlignment="1">
      <alignment horizontal="center" vertical="center"/>
    </xf>
    <xf numFmtId="0" fontId="32" fillId="8" borderId="14" xfId="2" applyFont="1" applyFill="1" applyBorder="1" applyAlignment="1">
      <alignment horizontal="center" vertical="center"/>
    </xf>
    <xf numFmtId="0" fontId="1" fillId="0" borderId="0" xfId="17">
      <alignment vertical="center"/>
    </xf>
    <xf numFmtId="0" fontId="38" fillId="0" borderId="0" xfId="17" applyFont="1">
      <alignment vertical="center"/>
    </xf>
    <xf numFmtId="0" fontId="32" fillId="8" borderId="15" xfId="2" applyFont="1" applyFill="1" applyBorder="1" applyAlignment="1">
      <alignment horizontal="center" vertical="center"/>
    </xf>
    <xf numFmtId="0" fontId="32" fillId="8" borderId="16" xfId="2" applyFont="1" applyFill="1" applyBorder="1" applyAlignment="1">
      <alignment horizontal="center" vertical="center"/>
    </xf>
    <xf numFmtId="0" fontId="1" fillId="9" borderId="16" xfId="17" applyFill="1" applyBorder="1">
      <alignment vertical="center"/>
    </xf>
    <xf numFmtId="0" fontId="35" fillId="0" borderId="0" xfId="17" applyFont="1" applyAlignment="1">
      <alignment horizontal="center" vertical="center"/>
    </xf>
    <xf numFmtId="0" fontId="1" fillId="9" borderId="16" xfId="17" applyFill="1" applyBorder="1" applyAlignment="1">
      <alignment horizontal="center" vertical="center"/>
    </xf>
    <xf numFmtId="0" fontId="8" fillId="9" borderId="0" xfId="1" applyFill="1" applyBorder="1" applyAlignment="1" applyProtection="1">
      <alignment vertical="center" wrapText="1"/>
    </xf>
    <xf numFmtId="0" fontId="6" fillId="9" borderId="16" xfId="2" applyFill="1" applyBorder="1" applyAlignment="1">
      <alignment vertical="center" wrapText="1"/>
    </xf>
    <xf numFmtId="0" fontId="43" fillId="0" borderId="0" xfId="17" applyFont="1" applyAlignment="1">
      <alignment vertical="center" wrapText="1"/>
    </xf>
    <xf numFmtId="0" fontId="45" fillId="0" borderId="0" xfId="17" applyFont="1" applyAlignment="1">
      <alignment horizontal="left" vertical="center"/>
    </xf>
    <xf numFmtId="0" fontId="35"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6"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1" fillId="0" borderId="0" xfId="2" applyFont="1" applyAlignment="1">
      <alignment vertical="top" wrapText="1"/>
    </xf>
    <xf numFmtId="0" fontId="6" fillId="2" borderId="21" xfId="2" applyFill="1" applyBorder="1" applyAlignment="1">
      <alignment vertical="top" wrapText="1"/>
    </xf>
    <xf numFmtId="0" fontId="0" fillId="0" borderId="23" xfId="0" applyBorder="1">
      <alignment vertical="center"/>
    </xf>
    <xf numFmtId="0" fontId="14" fillId="0" borderId="23" xfId="0" applyFont="1" applyBorder="1">
      <alignment vertical="center"/>
    </xf>
    <xf numFmtId="0" fontId="0" fillId="0" borderId="24"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3" xfId="0" applyBorder="1" applyAlignment="1">
      <alignment vertical="top"/>
    </xf>
    <xf numFmtId="0" fontId="0" fillId="0" borderId="0" xfId="0" applyAlignment="1">
      <alignment vertical="top"/>
    </xf>
    <xf numFmtId="0" fontId="0" fillId="0" borderId="0" xfId="0" applyAlignment="1">
      <alignment horizontal="left" vertical="center"/>
    </xf>
    <xf numFmtId="0" fontId="69" fillId="0" borderId="0" xfId="0" applyFont="1" applyAlignment="1">
      <alignment horizontal="left" vertical="center"/>
    </xf>
    <xf numFmtId="0" fontId="70" fillId="0" borderId="0" xfId="0" applyFont="1" applyAlignment="1">
      <alignment horizontal="center" vertical="center" wrapText="1"/>
    </xf>
    <xf numFmtId="0" fontId="70" fillId="0" borderId="0" xfId="0" applyFont="1" applyAlignment="1">
      <alignment horizontal="left" vertical="center" wrapText="1"/>
    </xf>
    <xf numFmtId="0" fontId="80" fillId="0" borderId="0" xfId="17" applyFont="1">
      <alignment vertical="center"/>
    </xf>
    <xf numFmtId="0" fontId="79" fillId="0" borderId="0" xfId="2" applyFont="1">
      <alignment vertical="center"/>
    </xf>
    <xf numFmtId="0" fontId="88" fillId="0" borderId="0" xfId="2" applyFont="1" applyAlignment="1">
      <alignment horizontal="center" vertical="center"/>
    </xf>
    <xf numFmtId="14" fontId="87" fillId="0" borderId="0" xfId="2" applyNumberFormat="1" applyFont="1" applyAlignment="1">
      <alignment horizontal="center" vertical="center"/>
    </xf>
    <xf numFmtId="0" fontId="6" fillId="0" borderId="22" xfId="0" applyFont="1" applyBorder="1">
      <alignment vertical="center"/>
    </xf>
    <xf numFmtId="0" fontId="6" fillId="0" borderId="13" xfId="0" applyFont="1" applyBorder="1">
      <alignment vertical="center"/>
    </xf>
    <xf numFmtId="0" fontId="6" fillId="0" borderId="23" xfId="0" applyFont="1" applyBorder="1">
      <alignment vertical="center"/>
    </xf>
    <xf numFmtId="0" fontId="6" fillId="0" borderId="0" xfId="0" applyFont="1">
      <alignment vertical="center"/>
    </xf>
    <xf numFmtId="0" fontId="86" fillId="0" borderId="23" xfId="0" applyFont="1" applyBorder="1">
      <alignment vertical="center"/>
    </xf>
    <xf numFmtId="0" fontId="86" fillId="0" borderId="0" xfId="0" applyFont="1">
      <alignment vertical="center"/>
    </xf>
    <xf numFmtId="0" fontId="86" fillId="5" borderId="23" xfId="0" applyFont="1" applyFill="1" applyBorder="1">
      <alignment vertical="center"/>
    </xf>
    <xf numFmtId="0" fontId="86" fillId="5" borderId="0" xfId="0" applyFont="1" applyFill="1">
      <alignment vertical="center"/>
    </xf>
    <xf numFmtId="0" fontId="6" fillId="5" borderId="59" xfId="2" applyFill="1" applyBorder="1">
      <alignment vertical="center"/>
    </xf>
    <xf numFmtId="0" fontId="6" fillId="0" borderId="59" xfId="2" applyBorder="1">
      <alignment vertical="center"/>
    </xf>
    <xf numFmtId="0" fontId="6" fillId="0" borderId="0" xfId="2" applyAlignment="1">
      <alignment horizontal="left" vertical="top"/>
    </xf>
    <xf numFmtId="0" fontId="6" fillId="24" borderId="64" xfId="2" applyFill="1" applyBorder="1" applyAlignment="1">
      <alignment horizontal="left" vertical="top"/>
    </xf>
    <xf numFmtId="0" fontId="8" fillId="24" borderId="63" xfId="1" applyFill="1" applyBorder="1" applyAlignment="1" applyProtection="1">
      <alignment horizontal="left" vertical="top"/>
    </xf>
    <xf numFmtId="0" fontId="80" fillId="0" borderId="0" xfId="17" applyFont="1" applyAlignment="1">
      <alignment horizontal="left" vertical="center"/>
    </xf>
    <xf numFmtId="0" fontId="87" fillId="19" borderId="11" xfId="2" applyFont="1" applyFill="1" applyBorder="1" applyAlignment="1">
      <alignment horizontal="center" vertical="center"/>
    </xf>
    <xf numFmtId="0" fontId="6" fillId="0" borderId="0" xfId="2" applyAlignment="1">
      <alignment horizontal="left" vertical="center"/>
    </xf>
    <xf numFmtId="0" fontId="99" fillId="5" borderId="23" xfId="0" applyFont="1" applyFill="1" applyBorder="1">
      <alignment vertical="center"/>
    </xf>
    <xf numFmtId="0" fontId="99" fillId="5" borderId="0" xfId="0" applyFont="1" applyFill="1" applyAlignment="1">
      <alignment horizontal="left" vertical="center"/>
    </xf>
    <xf numFmtId="0" fontId="99" fillId="5" borderId="0" xfId="0" applyFont="1" applyFill="1">
      <alignment vertical="center"/>
    </xf>
    <xf numFmtId="176" fontId="99" fillId="5" borderId="0" xfId="0" applyNumberFormat="1" applyFont="1" applyFill="1" applyAlignment="1">
      <alignment horizontal="left" vertical="center"/>
    </xf>
    <xf numFmtId="182" fontId="99" fillId="5" borderId="0" xfId="0" applyNumberFormat="1" applyFont="1" applyFill="1" applyAlignment="1">
      <alignment horizontal="center" vertical="center"/>
    </xf>
    <xf numFmtId="0" fontId="99" fillId="5" borderId="23" xfId="0" applyFont="1" applyFill="1" applyBorder="1" applyAlignment="1">
      <alignment vertical="top"/>
    </xf>
    <xf numFmtId="0" fontId="99" fillId="5" borderId="0" xfId="0" applyFont="1" applyFill="1" applyAlignment="1">
      <alignment vertical="top"/>
    </xf>
    <xf numFmtId="14" fontId="99" fillId="5" borderId="0" xfId="0" applyNumberFormat="1" applyFont="1" applyFill="1" applyAlignment="1">
      <alignment horizontal="left" vertical="center"/>
    </xf>
    <xf numFmtId="14" fontId="99" fillId="0" borderId="0" xfId="0" applyNumberFormat="1" applyFont="1">
      <alignment vertical="center"/>
    </xf>
    <xf numFmtId="0" fontId="100" fillId="0" borderId="0" xfId="0" applyFont="1">
      <alignment vertical="center"/>
    </xf>
    <xf numFmtId="0" fontId="8" fillId="24" borderId="52" xfId="1" applyFill="1" applyBorder="1" applyAlignment="1" applyProtection="1">
      <alignment horizontal="left" vertical="top"/>
    </xf>
    <xf numFmtId="0" fontId="6" fillId="24" borderId="62" xfId="2" applyFill="1" applyBorder="1" applyAlignment="1">
      <alignment horizontal="left" vertical="top"/>
    </xf>
    <xf numFmtId="0" fontId="32"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6" fillId="0" borderId="0" xfId="17" applyFont="1" applyAlignment="1">
      <alignment horizontal="left" vertical="center"/>
    </xf>
    <xf numFmtId="0" fontId="47" fillId="0" borderId="18" xfId="17" applyFont="1" applyBorder="1">
      <alignment vertical="center"/>
    </xf>
    <xf numFmtId="0" fontId="47" fillId="0" borderId="18" xfId="17" applyFont="1" applyBorder="1" applyAlignment="1">
      <alignment horizontal="right" vertical="center"/>
    </xf>
    <xf numFmtId="0" fontId="35" fillId="0" borderId="20" xfId="17" applyFont="1" applyBorder="1" applyAlignment="1">
      <alignment horizontal="center" vertical="center"/>
    </xf>
    <xf numFmtId="0" fontId="49" fillId="0" borderId="0" xfId="17" applyFont="1" applyAlignment="1">
      <alignment horizontal="center" vertical="center"/>
    </xf>
    <xf numFmtId="0" fontId="50" fillId="0" borderId="0" xfId="17" applyFont="1" applyAlignment="1">
      <alignment horizontal="center" vertical="center" wrapText="1"/>
    </xf>
    <xf numFmtId="0" fontId="1" fillId="0" borderId="0" xfId="17" applyAlignment="1">
      <alignment vertical="center" shrinkToFit="1"/>
    </xf>
    <xf numFmtId="0" fontId="12" fillId="0" borderId="58"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6" fillId="3" borderId="0" xfId="17" applyFont="1" applyFill="1" applyAlignment="1">
      <alignment horizontal="center" vertical="center" wrapText="1"/>
    </xf>
    <xf numFmtId="0" fontId="1" fillId="5" borderId="0" xfId="2" applyFont="1" applyFill="1" applyAlignment="1">
      <alignment horizontal="center" vertical="center"/>
    </xf>
    <xf numFmtId="0" fontId="43" fillId="5" borderId="0" xfId="0" applyFont="1" applyFill="1" applyAlignment="1">
      <alignment horizontal="center" vertical="center" wrapText="1"/>
    </xf>
    <xf numFmtId="180" fontId="47"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7"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7" fillId="17" borderId="69" xfId="16" applyFont="1" applyFill="1" applyBorder="1">
      <alignment vertical="center"/>
    </xf>
    <xf numFmtId="0" fontId="10" fillId="17" borderId="69" xfId="16" applyFont="1" applyFill="1" applyBorder="1">
      <alignment vertical="center"/>
    </xf>
    <xf numFmtId="0" fontId="34" fillId="0" borderId="0" xfId="17" applyFont="1" applyAlignment="1">
      <alignment horizontal="left" vertical="center" indent="2"/>
    </xf>
    <xf numFmtId="0" fontId="101" fillId="0" borderId="0" xfId="17" applyFont="1">
      <alignment vertical="center"/>
    </xf>
    <xf numFmtId="0" fontId="1" fillId="17" borderId="0" xfId="2" applyFont="1" applyFill="1">
      <alignment vertical="center"/>
    </xf>
    <xf numFmtId="0" fontId="24" fillId="17" borderId="0" xfId="19" applyFont="1" applyFill="1">
      <alignment vertical="center"/>
    </xf>
    <xf numFmtId="0" fontId="24" fillId="17" borderId="0" xfId="2" applyFont="1" applyFill="1" applyAlignment="1">
      <alignment horizontal="left" vertical="center"/>
    </xf>
    <xf numFmtId="0" fontId="38" fillId="17" borderId="0" xfId="17" applyFont="1" applyFill="1">
      <alignment vertical="center"/>
    </xf>
    <xf numFmtId="0" fontId="12" fillId="0" borderId="0" xfId="2" applyFont="1" applyAlignment="1">
      <alignment horizontal="center" vertical="center"/>
    </xf>
    <xf numFmtId="14" fontId="83" fillId="0" borderId="0" xfId="2" applyNumberFormat="1" applyFont="1" applyAlignment="1">
      <alignment horizontal="center" vertical="center"/>
    </xf>
    <xf numFmtId="0" fontId="12" fillId="0" borderId="0" xfId="2" applyFont="1" applyAlignment="1">
      <alignment vertical="top" wrapText="1"/>
    </xf>
    <xf numFmtId="0" fontId="38" fillId="0" borderId="0" xfId="17" applyFont="1" applyAlignment="1">
      <alignment horizontal="center" vertical="center"/>
    </xf>
    <xf numFmtId="0" fontId="106" fillId="17" borderId="0" xfId="17" applyFont="1" applyFill="1" applyAlignment="1">
      <alignment horizontal="left" vertical="center"/>
    </xf>
    <xf numFmtId="0" fontId="83" fillId="0" borderId="0" xfId="2" applyFont="1" applyAlignment="1">
      <alignment vertical="top" wrapText="1"/>
    </xf>
    <xf numFmtId="180" fontId="47" fillId="10" borderId="71" xfId="17" applyNumberFormat="1" applyFont="1" applyFill="1" applyBorder="1" applyAlignment="1">
      <alignment horizontal="center" vertical="center"/>
    </xf>
    <xf numFmtId="14" fontId="87" fillId="19" borderId="61" xfId="2" applyNumberFormat="1" applyFont="1" applyFill="1" applyBorder="1" applyAlignment="1">
      <alignment vertical="center" shrinkToFit="1"/>
    </xf>
    <xf numFmtId="14" fontId="26" fillId="19" borderId="72" xfId="2" applyNumberFormat="1" applyFont="1" applyFill="1" applyBorder="1" applyAlignment="1">
      <alignment horizontal="center" vertical="center" shrinkToFit="1"/>
    </xf>
    <xf numFmtId="14" fontId="83" fillId="19" borderId="75" xfId="1" applyNumberFormat="1" applyFont="1" applyFill="1" applyBorder="1" applyAlignment="1" applyProtection="1">
      <alignment vertical="center" wrapText="1"/>
    </xf>
    <xf numFmtId="14" fontId="83" fillId="19" borderId="73" xfId="2" applyNumberFormat="1" applyFont="1" applyFill="1" applyBorder="1">
      <alignment vertical="center"/>
    </xf>
    <xf numFmtId="0" fontId="67" fillId="0" borderId="0" xfId="0" applyFont="1">
      <alignment vertical="center"/>
    </xf>
    <xf numFmtId="0" fontId="111" fillId="5" borderId="3" xfId="2" applyFont="1" applyFill="1" applyBorder="1">
      <alignment vertical="center"/>
    </xf>
    <xf numFmtId="0" fontId="110" fillId="0" borderId="59" xfId="0" applyFont="1" applyBorder="1">
      <alignment vertical="center"/>
    </xf>
    <xf numFmtId="0" fontId="24" fillId="17" borderId="0" xfId="19" applyFont="1" applyFill="1" applyAlignment="1">
      <alignment horizontal="center" vertical="center"/>
    </xf>
    <xf numFmtId="0" fontId="24" fillId="17" borderId="0" xfId="19" applyFont="1" applyFill="1" applyAlignment="1">
      <alignment horizontal="center" vertical="center" wrapText="1"/>
    </xf>
    <xf numFmtId="0" fontId="101" fillId="0" borderId="0" xfId="17" applyFont="1" applyAlignment="1">
      <alignment horizontal="left" vertical="center"/>
    </xf>
    <xf numFmtId="177" fontId="1" fillId="17" borderId="76" xfId="2" applyNumberFormat="1" applyFont="1" applyFill="1" applyBorder="1" applyAlignment="1">
      <alignment horizontal="center" vertical="center" wrapText="1"/>
    </xf>
    <xf numFmtId="0" fontId="112" fillId="17" borderId="77" xfId="2" applyFont="1" applyFill="1" applyBorder="1" applyAlignment="1">
      <alignment horizontal="center" vertical="center"/>
    </xf>
    <xf numFmtId="177" fontId="112" fillId="17" borderId="77" xfId="2" applyNumberFormat="1" applyFont="1" applyFill="1" applyBorder="1" applyAlignment="1">
      <alignment horizontal="center" vertical="center" shrinkToFit="1"/>
    </xf>
    <xf numFmtId="0" fontId="113" fillId="0" borderId="77" xfId="0" applyFont="1" applyBorder="1" applyAlignment="1">
      <alignment horizontal="center" vertical="center" wrapText="1"/>
    </xf>
    <xf numFmtId="177" fontId="12" fillId="17" borderId="77" xfId="2" applyNumberFormat="1" applyFont="1" applyFill="1" applyBorder="1" applyAlignment="1">
      <alignment horizontal="center" vertical="center" wrapText="1"/>
    </xf>
    <xf numFmtId="0" fontId="117" fillId="0" borderId="0" xfId="0" applyFont="1">
      <alignment vertical="center"/>
    </xf>
    <xf numFmtId="0" fontId="6" fillId="0" borderId="37" xfId="2" applyBorder="1">
      <alignment vertical="center"/>
    </xf>
    <xf numFmtId="0" fontId="6" fillId="0" borderId="38" xfId="2" applyBorder="1">
      <alignment vertical="center"/>
    </xf>
    <xf numFmtId="0" fontId="99" fillId="5" borderId="23" xfId="0" applyFont="1" applyFill="1" applyBorder="1" applyAlignment="1">
      <alignment horizontal="left" vertical="top"/>
    </xf>
    <xf numFmtId="0" fontId="33" fillId="17" borderId="0" xfId="2" applyFont="1" applyFill="1">
      <alignment vertical="center"/>
    </xf>
    <xf numFmtId="0" fontId="34" fillId="17" borderId="0" xfId="17" applyFont="1" applyFill="1">
      <alignment vertical="center"/>
    </xf>
    <xf numFmtId="0" fontId="35" fillId="17" borderId="0" xfId="17" applyFont="1" applyFill="1" applyAlignment="1">
      <alignment vertical="top" wrapText="1"/>
    </xf>
    <xf numFmtId="0" fontId="36" fillId="17" borderId="0" xfId="2" applyFont="1" applyFill="1" applyAlignment="1">
      <alignment horizontal="center" vertical="center"/>
    </xf>
    <xf numFmtId="0" fontId="78" fillId="17" borderId="0" xfId="17" applyFont="1" applyFill="1" applyAlignment="1">
      <alignment horizontal="left" vertical="center"/>
    </xf>
    <xf numFmtId="0" fontId="37" fillId="17" borderId="0" xfId="2" applyFont="1" applyFill="1" applyAlignment="1">
      <alignment vertical="center" wrapText="1"/>
    </xf>
    <xf numFmtId="0" fontId="39" fillId="17" borderId="0" xfId="2" applyFont="1" applyFill="1" applyAlignment="1">
      <alignment vertical="center" wrapText="1"/>
    </xf>
    <xf numFmtId="0" fontId="41" fillId="17" borderId="0" xfId="2" applyFont="1" applyFill="1">
      <alignment vertical="center"/>
    </xf>
    <xf numFmtId="0" fontId="42" fillId="17" borderId="0" xfId="2" applyFont="1" applyFill="1" applyAlignment="1">
      <alignment horizontal="center" vertical="center"/>
    </xf>
    <xf numFmtId="0" fontId="35" fillId="17" borderId="0" xfId="17" applyFont="1" applyFill="1" applyAlignment="1">
      <alignment horizontal="center" vertical="center"/>
    </xf>
    <xf numFmtId="0" fontId="40" fillId="17" borderId="0" xfId="17" applyFont="1" applyFill="1" applyAlignment="1">
      <alignment vertical="top" wrapText="1"/>
    </xf>
    <xf numFmtId="0" fontId="1" fillId="17" borderId="0" xfId="17" applyFill="1" applyAlignment="1">
      <alignment horizontal="center" vertical="center"/>
    </xf>
    <xf numFmtId="0" fontId="43" fillId="17" borderId="0" xfId="2" applyFont="1" applyFill="1" applyAlignment="1">
      <alignment vertical="center" wrapText="1"/>
    </xf>
    <xf numFmtId="0" fontId="39" fillId="17" borderId="0" xfId="2" applyFont="1" applyFill="1">
      <alignment vertical="center"/>
    </xf>
    <xf numFmtId="0" fontId="35" fillId="17" borderId="0" xfId="17" applyFont="1" applyFill="1">
      <alignment vertical="center"/>
    </xf>
    <xf numFmtId="0" fontId="44" fillId="17" borderId="0" xfId="17" applyFont="1" applyFill="1" applyAlignment="1">
      <alignment horizontal="center" vertical="center" wrapText="1"/>
    </xf>
    <xf numFmtId="0" fontId="45" fillId="17" borderId="0" xfId="17" applyFont="1" applyFill="1">
      <alignment vertical="center"/>
    </xf>
    <xf numFmtId="0" fontId="6" fillId="17" borderId="0" xfId="2" applyFill="1" applyAlignment="1">
      <alignment horizontal="center" vertical="center"/>
    </xf>
    <xf numFmtId="0" fontId="43" fillId="17" borderId="0" xfId="17" applyFont="1" applyFill="1" applyAlignment="1">
      <alignment vertical="center" wrapText="1"/>
    </xf>
    <xf numFmtId="0" fontId="48" fillId="17" borderId="0" xfId="17" applyFont="1" applyFill="1" applyAlignment="1">
      <alignment horizontal="center" vertical="center"/>
    </xf>
    <xf numFmtId="0" fontId="8" fillId="17" borderId="0" xfId="1" applyFill="1" applyAlignment="1" applyProtection="1">
      <alignment horizontal="center" vertical="center"/>
    </xf>
    <xf numFmtId="0" fontId="51" fillId="17" borderId="0" xfId="17" applyFont="1" applyFill="1" applyAlignment="1">
      <alignment horizontal="center" vertical="center"/>
    </xf>
    <xf numFmtId="0" fontId="0" fillId="17" borderId="0" xfId="0" applyFill="1" applyAlignment="1">
      <alignment vertical="center" wrapText="1"/>
    </xf>
    <xf numFmtId="0" fontId="1" fillId="17" borderId="56" xfId="17" applyFill="1" applyBorder="1" applyAlignment="1">
      <alignment horizontal="center" vertical="center" wrapText="1"/>
    </xf>
    <xf numFmtId="0" fontId="1" fillId="17" borderId="0" xfId="17" applyFill="1">
      <alignment vertical="center"/>
    </xf>
    <xf numFmtId="0" fontId="1" fillId="17" borderId="57" xfId="17" applyFill="1" applyBorder="1" applyAlignment="1">
      <alignment horizontal="center" vertical="center"/>
    </xf>
    <xf numFmtId="182" fontId="99" fillId="5" borderId="0" xfId="0" applyNumberFormat="1" applyFont="1" applyFill="1" applyAlignment="1">
      <alignment horizontal="left" vertical="center"/>
    </xf>
    <xf numFmtId="14" fontId="87" fillId="19" borderId="79" xfId="2" applyNumberFormat="1" applyFont="1" applyFill="1" applyBorder="1" applyAlignment="1">
      <alignment horizontal="center" vertical="center"/>
    </xf>
    <xf numFmtId="14" fontId="87" fillId="19" borderId="80" xfId="2" applyNumberFormat="1" applyFont="1" applyFill="1" applyBorder="1" applyAlignment="1">
      <alignment horizontal="center" vertical="center"/>
    </xf>
    <xf numFmtId="14" fontId="87" fillId="19" borderId="81" xfId="2" applyNumberFormat="1" applyFont="1" applyFill="1" applyBorder="1" applyAlignment="1">
      <alignment horizontal="center" vertical="center"/>
    </xf>
    <xf numFmtId="0" fontId="122" fillId="31" borderId="0" xfId="0" applyFont="1" applyFill="1" applyAlignment="1">
      <alignment horizontal="center" vertical="center" wrapText="1"/>
    </xf>
    <xf numFmtId="0" fontId="12" fillId="0" borderId="85" xfId="2" applyFont="1" applyBorder="1" applyAlignment="1">
      <alignment horizontal="center" vertical="center" wrapText="1"/>
    </xf>
    <xf numFmtId="14" fontId="83" fillId="19" borderId="1" xfId="1" applyNumberFormat="1" applyFont="1" applyFill="1" applyBorder="1" applyAlignment="1" applyProtection="1">
      <alignment horizontal="center" vertical="center" shrinkToFit="1"/>
    </xf>
    <xf numFmtId="0" fontId="108" fillId="19" borderId="80" xfId="2" applyFont="1" applyFill="1" applyBorder="1" applyAlignment="1">
      <alignment horizontal="center" vertical="center" wrapText="1"/>
    </xf>
    <xf numFmtId="0" fontId="108" fillId="19" borderId="80" xfId="2" applyFont="1" applyFill="1" applyBorder="1" applyAlignment="1">
      <alignment horizontal="center" vertical="center"/>
    </xf>
    <xf numFmtId="0" fontId="108" fillId="19" borderId="79" xfId="2" applyFont="1" applyFill="1" applyBorder="1" applyAlignment="1">
      <alignment horizontal="center" vertical="center"/>
    </xf>
    <xf numFmtId="0" fontId="121" fillId="0" borderId="0" xfId="2" applyFont="1">
      <alignment vertical="center"/>
    </xf>
    <xf numFmtId="0" fontId="6" fillId="0" borderId="0" xfId="2" applyAlignment="1">
      <alignment horizontal="center" vertical="top"/>
    </xf>
    <xf numFmtId="14" fontId="83" fillId="19" borderId="74" xfId="1" applyNumberFormat="1" applyFont="1" applyFill="1" applyBorder="1" applyAlignment="1" applyProtection="1">
      <alignment horizontal="center" vertical="center" wrapText="1"/>
    </xf>
    <xf numFmtId="0" fontId="118" fillId="31" borderId="0" xfId="0" applyFont="1" applyFill="1" applyAlignment="1">
      <alignment horizontal="center" vertical="center" wrapText="1"/>
    </xf>
    <xf numFmtId="0" fontId="21" fillId="17" borderId="76" xfId="2" applyFont="1" applyFill="1" applyBorder="1" applyAlignment="1">
      <alignment horizontal="center" vertical="center" wrapText="1"/>
    </xf>
    <xf numFmtId="0" fontId="85" fillId="0" borderId="0" xfId="2" applyFont="1" applyAlignment="1">
      <alignment vertical="top" wrapText="1"/>
    </xf>
    <xf numFmtId="0" fontId="8" fillId="0" borderId="88"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3" fillId="5" borderId="0" xfId="17" applyFont="1" applyFill="1" applyAlignment="1">
      <alignment vertical="center" wrapText="1"/>
    </xf>
    <xf numFmtId="14" fontId="83" fillId="19" borderId="61" xfId="2" applyNumberFormat="1" applyFont="1" applyFill="1" applyBorder="1" applyAlignment="1">
      <alignment horizontal="center" vertical="center" wrapText="1" shrinkToFit="1"/>
    </xf>
    <xf numFmtId="14" fontId="87" fillId="19" borderId="91" xfId="2" applyNumberFormat="1" applyFont="1" applyFill="1" applyBorder="1" applyAlignment="1">
      <alignment vertical="center" shrinkToFit="1"/>
    </xf>
    <xf numFmtId="0" fontId="113" fillId="21" borderId="77" xfId="0" applyFont="1" applyFill="1" applyBorder="1" applyAlignment="1">
      <alignment horizontal="center" vertical="center" wrapText="1"/>
    </xf>
    <xf numFmtId="0" fontId="113" fillId="33" borderId="77" xfId="0" applyFont="1" applyFill="1" applyBorder="1" applyAlignment="1">
      <alignment horizontal="center" vertical="center" wrapText="1"/>
    </xf>
    <xf numFmtId="0" fontId="136" fillId="17" borderId="0" xfId="2" applyFont="1" applyFill="1" applyAlignment="1">
      <alignment horizontal="center" vertical="center" wrapText="1"/>
    </xf>
    <xf numFmtId="183" fontId="136" fillId="17" borderId="0" xfId="2" applyNumberFormat="1" applyFont="1" applyFill="1" applyAlignment="1">
      <alignment horizontal="center" vertical="center"/>
    </xf>
    <xf numFmtId="14" fontId="87" fillId="19" borderId="1" xfId="2" applyNumberFormat="1" applyFont="1" applyFill="1" applyBorder="1" applyAlignment="1">
      <alignment horizontal="center" vertical="center" wrapText="1" shrinkToFit="1"/>
    </xf>
    <xf numFmtId="0" fontId="8" fillId="0" borderId="88" xfId="1" applyBorder="1" applyAlignment="1" applyProtection="1">
      <alignment horizontal="left" vertical="center" wrapText="1"/>
    </xf>
    <xf numFmtId="0" fontId="24" fillId="17" borderId="0" xfId="19" applyFont="1" applyFill="1" applyAlignment="1">
      <alignment horizontal="left" vertical="center"/>
    </xf>
    <xf numFmtId="0" fontId="137" fillId="21" borderId="82" xfId="2" applyFont="1" applyFill="1" applyBorder="1" applyAlignment="1">
      <alignment horizontal="center" vertical="center" wrapText="1"/>
    </xf>
    <xf numFmtId="0" fontId="114" fillId="0" borderId="0" xfId="2" applyFont="1" applyAlignment="1">
      <alignment vertical="top" wrapText="1"/>
    </xf>
    <xf numFmtId="0" fontId="83" fillId="19" borderId="80" xfId="1" applyFont="1" applyFill="1" applyBorder="1" applyAlignment="1" applyProtection="1">
      <alignment horizontal="center" vertical="center"/>
    </xf>
    <xf numFmtId="0" fontId="6" fillId="0" borderId="90" xfId="2" applyBorder="1">
      <alignment vertical="center"/>
    </xf>
    <xf numFmtId="0" fontId="8" fillId="0" borderId="93" xfId="1" applyFill="1" applyBorder="1" applyAlignment="1" applyProtection="1">
      <alignment vertical="center" wrapText="1"/>
    </xf>
    <xf numFmtId="0" fontId="114" fillId="0" borderId="94" xfId="1" applyFont="1" applyFill="1" applyBorder="1" applyAlignment="1" applyProtection="1">
      <alignment horizontal="left" vertical="top" wrapText="1"/>
    </xf>
    <xf numFmtId="0" fontId="8" fillId="0" borderId="95" xfId="1" applyBorder="1" applyAlignment="1" applyProtection="1">
      <alignment vertical="center" wrapText="1"/>
    </xf>
    <xf numFmtId="0" fontId="115" fillId="0" borderId="96" xfId="1" applyFont="1" applyFill="1" applyBorder="1" applyAlignment="1" applyProtection="1">
      <alignment horizontal="left" vertical="top" wrapText="1"/>
    </xf>
    <xf numFmtId="0" fontId="8" fillId="0" borderId="97" xfId="1" applyFill="1" applyBorder="1" applyAlignment="1" applyProtection="1">
      <alignment horizontal="left" vertical="center" wrapText="1"/>
    </xf>
    <xf numFmtId="0" fontId="11" fillId="0" borderId="100" xfId="17" applyFont="1" applyBorder="1" applyAlignment="1">
      <alignment horizontal="center" vertical="center" shrinkToFit="1"/>
    </xf>
    <xf numFmtId="0" fontId="47" fillId="0" borderId="101" xfId="17" applyFont="1" applyBorder="1" applyAlignment="1">
      <alignment vertical="center" shrinkToFit="1"/>
    </xf>
    <xf numFmtId="0" fontId="47" fillId="10" borderId="105" xfId="17" applyFont="1" applyFill="1" applyBorder="1" applyAlignment="1">
      <alignment horizontal="center" vertical="center"/>
    </xf>
    <xf numFmtId="0" fontId="47" fillId="0" borderId="101" xfId="17" applyFont="1" applyBorder="1" applyAlignment="1">
      <alignment horizontal="center" vertical="center"/>
    </xf>
    <xf numFmtId="0" fontId="89" fillId="17" borderId="108" xfId="17" applyFont="1" applyFill="1" applyBorder="1" applyAlignment="1">
      <alignment horizontal="center" vertical="center" wrapText="1"/>
    </xf>
    <xf numFmtId="14" fontId="89" fillId="17" borderId="109" xfId="17" applyNumberFormat="1" applyFont="1" applyFill="1" applyBorder="1" applyAlignment="1">
      <alignment horizontal="center" vertical="center"/>
    </xf>
    <xf numFmtId="0" fontId="12" fillId="0" borderId="111" xfId="2" applyFont="1" applyBorder="1" applyAlignment="1">
      <alignment horizontal="center" vertical="center" wrapText="1"/>
    </xf>
    <xf numFmtId="14" fontId="34" fillId="17" borderId="109" xfId="17" applyNumberFormat="1" applyFont="1" applyFill="1" applyBorder="1" applyAlignment="1">
      <alignment horizontal="center" vertical="center"/>
    </xf>
    <xf numFmtId="0" fontId="12" fillId="0" borderId="112" xfId="2" applyFont="1" applyBorder="1" applyAlignment="1">
      <alignment horizontal="center" vertical="center" wrapText="1"/>
    </xf>
    <xf numFmtId="0" fontId="12" fillId="0" borderId="113" xfId="2" applyFont="1" applyBorder="1" applyAlignment="1">
      <alignment horizontal="center" vertical="center" wrapText="1"/>
    </xf>
    <xf numFmtId="0" fontId="12" fillId="0" borderId="114" xfId="2" applyFont="1" applyBorder="1" applyAlignment="1">
      <alignment horizontal="center" vertical="center" wrapText="1"/>
    </xf>
    <xf numFmtId="0" fontId="12" fillId="0" borderId="111" xfId="2" applyFont="1" applyBorder="1" applyAlignment="1">
      <alignment horizontal="center" vertical="center"/>
    </xf>
    <xf numFmtId="0" fontId="12" fillId="5" borderId="114" xfId="2" applyFont="1" applyFill="1" applyBorder="1" applyAlignment="1">
      <alignment horizontal="center" vertical="center" wrapText="1"/>
    </xf>
    <xf numFmtId="0" fontId="1" fillId="17" borderId="115" xfId="17" applyFill="1" applyBorder="1" applyAlignment="1">
      <alignment horizontal="center" vertical="center" wrapText="1"/>
    </xf>
    <xf numFmtId="0" fontId="54" fillId="3" borderId="116" xfId="17" applyFont="1" applyFill="1" applyBorder="1" applyAlignment="1">
      <alignment horizontal="center" vertical="center" wrapText="1"/>
    </xf>
    <xf numFmtId="0" fontId="7" fillId="3" borderId="117" xfId="17" applyFont="1" applyFill="1" applyBorder="1" applyAlignment="1">
      <alignment horizontal="center" vertical="center" wrapText="1"/>
    </xf>
    <xf numFmtId="0" fontId="13" fillId="3" borderId="117" xfId="17" applyFont="1" applyFill="1" applyBorder="1" applyAlignment="1">
      <alignment horizontal="center" vertical="center" wrapText="1"/>
    </xf>
    <xf numFmtId="0" fontId="56" fillId="3" borderId="117" xfId="17" applyFont="1" applyFill="1" applyBorder="1" applyAlignment="1">
      <alignment horizontal="center" vertical="center" wrapText="1"/>
    </xf>
    <xf numFmtId="0" fontId="7" fillId="3" borderId="119" xfId="17" applyFont="1" applyFill="1" applyBorder="1" applyAlignment="1">
      <alignment horizontal="center" vertical="center" wrapText="1"/>
    </xf>
    <xf numFmtId="176" fontId="57" fillId="3" borderId="123" xfId="17" applyNumberFormat="1" applyFont="1" applyFill="1" applyBorder="1" applyAlignment="1">
      <alignment horizontal="center" vertical="center" wrapText="1"/>
    </xf>
    <xf numFmtId="0" fontId="57" fillId="3" borderId="123" xfId="17" applyFont="1" applyFill="1" applyBorder="1" applyAlignment="1">
      <alignment horizontal="left" vertical="center" wrapText="1"/>
    </xf>
    <xf numFmtId="176" fontId="57" fillId="11" borderId="124" xfId="17" applyNumberFormat="1" applyFont="1" applyFill="1" applyBorder="1" applyAlignment="1">
      <alignment horizontal="center" vertical="center" wrapText="1"/>
    </xf>
    <xf numFmtId="0" fontId="57" fillId="11" borderId="124" xfId="17" applyFont="1" applyFill="1" applyBorder="1" applyAlignment="1">
      <alignment horizontal="left" vertical="center" wrapText="1"/>
    </xf>
    <xf numFmtId="0" fontId="47" fillId="17" borderId="100" xfId="16" applyFont="1" applyFill="1" applyBorder="1">
      <alignment vertical="center"/>
    </xf>
    <xf numFmtId="0" fontId="61" fillId="12" borderId="125" xfId="17" applyFont="1" applyFill="1" applyBorder="1" applyAlignment="1">
      <alignment horizontal="center" vertical="center" wrapText="1"/>
    </xf>
    <xf numFmtId="176" fontId="59" fillId="12" borderId="125" xfId="17" applyNumberFormat="1" applyFont="1" applyFill="1" applyBorder="1" applyAlignment="1">
      <alignment horizontal="center" vertical="center" wrapText="1"/>
    </xf>
    <xf numFmtId="181" fontId="61" fillId="9" borderId="125" xfId="0" applyNumberFormat="1" applyFont="1" applyFill="1" applyBorder="1" applyAlignment="1">
      <alignment horizontal="center" vertical="center"/>
    </xf>
    <xf numFmtId="0" fontId="61" fillId="12" borderId="126" xfId="17" applyFont="1" applyFill="1" applyBorder="1" applyAlignment="1">
      <alignment horizontal="center" vertical="center" wrapText="1"/>
    </xf>
    <xf numFmtId="0" fontId="29" fillId="19" borderId="128" xfId="2" applyFont="1" applyFill="1" applyBorder="1" applyAlignment="1">
      <alignment horizontal="center" vertical="center" wrapText="1"/>
    </xf>
    <xf numFmtId="0" fontId="138" fillId="19" borderId="128" xfId="2" applyFont="1" applyFill="1" applyBorder="1" applyAlignment="1">
      <alignment horizontal="center" vertical="center" wrapText="1"/>
    </xf>
    <xf numFmtId="0" fontId="127" fillId="19" borderId="128" xfId="2" applyFont="1" applyFill="1" applyBorder="1" applyAlignment="1">
      <alignment horizontal="center" vertical="center" wrapText="1"/>
    </xf>
    <xf numFmtId="0" fontId="6" fillId="0" borderId="129" xfId="2" applyBorder="1" applyAlignment="1">
      <alignment vertical="top" wrapText="1"/>
    </xf>
    <xf numFmtId="0" fontId="6" fillId="0" borderId="130" xfId="2" applyBorder="1" applyAlignment="1">
      <alignment vertical="top" wrapText="1"/>
    </xf>
    <xf numFmtId="0" fontId="6" fillId="13" borderId="129" xfId="2" applyFill="1" applyBorder="1" applyAlignment="1">
      <alignment vertical="top" wrapText="1"/>
    </xf>
    <xf numFmtId="0" fontId="6" fillId="2" borderId="129" xfId="2" applyFill="1" applyBorder="1" applyAlignment="1">
      <alignment vertical="top" wrapText="1"/>
    </xf>
    <xf numFmtId="0" fontId="6" fillId="2" borderId="134" xfId="2" applyFill="1" applyBorder="1" applyAlignment="1">
      <alignment vertical="top" wrapText="1"/>
    </xf>
    <xf numFmtId="0" fontId="1" fillId="2" borderId="131" xfId="2" applyFont="1" applyFill="1" applyBorder="1" applyAlignment="1">
      <alignment vertical="top" wrapText="1"/>
    </xf>
    <xf numFmtId="0" fontId="96" fillId="2" borderId="134" xfId="2" applyFont="1" applyFill="1" applyBorder="1" applyAlignment="1">
      <alignment vertical="top" wrapText="1"/>
    </xf>
    <xf numFmtId="0" fontId="6" fillId="3" borderId="129" xfId="2" applyFill="1" applyBorder="1">
      <alignment vertical="center"/>
    </xf>
    <xf numFmtId="0" fontId="1" fillId="3" borderId="135" xfId="2" applyFont="1" applyFill="1" applyBorder="1" applyAlignment="1">
      <alignment vertical="top" wrapText="1"/>
    </xf>
    <xf numFmtId="0" fontId="0" fillId="19" borderId="129" xfId="0" applyFill="1" applyBorder="1" applyAlignment="1">
      <alignment vertical="top" wrapText="1"/>
    </xf>
    <xf numFmtId="0" fontId="6" fillId="14" borderId="129" xfId="2" applyFill="1" applyBorder="1">
      <alignment vertical="center"/>
    </xf>
    <xf numFmtId="0" fontId="17" fillId="3" borderId="136" xfId="2" applyFont="1" applyFill="1" applyBorder="1" applyAlignment="1">
      <alignment horizontal="center" vertical="center" wrapText="1"/>
    </xf>
    <xf numFmtId="0" fontId="87" fillId="19" borderId="137" xfId="2" applyFont="1" applyFill="1" applyBorder="1" applyAlignment="1">
      <alignment horizontal="center" vertical="center"/>
    </xf>
    <xf numFmtId="0" fontId="93" fillId="23" borderId="138" xfId="2" applyFont="1" applyFill="1" applyBorder="1" applyAlignment="1">
      <alignment horizontal="center" vertical="center" wrapText="1"/>
    </xf>
    <xf numFmtId="0" fontId="102" fillId="23" borderId="139" xfId="2" applyFont="1" applyFill="1" applyBorder="1" applyAlignment="1">
      <alignment horizontal="left" vertical="center" shrinkToFit="1"/>
    </xf>
    <xf numFmtId="0" fontId="92" fillId="23" borderId="139" xfId="2" applyFont="1" applyFill="1" applyBorder="1" applyAlignment="1">
      <alignment horizontal="center" vertical="center"/>
    </xf>
    <xf numFmtId="0" fontId="92" fillId="23" borderId="140" xfId="2" applyFont="1" applyFill="1" applyBorder="1" applyAlignment="1">
      <alignment horizontal="center" vertical="center"/>
    </xf>
    <xf numFmtId="0" fontId="8" fillId="0" borderId="142" xfId="1" applyFill="1" applyBorder="1" applyAlignment="1" applyProtection="1">
      <alignment vertical="center" wrapText="1"/>
    </xf>
    <xf numFmtId="0" fontId="25" fillId="0" borderId="143" xfId="2" applyFont="1" applyBorder="1" applyAlignment="1">
      <alignment vertical="top" wrapText="1"/>
    </xf>
    <xf numFmtId="0" fontId="92" fillId="23" borderId="139" xfId="2" applyFont="1" applyFill="1" applyBorder="1" applyAlignment="1">
      <alignment horizontal="center" vertical="center" wrapText="1"/>
    </xf>
    <xf numFmtId="0" fontId="140" fillId="0" borderId="96"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5"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5" fillId="3" borderId="0" xfId="1" applyNumberFormat="1" applyFont="1" applyFill="1" applyBorder="1" applyAlignment="1" applyProtection="1">
      <alignment horizontal="center" vertical="center" wrapText="1" shrinkToFit="1"/>
    </xf>
    <xf numFmtId="0" fontId="141" fillId="19" borderId="128" xfId="2" applyFont="1" applyFill="1" applyBorder="1" applyAlignment="1">
      <alignment horizontal="center" vertical="center" wrapText="1"/>
    </xf>
    <xf numFmtId="0" fontId="84" fillId="0" borderId="90" xfId="2" applyFont="1" applyBorder="1" applyAlignment="1">
      <alignment vertical="center" shrinkToFit="1"/>
    </xf>
    <xf numFmtId="0" fontId="8" fillId="0" borderId="154" xfId="1" applyBorder="1" applyAlignment="1" applyProtection="1">
      <alignment horizontal="left" vertical="center" wrapText="1"/>
    </xf>
    <xf numFmtId="0" fontId="6" fillId="0" borderId="154" xfId="2" applyBorder="1">
      <alignment vertical="center"/>
    </xf>
    <xf numFmtId="14" fontId="87" fillId="19" borderId="80" xfId="2" applyNumberFormat="1" applyFont="1" applyFill="1" applyBorder="1" applyAlignment="1">
      <alignment horizontal="center" vertical="center" wrapText="1"/>
    </xf>
    <xf numFmtId="0" fontId="8" fillId="0" borderId="158" xfId="1" applyFill="1" applyBorder="1" applyAlignment="1" applyProtection="1">
      <alignment horizontal="left" vertical="top" wrapText="1"/>
    </xf>
    <xf numFmtId="0" fontId="6" fillId="0" borderId="158" xfId="2" applyBorder="1">
      <alignment vertical="center"/>
    </xf>
    <xf numFmtId="0" fontId="142" fillId="31" borderId="65" xfId="0" applyFont="1" applyFill="1" applyBorder="1" applyAlignment="1">
      <alignment horizontal="center" vertical="center" wrapText="1"/>
    </xf>
    <xf numFmtId="0" fontId="85" fillId="19" borderId="141" xfId="2" applyFont="1" applyFill="1" applyBorder="1" applyAlignment="1">
      <alignment horizontal="center" vertical="center" wrapText="1"/>
    </xf>
    <xf numFmtId="0" fontId="114" fillId="0" borderId="160" xfId="1" applyFont="1" applyFill="1" applyBorder="1" applyAlignment="1" applyProtection="1">
      <alignment vertical="top" wrapText="1"/>
    </xf>
    <xf numFmtId="14" fontId="83" fillId="19" borderId="163" xfId="1" applyNumberFormat="1" applyFont="1" applyFill="1" applyBorder="1" applyAlignment="1" applyProtection="1">
      <alignment horizontal="center" vertical="center" shrinkToFit="1"/>
    </xf>
    <xf numFmtId="14" fontId="83" fillId="19" borderId="163" xfId="2" applyNumberFormat="1" applyFont="1" applyFill="1" applyBorder="1" applyAlignment="1">
      <alignment horizontal="center" vertical="center" wrapText="1" shrinkToFit="1"/>
    </xf>
    <xf numFmtId="14" fontId="83" fillId="19" borderId="163" xfId="1" applyNumberFormat="1" applyFont="1" applyFill="1" applyBorder="1" applyAlignment="1" applyProtection="1">
      <alignment horizontal="center" vertical="center" wrapText="1"/>
    </xf>
    <xf numFmtId="0" fontId="8" fillId="0" borderId="164" xfId="1" applyBorder="1" applyAlignment="1" applyProtection="1">
      <alignment vertical="center"/>
    </xf>
    <xf numFmtId="0" fontId="21" fillId="17" borderId="165" xfId="2" applyFont="1" applyFill="1" applyBorder="1" applyAlignment="1">
      <alignment horizontal="center" vertical="center" wrapText="1"/>
    </xf>
    <xf numFmtId="0" fontId="83" fillId="19" borderId="148" xfId="2" applyFont="1" applyFill="1" applyBorder="1" applyAlignment="1">
      <alignment horizontal="center" vertical="center"/>
    </xf>
    <xf numFmtId="0" fontId="83" fillId="19" borderId="0" xfId="2" applyFont="1" applyFill="1" applyAlignment="1">
      <alignment horizontal="center" vertical="center" wrapText="1"/>
    </xf>
    <xf numFmtId="0" fontId="145" fillId="0" borderId="0" xfId="0" applyFont="1">
      <alignment vertical="center"/>
    </xf>
    <xf numFmtId="0" fontId="128" fillId="0" borderId="0" xfId="0" applyFont="1">
      <alignment vertical="center"/>
    </xf>
    <xf numFmtId="0" fontId="0" fillId="19" borderId="156" xfId="0" applyFill="1" applyBorder="1" applyAlignment="1">
      <alignment horizontal="center" vertical="center"/>
    </xf>
    <xf numFmtId="0" fontId="0" fillId="0" borderId="156" xfId="0" applyBorder="1" applyAlignment="1">
      <alignment horizontal="center" vertical="center"/>
    </xf>
    <xf numFmtId="0" fontId="0" fillId="17" borderId="156" xfId="0" applyFill="1" applyBorder="1" applyAlignment="1">
      <alignment horizontal="center" vertical="center"/>
    </xf>
    <xf numFmtId="0" fontId="0" fillId="0" borderId="34" xfId="0" applyBorder="1" applyAlignment="1">
      <alignment horizontal="center" vertical="center"/>
    </xf>
    <xf numFmtId="9" fontId="0" fillId="19" borderId="156" xfId="0" applyNumberFormat="1" applyFill="1" applyBorder="1" applyAlignment="1">
      <alignment horizontal="center" vertical="center"/>
    </xf>
    <xf numFmtId="9" fontId="0" fillId="0" borderId="156" xfId="0" applyNumberFormat="1" applyBorder="1" applyAlignment="1">
      <alignment horizontal="center" vertical="center"/>
    </xf>
    <xf numFmtId="9" fontId="0" fillId="17" borderId="156" xfId="0" applyNumberFormat="1" applyFill="1" applyBorder="1" applyAlignment="1">
      <alignment horizontal="center" vertical="center"/>
    </xf>
    <xf numFmtId="0" fontId="146" fillId="0" borderId="172" xfId="0" applyFont="1" applyBorder="1" applyAlignment="1">
      <alignment horizontal="center" vertical="center"/>
    </xf>
    <xf numFmtId="0" fontId="146" fillId="0" borderId="173" xfId="0" applyFont="1" applyBorder="1" applyAlignment="1">
      <alignment horizontal="center" vertical="center"/>
    </xf>
    <xf numFmtId="0" fontId="146" fillId="0" borderId="174" xfId="0" applyFont="1" applyBorder="1" applyAlignment="1">
      <alignment horizontal="center" vertical="center"/>
    </xf>
    <xf numFmtId="0" fontId="146" fillId="0" borderId="175" xfId="0" applyFont="1" applyBorder="1" applyAlignment="1">
      <alignment horizontal="center" vertical="center"/>
    </xf>
    <xf numFmtId="0" fontId="146" fillId="0" borderId="176" xfId="0" applyFont="1" applyBorder="1" applyAlignment="1">
      <alignment horizontal="center" vertical="center"/>
    </xf>
    <xf numFmtId="0" fontId="146" fillId="0" borderId="177" xfId="0" applyFont="1" applyBorder="1" applyAlignment="1">
      <alignment horizontal="center" vertical="center"/>
    </xf>
    <xf numFmtId="0" fontId="146" fillId="0" borderId="178" xfId="0" applyFont="1" applyBorder="1" applyAlignment="1">
      <alignment horizontal="center" vertical="center"/>
    </xf>
    <xf numFmtId="0" fontId="146" fillId="0" borderId="179" xfId="0" applyFont="1" applyBorder="1" applyAlignment="1">
      <alignment horizontal="center" vertical="center"/>
    </xf>
    <xf numFmtId="0" fontId="0" fillId="0" borderId="180" xfId="0" applyBorder="1" applyAlignment="1">
      <alignment horizontal="center" vertical="center"/>
    </xf>
    <xf numFmtId="0" fontId="0" fillId="0" borderId="181" xfId="0" applyBorder="1" applyAlignment="1">
      <alignment horizontal="center" vertical="center"/>
    </xf>
    <xf numFmtId="0" fontId="0" fillId="0" borderId="182" xfId="0" applyBorder="1" applyAlignment="1">
      <alignment horizontal="center" vertical="center"/>
    </xf>
    <xf numFmtId="0" fontId="0" fillId="0" borderId="183" xfId="0" applyBorder="1" applyAlignment="1">
      <alignment horizontal="center" vertical="center"/>
    </xf>
    <xf numFmtId="0" fontId="0" fillId="0" borderId="184" xfId="0" applyBorder="1" applyAlignment="1">
      <alignment horizontal="center" vertical="center"/>
    </xf>
    <xf numFmtId="0" fontId="147" fillId="0" borderId="172" xfId="0" applyFont="1" applyBorder="1" applyAlignment="1">
      <alignment horizontal="center" vertical="center"/>
    </xf>
    <xf numFmtId="0" fontId="147" fillId="0" borderId="173" xfId="0" applyFont="1" applyBorder="1" applyAlignment="1">
      <alignment horizontal="center" vertical="center"/>
    </xf>
    <xf numFmtId="0" fontId="147" fillId="0" borderId="174" xfId="0" applyFont="1" applyBorder="1" applyAlignment="1">
      <alignment horizontal="center" vertical="center"/>
    </xf>
    <xf numFmtId="0" fontId="147" fillId="0" borderId="175" xfId="0" applyFont="1" applyBorder="1" applyAlignment="1">
      <alignment horizontal="center" vertical="center"/>
    </xf>
    <xf numFmtId="9" fontId="0" fillId="0" borderId="183" xfId="0" applyNumberFormat="1" applyBorder="1" applyAlignment="1">
      <alignment horizontal="center" vertical="center"/>
    </xf>
    <xf numFmtId="9" fontId="0" fillId="0" borderId="181" xfId="0" applyNumberFormat="1" applyBorder="1" applyAlignment="1">
      <alignment horizontal="center" vertical="center"/>
    </xf>
    <xf numFmtId="9" fontId="0" fillId="0" borderId="182" xfId="0" applyNumberFormat="1" applyBorder="1" applyAlignment="1">
      <alignment horizontal="center" vertical="center"/>
    </xf>
    <xf numFmtId="9" fontId="0" fillId="0" borderId="184" xfId="0" applyNumberFormat="1" applyBorder="1" applyAlignment="1">
      <alignment horizontal="center" vertical="center"/>
    </xf>
    <xf numFmtId="0" fontId="17" fillId="21" borderId="147" xfId="1" applyFont="1" applyFill="1" applyBorder="1" applyAlignment="1" applyProtection="1">
      <alignment horizontal="center" vertical="center" wrapText="1"/>
    </xf>
    <xf numFmtId="0" fontId="89" fillId="13" borderId="131" xfId="2" applyFont="1" applyFill="1" applyBorder="1" applyAlignment="1">
      <alignment vertical="top" wrapText="1"/>
    </xf>
    <xf numFmtId="14" fontId="87" fillId="19" borderId="188" xfId="2" applyNumberFormat="1" applyFont="1" applyFill="1" applyBorder="1" applyAlignment="1">
      <alignment horizontal="center" vertical="center"/>
    </xf>
    <xf numFmtId="14" fontId="87" fillId="19" borderId="187" xfId="2" applyNumberFormat="1" applyFont="1" applyFill="1" applyBorder="1" applyAlignment="1">
      <alignment horizontal="center" vertical="center"/>
    </xf>
    <xf numFmtId="0" fontId="88" fillId="19" borderId="189" xfId="2" applyFont="1" applyFill="1" applyBorder="1" applyAlignment="1">
      <alignment horizontal="center" vertical="center"/>
    </xf>
    <xf numFmtId="14" fontId="87" fillId="19" borderId="189" xfId="2" applyNumberFormat="1" applyFont="1" applyFill="1" applyBorder="1" applyAlignment="1">
      <alignment horizontal="center" vertical="center"/>
    </xf>
    <xf numFmtId="0" fontId="8" fillId="0" borderId="186" xfId="1" applyBorder="1" applyAlignment="1" applyProtection="1">
      <alignment vertical="top" wrapText="1"/>
    </xf>
    <xf numFmtId="0" fontId="114" fillId="0" borderId="83" xfId="2" applyFont="1" applyBorder="1" applyAlignment="1">
      <alignment horizontal="left" vertical="top" wrapText="1"/>
    </xf>
    <xf numFmtId="0" fontId="114" fillId="0" borderId="186" xfId="2" applyFont="1" applyBorder="1" applyAlignment="1">
      <alignment vertical="top" wrapText="1"/>
    </xf>
    <xf numFmtId="0" fontId="114" fillId="0" borderId="0" xfId="1" applyFont="1" applyAlignment="1" applyProtection="1">
      <alignment horizontal="left" vertical="top" wrapText="1"/>
    </xf>
    <xf numFmtId="0" fontId="17" fillId="19" borderId="190" xfId="2" applyFont="1" applyFill="1" applyBorder="1" applyAlignment="1">
      <alignment horizontal="center" vertical="center" wrapText="1"/>
    </xf>
    <xf numFmtId="0" fontId="83" fillId="19" borderId="65" xfId="2" applyFont="1" applyFill="1" applyBorder="1" applyAlignment="1">
      <alignment horizontal="center" vertical="center"/>
    </xf>
    <xf numFmtId="0" fontId="148" fillId="19" borderId="187" xfId="2" applyFont="1" applyFill="1" applyBorder="1" applyAlignment="1">
      <alignment horizontal="center" vertical="center"/>
    </xf>
    <xf numFmtId="0" fontId="148" fillId="19" borderId="188" xfId="2" applyFont="1" applyFill="1" applyBorder="1" applyAlignment="1">
      <alignment horizontal="center" vertical="center"/>
    </xf>
    <xf numFmtId="56" fontId="83" fillId="19" borderId="149" xfId="2" applyNumberFormat="1" applyFont="1" applyFill="1" applyBorder="1" applyAlignment="1">
      <alignment horizontal="center" vertical="center" wrapText="1"/>
    </xf>
    <xf numFmtId="14" fontId="87" fillId="19" borderId="191" xfId="2" applyNumberFormat="1" applyFont="1" applyFill="1" applyBorder="1" applyAlignment="1">
      <alignment horizontal="center" vertical="center"/>
    </xf>
    <xf numFmtId="0" fontId="12" fillId="37" borderId="0" xfId="2" applyFont="1" applyFill="1" applyAlignment="1">
      <alignment vertical="top" wrapText="1"/>
    </xf>
    <xf numFmtId="0" fontId="29" fillId="37" borderId="0" xfId="2" applyFont="1" applyFill="1" applyAlignment="1">
      <alignment vertical="top" wrapText="1"/>
    </xf>
    <xf numFmtId="0" fontId="8" fillId="37" borderId="0" xfId="1" applyFill="1" applyAlignment="1" applyProtection="1">
      <alignment horizontal="center" vertical="top" wrapText="1"/>
    </xf>
    <xf numFmtId="0" fontId="83" fillId="19" borderId="150" xfId="2" applyFont="1" applyFill="1" applyBorder="1">
      <alignment vertical="center"/>
    </xf>
    <xf numFmtId="14" fontId="83" fillId="2" borderId="147" xfId="2" applyNumberFormat="1" applyFont="1" applyFill="1" applyBorder="1" applyAlignment="1">
      <alignment horizontal="center" vertical="center"/>
    </xf>
    <xf numFmtId="14" fontId="83" fillId="19" borderId="150" xfId="2" applyNumberFormat="1" applyFont="1" applyFill="1" applyBorder="1">
      <alignment vertical="center"/>
    </xf>
    <xf numFmtId="14" fontId="83" fillId="19" borderId="155" xfId="2" applyNumberFormat="1" applyFont="1" applyFill="1" applyBorder="1">
      <alignment vertical="center"/>
    </xf>
    <xf numFmtId="0" fontId="83" fillId="19" borderId="0" xfId="2" applyFont="1" applyFill="1">
      <alignment vertical="center"/>
    </xf>
    <xf numFmtId="14" fontId="83" fillId="19" borderId="2" xfId="1" applyNumberFormat="1" applyFont="1" applyFill="1" applyBorder="1" applyAlignment="1" applyProtection="1">
      <alignment horizontal="center" vertical="center" shrinkToFit="1"/>
    </xf>
    <xf numFmtId="0" fontId="8" fillId="0" borderId="192" xfId="1" applyBorder="1" applyAlignment="1" applyProtection="1">
      <alignment horizontal="left" vertical="center" wrapText="1"/>
    </xf>
    <xf numFmtId="0" fontId="6" fillId="0" borderId="192" xfId="2" applyBorder="1">
      <alignment vertical="center"/>
    </xf>
    <xf numFmtId="56" fontId="83" fillId="19" borderId="159" xfId="2" applyNumberFormat="1" applyFont="1" applyFill="1" applyBorder="1">
      <alignment vertical="center"/>
    </xf>
    <xf numFmtId="0" fontId="8" fillId="0" borderId="0" xfId="1" applyAlignment="1" applyProtection="1">
      <alignment vertical="top" wrapText="1"/>
    </xf>
    <xf numFmtId="0" fontId="150" fillId="0" borderId="185" xfId="1" applyFont="1" applyBorder="1" applyAlignment="1" applyProtection="1">
      <alignment horizontal="left" vertical="top" wrapText="1"/>
    </xf>
    <xf numFmtId="0" fontId="114" fillId="17" borderId="166" xfId="2" applyFont="1" applyFill="1" applyBorder="1" applyAlignment="1">
      <alignment horizontal="left" vertical="top" wrapText="1"/>
    </xf>
    <xf numFmtId="0" fontId="83" fillId="19" borderId="193" xfId="1" applyFont="1" applyFill="1" applyBorder="1" applyAlignment="1" applyProtection="1">
      <alignment horizontal="center" vertical="center"/>
    </xf>
    <xf numFmtId="14" fontId="87" fillId="19" borderId="194" xfId="2" applyNumberFormat="1" applyFont="1" applyFill="1" applyBorder="1" applyAlignment="1">
      <alignment horizontal="center" vertical="center" wrapText="1"/>
    </xf>
    <xf numFmtId="0" fontId="85" fillId="27" borderId="0" xfId="0" applyFont="1" applyFill="1" applyAlignment="1">
      <alignment horizontal="center" vertical="center" wrapText="1"/>
    </xf>
    <xf numFmtId="0" fontId="151" fillId="0" borderId="157" xfId="1" applyFont="1" applyFill="1" applyBorder="1" applyAlignment="1" applyProtection="1">
      <alignment horizontal="left" vertical="top" wrapText="1"/>
    </xf>
    <xf numFmtId="0" fontId="7" fillId="38" borderId="117" xfId="17" applyFont="1" applyFill="1" applyBorder="1" applyAlignment="1">
      <alignment horizontal="center" vertical="center" wrapText="1"/>
    </xf>
    <xf numFmtId="0" fontId="88" fillId="19" borderId="199" xfId="2" applyFont="1" applyFill="1" applyBorder="1" applyAlignment="1">
      <alignment horizontal="center" vertical="center"/>
    </xf>
    <xf numFmtId="0" fontId="88" fillId="19" borderId="200" xfId="2" applyFont="1" applyFill="1" applyBorder="1" applyAlignment="1">
      <alignment horizontal="center" vertical="center"/>
    </xf>
    <xf numFmtId="0" fontId="88" fillId="19" borderId="201" xfId="2" applyFont="1" applyFill="1" applyBorder="1" applyAlignment="1">
      <alignment horizontal="center" vertical="center"/>
    </xf>
    <xf numFmtId="14" fontId="87" fillId="19" borderId="199" xfId="2" applyNumberFormat="1" applyFont="1" applyFill="1" applyBorder="1" applyAlignment="1">
      <alignment horizontal="center" vertical="center"/>
    </xf>
    <xf numFmtId="14" fontId="87" fillId="19" borderId="200" xfId="2" applyNumberFormat="1" applyFont="1" applyFill="1" applyBorder="1" applyAlignment="1">
      <alignment horizontal="center" vertical="center"/>
    </xf>
    <xf numFmtId="14" fontId="87" fillId="19" borderId="201" xfId="2" applyNumberFormat="1" applyFont="1" applyFill="1" applyBorder="1" applyAlignment="1">
      <alignment horizontal="center" vertical="center"/>
    </xf>
    <xf numFmtId="0" fontId="114" fillId="0" borderId="197" xfId="2" applyFont="1" applyBorder="1" applyAlignment="1">
      <alignment vertical="top" wrapText="1"/>
    </xf>
    <xf numFmtId="14" fontId="87" fillId="19" borderId="11" xfId="2" applyNumberFormat="1" applyFont="1" applyFill="1" applyBorder="1" applyAlignment="1">
      <alignment vertical="center" shrinkToFit="1"/>
    </xf>
    <xf numFmtId="14" fontId="87" fillId="19" borderId="202" xfId="2" applyNumberFormat="1" applyFont="1" applyFill="1" applyBorder="1" applyAlignment="1">
      <alignment horizontal="center" vertical="center"/>
    </xf>
    <xf numFmtId="0" fontId="8" fillId="0" borderId="203" xfId="1" applyFill="1" applyBorder="1" applyAlignment="1" applyProtection="1">
      <alignment vertical="center" wrapText="1"/>
    </xf>
    <xf numFmtId="0" fontId="83" fillId="19" borderId="80" xfId="1" applyFont="1" applyFill="1" applyBorder="1" applyAlignment="1" applyProtection="1">
      <alignment horizontal="center" vertical="center" wrapText="1"/>
    </xf>
    <xf numFmtId="0" fontId="97" fillId="36" borderId="60" xfId="0" applyFont="1" applyFill="1" applyBorder="1" applyAlignment="1">
      <alignment horizontal="center" vertical="center" wrapText="1"/>
    </xf>
    <xf numFmtId="0" fontId="97" fillId="36" borderId="67" xfId="0" applyFont="1" applyFill="1" applyBorder="1" applyAlignment="1">
      <alignment horizontal="center" vertical="center" wrapText="1"/>
    </xf>
    <xf numFmtId="177" fontId="12" fillId="36" borderId="36" xfId="2" applyNumberFormat="1" applyFont="1" applyFill="1" applyBorder="1" applyAlignment="1">
      <alignment horizontal="center" vertical="center" wrapText="1"/>
    </xf>
    <xf numFmtId="0" fontId="29" fillId="21" borderId="186" xfId="2" applyFont="1" applyFill="1" applyBorder="1" applyAlignment="1">
      <alignment horizontal="center" vertical="center" wrapText="1"/>
    </xf>
    <xf numFmtId="0" fontId="29" fillId="21" borderId="196" xfId="2" applyFont="1" applyFill="1" applyBorder="1" applyAlignment="1">
      <alignment horizontal="center" vertical="center" wrapText="1"/>
    </xf>
    <xf numFmtId="0" fontId="153" fillId="27" borderId="78" xfId="1" applyFont="1" applyFill="1" applyBorder="1" applyAlignment="1" applyProtection="1">
      <alignment horizontal="center" vertical="center" wrapText="1" shrinkToFit="1"/>
    </xf>
    <xf numFmtId="0" fontId="22" fillId="17" borderId="204" xfId="2" applyFont="1" applyFill="1" applyBorder="1" applyAlignment="1">
      <alignment horizontal="center" vertical="center" wrapText="1"/>
    </xf>
    <xf numFmtId="0" fontId="22" fillId="17" borderId="205" xfId="2" applyFont="1" applyFill="1" applyBorder="1" applyAlignment="1">
      <alignment horizontal="center" vertical="center" wrapText="1"/>
    </xf>
    <xf numFmtId="0" fontId="83" fillId="19" borderId="0" xfId="2" applyFont="1" applyFill="1" applyAlignment="1">
      <alignment vertical="center" wrapText="1"/>
    </xf>
    <xf numFmtId="0" fontId="6" fillId="0" borderId="0" xfId="2" applyAlignment="1">
      <alignment vertical="top"/>
    </xf>
    <xf numFmtId="0" fontId="108" fillId="19" borderId="79" xfId="2" applyFont="1" applyFill="1" applyBorder="1">
      <alignment vertical="center"/>
    </xf>
    <xf numFmtId="14" fontId="87" fillId="19" borderId="79"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8" fillId="19" borderId="81" xfId="2" applyFont="1" applyFill="1" applyBorder="1" applyAlignment="1">
      <alignment horizontal="center" vertical="center"/>
    </xf>
    <xf numFmtId="14" fontId="107" fillId="17" borderId="37" xfId="2" applyNumberFormat="1" applyFont="1" applyFill="1" applyBorder="1" applyAlignment="1">
      <alignment horizontal="left" vertical="center"/>
    </xf>
    <xf numFmtId="0" fontId="157" fillId="0" borderId="68" xfId="17" applyFont="1" applyBorder="1" applyAlignment="1">
      <alignment horizontal="center" vertical="center" wrapText="1"/>
    </xf>
    <xf numFmtId="14" fontId="83" fillId="19" borderId="167" xfId="2" applyNumberFormat="1" applyFont="1" applyFill="1" applyBorder="1" applyAlignment="1">
      <alignment horizontal="center" vertical="center"/>
    </xf>
    <xf numFmtId="14" fontId="83" fillId="19" borderId="207" xfId="2" applyNumberFormat="1" applyFont="1" applyFill="1" applyBorder="1" applyAlignment="1">
      <alignment horizontal="center" vertical="center"/>
    </xf>
    <xf numFmtId="0" fontId="17" fillId="21" borderId="207" xfId="2" applyFont="1" applyFill="1" applyBorder="1" applyAlignment="1">
      <alignment horizontal="center" vertical="center" wrapText="1"/>
    </xf>
    <xf numFmtId="0" fontId="83" fillId="21" borderId="208" xfId="2" applyFont="1" applyFill="1" applyBorder="1" applyAlignment="1">
      <alignment horizontal="center" vertical="center"/>
    </xf>
    <xf numFmtId="0" fontId="83" fillId="21" borderId="0" xfId="2" applyFont="1" applyFill="1" applyAlignment="1">
      <alignment horizontal="center" vertical="center"/>
    </xf>
    <xf numFmtId="14" fontId="83" fillId="21" borderId="0" xfId="2" applyNumberFormat="1" applyFont="1" applyFill="1" applyAlignment="1">
      <alignment horizontal="center" vertical="center"/>
    </xf>
    <xf numFmtId="0" fontId="8" fillId="17" borderId="209" xfId="1" applyFill="1" applyBorder="1" applyAlignment="1" applyProtection="1">
      <alignment horizontal="left" vertical="center" wrapText="1"/>
    </xf>
    <xf numFmtId="0" fontId="83" fillId="19" borderId="0" xfId="2" applyFont="1" applyFill="1" applyAlignment="1">
      <alignment horizontal="center" vertical="center"/>
    </xf>
    <xf numFmtId="0" fontId="83" fillId="19" borderId="149" xfId="2" applyFont="1" applyFill="1" applyBorder="1" applyAlignment="1">
      <alignment horizontal="center" vertical="center"/>
    </xf>
    <xf numFmtId="0" fontId="114" fillId="17" borderId="210" xfId="2" applyFont="1" applyFill="1" applyBorder="1" applyAlignment="1">
      <alignment horizontal="left" vertical="top" wrapText="1"/>
    </xf>
    <xf numFmtId="14" fontId="83" fillId="19" borderId="162" xfId="1" applyNumberFormat="1" applyFont="1" applyFill="1" applyBorder="1" applyAlignment="1" applyProtection="1">
      <alignment vertical="center" shrinkToFit="1"/>
    </xf>
    <xf numFmtId="14" fontId="83" fillId="19" borderId="162" xfId="2" applyNumberFormat="1" applyFont="1" applyFill="1" applyBorder="1" applyAlignment="1">
      <alignment vertical="center" wrapText="1" shrinkToFit="1"/>
    </xf>
    <xf numFmtId="14" fontId="83" fillId="19" borderId="80" xfId="1" applyNumberFormat="1" applyFont="1" applyFill="1" applyBorder="1" applyAlignment="1" applyProtection="1">
      <alignment horizontal="center" vertical="center" wrapText="1"/>
    </xf>
    <xf numFmtId="0" fontId="83" fillId="19" borderId="0" xfId="1" applyFont="1" applyFill="1" applyBorder="1" applyAlignment="1" applyProtection="1">
      <alignment horizontal="center" vertical="center" wrapText="1"/>
    </xf>
    <xf numFmtId="0" fontId="114" fillId="0" borderId="213" xfId="2" applyFont="1" applyBorder="1" applyAlignment="1">
      <alignment vertical="top" wrapText="1"/>
    </xf>
    <xf numFmtId="14" fontId="83" fillId="19" borderId="206" xfId="2" applyNumberFormat="1" applyFont="1" applyFill="1" applyBorder="1" applyAlignment="1">
      <alignment horizontal="center" vertical="center"/>
    </xf>
    <xf numFmtId="0" fontId="114" fillId="17" borderId="88" xfId="1" applyFont="1" applyFill="1" applyBorder="1" applyAlignment="1" applyProtection="1">
      <alignment vertical="top" wrapText="1"/>
    </xf>
    <xf numFmtId="14" fontId="83" fillId="19" borderId="215" xfId="2" applyNumberFormat="1" applyFont="1" applyFill="1" applyBorder="1" applyAlignment="1">
      <alignment horizontal="center" vertical="center"/>
    </xf>
    <xf numFmtId="0" fontId="29" fillId="21" borderId="199" xfId="2" applyFont="1" applyFill="1" applyBorder="1" applyAlignment="1">
      <alignment horizontal="center" vertical="center" wrapText="1"/>
    </xf>
    <xf numFmtId="14" fontId="83" fillId="19" borderId="149" xfId="2" applyNumberFormat="1" applyFont="1" applyFill="1" applyBorder="1" applyAlignment="1">
      <alignment horizontal="center" vertical="center"/>
    </xf>
    <xf numFmtId="0" fontId="67" fillId="21" borderId="0" xfId="0" applyFont="1" applyFill="1">
      <alignment vertical="center"/>
    </xf>
    <xf numFmtId="0" fontId="8" fillId="17" borderId="212" xfId="1" applyFill="1" applyBorder="1" applyAlignment="1" applyProtection="1">
      <alignment vertical="center" wrapText="1"/>
    </xf>
    <xf numFmtId="14" fontId="32" fillId="19" borderId="207" xfId="2" applyNumberFormat="1" applyFont="1" applyFill="1" applyBorder="1" applyAlignment="1">
      <alignment horizontal="center" vertical="center"/>
    </xf>
    <xf numFmtId="0" fontId="8" fillId="17" borderId="214" xfId="1" applyFill="1" applyBorder="1" applyAlignment="1" applyProtection="1">
      <alignment horizontal="left" vertical="center" wrapText="1"/>
    </xf>
    <xf numFmtId="0" fontId="17" fillId="19" borderId="79" xfId="2" applyFont="1" applyFill="1" applyBorder="1" applyAlignment="1">
      <alignment horizontal="center" vertical="center" wrapText="1"/>
    </xf>
    <xf numFmtId="0" fontId="17" fillId="19" borderId="211" xfId="2" applyFont="1" applyFill="1" applyBorder="1" applyAlignment="1">
      <alignment horizontal="center" vertical="center" wrapText="1"/>
    </xf>
    <xf numFmtId="0" fontId="17" fillId="19" borderId="82" xfId="1" applyFont="1" applyFill="1" applyBorder="1" applyAlignment="1" applyProtection="1">
      <alignment horizontal="center" vertical="center" wrapText="1"/>
    </xf>
    <xf numFmtId="0" fontId="114" fillId="17" borderId="195" xfId="1" applyFont="1" applyFill="1" applyBorder="1" applyAlignment="1" applyProtection="1">
      <alignment horizontal="left" vertical="top" wrapText="1"/>
    </xf>
    <xf numFmtId="0" fontId="17" fillId="19" borderId="82" xfId="2" applyFont="1" applyFill="1" applyBorder="1" applyAlignment="1">
      <alignment horizontal="center" vertical="center" wrapText="1"/>
    </xf>
    <xf numFmtId="0" fontId="114" fillId="17" borderId="0" xfId="2" applyFont="1" applyFill="1" applyAlignment="1">
      <alignment horizontal="left" vertical="top" wrapText="1"/>
    </xf>
    <xf numFmtId="0" fontId="6" fillId="21" borderId="0" xfId="2" applyFill="1">
      <alignment vertical="center"/>
    </xf>
    <xf numFmtId="14" fontId="107" fillId="17" borderId="0" xfId="2" applyNumberFormat="1" applyFont="1" applyFill="1" applyAlignment="1">
      <alignment horizontal="left" vertical="center"/>
    </xf>
    <xf numFmtId="178" fontId="83" fillId="3" borderId="148" xfId="2" applyNumberFormat="1" applyFont="1" applyFill="1" applyBorder="1">
      <alignment vertical="center"/>
    </xf>
    <xf numFmtId="0" fontId="148" fillId="19" borderId="200" xfId="2" applyFont="1" applyFill="1" applyBorder="1" applyAlignment="1">
      <alignment horizontal="center" vertical="center"/>
    </xf>
    <xf numFmtId="0" fontId="114" fillId="0" borderId="197" xfId="1" applyFont="1" applyBorder="1" applyAlignment="1" applyProtection="1">
      <alignment vertical="top" wrapText="1"/>
    </xf>
    <xf numFmtId="184" fontId="63" fillId="12" borderId="127" xfId="17" applyNumberFormat="1" applyFont="1" applyFill="1" applyBorder="1" applyAlignment="1">
      <alignment horizontal="center" vertical="center" wrapText="1"/>
    </xf>
    <xf numFmtId="178" fontId="83" fillId="3" borderId="149" xfId="0" applyNumberFormat="1" applyFont="1" applyFill="1" applyBorder="1" applyAlignment="1">
      <alignment horizontal="center" vertical="center"/>
    </xf>
    <xf numFmtId="0" fontId="114" fillId="17" borderId="83" xfId="1" applyFont="1" applyFill="1" applyBorder="1" applyAlignment="1" applyProtection="1">
      <alignment horizontal="left" vertical="top" wrapText="1"/>
    </xf>
    <xf numFmtId="0" fontId="8" fillId="0" borderId="37" xfId="1" applyBorder="1" applyAlignment="1" applyProtection="1">
      <alignment vertical="center" wrapText="1"/>
    </xf>
    <xf numFmtId="0" fontId="12" fillId="0" borderId="221" xfId="2" applyFont="1" applyBorder="1" applyAlignment="1">
      <alignment horizontal="center" vertical="center" wrapText="1"/>
    </xf>
    <xf numFmtId="180" fontId="47" fillId="10" borderId="222" xfId="17" applyNumberFormat="1" applyFont="1" applyFill="1" applyBorder="1" applyAlignment="1">
      <alignment horizontal="center" vertical="center"/>
    </xf>
    <xf numFmtId="14" fontId="89" fillId="17" borderId="226" xfId="17" applyNumberFormat="1" applyFont="1" applyFill="1" applyBorder="1" applyAlignment="1">
      <alignment horizontal="center" vertical="center"/>
    </xf>
    <xf numFmtId="0" fontId="160" fillId="17" borderId="0" xfId="0" applyFont="1" applyFill="1" applyAlignment="1">
      <alignment horizontal="left" vertical="top" wrapText="1"/>
    </xf>
    <xf numFmtId="0" fontId="108" fillId="19" borderId="227" xfId="2" applyFont="1" applyFill="1" applyBorder="1" applyAlignment="1">
      <alignment horizontal="center" vertical="center"/>
    </xf>
    <xf numFmtId="14" fontId="87" fillId="19" borderId="228" xfId="2" applyNumberFormat="1" applyFont="1" applyFill="1" applyBorder="1" applyAlignment="1">
      <alignment horizontal="center" vertical="center"/>
    </xf>
    <xf numFmtId="14" fontId="83" fillId="19" borderId="8" xfId="2" applyNumberFormat="1" applyFont="1" applyFill="1" applyBorder="1" applyAlignment="1">
      <alignment horizontal="center" vertical="center"/>
    </xf>
    <xf numFmtId="14" fontId="83" fillId="19" borderId="80" xfId="2" applyNumberFormat="1" applyFont="1" applyFill="1" applyBorder="1" applyAlignment="1">
      <alignment horizontal="center" vertical="center"/>
    </xf>
    <xf numFmtId="0" fontId="161" fillId="0" borderId="0" xfId="0" applyFont="1" applyAlignment="1">
      <alignment horizontal="left" vertical="top" wrapText="1"/>
    </xf>
    <xf numFmtId="0" fontId="124" fillId="17" borderId="0" xfId="0" applyFont="1" applyFill="1" applyAlignment="1">
      <alignment horizontal="center" vertical="center" wrapText="1"/>
    </xf>
    <xf numFmtId="14" fontId="89" fillId="17" borderId="109" xfId="17" applyNumberFormat="1" applyFont="1" applyFill="1" applyBorder="1" applyAlignment="1">
      <alignment horizontal="center" vertical="center" wrapText="1"/>
    </xf>
    <xf numFmtId="0" fontId="154" fillId="17" borderId="230" xfId="2" applyFont="1" applyFill="1" applyBorder="1" applyAlignment="1">
      <alignment horizontal="center" vertical="center" wrapText="1"/>
    </xf>
    <xf numFmtId="0" fontId="126" fillId="17" borderId="230" xfId="2" applyFont="1" applyFill="1" applyBorder="1" applyAlignment="1">
      <alignment horizontal="center" vertical="center" wrapText="1"/>
    </xf>
    <xf numFmtId="0" fontId="21" fillId="17" borderId="230" xfId="2" applyFont="1" applyFill="1" applyBorder="1" applyAlignment="1">
      <alignment horizontal="left" vertical="center" shrinkToFit="1"/>
    </xf>
    <xf numFmtId="14" fontId="21" fillId="17" borderId="230" xfId="2" applyNumberFormat="1" applyFont="1" applyFill="1" applyBorder="1" applyAlignment="1">
      <alignment horizontal="center" vertical="center"/>
    </xf>
    <xf numFmtId="14" fontId="21" fillId="17" borderId="231" xfId="2" applyNumberFormat="1" applyFont="1" applyFill="1" applyBorder="1" applyAlignment="1">
      <alignment horizontal="center" vertical="center"/>
    </xf>
    <xf numFmtId="0" fontId="114" fillId="17" borderId="0" xfId="1" applyFont="1" applyFill="1" applyAlignment="1" applyProtection="1">
      <alignment vertical="top" wrapText="1"/>
    </xf>
    <xf numFmtId="14" fontId="87" fillId="19" borderId="0" xfId="2" applyNumberFormat="1" applyFont="1" applyFill="1" applyAlignment="1">
      <alignment horizontal="center" vertical="center"/>
    </xf>
    <xf numFmtId="0" fontId="83" fillId="21" borderId="0" xfId="2" applyFont="1" applyFill="1" applyAlignment="1">
      <alignment horizontal="center" vertical="center" wrapText="1"/>
    </xf>
    <xf numFmtId="0" fontId="67" fillId="17" borderId="0" xfId="0" applyFont="1" applyFill="1" applyAlignment="1">
      <alignment horizontal="center" vertical="center" wrapText="1"/>
    </xf>
    <xf numFmtId="0" fontId="21" fillId="17" borderId="232" xfId="2" applyFont="1" applyFill="1" applyBorder="1" applyAlignment="1">
      <alignment horizontal="center" vertical="center" wrapText="1"/>
    </xf>
    <xf numFmtId="0" fontId="6" fillId="0" borderId="0" xfId="4"/>
    <xf numFmtId="0" fontId="162" fillId="0" borderId="0" xfId="2" applyFont="1">
      <alignment vertical="center"/>
    </xf>
    <xf numFmtId="0" fontId="88" fillId="19" borderId="200" xfId="2" applyFont="1" applyFill="1" applyBorder="1" applyAlignment="1">
      <alignment horizontal="center" vertical="center" wrapText="1"/>
    </xf>
    <xf numFmtId="0" fontId="114" fillId="0" borderId="229" xfId="1" applyFont="1" applyBorder="1" applyAlignment="1" applyProtection="1">
      <alignment horizontal="left" vertical="top" wrapText="1"/>
    </xf>
    <xf numFmtId="0" fontId="116" fillId="0" borderId="157" xfId="1" applyFont="1" applyFill="1" applyBorder="1" applyAlignment="1" applyProtection="1">
      <alignment horizontal="left" vertical="top" wrapText="1"/>
    </xf>
    <xf numFmtId="14" fontId="83" fillId="19" borderId="149" xfId="2" applyNumberFormat="1" applyFont="1" applyFill="1" applyBorder="1">
      <alignment vertical="center"/>
    </xf>
    <xf numFmtId="0" fontId="163" fillId="24" borderId="233" xfId="1" applyFont="1" applyFill="1" applyBorder="1" applyAlignment="1" applyProtection="1">
      <alignment horizontal="center" vertical="center" wrapText="1"/>
    </xf>
    <xf numFmtId="0" fontId="163" fillId="24" borderId="234" xfId="1" applyFont="1" applyFill="1" applyBorder="1" applyAlignment="1" applyProtection="1">
      <alignment horizontal="center" vertical="center" wrapText="1"/>
    </xf>
    <xf numFmtId="0" fontId="8" fillId="0" borderId="235" xfId="1" applyBorder="1" applyAlignment="1" applyProtection="1">
      <alignment vertical="center" wrapText="1"/>
    </xf>
    <xf numFmtId="0" fontId="114" fillId="0" borderId="234" xfId="2" applyFont="1" applyBorder="1" applyAlignment="1">
      <alignment horizontal="left" vertical="top" wrapText="1"/>
    </xf>
    <xf numFmtId="0" fontId="115" fillId="0" borderId="234" xfId="1" applyFont="1" applyBorder="1" applyAlignment="1" applyProtection="1">
      <alignment horizontal="left" vertical="top" wrapText="1"/>
    </xf>
    <xf numFmtId="0" fontId="29" fillId="21" borderId="0" xfId="2" applyFont="1" applyFill="1" applyAlignment="1">
      <alignment horizontal="center" vertical="center" wrapText="1"/>
    </xf>
    <xf numFmtId="0" fontId="158" fillId="17" borderId="0" xfId="0" applyFont="1" applyFill="1" applyAlignment="1">
      <alignment horizontal="center" vertical="center" wrapText="1"/>
    </xf>
    <xf numFmtId="0" fontId="164" fillId="18" borderId="51" xfId="0" applyFont="1" applyFill="1" applyBorder="1" applyAlignment="1">
      <alignment horizontal="center" vertical="center" wrapText="1"/>
    </xf>
    <xf numFmtId="0" fontId="164" fillId="32" borderId="51" xfId="0" applyFont="1" applyFill="1" applyBorder="1" applyAlignment="1">
      <alignment horizontal="center" vertical="center" wrapText="1"/>
    </xf>
    <xf numFmtId="0" fontId="164" fillId="40" borderId="51" xfId="0" applyFont="1" applyFill="1" applyBorder="1" applyAlignment="1">
      <alignment horizontal="center" vertical="center" wrapText="1"/>
    </xf>
    <xf numFmtId="14" fontId="83" fillId="19" borderId="148" xfId="2" applyNumberFormat="1" applyFont="1" applyFill="1" applyBorder="1">
      <alignment vertical="center"/>
    </xf>
    <xf numFmtId="14" fontId="83" fillId="19" borderId="159" xfId="2" applyNumberFormat="1" applyFont="1" applyFill="1" applyBorder="1">
      <alignment vertical="center"/>
    </xf>
    <xf numFmtId="46" fontId="118" fillId="31" borderId="0" xfId="0" applyNumberFormat="1" applyFont="1" applyFill="1" applyAlignment="1">
      <alignment horizontal="center" vertical="center" wrapText="1"/>
    </xf>
    <xf numFmtId="0" fontId="0" fillId="42" borderId="0" xfId="0" applyFill="1">
      <alignment vertical="center"/>
    </xf>
    <xf numFmtId="0" fontId="34" fillId="17" borderId="108" xfId="17" applyFont="1" applyFill="1" applyBorder="1" applyAlignment="1">
      <alignment horizontal="center" vertical="center" wrapText="1"/>
    </xf>
    <xf numFmtId="0" fontId="19" fillId="19" borderId="200" xfId="1" applyFont="1" applyFill="1" applyBorder="1" applyAlignment="1" applyProtection="1">
      <alignment horizontal="center" vertical="center" wrapText="1"/>
    </xf>
    <xf numFmtId="0" fontId="122" fillId="19" borderId="0" xfId="0" applyFont="1" applyFill="1" applyAlignment="1">
      <alignment horizontal="center" vertical="center" wrapText="1"/>
    </xf>
    <xf numFmtId="0" fontId="94" fillId="17" borderId="0" xfId="0" applyFont="1" applyFill="1" applyAlignment="1">
      <alignment horizontal="center" vertical="center" wrapText="1"/>
    </xf>
    <xf numFmtId="14" fontId="12" fillId="17" borderId="109" xfId="17" applyNumberFormat="1" applyFont="1" applyFill="1" applyBorder="1" applyAlignment="1">
      <alignment horizontal="center" vertical="center" wrapText="1"/>
    </xf>
    <xf numFmtId="14" fontId="17" fillId="19" borderId="201" xfId="2" applyNumberFormat="1" applyFont="1" applyFill="1" applyBorder="1" applyAlignment="1">
      <alignment horizontal="center" vertical="center"/>
    </xf>
    <xf numFmtId="0" fontId="8" fillId="17" borderId="217" xfId="1" applyFill="1" applyBorder="1" applyAlignment="1" applyProtection="1">
      <alignment vertical="center" wrapText="1"/>
    </xf>
    <xf numFmtId="0" fontId="84" fillId="19" borderId="0" xfId="2" applyFont="1" applyFill="1" applyAlignment="1">
      <alignment horizontal="center" vertical="center" wrapText="1"/>
    </xf>
    <xf numFmtId="0" fontId="114" fillId="0" borderId="92" xfId="1" applyFont="1" applyFill="1" applyBorder="1" applyAlignment="1" applyProtection="1">
      <alignment vertical="top" wrapText="1"/>
    </xf>
    <xf numFmtId="0" fontId="0" fillId="33" borderId="0" xfId="0" applyFill="1">
      <alignment vertical="center"/>
    </xf>
    <xf numFmtId="0" fontId="8" fillId="0" borderId="234" xfId="1" applyBorder="1" applyAlignment="1" applyProtection="1">
      <alignment horizontal="left" vertical="center" wrapText="1"/>
    </xf>
    <xf numFmtId="0" fontId="122" fillId="31" borderId="245" xfId="0" applyFont="1" applyFill="1" applyBorder="1" applyAlignment="1">
      <alignment horizontal="center" vertical="center" wrapText="1"/>
    </xf>
    <xf numFmtId="0" fontId="116" fillId="0" borderId="0" xfId="0" applyFont="1" applyAlignment="1">
      <alignment horizontal="left" vertical="top" wrapText="1"/>
    </xf>
    <xf numFmtId="0" fontId="116" fillId="17" borderId="0" xfId="1" applyFont="1" applyFill="1" applyBorder="1" applyAlignment="1" applyProtection="1">
      <alignment vertical="top" wrapText="1"/>
    </xf>
    <xf numFmtId="0" fontId="89" fillId="19" borderId="108" xfId="17" applyFont="1" applyFill="1" applyBorder="1" applyAlignment="1">
      <alignment horizontal="center" vertical="center" wrapText="1"/>
    </xf>
    <xf numFmtId="14" fontId="89" fillId="19" borderId="109" xfId="17" applyNumberFormat="1" applyFont="1" applyFill="1" applyBorder="1" applyAlignment="1">
      <alignment horizontal="center" vertical="center"/>
    </xf>
    <xf numFmtId="0" fontId="32" fillId="19" borderId="0" xfId="1" applyFont="1" applyFill="1" applyAlignment="1" applyProtection="1">
      <alignment horizontal="center" vertical="center" wrapText="1"/>
    </xf>
    <xf numFmtId="0" fontId="175" fillId="0" borderId="197" xfId="1" applyFont="1" applyBorder="1" applyAlignment="1" applyProtection="1">
      <alignment vertical="top" wrapText="1"/>
    </xf>
    <xf numFmtId="0" fontId="172" fillId="0" borderId="0" xfId="2" applyFont="1" applyAlignment="1">
      <alignment vertical="top" wrapText="1"/>
    </xf>
    <xf numFmtId="0" fontId="164" fillId="18" borderId="60" xfId="0" applyFont="1" applyFill="1" applyBorder="1" applyAlignment="1">
      <alignment horizontal="center" vertical="center" wrapText="1"/>
    </xf>
    <xf numFmtId="0" fontId="21" fillId="4" borderId="261" xfId="2" applyFont="1" applyFill="1" applyBorder="1" applyAlignment="1">
      <alignment horizontal="center" vertical="center" wrapText="1"/>
    </xf>
    <xf numFmtId="0" fontId="21" fillId="41" borderId="262" xfId="2" applyFont="1" applyFill="1" applyBorder="1" applyAlignment="1">
      <alignment horizontal="center" vertical="center" wrapText="1"/>
    </xf>
    <xf numFmtId="0" fontId="21" fillId="19" borderId="262" xfId="2" applyFont="1" applyFill="1" applyBorder="1" applyAlignment="1">
      <alignment horizontal="center" vertical="center" wrapText="1"/>
    </xf>
    <xf numFmtId="0" fontId="21" fillId="4" borderId="262" xfId="2" applyFont="1" applyFill="1" applyBorder="1" applyAlignment="1">
      <alignment horizontal="center" vertical="center" wrapText="1"/>
    </xf>
    <xf numFmtId="0" fontId="21" fillId="4" borderId="263" xfId="2" applyFont="1" applyFill="1" applyBorder="1" applyAlignment="1">
      <alignment horizontal="center" vertical="center" wrapText="1"/>
    </xf>
    <xf numFmtId="0" fontId="21" fillId="4" borderId="264" xfId="2" applyFont="1" applyFill="1" applyBorder="1" applyAlignment="1">
      <alignment horizontal="center" vertical="center" wrapText="1"/>
    </xf>
    <xf numFmtId="0" fontId="22" fillId="21" borderId="265" xfId="2" applyFont="1" applyFill="1" applyBorder="1" applyAlignment="1">
      <alignment horizontal="center" vertical="top" wrapText="1"/>
    </xf>
    <xf numFmtId="177" fontId="1" fillId="21" borderId="266" xfId="2" applyNumberFormat="1" applyFont="1" applyFill="1" applyBorder="1" applyAlignment="1">
      <alignment horizontal="center" vertical="center" wrapText="1"/>
    </xf>
    <xf numFmtId="0" fontId="22" fillId="21" borderId="265" xfId="2" applyFont="1" applyFill="1" applyBorder="1" applyAlignment="1">
      <alignment horizontal="center" vertical="center" wrapText="1"/>
    </xf>
    <xf numFmtId="0" fontId="22" fillId="17" borderId="266" xfId="2" applyFont="1" applyFill="1" applyBorder="1" applyAlignment="1">
      <alignment horizontal="center" vertical="top" wrapText="1"/>
    </xf>
    <xf numFmtId="177" fontId="21" fillId="19" borderId="204" xfId="2" applyNumberFormat="1" applyFont="1" applyFill="1" applyBorder="1" applyAlignment="1">
      <alignment horizontal="center" vertical="center" shrinkToFit="1"/>
    </xf>
    <xf numFmtId="177" fontId="1" fillId="17" borderId="266" xfId="2" applyNumberFormat="1" applyFont="1" applyFill="1" applyBorder="1" applyAlignment="1">
      <alignment horizontal="center" vertical="center" wrapText="1"/>
    </xf>
    <xf numFmtId="0" fontId="21" fillId="17" borderId="221" xfId="2" applyFont="1" applyFill="1" applyBorder="1" applyAlignment="1">
      <alignment horizontal="left" vertical="center"/>
    </xf>
    <xf numFmtId="177" fontId="21" fillId="17" borderId="204" xfId="2" applyNumberFormat="1" applyFont="1" applyFill="1" applyBorder="1" applyAlignment="1">
      <alignment horizontal="center" vertical="center" shrinkToFit="1"/>
    </xf>
    <xf numFmtId="177" fontId="34" fillId="39" borderId="204" xfId="2" applyNumberFormat="1" applyFont="1" applyFill="1" applyBorder="1" applyAlignment="1">
      <alignment horizontal="center" vertical="center" wrapText="1"/>
    </xf>
    <xf numFmtId="177" fontId="47" fillId="39" borderId="204" xfId="2" applyNumberFormat="1" applyFont="1" applyFill="1" applyBorder="1" applyAlignment="1">
      <alignment horizontal="center" vertical="center" wrapText="1"/>
    </xf>
    <xf numFmtId="0" fontId="81" fillId="0" borderId="267" xfId="0" applyFont="1" applyBorder="1" applyAlignment="1">
      <alignment horizontal="center" vertical="center" wrapText="1"/>
    </xf>
    <xf numFmtId="0" fontId="81" fillId="0" borderId="205" xfId="0" applyFont="1" applyBorder="1" applyAlignment="1">
      <alignment horizontal="center" vertical="center" wrapText="1"/>
    </xf>
    <xf numFmtId="0" fontId="81" fillId="21" borderId="205" xfId="0" applyFont="1" applyFill="1" applyBorder="1" applyAlignment="1">
      <alignment horizontal="center" vertical="center" wrapText="1"/>
    </xf>
    <xf numFmtId="0" fontId="81" fillId="17" borderId="205" xfId="0" applyFont="1" applyFill="1" applyBorder="1" applyAlignment="1">
      <alignment horizontal="center" vertical="center" wrapText="1"/>
    </xf>
    <xf numFmtId="0" fontId="81" fillId="33" borderId="205" xfId="0" applyFont="1" applyFill="1" applyBorder="1" applyAlignment="1">
      <alignment horizontal="center" vertical="center" wrapText="1"/>
    </xf>
    <xf numFmtId="0" fontId="21" fillId="17" borderId="205" xfId="2" applyFont="1" applyFill="1" applyBorder="1" applyAlignment="1">
      <alignment horizontal="center" vertical="center" wrapText="1"/>
    </xf>
    <xf numFmtId="0" fontId="21" fillId="28" borderId="205" xfId="2" applyFont="1" applyFill="1" applyBorder="1" applyAlignment="1">
      <alignment horizontal="center" vertical="center" wrapText="1"/>
    </xf>
    <xf numFmtId="0" fontId="21" fillId="34" borderId="205" xfId="2" applyFont="1" applyFill="1" applyBorder="1" applyAlignment="1">
      <alignment horizontal="center" vertical="center" wrapText="1"/>
    </xf>
    <xf numFmtId="0" fontId="21" fillId="35" borderId="205" xfId="2" applyFont="1" applyFill="1" applyBorder="1" applyAlignment="1">
      <alignment horizontal="center" vertical="center" wrapText="1"/>
    </xf>
    <xf numFmtId="0" fontId="21" fillId="17" borderId="268" xfId="2" applyFont="1" applyFill="1" applyBorder="1" applyAlignment="1">
      <alignment horizontal="center" vertical="center" wrapText="1"/>
    </xf>
    <xf numFmtId="177" fontId="21" fillId="17" borderId="268" xfId="2" applyNumberFormat="1" applyFont="1" applyFill="1" applyBorder="1" applyAlignment="1">
      <alignment horizontal="center" vertical="center" shrinkToFit="1"/>
    </xf>
    <xf numFmtId="0" fontId="0" fillId="0" borderId="269" xfId="0" applyBorder="1" applyAlignment="1">
      <alignment horizontal="center" vertical="center" wrapText="1"/>
    </xf>
    <xf numFmtId="177" fontId="21" fillId="21" borderId="269" xfId="2" applyNumberFormat="1" applyFont="1" applyFill="1" applyBorder="1" applyAlignment="1">
      <alignment horizontal="center" vertical="center" shrinkToFit="1"/>
    </xf>
    <xf numFmtId="177" fontId="21" fillId="17" borderId="269" xfId="2" applyNumberFormat="1" applyFont="1" applyFill="1" applyBorder="1" applyAlignment="1">
      <alignment horizontal="center" vertical="center" shrinkToFit="1"/>
    </xf>
    <xf numFmtId="0" fontId="21" fillId="0" borderId="268" xfId="2" applyFont="1" applyBorder="1" applyAlignment="1">
      <alignment horizontal="center" vertical="center"/>
    </xf>
    <xf numFmtId="177" fontId="34" fillId="17" borderId="268" xfId="2" applyNumberFormat="1" applyFont="1" applyFill="1" applyBorder="1" applyAlignment="1">
      <alignment horizontal="center" vertical="center" wrapText="1"/>
    </xf>
    <xf numFmtId="0" fontId="21" fillId="17" borderId="270" xfId="2" applyFont="1" applyFill="1" applyBorder="1" applyAlignment="1">
      <alignment horizontal="left" vertical="center"/>
    </xf>
    <xf numFmtId="0" fontId="21" fillId="30" borderId="268" xfId="2" applyFont="1" applyFill="1" applyBorder="1" applyAlignment="1">
      <alignment horizontal="center" vertical="center" wrapText="1"/>
    </xf>
    <xf numFmtId="177" fontId="21" fillId="30" borderId="268" xfId="2" applyNumberFormat="1" applyFont="1" applyFill="1" applyBorder="1" applyAlignment="1">
      <alignment horizontal="center" vertical="center" shrinkToFit="1"/>
    </xf>
    <xf numFmtId="177" fontId="21" fillId="28" borderId="268" xfId="2" applyNumberFormat="1" applyFont="1" applyFill="1" applyBorder="1" applyAlignment="1">
      <alignment horizontal="center" vertical="center" shrinkToFit="1"/>
    </xf>
    <xf numFmtId="0" fontId="6" fillId="28" borderId="268" xfId="2" applyFill="1" applyBorder="1" applyAlignment="1">
      <alignment horizontal="center" vertical="center"/>
    </xf>
    <xf numFmtId="177" fontId="1" fillId="17" borderId="268" xfId="2" applyNumberFormat="1" applyFont="1" applyFill="1" applyBorder="1" applyAlignment="1">
      <alignment horizontal="center" vertical="center" wrapText="1"/>
    </xf>
    <xf numFmtId="0" fontId="21" fillId="17" borderId="205" xfId="2" applyFont="1" applyFill="1" applyBorder="1" applyAlignment="1">
      <alignment horizontal="left" vertical="center"/>
    </xf>
    <xf numFmtId="0" fontId="21" fillId="30" borderId="205" xfId="2" applyFont="1" applyFill="1" applyBorder="1" applyAlignment="1">
      <alignment horizontal="left" vertical="center"/>
    </xf>
    <xf numFmtId="0" fontId="86" fillId="30" borderId="267" xfId="2" applyFont="1" applyFill="1" applyBorder="1" applyAlignment="1">
      <alignment horizontal="center" vertical="center"/>
    </xf>
    <xf numFmtId="177" fontId="86" fillId="30" borderId="267" xfId="2" applyNumberFormat="1" applyFont="1" applyFill="1" applyBorder="1" applyAlignment="1">
      <alignment horizontal="center" vertical="center" shrinkToFit="1"/>
    </xf>
    <xf numFmtId="177" fontId="10" fillId="30" borderId="267" xfId="2" applyNumberFormat="1" applyFont="1" applyFill="1" applyBorder="1" applyAlignment="1">
      <alignment horizontal="center" vertical="center" wrapText="1"/>
    </xf>
    <xf numFmtId="177" fontId="12" fillId="36" borderId="271" xfId="2" applyNumberFormat="1" applyFont="1" applyFill="1" applyBorder="1" applyAlignment="1">
      <alignment horizontal="center" vertical="center" wrapText="1"/>
    </xf>
    <xf numFmtId="177" fontId="86" fillId="30" borderId="205" xfId="2" applyNumberFormat="1" applyFont="1" applyFill="1" applyBorder="1" applyAlignment="1">
      <alignment horizontal="center" vertical="center" shrinkToFit="1"/>
    </xf>
    <xf numFmtId="177" fontId="123" fillId="30" borderId="205" xfId="2" applyNumberFormat="1" applyFont="1" applyFill="1" applyBorder="1" applyAlignment="1">
      <alignment horizontal="center" vertical="center" wrapText="1"/>
    </xf>
    <xf numFmtId="0" fontId="21" fillId="17" borderId="272" xfId="2" applyFont="1" applyFill="1" applyBorder="1" applyAlignment="1">
      <alignment horizontal="left" vertical="center"/>
    </xf>
    <xf numFmtId="0" fontId="97" fillId="36" borderId="205" xfId="0" applyFont="1" applyFill="1" applyBorder="1" applyAlignment="1">
      <alignment horizontal="center" vertical="center" wrapText="1"/>
    </xf>
    <xf numFmtId="177" fontId="98" fillId="36" borderId="205" xfId="2" applyNumberFormat="1" applyFont="1" applyFill="1" applyBorder="1" applyAlignment="1">
      <alignment horizontal="center" vertical="center" shrinkToFit="1"/>
    </xf>
    <xf numFmtId="177" fontId="6" fillId="17" borderId="205" xfId="2" applyNumberFormat="1" applyFill="1" applyBorder="1" applyAlignment="1">
      <alignment horizontal="center" vertical="center" shrinkToFit="1"/>
    </xf>
    <xf numFmtId="177" fontId="6" fillId="21" borderId="205" xfId="2" applyNumberFormat="1" applyFill="1" applyBorder="1" applyAlignment="1">
      <alignment horizontal="center" vertical="center" shrinkToFit="1"/>
    </xf>
    <xf numFmtId="177" fontId="12" fillId="39" borderId="205" xfId="2" applyNumberFormat="1" applyFont="1" applyFill="1" applyBorder="1" applyAlignment="1">
      <alignment horizontal="center" vertical="center" shrinkToFit="1"/>
    </xf>
    <xf numFmtId="0" fontId="21" fillId="5" borderId="272" xfId="2" applyFont="1" applyFill="1" applyBorder="1" applyAlignment="1">
      <alignment horizontal="left" vertical="center"/>
    </xf>
    <xf numFmtId="177" fontId="6" fillId="6" borderId="267" xfId="2" applyNumberFormat="1" applyFill="1" applyBorder="1" applyAlignment="1">
      <alignment horizontal="center" vertical="center" shrinkToFit="1"/>
    </xf>
    <xf numFmtId="177" fontId="6" fillId="5" borderId="267" xfId="2" applyNumberFormat="1" applyFill="1" applyBorder="1" applyAlignment="1">
      <alignment horizontal="center" vertical="center" shrinkToFit="1"/>
    </xf>
    <xf numFmtId="0" fontId="0" fillId="0" borderId="267" xfId="0" applyBorder="1" applyAlignment="1">
      <alignment horizontal="center" vertical="center" wrapText="1"/>
    </xf>
    <xf numFmtId="0" fontId="28" fillId="0" borderId="267" xfId="0" applyFont="1" applyBorder="1" applyAlignment="1">
      <alignment horizontal="center" vertical="center" wrapText="1"/>
    </xf>
    <xf numFmtId="0" fontId="0" fillId="21" borderId="267" xfId="0" applyFill="1" applyBorder="1" applyAlignment="1">
      <alignment horizontal="center" vertical="center" wrapText="1"/>
    </xf>
    <xf numFmtId="0" fontId="1" fillId="0" borderId="267" xfId="0" applyFont="1" applyBorder="1" applyAlignment="1">
      <alignment horizontal="center" vertical="center" wrapText="1"/>
    </xf>
    <xf numFmtId="177" fontId="6" fillId="0" borderId="267" xfId="2" applyNumberFormat="1" applyBorder="1" applyAlignment="1">
      <alignment horizontal="center" vertical="center" shrinkToFit="1"/>
    </xf>
    <xf numFmtId="177" fontId="12" fillId="39" borderId="273" xfId="2" applyNumberFormat="1" applyFont="1" applyFill="1" applyBorder="1" applyAlignment="1">
      <alignment horizontal="center" vertical="center" wrapText="1"/>
    </xf>
    <xf numFmtId="0" fontId="21" fillId="0" borderId="205" xfId="2" applyFont="1" applyBorder="1" applyAlignment="1">
      <alignment horizontal="left" vertical="center"/>
    </xf>
    <xf numFmtId="177" fontId="6" fillId="0" borderId="205" xfId="2" applyNumberFormat="1" applyBorder="1" applyAlignment="1">
      <alignment horizontal="center" vertical="center" shrinkToFit="1"/>
    </xf>
    <xf numFmtId="177" fontId="6" fillId="5" borderId="205" xfId="2" applyNumberFormat="1" applyFill="1" applyBorder="1" applyAlignment="1">
      <alignment horizontal="center" vertical="center" shrinkToFit="1"/>
    </xf>
    <xf numFmtId="177" fontId="6" fillId="20" borderId="205" xfId="2" applyNumberFormat="1" applyFill="1" applyBorder="1" applyAlignment="1">
      <alignment horizontal="center" vertical="center" shrinkToFit="1"/>
    </xf>
    <xf numFmtId="177" fontId="10" fillId="0" borderId="205" xfId="2" applyNumberFormat="1" applyFont="1" applyBorder="1" applyAlignment="1">
      <alignment horizontal="center" vertical="center" shrinkToFit="1"/>
    </xf>
    <xf numFmtId="0" fontId="21" fillId="5" borderId="205" xfId="2" applyFont="1" applyFill="1" applyBorder="1" applyAlignment="1">
      <alignment horizontal="left" vertical="center"/>
    </xf>
    <xf numFmtId="177" fontId="6" fillId="6" borderId="205" xfId="2" applyNumberFormat="1" applyFill="1" applyBorder="1" applyAlignment="1">
      <alignment horizontal="center" vertical="center" shrinkToFit="1"/>
    </xf>
    <xf numFmtId="177" fontId="6" fillId="2" borderId="205" xfId="2" applyNumberFormat="1" applyFill="1" applyBorder="1" applyAlignment="1">
      <alignment horizontal="center" vertical="center" shrinkToFit="1"/>
    </xf>
    <xf numFmtId="0" fontId="0" fillId="0" borderId="205" xfId="0" applyBorder="1" applyAlignment="1">
      <alignment horizontal="center" vertical="center" wrapText="1"/>
    </xf>
    <xf numFmtId="0" fontId="0" fillId="2" borderId="205" xfId="0" applyFill="1" applyBorder="1" applyAlignment="1">
      <alignment horizontal="center" vertical="center" wrapText="1"/>
    </xf>
    <xf numFmtId="0" fontId="1" fillId="0" borderId="205" xfId="0" applyFont="1" applyBorder="1" applyAlignment="1">
      <alignment horizontal="center" vertical="center" wrapText="1"/>
    </xf>
    <xf numFmtId="0" fontId="6" fillId="5" borderId="205" xfId="2" applyFill="1" applyBorder="1" applyAlignment="1">
      <alignment horizontal="center" vertical="center" wrapText="1"/>
    </xf>
    <xf numFmtId="177" fontId="12" fillId="26" borderId="273" xfId="2" applyNumberFormat="1" applyFont="1" applyFill="1" applyBorder="1" applyAlignment="1">
      <alignment horizontal="center" vertical="center" wrapText="1"/>
    </xf>
    <xf numFmtId="0" fontId="6" fillId="0" borderId="205" xfId="2" applyBorder="1" applyAlignment="1">
      <alignment horizontal="center" vertical="center"/>
    </xf>
    <xf numFmtId="177" fontId="1" fillId="0" borderId="205" xfId="2" applyNumberFormat="1" applyFont="1" applyBorder="1" applyAlignment="1">
      <alignment horizontal="center" vertical="center" shrinkToFit="1"/>
    </xf>
    <xf numFmtId="177" fontId="12" fillId="0" borderId="205" xfId="2" applyNumberFormat="1" applyFont="1" applyBorder="1" applyAlignment="1">
      <alignment horizontal="center" vertical="center" shrinkToFit="1"/>
    </xf>
    <xf numFmtId="0" fontId="21" fillId="5" borderId="272" xfId="2" applyFont="1" applyFill="1" applyBorder="1" applyAlignment="1">
      <alignment horizontal="center" vertical="center"/>
    </xf>
    <xf numFmtId="177" fontId="6" fillId="5" borderId="205" xfId="2" applyNumberFormat="1" applyFill="1" applyBorder="1" applyAlignment="1">
      <alignment horizontal="center" vertical="center" wrapText="1"/>
    </xf>
    <xf numFmtId="177" fontId="6" fillId="0" borderId="205" xfId="2" applyNumberFormat="1" applyBorder="1" applyAlignment="1">
      <alignment horizontal="center" vertical="center" wrapText="1"/>
    </xf>
    <xf numFmtId="177" fontId="6" fillId="6" borderId="205" xfId="2" applyNumberFormat="1" applyFill="1" applyBorder="1" applyAlignment="1">
      <alignment horizontal="center" vertical="center" wrapText="1"/>
    </xf>
    <xf numFmtId="0" fontId="6" fillId="0" borderId="205" xfId="2" applyBorder="1" applyAlignment="1">
      <alignment horizontal="center" vertical="center" wrapText="1"/>
    </xf>
    <xf numFmtId="0" fontId="21" fillId="5" borderId="274" xfId="2" applyFont="1" applyFill="1" applyBorder="1" applyAlignment="1">
      <alignment horizontal="left" vertical="center"/>
    </xf>
    <xf numFmtId="177" fontId="12" fillId="0" borderId="205" xfId="2" applyNumberFormat="1" applyFont="1" applyBorder="1" applyAlignment="1">
      <alignment horizontal="center" vertical="center" wrapText="1"/>
    </xf>
    <xf numFmtId="0" fontId="21" fillId="5" borderId="265" xfId="2" applyFont="1" applyFill="1" applyBorder="1" applyAlignment="1">
      <alignment horizontal="center" vertical="center"/>
    </xf>
    <xf numFmtId="177" fontId="6" fillId="7" borderId="273" xfId="2" applyNumberFormat="1" applyFill="1" applyBorder="1" applyAlignment="1">
      <alignment horizontal="center" vertical="center" wrapText="1"/>
    </xf>
    <xf numFmtId="0" fontId="21" fillId="5" borderId="274" xfId="2" applyFont="1" applyFill="1" applyBorder="1" applyAlignment="1">
      <alignment horizontal="center" vertical="center"/>
    </xf>
    <xf numFmtId="0" fontId="21" fillId="0" borderId="265" xfId="2" applyFont="1" applyBorder="1" applyAlignment="1">
      <alignment horizontal="center" vertical="center"/>
    </xf>
    <xf numFmtId="0" fontId="6" fillId="6" borderId="205" xfId="2" applyFill="1" applyBorder="1" applyAlignment="1">
      <alignment horizontal="center" vertical="center" wrapText="1"/>
    </xf>
    <xf numFmtId="0" fontId="21" fillId="0" borderId="274" xfId="2" applyFont="1" applyBorder="1" applyAlignment="1">
      <alignment horizontal="center" vertical="center"/>
    </xf>
    <xf numFmtId="177" fontId="6" fillId="0" borderId="273" xfId="2" applyNumberFormat="1" applyBorder="1" applyAlignment="1">
      <alignment horizontal="center" vertical="center" wrapText="1"/>
    </xf>
    <xf numFmtId="177" fontId="6" fillId="7" borderId="205" xfId="2" applyNumberFormat="1" applyFill="1" applyBorder="1" applyAlignment="1">
      <alignment horizontal="center" vertical="center" wrapText="1"/>
    </xf>
    <xf numFmtId="0" fontId="6" fillId="0" borderId="275" xfId="2" applyBorder="1" applyAlignment="1">
      <alignment horizontal="center" vertical="center" wrapText="1"/>
    </xf>
    <xf numFmtId="0" fontId="6" fillId="6" borderId="275" xfId="2" applyFill="1" applyBorder="1" applyAlignment="1">
      <alignment horizontal="center" vertical="center" wrapText="1"/>
    </xf>
    <xf numFmtId="177" fontId="6" fillId="0" borderId="276" xfId="2" applyNumberFormat="1" applyBorder="1" applyAlignment="1">
      <alignment horizontal="center" vertical="center" wrapText="1"/>
    </xf>
    <xf numFmtId="0" fontId="6" fillId="2" borderId="205" xfId="2" applyFill="1" applyBorder="1" applyAlignment="1">
      <alignment horizontal="center" vertical="center" wrapText="1"/>
    </xf>
    <xf numFmtId="0" fontId="68" fillId="5" borderId="281" xfId="2" applyFont="1" applyFill="1" applyBorder="1" applyAlignment="1">
      <alignment horizontal="center" vertical="center"/>
    </xf>
    <xf numFmtId="0" fontId="6" fillId="5" borderId="285" xfId="2" applyFill="1" applyBorder="1">
      <alignment vertical="center"/>
    </xf>
    <xf numFmtId="0" fontId="6" fillId="5" borderId="286" xfId="2" applyFill="1" applyBorder="1">
      <alignment vertical="center"/>
    </xf>
    <xf numFmtId="0" fontId="6" fillId="5" borderId="287" xfId="2" applyFill="1" applyBorder="1">
      <alignment vertical="center"/>
    </xf>
    <xf numFmtId="0" fontId="6" fillId="0" borderId="288" xfId="2" applyBorder="1">
      <alignment vertical="center"/>
    </xf>
    <xf numFmtId="0" fontId="6" fillId="0" borderId="289" xfId="2" applyBorder="1">
      <alignment vertical="center"/>
    </xf>
    <xf numFmtId="0" fontId="6" fillId="0" borderId="290" xfId="2" applyBorder="1">
      <alignment vertical="center"/>
    </xf>
    <xf numFmtId="0" fontId="6" fillId="0" borderId="291" xfId="2" applyBorder="1">
      <alignment vertical="center"/>
    </xf>
    <xf numFmtId="0" fontId="7" fillId="3" borderId="0" xfId="4" applyFont="1" applyFill="1" applyAlignment="1">
      <alignment vertical="top"/>
    </xf>
    <xf numFmtId="0" fontId="7" fillId="3" borderId="0" xfId="2" applyFont="1" applyFill="1" applyAlignment="1">
      <alignment vertical="top"/>
    </xf>
    <xf numFmtId="0" fontId="31" fillId="3" borderId="0" xfId="2" applyFont="1" applyFill="1" applyAlignment="1">
      <alignment vertical="top"/>
    </xf>
    <xf numFmtId="0" fontId="32" fillId="45" borderId="0" xfId="4" applyFont="1" applyFill="1"/>
    <xf numFmtId="0" fontId="6" fillId="45" borderId="0" xfId="4" applyFill="1"/>
    <xf numFmtId="0" fontId="8" fillId="0" borderId="268" xfId="1" applyBorder="1" applyAlignment="1" applyProtection="1">
      <alignment vertical="center" wrapText="1"/>
    </xf>
    <xf numFmtId="0" fontId="21" fillId="17" borderId="0" xfId="0" applyFont="1" applyFill="1" applyAlignment="1">
      <alignment horizontal="center" vertical="center"/>
    </xf>
    <xf numFmtId="0" fontId="90" fillId="17" borderId="0" xfId="0" applyFont="1" applyFill="1" applyAlignment="1">
      <alignment horizontal="center" vertical="center" wrapText="1"/>
    </xf>
    <xf numFmtId="0" fontId="89" fillId="17" borderId="296" xfId="17" applyFont="1" applyFill="1" applyBorder="1" applyAlignment="1">
      <alignment horizontal="center" vertical="center" wrapText="1"/>
    </xf>
    <xf numFmtId="14" fontId="89" fillId="17" borderId="297" xfId="17" applyNumberFormat="1" applyFont="1" applyFill="1" applyBorder="1" applyAlignment="1">
      <alignment horizontal="center" vertical="center"/>
    </xf>
    <xf numFmtId="0" fontId="107" fillId="19" borderId="299" xfId="0" applyFont="1" applyFill="1" applyBorder="1" applyAlignment="1">
      <alignment horizontal="center" vertical="center"/>
    </xf>
    <xf numFmtId="14" fontId="89" fillId="19" borderId="301" xfId="17" applyNumberFormat="1" applyFont="1" applyFill="1" applyBorder="1" applyAlignment="1">
      <alignment horizontal="center" vertical="center"/>
    </xf>
    <xf numFmtId="0" fontId="8" fillId="0" borderId="0" xfId="1" applyAlignment="1" applyProtection="1">
      <alignment vertical="center" wrapText="1"/>
    </xf>
    <xf numFmtId="0" fontId="164" fillId="0" borderId="51" xfId="0" applyFont="1" applyBorder="1" applyAlignment="1">
      <alignment horizontal="center" vertical="center" wrapText="1"/>
    </xf>
    <xf numFmtId="0" fontId="164" fillId="0" borderId="60" xfId="0" applyFont="1" applyBorder="1" applyAlignment="1">
      <alignment horizontal="center" vertical="center" wrapText="1"/>
    </xf>
    <xf numFmtId="0" fontId="89" fillId="17" borderId="303" xfId="17" applyFont="1" applyFill="1" applyBorder="1" applyAlignment="1">
      <alignment horizontal="center" vertical="center" wrapText="1"/>
    </xf>
    <xf numFmtId="14" fontId="89" fillId="17" borderId="301" xfId="17" applyNumberFormat="1" applyFont="1" applyFill="1" applyBorder="1" applyAlignment="1">
      <alignment horizontal="center" vertical="center"/>
    </xf>
    <xf numFmtId="0" fontId="95" fillId="17" borderId="303" xfId="17" applyFont="1" applyFill="1" applyBorder="1" applyAlignment="1">
      <alignment horizontal="center" vertical="center" wrapText="1"/>
    </xf>
    <xf numFmtId="0" fontId="34" fillId="17" borderId="303" xfId="17" applyFont="1" applyFill="1" applyBorder="1" applyAlignment="1">
      <alignment horizontal="center" vertical="center" wrapText="1"/>
    </xf>
    <xf numFmtId="14" fontId="12" fillId="17" borderId="301" xfId="17" applyNumberFormat="1" applyFont="1" applyFill="1" applyBorder="1" applyAlignment="1">
      <alignment horizontal="center" vertical="center"/>
    </xf>
    <xf numFmtId="14" fontId="34" fillId="17" borderId="301" xfId="17" applyNumberFormat="1" applyFont="1" applyFill="1" applyBorder="1" applyAlignment="1">
      <alignment horizontal="center" vertical="center"/>
    </xf>
    <xf numFmtId="14" fontId="21" fillId="17" borderId="301" xfId="17" applyNumberFormat="1" applyFont="1" applyFill="1" applyBorder="1" applyAlignment="1">
      <alignment horizontal="center" vertical="center"/>
    </xf>
    <xf numFmtId="0" fontId="107" fillId="17" borderId="0" xfId="0" applyFont="1" applyFill="1">
      <alignment vertical="center"/>
    </xf>
    <xf numFmtId="0" fontId="154" fillId="25" borderId="230" xfId="2" applyFont="1" applyFill="1" applyBorder="1" applyAlignment="1">
      <alignment horizontal="center" vertical="center" wrapText="1"/>
    </xf>
    <xf numFmtId="0" fontId="126" fillId="25" borderId="230" xfId="2" applyFont="1" applyFill="1" applyBorder="1" applyAlignment="1">
      <alignment horizontal="center" vertical="center" wrapText="1"/>
    </xf>
    <xf numFmtId="0" fontId="21" fillId="25" borderId="230" xfId="2" applyFont="1" applyFill="1" applyBorder="1" applyAlignment="1">
      <alignment horizontal="left" vertical="center" shrinkToFit="1"/>
    </xf>
    <xf numFmtId="14" fontId="21" fillId="25" borderId="230" xfId="2" applyNumberFormat="1" applyFont="1" applyFill="1" applyBorder="1" applyAlignment="1">
      <alignment horizontal="center" vertical="center"/>
    </xf>
    <xf numFmtId="14" fontId="21" fillId="25" borderId="231" xfId="2" applyNumberFormat="1" applyFont="1" applyFill="1" applyBorder="1" applyAlignment="1">
      <alignment horizontal="center" vertical="center"/>
    </xf>
    <xf numFmtId="0" fontId="154" fillId="19" borderId="230" xfId="2" applyFont="1" applyFill="1" applyBorder="1" applyAlignment="1">
      <alignment horizontal="center" vertical="center" wrapText="1"/>
    </xf>
    <xf numFmtId="0" fontId="126" fillId="19" borderId="230" xfId="2" applyFont="1" applyFill="1" applyBorder="1" applyAlignment="1">
      <alignment horizontal="center" vertical="center" wrapText="1"/>
    </xf>
    <xf numFmtId="0" fontId="21" fillId="19" borderId="230" xfId="2" applyFont="1" applyFill="1" applyBorder="1" applyAlignment="1">
      <alignment horizontal="left" vertical="center" shrinkToFit="1"/>
    </xf>
    <xf numFmtId="14" fontId="21" fillId="19" borderId="230" xfId="2" applyNumberFormat="1" applyFont="1" applyFill="1" applyBorder="1" applyAlignment="1">
      <alignment horizontal="center" vertical="center"/>
    </xf>
    <xf numFmtId="14" fontId="21" fillId="19" borderId="231" xfId="2" applyNumberFormat="1" applyFont="1" applyFill="1" applyBorder="1" applyAlignment="1">
      <alignment horizontal="center" vertical="center"/>
    </xf>
    <xf numFmtId="0" fontId="154" fillId="24" borderId="230" xfId="2" applyFont="1" applyFill="1" applyBorder="1" applyAlignment="1">
      <alignment horizontal="center" vertical="center" wrapText="1"/>
    </xf>
    <xf numFmtId="0" fontId="126" fillId="24" borderId="230" xfId="2" applyFont="1" applyFill="1" applyBorder="1" applyAlignment="1">
      <alignment horizontal="center" vertical="center" wrapText="1"/>
    </xf>
    <xf numFmtId="0" fontId="21" fillId="24" borderId="230" xfId="2" applyFont="1" applyFill="1" applyBorder="1" applyAlignment="1">
      <alignment horizontal="left" vertical="center" shrinkToFit="1"/>
    </xf>
    <xf numFmtId="14" fontId="21" fillId="24" borderId="230" xfId="2" applyNumberFormat="1" applyFont="1" applyFill="1" applyBorder="1" applyAlignment="1">
      <alignment horizontal="center" vertical="center"/>
    </xf>
    <xf numFmtId="14" fontId="21" fillId="24" borderId="231" xfId="2" applyNumberFormat="1" applyFont="1" applyFill="1" applyBorder="1" applyAlignment="1">
      <alignment horizontal="center" vertical="center"/>
    </xf>
    <xf numFmtId="0" fontId="154" fillId="46" borderId="230" xfId="2" applyFont="1" applyFill="1" applyBorder="1" applyAlignment="1">
      <alignment horizontal="center" vertical="center" wrapText="1"/>
    </xf>
    <xf numFmtId="0" fontId="126" fillId="46" borderId="230" xfId="2" applyFont="1" applyFill="1" applyBorder="1" applyAlignment="1">
      <alignment horizontal="center" vertical="center" wrapText="1"/>
    </xf>
    <xf numFmtId="0" fontId="21" fillId="46" borderId="230" xfId="2" applyFont="1" applyFill="1" applyBorder="1" applyAlignment="1">
      <alignment horizontal="left" vertical="center" shrinkToFit="1"/>
    </xf>
    <xf numFmtId="14" fontId="21" fillId="46" borderId="230" xfId="2" applyNumberFormat="1" applyFont="1" applyFill="1" applyBorder="1" applyAlignment="1">
      <alignment horizontal="center" vertical="center"/>
    </xf>
    <xf numFmtId="14" fontId="21" fillId="46" borderId="231" xfId="2" applyNumberFormat="1" applyFont="1" applyFill="1" applyBorder="1" applyAlignment="1">
      <alignment horizontal="center" vertical="center"/>
    </xf>
    <xf numFmtId="0" fontId="154" fillId="41" borderId="230" xfId="2" applyFont="1" applyFill="1" applyBorder="1" applyAlignment="1">
      <alignment horizontal="center" vertical="center" wrapText="1"/>
    </xf>
    <xf numFmtId="0" fontId="126" fillId="41" borderId="230" xfId="2" applyFont="1" applyFill="1" applyBorder="1" applyAlignment="1">
      <alignment horizontal="center" vertical="center" wrapText="1"/>
    </xf>
    <xf numFmtId="0" fontId="21" fillId="41" borderId="230" xfId="2" applyFont="1" applyFill="1" applyBorder="1" applyAlignment="1">
      <alignment horizontal="left" vertical="center" shrinkToFit="1"/>
    </xf>
    <xf numFmtId="14" fontId="21" fillId="41" borderId="230" xfId="2" applyNumberFormat="1" applyFont="1" applyFill="1" applyBorder="1" applyAlignment="1">
      <alignment horizontal="center" vertical="center"/>
    </xf>
    <xf numFmtId="14" fontId="21" fillId="41" borderId="231" xfId="2" applyNumberFormat="1" applyFont="1" applyFill="1" applyBorder="1" applyAlignment="1">
      <alignment horizontal="center" vertical="center"/>
    </xf>
    <xf numFmtId="0" fontId="154" fillId="38" borderId="230" xfId="2" applyFont="1" applyFill="1" applyBorder="1" applyAlignment="1">
      <alignment horizontal="center" vertical="center" wrapText="1"/>
    </xf>
    <xf numFmtId="0" fontId="126" fillId="38" borderId="230" xfId="2" applyFont="1" applyFill="1" applyBorder="1" applyAlignment="1">
      <alignment horizontal="center" vertical="center" wrapText="1"/>
    </xf>
    <xf numFmtId="0" fontId="21" fillId="38" borderId="230" xfId="2" applyFont="1" applyFill="1" applyBorder="1" applyAlignment="1">
      <alignment horizontal="left" vertical="center" shrinkToFit="1"/>
    </xf>
    <xf numFmtId="14" fontId="21" fillId="38" borderId="230" xfId="2" applyNumberFormat="1" applyFont="1" applyFill="1" applyBorder="1" applyAlignment="1">
      <alignment horizontal="center" vertical="center"/>
    </xf>
    <xf numFmtId="14" fontId="21" fillId="38" borderId="231" xfId="2" applyNumberFormat="1" applyFont="1" applyFill="1" applyBorder="1" applyAlignment="1">
      <alignment horizontal="center" vertical="center"/>
    </xf>
    <xf numFmtId="0" fontId="97" fillId="36" borderId="305" xfId="0" applyFont="1" applyFill="1" applyBorder="1" applyAlignment="1">
      <alignment horizontal="center" vertical="center" wrapText="1"/>
    </xf>
    <xf numFmtId="0" fontId="164" fillId="0" borderId="205" xfId="0" applyFont="1" applyBorder="1" applyAlignment="1">
      <alignment horizontal="center" vertical="center" wrapText="1"/>
    </xf>
    <xf numFmtId="0" fontId="164" fillId="0" borderId="306" xfId="0" applyFont="1" applyBorder="1" applyAlignment="1">
      <alignment horizontal="center" vertical="center" wrapText="1"/>
    </xf>
    <xf numFmtId="0" fontId="164" fillId="19" borderId="306" xfId="0" applyFont="1" applyFill="1" applyBorder="1" applyAlignment="1">
      <alignment horizontal="center" vertical="center" wrapText="1"/>
    </xf>
    <xf numFmtId="0" fontId="6" fillId="47" borderId="0" xfId="4" applyFill="1"/>
    <xf numFmtId="0" fontId="6" fillId="17" borderId="0" xfId="4" applyFill="1"/>
    <xf numFmtId="0" fontId="170" fillId="17" borderId="0" xfId="2" applyFont="1" applyFill="1">
      <alignment vertical="center"/>
    </xf>
    <xf numFmtId="0" fontId="179" fillId="3" borderId="0" xfId="2" applyFont="1" applyFill="1" applyAlignment="1">
      <alignment horizontal="center" vertical="center"/>
    </xf>
    <xf numFmtId="0" fontId="67" fillId="19" borderId="303" xfId="0" applyFont="1" applyFill="1" applyBorder="1" applyAlignment="1">
      <alignment horizontal="center" vertical="center" wrapText="1"/>
    </xf>
    <xf numFmtId="14" fontId="95" fillId="19" borderId="301" xfId="17" applyNumberFormat="1" applyFont="1" applyFill="1" applyBorder="1" applyAlignment="1">
      <alignment horizontal="center" vertical="center" wrapText="1"/>
    </xf>
    <xf numFmtId="0" fontId="34" fillId="19" borderId="108" xfId="17" applyFont="1" applyFill="1" applyBorder="1" applyAlignment="1">
      <alignment horizontal="center" vertical="center" wrapText="1"/>
    </xf>
    <xf numFmtId="0" fontId="8" fillId="0" borderId="216" xfId="1" applyBorder="1" applyAlignment="1" applyProtection="1">
      <alignment vertical="center" wrapText="1"/>
    </xf>
    <xf numFmtId="0" fontId="8" fillId="0" borderId="213" xfId="1" applyBorder="1" applyAlignment="1" applyProtection="1">
      <alignment vertical="center" wrapText="1"/>
    </xf>
    <xf numFmtId="0" fontId="8" fillId="0" borderId="198" xfId="1" applyBorder="1" applyAlignment="1" applyProtection="1">
      <alignment vertical="center" wrapText="1"/>
    </xf>
    <xf numFmtId="0" fontId="8" fillId="0" borderId="201" xfId="1" applyBorder="1" applyAlignment="1" applyProtection="1">
      <alignment vertical="center" wrapText="1"/>
    </xf>
    <xf numFmtId="0" fontId="29" fillId="21" borderId="307" xfId="2" applyFont="1" applyFill="1" applyBorder="1" applyAlignment="1">
      <alignment horizontal="center" vertical="center" wrapText="1"/>
    </xf>
    <xf numFmtId="0" fontId="29" fillId="21" borderId="213" xfId="2" applyFont="1" applyFill="1" applyBorder="1" applyAlignment="1">
      <alignment horizontal="center" vertical="center" wrapText="1"/>
    </xf>
    <xf numFmtId="0" fontId="114" fillId="0" borderId="308" xfId="2" applyFont="1" applyBorder="1" applyAlignment="1">
      <alignment vertical="top" wrapText="1"/>
    </xf>
    <xf numFmtId="14" fontId="87" fillId="19" borderId="309" xfId="2" applyNumberFormat="1" applyFont="1" applyFill="1" applyBorder="1" applyAlignment="1">
      <alignment horizontal="center" vertical="center"/>
    </xf>
    <xf numFmtId="0" fontId="182" fillId="33" borderId="0" xfId="0" applyFont="1" applyFill="1">
      <alignment vertical="center"/>
    </xf>
    <xf numFmtId="0" fontId="0" fillId="21" borderId="0" xfId="0" applyFill="1">
      <alignment vertical="center"/>
    </xf>
    <xf numFmtId="0" fontId="0" fillId="21" borderId="310" xfId="0" applyFill="1" applyBorder="1">
      <alignment vertical="center"/>
    </xf>
    <xf numFmtId="0" fontId="0" fillId="21" borderId="311" xfId="0" applyFill="1" applyBorder="1">
      <alignment vertical="center"/>
    </xf>
    <xf numFmtId="0" fontId="0" fillId="21" borderId="312" xfId="0" applyFill="1" applyBorder="1">
      <alignment vertical="center"/>
    </xf>
    <xf numFmtId="0" fontId="0" fillId="21" borderId="313" xfId="0" applyFill="1" applyBorder="1">
      <alignment vertical="center"/>
    </xf>
    <xf numFmtId="0" fontId="183" fillId="21" borderId="0" xfId="0" applyFont="1" applyFill="1">
      <alignment vertical="center"/>
    </xf>
    <xf numFmtId="0" fontId="0" fillId="21" borderId="314" xfId="0" applyFill="1" applyBorder="1">
      <alignment vertical="center"/>
    </xf>
    <xf numFmtId="0" fontId="0" fillId="21" borderId="315" xfId="0" applyFill="1" applyBorder="1">
      <alignment vertical="center"/>
    </xf>
    <xf numFmtId="0" fontId="183" fillId="21" borderId="316" xfId="0" applyFont="1" applyFill="1" applyBorder="1">
      <alignment vertical="center"/>
    </xf>
    <xf numFmtId="0" fontId="0" fillId="21" borderId="317" xfId="0" applyFill="1" applyBorder="1">
      <alignment vertical="center"/>
    </xf>
    <xf numFmtId="0" fontId="70" fillId="0" borderId="0" xfId="0" applyFont="1" applyAlignment="1">
      <alignment horizontal="left" vertical="center" wrapText="1"/>
    </xf>
    <xf numFmtId="0" fontId="74" fillId="0" borderId="0" xfId="0" applyFont="1" applyAlignment="1">
      <alignment horizontal="left" vertical="center" wrapText="1"/>
    </xf>
    <xf numFmtId="0" fontId="73" fillId="0" borderId="0" xfId="0" applyFont="1" applyAlignment="1">
      <alignment horizontal="left" vertical="center" wrapText="1"/>
    </xf>
    <xf numFmtId="0" fontId="74" fillId="0" borderId="0" xfId="0" applyFont="1" applyAlignment="1">
      <alignment horizontal="left" vertical="top" wrapText="1"/>
    </xf>
    <xf numFmtId="0" fontId="70" fillId="0" borderId="0" xfId="0" applyFont="1" applyAlignment="1">
      <alignment horizontal="left" vertical="top" wrapText="1"/>
    </xf>
    <xf numFmtId="0" fontId="71" fillId="0" borderId="0" xfId="0" applyFont="1" applyAlignment="1">
      <alignment horizontal="left" vertical="center" wrapText="1"/>
    </xf>
    <xf numFmtId="0" fontId="6" fillId="0" borderId="23" xfId="0" applyFont="1" applyBorder="1" applyAlignment="1">
      <alignment horizontal="left"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99" fillId="5" borderId="0" xfId="0" applyFont="1" applyFill="1" applyAlignment="1">
      <alignment horizontal="left" vertical="center" wrapText="1"/>
    </xf>
    <xf numFmtId="0" fontId="99" fillId="5" borderId="25" xfId="0" applyFont="1" applyFill="1" applyBorder="1" applyAlignment="1">
      <alignment horizontal="left" vertical="center" wrapText="1"/>
    </xf>
    <xf numFmtId="0" fontId="99" fillId="5" borderId="0" xfId="0" applyFont="1" applyFill="1" applyAlignment="1">
      <alignment horizontal="left" vertical="center"/>
    </xf>
    <xf numFmtId="0" fontId="99" fillId="5" borderId="0" xfId="0" applyFont="1" applyFill="1" applyAlignment="1">
      <alignment horizontal="left" vertical="top" wrapText="1"/>
    </xf>
    <xf numFmtId="0" fontId="8" fillId="0" borderId="0" xfId="1" applyAlignment="1" applyProtection="1">
      <alignment horizontal="center" vertical="center" wrapText="1"/>
    </xf>
    <xf numFmtId="0" fontId="171" fillId="33" borderId="0" xfId="0" applyFont="1" applyFill="1" applyAlignment="1">
      <alignment horizontal="center" vertical="center" wrapText="1"/>
    </xf>
    <xf numFmtId="0" fontId="40" fillId="17" borderId="0" xfId="17" applyFont="1" applyFill="1" applyAlignment="1">
      <alignment horizontal="left" vertical="center"/>
    </xf>
    <xf numFmtId="0" fontId="47" fillId="17" borderId="17" xfId="17" applyFont="1" applyFill="1" applyBorder="1" applyAlignment="1">
      <alignment horizontal="center" vertical="center"/>
    </xf>
    <xf numFmtId="0" fontId="47" fillId="17" borderId="18" xfId="17" applyFont="1" applyFill="1" applyBorder="1" applyAlignment="1">
      <alignment horizontal="center" vertical="center"/>
    </xf>
    <xf numFmtId="0" fontId="47" fillId="0" borderId="18" xfId="17" applyFont="1" applyBorder="1" applyAlignment="1">
      <alignment horizontal="center" vertical="center"/>
    </xf>
    <xf numFmtId="0" fontId="47" fillId="0" borderId="19" xfId="17" applyFont="1"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1" fillId="0" borderId="28" xfId="17" applyBorder="1" applyAlignment="1">
      <alignment horizontal="center" vertical="center"/>
    </xf>
    <xf numFmtId="0" fontId="35" fillId="0" borderId="29" xfId="17" applyFont="1" applyBorder="1" applyAlignment="1">
      <alignment horizontal="center" vertical="center" wrapText="1"/>
    </xf>
    <xf numFmtId="0" fontId="35" fillId="0" borderId="13" xfId="17" applyFont="1" applyBorder="1" applyAlignment="1">
      <alignment horizontal="center" vertical="center" wrapText="1"/>
    </xf>
    <xf numFmtId="0" fontId="31" fillId="15" borderId="0" xfId="17" applyFont="1" applyFill="1" applyAlignment="1">
      <alignment horizontal="center" vertical="center"/>
    </xf>
    <xf numFmtId="179" fontId="125" fillId="0" borderId="98" xfId="17" applyNumberFormat="1" applyFont="1" applyBorder="1" applyAlignment="1">
      <alignment horizontal="center" vertical="center" shrinkToFit="1"/>
    </xf>
    <xf numFmtId="179" fontId="125" fillId="0" borderId="99" xfId="17" applyNumberFormat="1" applyFont="1" applyBorder="1" applyAlignment="1">
      <alignment horizontal="center" vertical="center" shrinkToFit="1"/>
    </xf>
    <xf numFmtId="0" fontId="45" fillId="0" borderId="30" xfId="17" applyFont="1" applyBorder="1" applyAlignment="1">
      <alignment horizontal="center" vertical="center"/>
    </xf>
    <xf numFmtId="0" fontId="45" fillId="0" borderId="31" xfId="17" applyFont="1" applyBorder="1" applyAlignment="1">
      <alignment horizontal="center" vertical="center"/>
    </xf>
    <xf numFmtId="0" fontId="10" fillId="6" borderId="86" xfId="17" applyFont="1" applyFill="1" applyBorder="1" applyAlignment="1">
      <alignment horizontal="center" vertical="center" wrapText="1"/>
    </xf>
    <xf numFmtId="0" fontId="10" fillId="6" borderId="84" xfId="17" applyFont="1" applyFill="1" applyBorder="1" applyAlignment="1">
      <alignment horizontal="center" vertical="center" wrapText="1"/>
    </xf>
    <xf numFmtId="0" fontId="10" fillId="6" borderId="87" xfId="17" applyFont="1" applyFill="1" applyBorder="1" applyAlignment="1">
      <alignment horizontal="center" vertical="center" wrapText="1"/>
    </xf>
    <xf numFmtId="0" fontId="89" fillId="17" borderId="110" xfId="17" applyFont="1" applyFill="1" applyBorder="1" applyAlignment="1">
      <alignment horizontal="left" vertical="top" wrapText="1"/>
    </xf>
    <xf numFmtId="0" fontId="89" fillId="17" borderId="106" xfId="17" applyFont="1" applyFill="1" applyBorder="1" applyAlignment="1">
      <alignment horizontal="left" vertical="top" wrapText="1"/>
    </xf>
    <xf numFmtId="0" fontId="89" fillId="17" borderId="107" xfId="17" applyFont="1" applyFill="1" applyBorder="1" applyAlignment="1">
      <alignment horizontal="left" vertical="top" wrapText="1"/>
    </xf>
    <xf numFmtId="0" fontId="89" fillId="17" borderId="298" xfId="17" applyFont="1" applyFill="1" applyBorder="1" applyAlignment="1">
      <alignment horizontal="left" vertical="top" wrapText="1"/>
    </xf>
    <xf numFmtId="0" fontId="89" fillId="17" borderId="299" xfId="17" applyFont="1" applyFill="1" applyBorder="1" applyAlignment="1">
      <alignment horizontal="left" vertical="top" wrapText="1"/>
    </xf>
    <xf numFmtId="0" fontId="89" fillId="17" borderId="300" xfId="17" applyFont="1" applyFill="1" applyBorder="1" applyAlignment="1">
      <alignment horizontal="left" vertical="top" wrapText="1"/>
    </xf>
    <xf numFmtId="0" fontId="34" fillId="17" borderId="32" xfId="18" applyFont="1" applyFill="1" applyBorder="1" applyAlignment="1">
      <alignment horizontal="center" vertical="center"/>
    </xf>
    <xf numFmtId="0" fontId="34" fillId="17" borderId="33" xfId="18" applyFont="1" applyFill="1" applyBorder="1" applyAlignment="1">
      <alignment horizontal="center" vertical="center"/>
    </xf>
    <xf numFmtId="0" fontId="11" fillId="0" borderId="102" xfId="17" applyFont="1" applyBorder="1" applyAlignment="1">
      <alignment horizontal="center" vertical="center" wrapText="1"/>
    </xf>
    <xf numFmtId="0" fontId="11" fillId="0" borderId="103" xfId="17" applyFont="1" applyBorder="1" applyAlignment="1">
      <alignment horizontal="center" vertical="center" wrapText="1"/>
    </xf>
    <xf numFmtId="0" fontId="11" fillId="0" borderId="104" xfId="17" applyFont="1" applyBorder="1" applyAlignment="1">
      <alignment horizontal="center" vertical="center" wrapText="1"/>
    </xf>
    <xf numFmtId="0" fontId="52" fillId="17" borderId="53" xfId="17" applyFont="1" applyFill="1" applyBorder="1" applyAlignment="1">
      <alignment horizontal="center" vertical="center"/>
    </xf>
    <xf numFmtId="0" fontId="52" fillId="17" borderId="54" xfId="17" applyFont="1" applyFill="1" applyBorder="1" applyAlignment="1">
      <alignment horizontal="center" vertical="center"/>
    </xf>
    <xf numFmtId="0" fontId="52" fillId="17" borderId="55" xfId="17" applyFont="1" applyFill="1" applyBorder="1" applyAlignment="1">
      <alignment horizontal="center" vertical="center"/>
    </xf>
    <xf numFmtId="0" fontId="89" fillId="19" borderId="302" xfId="17" applyFont="1" applyFill="1" applyBorder="1" applyAlignment="1">
      <alignment horizontal="left" vertical="top" wrapText="1"/>
    </xf>
    <xf numFmtId="0" fontId="89" fillId="19" borderId="299" xfId="17" applyFont="1" applyFill="1" applyBorder="1" applyAlignment="1">
      <alignment horizontal="left" vertical="top" wrapText="1"/>
    </xf>
    <xf numFmtId="0" fontId="89" fillId="19" borderId="300" xfId="17" applyFont="1" applyFill="1" applyBorder="1" applyAlignment="1">
      <alignment horizontal="left" vertical="top" wrapText="1"/>
    </xf>
    <xf numFmtId="0" fontId="103" fillId="17" borderId="298" xfId="17" applyFont="1" applyFill="1" applyBorder="1" applyAlignment="1">
      <alignment horizontal="left" vertical="top" wrapText="1"/>
    </xf>
    <xf numFmtId="0" fontId="103" fillId="17" borderId="299" xfId="17" applyFont="1" applyFill="1" applyBorder="1" applyAlignment="1">
      <alignment horizontal="left" vertical="top" wrapText="1"/>
    </xf>
    <xf numFmtId="0" fontId="103" fillId="17" borderId="300" xfId="17" applyFont="1" applyFill="1" applyBorder="1" applyAlignment="1">
      <alignment horizontal="left" vertical="top" wrapText="1"/>
    </xf>
    <xf numFmtId="0" fontId="34" fillId="17" borderId="110" xfId="17" applyFont="1" applyFill="1" applyBorder="1" applyAlignment="1">
      <alignment horizontal="left" vertical="top" wrapText="1"/>
    </xf>
    <xf numFmtId="0" fontId="34" fillId="17" borderId="106" xfId="17" applyFont="1" applyFill="1" applyBorder="1" applyAlignment="1">
      <alignment horizontal="left" vertical="top" wrapText="1"/>
    </xf>
    <xf numFmtId="0" fontId="34" fillId="17" borderId="107" xfId="17" applyFont="1" applyFill="1" applyBorder="1" applyAlignment="1">
      <alignment horizontal="left" vertical="top" wrapText="1"/>
    </xf>
    <xf numFmtId="0" fontId="156" fillId="17" borderId="110" xfId="17" applyFont="1" applyFill="1" applyBorder="1" applyAlignment="1">
      <alignment horizontal="left" vertical="top" wrapText="1"/>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89" fillId="19" borderId="110" xfId="17" applyFont="1" applyFill="1" applyBorder="1" applyAlignment="1">
      <alignment horizontal="left" vertical="top" wrapText="1"/>
    </xf>
    <xf numFmtId="0" fontId="89" fillId="19" borderId="106" xfId="17" applyFont="1" applyFill="1" applyBorder="1" applyAlignment="1">
      <alignment horizontal="left" vertical="top" wrapText="1"/>
    </xf>
    <xf numFmtId="0" fontId="89" fillId="19" borderId="107" xfId="17" applyFont="1" applyFill="1" applyBorder="1" applyAlignment="1">
      <alignment horizontal="left" vertical="top" wrapText="1"/>
    </xf>
    <xf numFmtId="0" fontId="12" fillId="17" borderId="110" xfId="17" applyFont="1" applyFill="1" applyBorder="1" applyAlignment="1">
      <alignment horizontal="left" vertical="top" wrapText="1"/>
    </xf>
    <xf numFmtId="0" fontId="12" fillId="17" borderId="106" xfId="17" applyFont="1" applyFill="1" applyBorder="1" applyAlignment="1">
      <alignment horizontal="left" vertical="top" wrapText="1"/>
    </xf>
    <xf numFmtId="0" fontId="12" fillId="17" borderId="107" xfId="17" applyFont="1" applyFill="1" applyBorder="1" applyAlignment="1">
      <alignment horizontal="left" vertical="top" wrapText="1"/>
    </xf>
    <xf numFmtId="0" fontId="156" fillId="17" borderId="298" xfId="17" applyFont="1" applyFill="1" applyBorder="1" applyAlignment="1">
      <alignment horizontal="left" vertical="top" wrapText="1"/>
    </xf>
    <xf numFmtId="0" fontId="34" fillId="17" borderId="299" xfId="17" applyFont="1" applyFill="1" applyBorder="1" applyAlignment="1">
      <alignment horizontal="left" vertical="top" wrapText="1"/>
    </xf>
    <xf numFmtId="0" fontId="34" fillId="17" borderId="300" xfId="17" applyFont="1" applyFill="1" applyBorder="1" applyAlignment="1">
      <alignment horizontal="left" vertical="top" wrapText="1"/>
    </xf>
    <xf numFmtId="0" fontId="12" fillId="17" borderId="298" xfId="17" applyFont="1" applyFill="1" applyBorder="1" applyAlignment="1">
      <alignment horizontal="left" vertical="top" wrapText="1"/>
    </xf>
    <xf numFmtId="0" fontId="12" fillId="17" borderId="299" xfId="17" applyFont="1" applyFill="1" applyBorder="1" applyAlignment="1">
      <alignment horizontal="left" vertical="top" wrapText="1"/>
    </xf>
    <xf numFmtId="0" fontId="12" fillId="17" borderId="300" xfId="17" applyFont="1" applyFill="1" applyBorder="1" applyAlignment="1">
      <alignment horizontal="left" vertical="top" wrapText="1"/>
    </xf>
    <xf numFmtId="0" fontId="156" fillId="17" borderId="304" xfId="17" applyFont="1" applyFill="1" applyBorder="1" applyAlignment="1">
      <alignment horizontal="left" vertical="top" wrapText="1"/>
    </xf>
    <xf numFmtId="0" fontId="34" fillId="17" borderId="303" xfId="17" applyFont="1" applyFill="1" applyBorder="1" applyAlignment="1">
      <alignment horizontal="left" vertical="top" wrapText="1"/>
    </xf>
    <xf numFmtId="0" fontId="34" fillId="19" borderId="110" xfId="17" applyFont="1" applyFill="1" applyBorder="1" applyAlignment="1">
      <alignment horizontal="left" vertical="top" wrapText="1"/>
    </xf>
    <xf numFmtId="0" fontId="34" fillId="19" borderId="106" xfId="17" applyFont="1" applyFill="1" applyBorder="1" applyAlignment="1">
      <alignment horizontal="left" vertical="top" wrapText="1"/>
    </xf>
    <xf numFmtId="0" fontId="34" fillId="19" borderId="107" xfId="17" applyFont="1" applyFill="1" applyBorder="1" applyAlignment="1">
      <alignment horizontal="left" vertical="top" wrapText="1"/>
    </xf>
    <xf numFmtId="0" fontId="156" fillId="17" borderId="153" xfId="17" applyFont="1" applyFill="1" applyBorder="1" applyAlignment="1">
      <alignment horizontal="left" vertical="top" wrapText="1"/>
    </xf>
    <xf numFmtId="0" fontId="47" fillId="17" borderId="151" xfId="17" applyFont="1" applyFill="1" applyBorder="1" applyAlignment="1">
      <alignment horizontal="left" vertical="top" wrapText="1"/>
    </xf>
    <xf numFmtId="0" fontId="47" fillId="17" borderId="152" xfId="17" applyFont="1" applyFill="1" applyBorder="1" applyAlignment="1">
      <alignment horizontal="left" vertical="top" wrapText="1"/>
    </xf>
    <xf numFmtId="0" fontId="21" fillId="17" borderId="298" xfId="2" applyFont="1" applyFill="1" applyBorder="1" applyAlignment="1">
      <alignment horizontal="left" vertical="top" wrapText="1"/>
    </xf>
    <xf numFmtId="0" fontId="21" fillId="17" borderId="299" xfId="2" applyFont="1" applyFill="1" applyBorder="1" applyAlignment="1">
      <alignment horizontal="left" vertical="top" wrapText="1"/>
    </xf>
    <xf numFmtId="0" fontId="21" fillId="17" borderId="300" xfId="2" applyFont="1" applyFill="1" applyBorder="1" applyAlignment="1">
      <alignment horizontal="left" vertical="top" wrapText="1"/>
    </xf>
    <xf numFmtId="0" fontId="57" fillId="11" borderId="124" xfId="17" applyFont="1" applyFill="1" applyBorder="1" applyAlignment="1">
      <alignment horizontal="right" vertical="center" wrapText="1"/>
    </xf>
    <xf numFmtId="0" fontId="58" fillId="11" borderId="124" xfId="0" applyFont="1" applyFill="1" applyBorder="1" applyAlignment="1">
      <alignment horizontal="right" vertical="center"/>
    </xf>
    <xf numFmtId="0" fontId="0" fillId="11" borderId="124" xfId="0" applyFill="1" applyBorder="1" applyAlignment="1">
      <alignment horizontal="right" vertical="center"/>
    </xf>
    <xf numFmtId="180" fontId="57" fillId="11" borderId="124" xfId="17" applyNumberFormat="1" applyFont="1" applyFill="1" applyBorder="1" applyAlignment="1">
      <alignment horizontal="center" vertical="center" wrapText="1"/>
    </xf>
    <xf numFmtId="180" fontId="0" fillId="11" borderId="124" xfId="0" applyNumberFormat="1" applyFill="1" applyBorder="1" applyAlignment="1">
      <alignment horizontal="center" vertical="center" wrapText="1"/>
    </xf>
    <xf numFmtId="0" fontId="59" fillId="12" borderId="125" xfId="17" applyFont="1" applyFill="1" applyBorder="1" applyAlignment="1">
      <alignment horizontal="center" vertical="center" wrapText="1"/>
    </xf>
    <xf numFmtId="0" fontId="60" fillId="12" borderId="125" xfId="0" applyFont="1" applyFill="1" applyBorder="1" applyAlignment="1">
      <alignment horizontal="center" vertical="center"/>
    </xf>
    <xf numFmtId="0" fontId="59" fillId="9" borderId="125" xfId="0" applyFont="1" applyFill="1" applyBorder="1" applyAlignment="1">
      <alignment horizontal="center" vertical="center"/>
    </xf>
    <xf numFmtId="0" fontId="62" fillId="9" borderId="125" xfId="0" applyFont="1" applyFill="1" applyBorder="1" applyAlignment="1">
      <alignment horizontal="center" vertical="center"/>
    </xf>
    <xf numFmtId="0" fontId="64" fillId="16" borderId="39" xfId="16" applyFont="1" applyFill="1" applyBorder="1" applyAlignment="1">
      <alignment horizontal="center" vertical="center"/>
    </xf>
    <xf numFmtId="0" fontId="64" fillId="16" borderId="44" xfId="16" applyFont="1" applyFill="1" applyBorder="1" applyAlignment="1">
      <alignment horizontal="center" vertical="center"/>
    </xf>
    <xf numFmtId="0" fontId="64" fillId="16" borderId="46" xfId="16" applyFont="1" applyFill="1" applyBorder="1" applyAlignment="1">
      <alignment horizontal="center" vertical="center"/>
    </xf>
    <xf numFmtId="0" fontId="65" fillId="2" borderId="40" xfId="16" applyFont="1" applyFill="1" applyBorder="1" applyAlignment="1">
      <alignment vertical="center" wrapText="1"/>
    </xf>
    <xf numFmtId="0" fontId="65" fillId="2" borderId="41" xfId="16" applyFont="1" applyFill="1" applyBorder="1" applyAlignment="1">
      <alignment vertical="center" wrapText="1"/>
    </xf>
    <xf numFmtId="0" fontId="65" fillId="2" borderId="42" xfId="16" applyFont="1" applyFill="1" applyBorder="1" applyAlignment="1">
      <alignment vertical="center" wrapText="1"/>
    </xf>
    <xf numFmtId="0" fontId="65" fillId="2" borderId="34" xfId="16" applyFont="1" applyFill="1" applyBorder="1" applyAlignment="1">
      <alignment vertical="center" wrapText="1"/>
    </xf>
    <xf numFmtId="0" fontId="65" fillId="2" borderId="0" xfId="16" applyFont="1" applyFill="1" applyAlignment="1">
      <alignment vertical="center" wrapText="1"/>
    </xf>
    <xf numFmtId="0" fontId="65" fillId="2" borderId="35" xfId="16" applyFont="1" applyFill="1" applyBorder="1" applyAlignment="1">
      <alignment vertical="center" wrapText="1"/>
    </xf>
    <xf numFmtId="0" fontId="65" fillId="2" borderId="47" xfId="16" applyFont="1" applyFill="1" applyBorder="1" applyAlignment="1">
      <alignment vertical="center" wrapText="1"/>
    </xf>
    <xf numFmtId="0" fontId="65" fillId="2" borderId="48" xfId="16" applyFont="1" applyFill="1" applyBorder="1" applyAlignment="1">
      <alignment vertical="center" wrapText="1"/>
    </xf>
    <xf numFmtId="0" fontId="65" fillId="2" borderId="49" xfId="16" applyFont="1" applyFill="1" applyBorder="1" applyAlignment="1">
      <alignment vertical="center" wrapText="1"/>
    </xf>
    <xf numFmtId="0" fontId="65" fillId="2" borderId="40" xfId="16" applyFont="1" applyFill="1" applyBorder="1" applyAlignment="1">
      <alignment horizontal="left" vertical="center" wrapText="1"/>
    </xf>
    <xf numFmtId="0" fontId="65" fillId="2" borderId="41" xfId="16" applyFont="1" applyFill="1" applyBorder="1" applyAlignment="1">
      <alignment horizontal="left" vertical="center" wrapText="1"/>
    </xf>
    <xf numFmtId="0" fontId="65" fillId="2" borderId="43" xfId="16" applyFont="1" applyFill="1" applyBorder="1" applyAlignment="1">
      <alignment horizontal="left" vertical="center" wrapText="1"/>
    </xf>
    <xf numFmtId="0" fontId="65" fillId="2" borderId="34" xfId="16" applyFont="1" applyFill="1" applyBorder="1" applyAlignment="1">
      <alignment horizontal="left" vertical="center" wrapText="1"/>
    </xf>
    <xf numFmtId="0" fontId="65" fillId="2" borderId="0" xfId="16" applyFont="1" applyFill="1" applyAlignment="1">
      <alignment horizontal="left" vertical="center" wrapText="1"/>
    </xf>
    <xf numFmtId="0" fontId="65" fillId="2" borderId="45" xfId="16" applyFont="1" applyFill="1" applyBorder="1" applyAlignment="1">
      <alignment horizontal="left" vertical="center" wrapText="1"/>
    </xf>
    <xf numFmtId="0" fontId="65" fillId="2" borderId="47" xfId="16" applyFont="1" applyFill="1" applyBorder="1" applyAlignment="1">
      <alignment horizontal="left" vertical="center" wrapText="1"/>
    </xf>
    <xf numFmtId="0" fontId="65" fillId="2" borderId="48" xfId="16" applyFont="1" applyFill="1" applyBorder="1" applyAlignment="1">
      <alignment horizontal="left" vertical="center" wrapText="1"/>
    </xf>
    <xf numFmtId="0" fontId="65" fillId="2" borderId="50" xfId="16" applyFont="1" applyFill="1" applyBorder="1" applyAlignment="1">
      <alignment horizontal="left" vertical="center" wrapText="1"/>
    </xf>
    <xf numFmtId="0" fontId="34" fillId="17" borderId="223" xfId="17" applyFont="1" applyFill="1" applyBorder="1" applyAlignment="1">
      <alignment horizontal="left" vertical="top" wrapText="1"/>
    </xf>
    <xf numFmtId="0" fontId="34" fillId="17" borderId="224" xfId="17" applyFont="1" applyFill="1" applyBorder="1" applyAlignment="1">
      <alignment horizontal="left" vertical="top" wrapText="1"/>
    </xf>
    <xf numFmtId="0" fontId="34" fillId="17" borderId="225"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7" fillId="38" borderId="118" xfId="17" applyFont="1" applyFill="1" applyBorder="1" applyAlignment="1">
      <alignment horizontal="center" vertical="center" wrapText="1"/>
    </xf>
    <xf numFmtId="0" fontId="55" fillId="38" borderId="118" xfId="17" applyFont="1" applyFill="1" applyBorder="1" applyAlignment="1">
      <alignment horizontal="center" vertical="center" wrapText="1"/>
    </xf>
    <xf numFmtId="0" fontId="0" fillId="38" borderId="118" xfId="0" applyFill="1" applyBorder="1" applyAlignment="1">
      <alignment horizontal="center" vertical="center" wrapText="1"/>
    </xf>
    <xf numFmtId="180" fontId="57" fillId="3" borderId="120" xfId="17" applyNumberFormat="1" applyFont="1" applyFill="1" applyBorder="1" applyAlignment="1">
      <alignment horizontal="center" vertical="center" wrapText="1"/>
    </xf>
    <xf numFmtId="180" fontId="57" fillId="3" borderId="122" xfId="17" applyNumberFormat="1" applyFont="1" applyFill="1" applyBorder="1" applyAlignment="1">
      <alignment horizontal="center" vertical="center" wrapText="1"/>
    </xf>
    <xf numFmtId="0" fontId="65" fillId="3" borderId="120" xfId="17" applyFont="1" applyFill="1" applyBorder="1" applyAlignment="1">
      <alignment horizontal="center" vertical="center" wrapText="1"/>
    </xf>
    <xf numFmtId="0" fontId="65" fillId="3" borderId="121" xfId="17" applyFont="1" applyFill="1" applyBorder="1" applyAlignment="1">
      <alignment horizontal="center" vertical="center" wrapText="1"/>
    </xf>
    <xf numFmtId="0" fontId="65" fillId="3" borderId="122" xfId="17" applyFont="1" applyFill="1" applyBorder="1" applyAlignment="1">
      <alignment horizontal="center" vertical="center" wrapText="1"/>
    </xf>
    <xf numFmtId="0" fontId="21" fillId="17" borderId="110" xfId="2" applyFont="1" applyFill="1" applyBorder="1" applyAlignment="1">
      <alignment horizontal="left" vertical="top" wrapText="1"/>
    </xf>
    <xf numFmtId="0" fontId="21" fillId="17" borderId="106" xfId="2" applyFont="1" applyFill="1" applyBorder="1" applyAlignment="1">
      <alignment horizontal="left" vertical="top" wrapText="1"/>
    </xf>
    <xf numFmtId="0" fontId="21" fillId="17" borderId="107" xfId="2" applyFont="1" applyFill="1" applyBorder="1" applyAlignment="1">
      <alignment horizontal="left" vertical="top" wrapText="1"/>
    </xf>
    <xf numFmtId="0" fontId="91" fillId="17" borderId="298" xfId="2" applyFont="1" applyFill="1" applyBorder="1" applyAlignment="1">
      <alignment horizontal="left" vertical="top" wrapText="1"/>
    </xf>
    <xf numFmtId="0" fontId="91" fillId="17" borderId="299" xfId="2" applyFont="1" applyFill="1" applyBorder="1" applyAlignment="1">
      <alignment horizontal="left" vertical="top" wrapText="1"/>
    </xf>
    <xf numFmtId="0" fontId="91" fillId="17" borderId="300" xfId="2" applyFont="1" applyFill="1" applyBorder="1" applyAlignment="1">
      <alignment horizontal="left" vertical="top" wrapText="1"/>
    </xf>
    <xf numFmtId="0" fontId="34" fillId="17" borderId="293" xfId="17" applyFont="1" applyFill="1" applyBorder="1" applyAlignment="1">
      <alignment horizontal="left" vertical="top" wrapText="1"/>
    </xf>
    <xf numFmtId="0" fontId="34" fillId="17" borderId="294" xfId="17" applyFont="1" applyFill="1" applyBorder="1" applyAlignment="1">
      <alignment horizontal="left" vertical="top" wrapText="1"/>
    </xf>
    <xf numFmtId="0" fontId="34" fillId="17" borderId="295" xfId="17" applyFont="1" applyFill="1" applyBorder="1" applyAlignment="1">
      <alignment horizontal="left" vertical="top" wrapText="1"/>
    </xf>
    <xf numFmtId="0" fontId="156" fillId="19" borderId="298" xfId="17" applyFont="1" applyFill="1" applyBorder="1" applyAlignment="1">
      <alignment horizontal="left" vertical="top" wrapText="1"/>
    </xf>
    <xf numFmtId="0" fontId="34" fillId="19" borderId="299" xfId="17" applyFont="1" applyFill="1" applyBorder="1" applyAlignment="1">
      <alignment horizontal="left" vertical="top" wrapText="1"/>
    </xf>
    <xf numFmtId="0" fontId="34" fillId="19" borderId="300" xfId="17" applyFont="1" applyFill="1" applyBorder="1" applyAlignment="1">
      <alignment horizontal="left" vertical="top" wrapText="1"/>
    </xf>
    <xf numFmtId="0" fontId="169" fillId="17" borderId="0" xfId="2" applyFont="1" applyFill="1">
      <alignment vertical="center"/>
    </xf>
    <xf numFmtId="0" fontId="176" fillId="17" borderId="0" xfId="2" applyFont="1" applyFill="1" applyAlignment="1">
      <alignment horizontal="center" vertical="center"/>
    </xf>
    <xf numFmtId="0" fontId="6" fillId="17" borderId="0" xfId="2" applyFill="1" applyAlignment="1">
      <alignment horizontal="center" vertical="center"/>
    </xf>
    <xf numFmtId="0" fontId="31" fillId="48" borderId="0" xfId="2" applyFont="1" applyFill="1">
      <alignment vertical="center"/>
    </xf>
    <xf numFmtId="0" fontId="6" fillId="0" borderId="0" xfId="2">
      <alignment vertical="center"/>
    </xf>
    <xf numFmtId="0" fontId="166" fillId="2" borderId="0" xfId="2" applyFont="1" applyFill="1" applyAlignment="1">
      <alignment vertical="top" wrapText="1"/>
    </xf>
    <xf numFmtId="0" fontId="167" fillId="2" borderId="0" xfId="2" applyFont="1" applyFill="1" applyAlignment="1">
      <alignment vertical="top" wrapText="1"/>
    </xf>
    <xf numFmtId="0" fontId="167" fillId="0" borderId="0" xfId="2" applyFont="1" applyAlignment="1">
      <alignment vertical="top" wrapText="1"/>
    </xf>
    <xf numFmtId="0" fontId="6" fillId="0" borderId="0" xfId="2" applyAlignment="1">
      <alignment vertical="top" wrapText="1"/>
    </xf>
    <xf numFmtId="0" fontId="48" fillId="44" borderId="0" xfId="2" applyFont="1" applyFill="1" applyAlignment="1">
      <alignment horizontal="left" vertical="center" wrapText="1" indent="1"/>
    </xf>
    <xf numFmtId="0" fontId="168" fillId="44" borderId="0" xfId="2" applyFont="1" applyFill="1" applyAlignment="1">
      <alignment horizontal="left" vertical="center" wrapText="1" indent="1"/>
    </xf>
    <xf numFmtId="0" fontId="8" fillId="3" borderId="0" xfId="1" applyFill="1" applyAlignment="1" applyProtection="1">
      <alignment horizontal="center" vertical="center"/>
    </xf>
    <xf numFmtId="0" fontId="8" fillId="0" borderId="0" xfId="1" applyAlignment="1" applyProtection="1">
      <alignment horizontal="center" vertical="center"/>
    </xf>
    <xf numFmtId="0" fontId="180" fillId="34" borderId="236" xfId="4" applyFont="1" applyFill="1" applyBorder="1" applyAlignment="1">
      <alignment horizontal="left" vertical="center" wrapText="1" indent="1"/>
    </xf>
    <xf numFmtId="0" fontId="12" fillId="34" borderId="237" xfId="4" applyFont="1" applyFill="1" applyBorder="1" applyAlignment="1">
      <alignment horizontal="left" vertical="center" wrapText="1" indent="1"/>
    </xf>
    <xf numFmtId="0" fontId="12" fillId="34" borderId="238" xfId="4" applyFont="1" applyFill="1" applyBorder="1" applyAlignment="1">
      <alignment horizontal="left" vertical="center" wrapText="1" indent="1"/>
    </xf>
    <xf numFmtId="0" fontId="12" fillId="34" borderId="239" xfId="4" applyFont="1" applyFill="1" applyBorder="1" applyAlignment="1">
      <alignment horizontal="left" vertical="center" wrapText="1" indent="1"/>
    </xf>
    <xf numFmtId="0" fontId="12" fillId="34" borderId="0" xfId="4" applyFont="1" applyFill="1" applyAlignment="1">
      <alignment horizontal="left" vertical="center" wrapText="1" indent="1"/>
    </xf>
    <xf numFmtId="0" fontId="12" fillId="34" borderId="240" xfId="4" applyFont="1" applyFill="1" applyBorder="1" applyAlignment="1">
      <alignment horizontal="left" vertical="center" wrapText="1" indent="1"/>
    </xf>
    <xf numFmtId="0" fontId="12" fillId="34" borderId="241" xfId="4" applyFont="1" applyFill="1" applyBorder="1" applyAlignment="1">
      <alignment horizontal="left" vertical="center" wrapText="1" indent="1"/>
    </xf>
    <xf numFmtId="0" fontId="12" fillId="34" borderId="242" xfId="4" applyFont="1" applyFill="1" applyBorder="1" applyAlignment="1">
      <alignment horizontal="left" vertical="center" wrapText="1" indent="1"/>
    </xf>
    <xf numFmtId="0" fontId="12" fillId="34" borderId="243" xfId="4" applyFont="1" applyFill="1" applyBorder="1" applyAlignment="1">
      <alignment horizontal="left" vertical="center" wrapText="1" indent="1"/>
    </xf>
    <xf numFmtId="0" fontId="152" fillId="47" borderId="0" xfId="2" applyFont="1" applyFill="1" applyAlignment="1">
      <alignment horizontal="center" vertical="center"/>
    </xf>
    <xf numFmtId="0" fontId="6" fillId="47" borderId="0" xfId="2" applyFill="1">
      <alignment vertical="center"/>
    </xf>
    <xf numFmtId="0" fontId="83" fillId="17" borderId="0" xfId="2" applyFont="1" applyFill="1" applyAlignment="1">
      <alignment horizontal="center" vertical="center"/>
    </xf>
    <xf numFmtId="0" fontId="19" fillId="17" borderId="0" xfId="2" applyFont="1" applyFill="1" applyAlignment="1">
      <alignment horizontal="center" vertical="center"/>
    </xf>
    <xf numFmtId="14" fontId="83" fillId="19" borderId="72" xfId="1" applyNumberFormat="1" applyFont="1" applyFill="1" applyBorder="1" applyAlignment="1" applyProtection="1">
      <alignment horizontal="center" vertical="center" shrinkToFit="1"/>
    </xf>
    <xf numFmtId="14" fontId="83" fillId="19" borderId="1" xfId="1" applyNumberFormat="1" applyFont="1" applyFill="1" applyBorder="1" applyAlignment="1" applyProtection="1">
      <alignment horizontal="center" vertical="center" shrinkToFit="1"/>
    </xf>
    <xf numFmtId="14" fontId="83" fillId="19" borderId="61" xfId="1" applyNumberFormat="1" applyFont="1" applyFill="1" applyBorder="1" applyAlignment="1" applyProtection="1">
      <alignment horizontal="center" vertical="center" shrinkToFit="1"/>
    </xf>
    <xf numFmtId="14" fontId="83" fillId="19" borderId="161" xfId="1" applyNumberFormat="1" applyFont="1" applyFill="1" applyBorder="1" applyAlignment="1" applyProtection="1">
      <alignment horizontal="center" vertical="center" shrinkToFit="1"/>
    </xf>
    <xf numFmtId="14" fontId="83" fillId="19" borderId="162" xfId="1" applyNumberFormat="1" applyFont="1" applyFill="1" applyBorder="1" applyAlignment="1" applyProtection="1">
      <alignment horizontal="center" vertical="center" shrinkToFit="1"/>
    </xf>
    <xf numFmtId="14" fontId="83" fillId="19" borderId="161" xfId="1" applyNumberFormat="1" applyFont="1" applyFill="1" applyBorder="1" applyAlignment="1" applyProtection="1">
      <alignment horizontal="center" vertical="center" wrapText="1"/>
    </xf>
    <xf numFmtId="14" fontId="83" fillId="19" borderId="162" xfId="1" applyNumberFormat="1" applyFont="1" applyFill="1" applyBorder="1" applyAlignment="1" applyProtection="1">
      <alignment horizontal="center" vertical="center" wrapText="1"/>
    </xf>
    <xf numFmtId="14" fontId="83" fillId="19" borderId="161" xfId="2" applyNumberFormat="1" applyFont="1" applyFill="1" applyBorder="1" applyAlignment="1">
      <alignment horizontal="center" vertical="center" wrapText="1" shrinkToFit="1"/>
    </xf>
    <xf numFmtId="14" fontId="83" fillId="19" borderId="162" xfId="2" applyNumberFormat="1" applyFont="1" applyFill="1" applyBorder="1" applyAlignment="1">
      <alignment horizontal="center" vertical="center" wrapText="1" shrinkToFit="1"/>
    </xf>
    <xf numFmtId="14" fontId="83" fillId="19" borderId="70" xfId="1" applyNumberFormat="1" applyFont="1" applyFill="1" applyBorder="1" applyAlignment="1" applyProtection="1">
      <alignment horizontal="center" vertical="center" wrapText="1"/>
    </xf>
    <xf numFmtId="14" fontId="83" fillId="19" borderId="89" xfId="1" applyNumberFormat="1" applyFont="1" applyFill="1" applyBorder="1" applyAlignment="1" applyProtection="1">
      <alignment horizontal="center" vertical="center" wrapText="1"/>
    </xf>
    <xf numFmtId="14" fontId="83" fillId="19" borderId="1" xfId="1" applyNumberFormat="1" applyFont="1" applyFill="1" applyBorder="1" applyAlignment="1" applyProtection="1">
      <alignment horizontal="center" vertical="center" wrapText="1" shrinkToFit="1"/>
    </xf>
    <xf numFmtId="14" fontId="83" fillId="19" borderId="61" xfId="1" applyNumberFormat="1" applyFont="1" applyFill="1" applyBorder="1" applyAlignment="1" applyProtection="1">
      <alignment horizontal="center" vertical="center" wrapText="1" shrinkToFit="1"/>
    </xf>
    <xf numFmtId="14" fontId="83" fillId="19" borderId="72" xfId="2" applyNumberFormat="1" applyFont="1" applyFill="1" applyBorder="1" applyAlignment="1">
      <alignment horizontal="center" vertical="center" wrapText="1" shrinkToFit="1"/>
    </xf>
    <xf numFmtId="14" fontId="83" fillId="19" borderId="1" xfId="2" applyNumberFormat="1" applyFont="1" applyFill="1" applyBorder="1" applyAlignment="1">
      <alignment horizontal="center" vertical="center" wrapText="1" shrinkToFit="1"/>
    </xf>
    <xf numFmtId="14" fontId="83" fillId="19" borderId="72" xfId="2" applyNumberFormat="1" applyFont="1" applyFill="1" applyBorder="1" applyAlignment="1">
      <alignment horizontal="center" vertical="center" shrinkToFit="1"/>
    </xf>
    <xf numFmtId="14" fontId="83" fillId="19" borderId="1" xfId="2" applyNumberFormat="1" applyFont="1" applyFill="1" applyBorder="1" applyAlignment="1">
      <alignment horizontal="center" vertical="center" shrinkToFit="1"/>
    </xf>
    <xf numFmtId="14" fontId="83" fillId="19" borderId="61" xfId="2" applyNumberFormat="1" applyFont="1" applyFill="1" applyBorder="1" applyAlignment="1">
      <alignment horizontal="center" vertical="center" shrinkToFit="1"/>
    </xf>
    <xf numFmtId="0" fontId="155" fillId="34" borderId="0" xfId="2" applyFont="1" applyFill="1" applyAlignment="1">
      <alignment horizontal="center" vertical="center"/>
    </xf>
    <xf numFmtId="0" fontId="6" fillId="0" borderId="0" xfId="2" applyAlignment="1">
      <alignment horizontal="center" vertical="center" wrapText="1"/>
    </xf>
    <xf numFmtId="0" fontId="77" fillId="29" borderId="0" xfId="2" applyFont="1" applyFill="1" applyAlignment="1">
      <alignment horizontal="left" vertical="center" wrapText="1"/>
    </xf>
    <xf numFmtId="0" fontId="77" fillId="29" borderId="0" xfId="2" applyFont="1" applyFill="1" applyAlignment="1">
      <alignment horizontal="left" vertical="center"/>
    </xf>
    <xf numFmtId="0" fontId="1" fillId="14" borderId="135" xfId="2" applyFont="1" applyFill="1" applyBorder="1" applyAlignment="1">
      <alignment vertical="top" wrapText="1"/>
    </xf>
    <xf numFmtId="0" fontId="6" fillId="0" borderId="130" xfId="2" applyBorder="1" applyAlignment="1">
      <alignment vertical="top" wrapText="1"/>
    </xf>
    <xf numFmtId="0" fontId="6" fillId="22" borderId="132" xfId="2" applyFill="1" applyBorder="1" applyAlignment="1">
      <alignment horizontal="left" vertical="top" wrapText="1"/>
    </xf>
    <xf numFmtId="0" fontId="6" fillId="22" borderId="52" xfId="2" applyFill="1" applyBorder="1" applyAlignment="1">
      <alignment horizontal="left" vertical="top" wrapText="1"/>
    </xf>
    <xf numFmtId="0" fontId="6" fillId="22" borderId="63" xfId="2" applyFill="1" applyBorder="1" applyAlignment="1">
      <alignment horizontal="left" vertical="top" wrapText="1"/>
    </xf>
    <xf numFmtId="0" fontId="1" fillId="24" borderId="132" xfId="2" applyFont="1" applyFill="1" applyBorder="1" applyAlignment="1">
      <alignment horizontal="left" vertical="top" wrapText="1"/>
    </xf>
    <xf numFmtId="0" fontId="1" fillId="24" borderId="131" xfId="2" applyFont="1" applyFill="1" applyBorder="1" applyAlignment="1">
      <alignment horizontal="left" vertical="top" wrapText="1"/>
    </xf>
    <xf numFmtId="0" fontId="8" fillId="24" borderId="52" xfId="1" applyFill="1" applyBorder="1" applyAlignment="1" applyProtection="1">
      <alignment horizontal="left" vertical="top"/>
    </xf>
    <xf numFmtId="0" fontId="6" fillId="24" borderId="62" xfId="2" applyFill="1" applyBorder="1" applyAlignment="1">
      <alignment horizontal="left" vertical="top"/>
    </xf>
    <xf numFmtId="0" fontId="6" fillId="2" borderId="133" xfId="2" applyFill="1" applyBorder="1" applyAlignment="1">
      <alignment horizontal="left" vertical="top" wrapText="1"/>
    </xf>
    <xf numFmtId="0" fontId="14" fillId="2" borderId="130" xfId="0" applyFont="1" applyFill="1" applyBorder="1" applyAlignment="1">
      <alignment horizontal="left" vertical="top" wrapText="1"/>
    </xf>
    <xf numFmtId="0" fontId="1" fillId="2" borderId="133" xfId="2" applyFont="1" applyFill="1" applyBorder="1" applyAlignment="1">
      <alignment horizontal="left" vertical="top" wrapText="1"/>
    </xf>
    <xf numFmtId="0" fontId="1" fillId="2" borderId="130" xfId="2" applyFont="1" applyFill="1" applyBorder="1" applyAlignment="1">
      <alignment horizontal="left" vertical="top" wrapText="1"/>
    </xf>
    <xf numFmtId="0" fontId="6" fillId="2" borderId="218" xfId="2" applyFill="1" applyBorder="1" applyAlignment="1">
      <alignment horizontal="center" vertical="top" wrapText="1"/>
    </xf>
    <xf numFmtId="0" fontId="6" fillId="2" borderId="64" xfId="2" applyFill="1" applyBorder="1" applyAlignment="1">
      <alignment horizontal="center" vertical="top" wrapText="1"/>
    </xf>
    <xf numFmtId="0" fontId="6" fillId="21" borderId="219" xfId="1" applyFont="1" applyFill="1" applyBorder="1" applyAlignment="1" applyProtection="1">
      <alignment horizontal="left" vertical="center" wrapText="1"/>
    </xf>
    <xf numFmtId="0" fontId="6" fillId="21" borderId="220" xfId="1" applyFont="1" applyFill="1" applyBorder="1" applyAlignment="1" applyProtection="1">
      <alignment horizontal="left" vertical="center"/>
    </xf>
    <xf numFmtId="0" fontId="77" fillId="5" borderId="277" xfId="2" applyFont="1" applyFill="1" applyBorder="1" applyAlignment="1">
      <alignment horizontal="center" vertical="center"/>
    </xf>
    <xf numFmtId="0" fontId="77" fillId="5" borderId="278" xfId="2" applyFont="1" applyFill="1" applyBorder="1" applyAlignment="1">
      <alignment horizontal="center" vertical="center"/>
    </xf>
    <xf numFmtId="0" fontId="77" fillId="5" borderId="279" xfId="2" applyFont="1" applyFill="1" applyBorder="1" applyAlignment="1">
      <alignment horizontal="center" vertical="center"/>
    </xf>
    <xf numFmtId="0" fontId="144" fillId="17" borderId="280" xfId="2" applyFont="1" applyFill="1" applyBorder="1" applyAlignment="1">
      <alignment horizontal="center" vertical="center" shrinkToFit="1"/>
    </xf>
    <xf numFmtId="0" fontId="144" fillId="17" borderId="263" xfId="2" applyFont="1" applyFill="1" applyBorder="1" applyAlignment="1">
      <alignment horizontal="center" vertical="center" shrinkToFit="1"/>
    </xf>
    <xf numFmtId="0" fontId="143" fillId="17" borderId="282" xfId="2" applyFont="1" applyFill="1" applyBorder="1" applyAlignment="1">
      <alignment horizontal="center" vertical="center" wrapText="1"/>
    </xf>
    <xf numFmtId="0" fontId="143" fillId="17" borderId="283" xfId="2" applyFont="1" applyFill="1" applyBorder="1" applyAlignment="1">
      <alignment horizontal="center" vertical="center" wrapText="1"/>
    </xf>
    <xf numFmtId="0" fontId="143" fillId="17" borderId="284" xfId="2" applyFont="1" applyFill="1" applyBorder="1" applyAlignment="1">
      <alignment horizontal="center" vertical="center" wrapText="1"/>
    </xf>
    <xf numFmtId="0" fontId="6" fillId="5" borderId="253" xfId="2" applyFill="1" applyBorder="1">
      <alignment vertical="center"/>
    </xf>
    <xf numFmtId="0" fontId="6" fillId="5" borderId="254" xfId="2" applyFill="1" applyBorder="1">
      <alignment vertical="center"/>
    </xf>
    <xf numFmtId="0" fontId="6" fillId="5" borderId="255" xfId="2" applyFill="1" applyBorder="1">
      <alignment vertical="center"/>
    </xf>
    <xf numFmtId="0" fontId="20" fillId="5" borderId="256" xfId="2" applyFont="1" applyFill="1" applyBorder="1" applyAlignment="1">
      <alignment horizontal="center" vertical="top" wrapText="1"/>
    </xf>
    <xf numFmtId="0" fontId="20" fillId="5" borderId="257" xfId="2" applyFont="1" applyFill="1" applyBorder="1" applyAlignment="1">
      <alignment horizontal="center" vertical="top" wrapText="1"/>
    </xf>
    <xf numFmtId="0" fontId="20" fillId="5" borderId="258" xfId="2" applyFont="1" applyFill="1" applyBorder="1" applyAlignment="1">
      <alignment horizontal="center" vertical="top" wrapText="1"/>
    </xf>
    <xf numFmtId="0" fontId="20" fillId="5" borderId="259" xfId="2" applyFont="1" applyFill="1" applyBorder="1" applyAlignment="1">
      <alignment horizontal="center" vertical="top" wrapText="1"/>
    </xf>
    <xf numFmtId="0" fontId="20" fillId="5" borderId="260"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7" fillId="21" borderId="167" xfId="0" applyFont="1" applyFill="1" applyBorder="1" applyAlignment="1">
      <alignment horizontal="center" vertical="center"/>
    </xf>
    <xf numFmtId="0" fontId="67" fillId="21" borderId="65" xfId="0" applyFont="1" applyFill="1" applyBorder="1" applyAlignment="1">
      <alignment horizontal="center" vertical="center"/>
    </xf>
    <xf numFmtId="0" fontId="67" fillId="25" borderId="167" xfId="0" applyFont="1" applyFill="1" applyBorder="1" applyAlignment="1">
      <alignment horizontal="center" vertical="center"/>
    </xf>
    <xf numFmtId="0" fontId="67" fillId="25" borderId="65" xfId="0" applyFont="1" applyFill="1" applyBorder="1" applyAlignment="1">
      <alignment horizontal="center" vertical="center"/>
    </xf>
    <xf numFmtId="0" fontId="67" fillId="25" borderId="66" xfId="0" applyFont="1" applyFill="1" applyBorder="1" applyAlignment="1">
      <alignment horizontal="center" vertical="center"/>
    </xf>
    <xf numFmtId="0" fontId="67" fillId="34" borderId="168" xfId="0" applyFont="1" applyFill="1" applyBorder="1" applyAlignment="1">
      <alignment horizontal="center" vertical="center"/>
    </xf>
    <xf numFmtId="0" fontId="67" fillId="34" borderId="169" xfId="0" applyFont="1" applyFill="1" applyBorder="1" applyAlignment="1">
      <alignment horizontal="center" vertical="center"/>
    </xf>
    <xf numFmtId="0" fontId="67" fillId="21" borderId="168" xfId="0" applyFont="1" applyFill="1" applyBorder="1" applyAlignment="1">
      <alignment horizontal="center" vertical="center"/>
    </xf>
    <xf numFmtId="0" fontId="67" fillId="21" borderId="170" xfId="0" applyFont="1" applyFill="1" applyBorder="1" applyAlignment="1">
      <alignment horizontal="center" vertical="center"/>
    </xf>
    <xf numFmtId="0" fontId="67" fillId="21" borderId="171" xfId="0" applyFont="1" applyFill="1" applyBorder="1" applyAlignment="1">
      <alignment horizontal="center" vertical="center"/>
    </xf>
    <xf numFmtId="0" fontId="67" fillId="25" borderId="168" xfId="0" applyFont="1" applyFill="1" applyBorder="1" applyAlignment="1">
      <alignment horizontal="center" vertical="center"/>
    </xf>
    <xf numFmtId="0" fontId="67" fillId="25" borderId="170" xfId="0" applyFont="1" applyFill="1" applyBorder="1" applyAlignment="1">
      <alignment horizontal="center" vertical="center"/>
    </xf>
    <xf numFmtId="0" fontId="67" fillId="25" borderId="169" xfId="0" applyFont="1" applyFill="1" applyBorder="1" applyAlignment="1">
      <alignment horizontal="center" vertical="center"/>
    </xf>
    <xf numFmtId="0" fontId="24" fillId="17" borderId="0" xfId="19" applyFont="1" applyFill="1" applyAlignment="1">
      <alignment vertical="center" wrapText="1"/>
    </xf>
    <xf numFmtId="178" fontId="83" fillId="3" borderId="149" xfId="2" applyNumberFormat="1" applyFont="1" applyFill="1" applyBorder="1" applyAlignment="1">
      <alignment horizontal="center" vertical="center"/>
    </xf>
    <xf numFmtId="178" fontId="83" fillId="3" borderId="149" xfId="0" applyNumberFormat="1" applyFont="1" applyFill="1" applyBorder="1" applyAlignment="1">
      <alignment horizontal="center" vertical="center"/>
    </xf>
    <xf numFmtId="178" fontId="83" fillId="3" borderId="150" xfId="0" applyNumberFormat="1" applyFont="1" applyFill="1" applyBorder="1" applyAlignment="1">
      <alignment horizontal="center" vertical="center"/>
    </xf>
    <xf numFmtId="178" fontId="83" fillId="3" borderId="148" xfId="2" applyNumberFormat="1" applyFont="1" applyFill="1" applyBorder="1" applyAlignment="1">
      <alignment horizontal="center" vertical="center"/>
    </xf>
    <xf numFmtId="0" fontId="173" fillId="43" borderId="144" xfId="2" applyFont="1" applyFill="1" applyBorder="1" applyAlignment="1">
      <alignment horizontal="center" vertical="center" shrinkToFit="1"/>
    </xf>
    <xf numFmtId="0" fontId="173" fillId="43" borderId="145" xfId="2" applyFont="1" applyFill="1" applyBorder="1" applyAlignment="1">
      <alignment horizontal="center" vertical="center" shrinkToFit="1"/>
    </xf>
    <xf numFmtId="0" fontId="173" fillId="43" borderId="146" xfId="2" applyFont="1" applyFill="1" applyBorder="1" applyAlignment="1">
      <alignment horizontal="center" vertical="center" shrinkToFit="1"/>
    </xf>
    <xf numFmtId="0" fontId="109" fillId="36" borderId="246" xfId="2" applyFont="1" applyFill="1" applyBorder="1" applyAlignment="1">
      <alignment horizontal="center" vertical="center" wrapText="1" shrinkToFit="1"/>
    </xf>
    <xf numFmtId="0" fontId="29" fillId="36" borderId="247" xfId="2" applyFont="1" applyFill="1" applyBorder="1" applyAlignment="1">
      <alignment horizontal="center" vertical="center" shrinkToFit="1"/>
    </xf>
    <xf numFmtId="0" fontId="29" fillId="36" borderId="248" xfId="2" applyFont="1" applyFill="1" applyBorder="1" applyAlignment="1">
      <alignment horizontal="center" vertical="center" shrinkToFit="1"/>
    </xf>
    <xf numFmtId="0" fontId="116" fillId="17" borderId="249" xfId="1" applyFont="1" applyFill="1" applyBorder="1" applyAlignment="1" applyProtection="1">
      <alignment horizontal="left" vertical="top" wrapText="1"/>
    </xf>
    <xf numFmtId="0" fontId="116" fillId="17" borderId="244" xfId="1" applyFont="1" applyFill="1" applyBorder="1" applyAlignment="1" applyProtection="1">
      <alignment horizontal="left" vertical="top" wrapText="1"/>
    </xf>
    <xf numFmtId="0" fontId="116" fillId="17" borderId="250" xfId="1" applyFont="1" applyFill="1" applyBorder="1" applyAlignment="1" applyProtection="1">
      <alignment horizontal="left" vertical="top" wrapText="1"/>
    </xf>
    <xf numFmtId="0" fontId="8" fillId="17" borderId="251" xfId="1" applyFill="1" applyBorder="1" applyAlignment="1" applyProtection="1">
      <alignment horizontal="left" vertical="center" wrapText="1"/>
    </xf>
    <xf numFmtId="0" fontId="8" fillId="17" borderId="143" xfId="1" applyFill="1" applyBorder="1" applyAlignment="1" applyProtection="1">
      <alignment horizontal="left" vertical="center" wrapText="1"/>
    </xf>
    <xf numFmtId="0" fontId="8" fillId="17" borderId="252" xfId="1" applyFill="1" applyBorder="1" applyAlignment="1" applyProtection="1">
      <alignment horizontal="left" vertical="center" wrapText="1"/>
    </xf>
    <xf numFmtId="0" fontId="6" fillId="0" borderId="65" xfId="2" applyBorder="1" applyAlignment="1">
      <alignment horizontal="center" vertical="center"/>
    </xf>
    <xf numFmtId="0" fontId="116" fillId="17" borderId="37" xfId="1" applyFont="1" applyFill="1" applyBorder="1" applyAlignment="1" applyProtection="1">
      <alignment horizontal="left" vertical="top" wrapText="1"/>
    </xf>
    <xf numFmtId="0" fontId="8" fillId="17" borderId="292" xfId="1" applyFill="1" applyBorder="1" applyAlignment="1" applyProtection="1">
      <alignment horizontal="left" vertical="center" wrapText="1"/>
    </xf>
    <xf numFmtId="0" fontId="116" fillId="17" borderId="292" xfId="1" applyFont="1" applyFill="1" applyBorder="1" applyAlignment="1" applyProtection="1">
      <alignment horizontal="left" vertical="center" wrapText="1"/>
    </xf>
    <xf numFmtId="0" fontId="109" fillId="25" borderId="246" xfId="2" applyFont="1" applyFill="1" applyBorder="1" applyAlignment="1">
      <alignment horizontal="left" vertical="center" wrapText="1" shrinkToFit="1"/>
    </xf>
    <xf numFmtId="0" fontId="29" fillId="25" borderId="247" xfId="2" applyFont="1" applyFill="1" applyBorder="1" applyAlignment="1">
      <alignment horizontal="left" vertical="center" shrinkToFit="1"/>
    </xf>
    <xf numFmtId="0" fontId="29" fillId="25" borderId="248" xfId="2" applyFont="1" applyFill="1" applyBorder="1" applyAlignment="1">
      <alignment horizontal="left" vertical="center" shrinkToFit="1"/>
    </xf>
    <xf numFmtId="0" fontId="8" fillId="17" borderId="251" xfId="1" applyFill="1" applyBorder="1" applyAlignment="1" applyProtection="1">
      <alignment horizontal="left" vertical="top" wrapText="1"/>
    </xf>
    <xf numFmtId="0" fontId="8" fillId="17" borderId="143" xfId="1" applyFill="1" applyBorder="1" applyAlignment="1" applyProtection="1">
      <alignment horizontal="left" vertical="top" wrapText="1"/>
    </xf>
    <xf numFmtId="0" fontId="8" fillId="17" borderId="252" xfId="1" applyFill="1" applyBorder="1" applyAlignment="1" applyProtection="1">
      <alignment horizontal="left" vertical="top" wrapText="1"/>
    </xf>
    <xf numFmtId="0" fontId="116" fillId="17" borderId="249" xfId="1" applyFont="1" applyFill="1" applyBorder="1" applyAlignment="1" applyProtection="1">
      <alignment horizontal="left" vertical="center" wrapText="1"/>
    </xf>
    <xf numFmtId="0" fontId="116" fillId="17" borderId="244" xfId="1" applyFont="1" applyFill="1" applyBorder="1" applyAlignment="1" applyProtection="1">
      <alignment horizontal="left" vertical="center" wrapText="1"/>
    </xf>
    <xf numFmtId="0" fontId="116" fillId="17" borderId="250" xfId="1" applyFont="1" applyFill="1" applyBorder="1" applyAlignment="1" applyProtection="1">
      <alignment horizontal="left" vertical="center" wrapText="1"/>
    </xf>
    <xf numFmtId="0" fontId="109" fillId="25" borderId="246" xfId="2" applyFont="1" applyFill="1" applyBorder="1" applyAlignment="1">
      <alignment horizontal="center" vertical="center" wrapText="1" shrinkToFit="1"/>
    </xf>
    <xf numFmtId="0" fontId="29" fillId="25" borderId="247" xfId="2" applyFont="1" applyFill="1" applyBorder="1" applyAlignment="1">
      <alignment horizontal="center" vertical="center" shrinkToFit="1"/>
    </xf>
    <xf numFmtId="0" fontId="29" fillId="25" borderId="248" xfId="2" applyFont="1" applyFill="1" applyBorder="1" applyAlignment="1">
      <alignment horizontal="center" vertical="center" shrinkToFi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8">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6"/>
        <color auto="1"/>
        <name val="ＭＳ Ｐゴシック"/>
        <family val="3"/>
        <charset val="128"/>
        <scheme val="none"/>
      </font>
      <numFmt numFmtId="19" formatCode="yyyy/m/d"/>
      <fill>
        <patternFill patternType="solid">
          <fgColor indexed="64"/>
          <bgColor rgb="FFFFC000"/>
        </patternFill>
      </fill>
      <alignment horizontal="center" vertical="center" textRotation="0" wrapText="0" indent="0" justifyLastLine="0" shrinkToFit="0" readingOrder="0"/>
      <border diagonalUp="0" diagonalDown="0">
        <left style="medium">
          <color auto="1"/>
        </left>
        <right/>
        <top style="medium">
          <color auto="1"/>
        </top>
        <bottom/>
        <vertical/>
        <horizontal/>
      </border>
    </dxf>
    <dxf>
      <border outline="0">
        <right style="medium">
          <color auto="1"/>
        </right>
        <top style="medium">
          <color auto="1"/>
        </top>
      </border>
    </dxf>
  </dxfs>
  <tableStyles count="0" defaultTableStyle="TableStyleMedium2" defaultPivotStyle="PivotStyleLight16"/>
  <colors>
    <mruColors>
      <color rgb="FF6DDDF7"/>
      <color rgb="FF6EF729"/>
      <color rgb="FF95F963"/>
      <color rgb="FFFFFFCC"/>
      <color rgb="FF3399FF"/>
      <color rgb="FFFFA3C2"/>
      <color rgb="FF379B4F"/>
      <color rgb="FFFFF5D5"/>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'19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'19　感染症統計'!$B$7:$M$7</c:f>
              <c:numCache>
                <c:formatCode>General</c:formatCode>
                <c:ptCount val="12"/>
                <c:pt idx="0">
                  <c:v>142</c:v>
                </c:pt>
                <c:pt idx="1">
                  <c:v>93</c:v>
                </c:pt>
                <c:pt idx="2">
                  <c:v>85</c:v>
                </c:pt>
                <c:pt idx="3">
                  <c:v>103</c:v>
                </c:pt>
                <c:pt idx="4">
                  <c:v>48</c:v>
                </c:pt>
              </c:numCache>
            </c:numRef>
          </c:val>
          <c:smooth val="0"/>
          <c:extLst>
            <c:ext xmlns:c16="http://schemas.microsoft.com/office/drawing/2014/chart" uri="{C3380CC4-5D6E-409C-BE32-E72D297353CC}">
              <c16:uniqueId val="{00000000-258B-4D78-9FAF-C894CF0226E0}"/>
            </c:ext>
          </c:extLst>
        </c:ser>
        <c:ser>
          <c:idx val="6"/>
          <c:order val="1"/>
          <c:tx>
            <c:strRef>
              <c:f>'19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'19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'19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'19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'19　感染症統計'!$A$10</c:f>
              <c:strCache>
                <c:ptCount val="1"/>
                <c:pt idx="0">
                  <c:v>2022年</c:v>
                </c:pt>
              </c:strCache>
            </c:strRef>
          </c:tx>
          <c:spPr>
            <a:ln w="28575" cap="rnd">
              <a:solidFill>
                <a:schemeClr val="accent2"/>
              </a:solidFill>
              <a:round/>
            </a:ln>
            <a:effectLst/>
          </c:spPr>
          <c:marker>
            <c:symbol val="none"/>
          </c:marker>
          <c:val>
            <c:numRef>
              <c:f>'19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'19　感染症統計'!$A$11</c:f>
              <c:strCache>
                <c:ptCount val="1"/>
                <c:pt idx="0">
                  <c:v>2021年</c:v>
                </c:pt>
              </c:strCache>
            </c:strRef>
          </c:tx>
          <c:spPr>
            <a:ln w="28575" cap="rnd">
              <a:solidFill>
                <a:schemeClr val="accent3"/>
              </a:solidFill>
              <a:round/>
            </a:ln>
            <a:effectLst/>
          </c:spPr>
          <c:marker>
            <c:symbol val="none"/>
          </c:marker>
          <c:val>
            <c:numRef>
              <c:f>'19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'19　感染症統計'!$A$12</c:f>
              <c:strCache>
                <c:ptCount val="1"/>
                <c:pt idx="0">
                  <c:v>2020年</c:v>
                </c:pt>
              </c:strCache>
            </c:strRef>
          </c:tx>
          <c:spPr>
            <a:ln w="28575" cap="rnd">
              <a:solidFill>
                <a:schemeClr val="accent6"/>
              </a:solidFill>
              <a:round/>
            </a:ln>
            <a:effectLst/>
          </c:spPr>
          <c:marker>
            <c:symbol val="none"/>
          </c:marker>
          <c:val>
            <c:numRef>
              <c:f>'19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848410640303431"/>
          <c:h val="0.481262583198379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'19　感染症統計'!$P$7</c:f>
              <c:strCache>
                <c:ptCount val="1"/>
                <c:pt idx="0">
                  <c:v>2025年</c:v>
                </c:pt>
              </c:strCache>
            </c:strRef>
          </c:tx>
          <c:spPr>
            <a:ln w="38100" cap="rnd">
              <a:solidFill>
                <a:srgbClr val="FF0000"/>
              </a:solidFill>
              <a:round/>
            </a:ln>
            <a:effectLst/>
          </c:spPr>
          <c:marker>
            <c:symbol val="none"/>
          </c:marker>
          <c:val>
            <c:numRef>
              <c:f>'19　感染症統計'!$Q$7:$AB$7</c:f>
              <c:numCache>
                <c:formatCode>#,##0_ </c:formatCode>
                <c:ptCount val="12"/>
                <c:pt idx="0">
                  <c:v>2</c:v>
                </c:pt>
                <c:pt idx="1">
                  <c:v>4</c:v>
                </c:pt>
                <c:pt idx="2">
                  <c:v>6</c:v>
                </c:pt>
                <c:pt idx="3">
                  <c:v>4</c:v>
                </c:pt>
                <c:pt idx="4">
                  <c:v>3</c:v>
                </c:pt>
              </c:numCache>
            </c:numRef>
          </c:val>
          <c:smooth val="0"/>
          <c:extLst>
            <c:ext xmlns:c16="http://schemas.microsoft.com/office/drawing/2014/chart" uri="{C3380CC4-5D6E-409C-BE32-E72D297353CC}">
              <c16:uniqueId val="{00000000-1B18-4E7B-939D-82A450FC20BD}"/>
            </c:ext>
          </c:extLst>
        </c:ser>
        <c:ser>
          <c:idx val="0"/>
          <c:order val="1"/>
          <c:tx>
            <c:strRef>
              <c:f>'19　感染症統計'!$P$8</c:f>
              <c:strCache>
                <c:ptCount val="1"/>
                <c:pt idx="0">
                  <c:v>2024年</c:v>
                </c:pt>
              </c:strCache>
            </c:strRef>
          </c:tx>
          <c:spPr>
            <a:ln w="19050" cap="rnd">
              <a:solidFill>
                <a:srgbClr val="00B050"/>
              </a:solidFill>
              <a:round/>
            </a:ln>
            <a:effectLst/>
          </c:spPr>
          <c:marker>
            <c:symbol val="none"/>
          </c:marker>
          <c:val>
            <c:numRef>
              <c:f>'19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'19　感染症統計'!$P$9</c:f>
              <c:strCache>
                <c:ptCount val="1"/>
                <c:pt idx="0">
                  <c:v>2023年</c:v>
                </c:pt>
              </c:strCache>
            </c:strRef>
          </c:tx>
          <c:spPr>
            <a:ln w="28575" cap="rnd">
              <a:solidFill>
                <a:schemeClr val="accent2"/>
              </a:solidFill>
              <a:round/>
            </a:ln>
            <a:effectLst/>
          </c:spPr>
          <c:marker>
            <c:symbol val="none"/>
          </c:marker>
          <c:val>
            <c:numRef>
              <c:f>'19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'19　感染症統計'!$P$10</c:f>
              <c:strCache>
                <c:ptCount val="1"/>
                <c:pt idx="0">
                  <c:v>2022年</c:v>
                </c:pt>
              </c:strCache>
            </c:strRef>
          </c:tx>
          <c:spPr>
            <a:ln w="28575" cap="rnd">
              <a:solidFill>
                <a:schemeClr val="accent3"/>
              </a:solidFill>
              <a:round/>
            </a:ln>
            <a:effectLst/>
          </c:spPr>
          <c:marker>
            <c:symbol val="none"/>
          </c:marker>
          <c:val>
            <c:numRef>
              <c:f>'19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'19　感染症統計'!$P$11</c:f>
              <c:strCache>
                <c:ptCount val="1"/>
                <c:pt idx="0">
                  <c:v>2021年</c:v>
                </c:pt>
              </c:strCache>
            </c:strRef>
          </c:tx>
          <c:spPr>
            <a:ln w="28575" cap="rnd">
              <a:solidFill>
                <a:schemeClr val="accent4"/>
              </a:solidFill>
              <a:round/>
            </a:ln>
            <a:effectLst/>
          </c:spPr>
          <c:marker>
            <c:symbol val="none"/>
          </c:marker>
          <c:val>
            <c:numRef>
              <c:f>'19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'19　感染症統計'!$P$12</c:f>
              <c:strCache>
                <c:ptCount val="1"/>
                <c:pt idx="0">
                  <c:v>2020年</c:v>
                </c:pt>
              </c:strCache>
            </c:strRef>
          </c:tx>
          <c:spPr>
            <a:ln w="28575" cap="rnd">
              <a:solidFill>
                <a:schemeClr val="accent6"/>
              </a:solidFill>
              <a:round/>
            </a:ln>
            <a:effectLst/>
          </c:spPr>
          <c:marker>
            <c:symbol val="none"/>
          </c:marker>
          <c:val>
            <c:numRef>
              <c:f>'19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287129189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32425</xdr:colOff>
      <xdr:row>45</xdr:row>
      <xdr:rowOff>113490</xdr:rowOff>
    </xdr:from>
    <xdr:to>
      <xdr:col>19</xdr:col>
      <xdr:colOff>494489</xdr:colOff>
      <xdr:row>57</xdr:row>
      <xdr:rowOff>64851</xdr:rowOff>
    </xdr:to>
    <xdr:sp macro="" textlink="">
      <xdr:nvSpPr>
        <xdr:cNvPr id="25" name="テキスト ボックス 24">
          <a:extLst>
            <a:ext uri="{FF2B5EF4-FFF2-40B4-BE49-F238E27FC236}">
              <a16:creationId xmlns:a16="http://schemas.microsoft.com/office/drawing/2014/main" id="{42E9BA99-F321-7291-C1D6-1E1E0CF84B3C}"/>
            </a:ext>
          </a:extLst>
        </xdr:cNvPr>
        <xdr:cNvSpPr txBox="1"/>
      </xdr:nvSpPr>
      <xdr:spPr>
        <a:xfrm>
          <a:off x="551234" y="8754894"/>
          <a:ext cx="9800617" cy="1994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accent3">
                  <a:lumMod val="50000"/>
                </a:schemeClr>
              </a:solidFill>
              <a:latin typeface="AR P明朝体U" panose="02020A00000000000000" pitchFamily="18" charset="-128"/>
              <a:ea typeface="AR P明朝体U" panose="02020A00000000000000" pitchFamily="18" charset="-128"/>
            </a:rPr>
            <a:t>学習した対象を識別するパターン認識技術</a:t>
          </a:r>
          <a:endParaRPr kumimoji="1" lang="en-US" altLang="ja-JP" sz="2000" b="1">
            <a:solidFill>
              <a:schemeClr val="accent3">
                <a:lumMod val="50000"/>
              </a:schemeClr>
            </a:solidFill>
            <a:latin typeface="AR P明朝体U" panose="02020A00000000000000" pitchFamily="18" charset="-128"/>
            <a:ea typeface="AR P明朝体U" panose="02020A00000000000000" pitchFamily="18" charset="-128"/>
          </a:endParaRPr>
        </a:p>
        <a:p>
          <a:pPr algn="ctr"/>
          <a:r>
            <a:rPr kumimoji="1" lang="en-US" altLang="ja-JP" sz="1800">
              <a:solidFill>
                <a:srgbClr val="002060"/>
              </a:solidFill>
            </a:rPr>
            <a:t>AI</a:t>
          </a:r>
          <a:r>
            <a:rPr kumimoji="1" lang="ja-JP" altLang="en-US" sz="1800">
              <a:solidFill>
                <a:srgbClr val="002060"/>
              </a:solidFill>
            </a:rPr>
            <a:t>画像認識とは、人工知能（</a:t>
          </a:r>
          <a:r>
            <a:rPr kumimoji="1" lang="en-US" altLang="ja-JP" sz="1800">
              <a:solidFill>
                <a:srgbClr val="002060"/>
              </a:solidFill>
            </a:rPr>
            <a:t>AI</a:t>
          </a:r>
          <a:r>
            <a:rPr kumimoji="1" lang="ja-JP" altLang="en-US" sz="1800">
              <a:solidFill>
                <a:srgbClr val="002060"/>
              </a:solidFill>
            </a:rPr>
            <a:t>）が画像の中に写っている物体を認識する技術です。</a:t>
          </a:r>
          <a:endParaRPr kumimoji="1" lang="en-US" altLang="ja-JP" sz="1800">
            <a:solidFill>
              <a:srgbClr val="002060"/>
            </a:solidFill>
          </a:endParaRPr>
        </a:p>
        <a:p>
          <a:pPr algn="ctr"/>
          <a:r>
            <a:rPr kumimoji="1" lang="ja-JP" altLang="en-US" sz="1800">
              <a:solidFill>
                <a:srgbClr val="002060"/>
              </a:solidFill>
            </a:rPr>
            <a:t>パターンを</a:t>
          </a:r>
          <a:r>
            <a:rPr kumimoji="1" lang="en-US" altLang="ja-JP" sz="1800">
              <a:solidFill>
                <a:srgbClr val="002060"/>
              </a:solidFill>
            </a:rPr>
            <a:t>AI</a:t>
          </a:r>
          <a:r>
            <a:rPr kumimoji="1" lang="ja-JP" altLang="en-US" sz="1800">
              <a:solidFill>
                <a:srgbClr val="002060"/>
              </a:solidFill>
            </a:rPr>
            <a:t>に学習させれば、入力された画像に特定の物体が含まれているかどうか識別可能　　　　　　　→　</a:t>
          </a:r>
          <a:r>
            <a:rPr kumimoji="1" lang="ja-JP" altLang="en-US" sz="1800">
              <a:solidFill>
                <a:srgbClr val="FF0000"/>
              </a:solidFill>
            </a:rPr>
            <a:t>特定のものを見つける物体検出、状態をチェックする物体認識、</a:t>
          </a:r>
        </a:p>
        <a:p>
          <a:pPr algn="ctr"/>
          <a:r>
            <a:rPr kumimoji="1" lang="ja-JP" altLang="en-US" sz="1800">
              <a:solidFill>
                <a:srgbClr val="FF0000"/>
              </a:solidFill>
            </a:rPr>
            <a:t>　　 捕捉・追跡する物体トラッキング</a:t>
          </a:r>
        </a:p>
      </xdr:txBody>
    </xdr:sp>
    <xdr:clientData/>
  </xdr:twoCellAnchor>
  <xdr:twoCellAnchor editAs="oneCell">
    <xdr:from>
      <xdr:col>0</xdr:col>
      <xdr:colOff>445866</xdr:colOff>
      <xdr:row>0</xdr:row>
      <xdr:rowOff>56740</xdr:rowOff>
    </xdr:from>
    <xdr:to>
      <xdr:col>19</xdr:col>
      <xdr:colOff>514026</xdr:colOff>
      <xdr:row>41</xdr:row>
      <xdr:rowOff>162128</xdr:rowOff>
    </xdr:to>
    <xdr:pic>
      <xdr:nvPicPr>
        <xdr:cNvPr id="20" name="図 19">
          <a:extLst>
            <a:ext uri="{FF2B5EF4-FFF2-40B4-BE49-F238E27FC236}">
              <a16:creationId xmlns:a16="http://schemas.microsoft.com/office/drawing/2014/main" id="{8BB83070-0842-A92D-D724-914BD8B3AD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866" y="56740"/>
          <a:ext cx="10144394" cy="8471175"/>
        </a:xfrm>
        <a:prstGeom prst="rect">
          <a:avLst/>
        </a:prstGeom>
      </xdr:spPr>
    </xdr:pic>
    <xdr:clientData/>
  </xdr:twoCellAnchor>
  <xdr:twoCellAnchor>
    <xdr:from>
      <xdr:col>0</xdr:col>
      <xdr:colOff>437745</xdr:colOff>
      <xdr:row>0</xdr:row>
      <xdr:rowOff>81064</xdr:rowOff>
    </xdr:from>
    <xdr:to>
      <xdr:col>18</xdr:col>
      <xdr:colOff>486384</xdr:colOff>
      <xdr:row>3</xdr:row>
      <xdr:rowOff>137808</xdr:rowOff>
    </xdr:to>
    <xdr:sp macro="" textlink="">
      <xdr:nvSpPr>
        <xdr:cNvPr id="24" name="テキスト ボックス 23">
          <a:extLst>
            <a:ext uri="{FF2B5EF4-FFF2-40B4-BE49-F238E27FC236}">
              <a16:creationId xmlns:a16="http://schemas.microsoft.com/office/drawing/2014/main" id="{62F06A4A-E721-1C16-E6D9-A29FCA1B475E}"/>
            </a:ext>
          </a:extLst>
        </xdr:cNvPr>
        <xdr:cNvSpPr txBox="1"/>
      </xdr:nvSpPr>
      <xdr:spPr>
        <a:xfrm>
          <a:off x="437745" y="81064"/>
          <a:ext cx="9606065" cy="713361"/>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游ゴシック" panose="020B0400000000000000" pitchFamily="50" charset="-128"/>
              <a:ea typeface="游ゴシック" panose="020B0400000000000000" pitchFamily="50" charset="-128"/>
            </a:rPr>
            <a:t>キーエンスコロニーカウンター　</a:t>
          </a:r>
          <a:r>
            <a:rPr kumimoji="1" lang="en-US" altLang="ja-JP" sz="2000" b="1">
              <a:solidFill>
                <a:schemeClr val="bg1"/>
              </a:solidFill>
              <a:latin typeface="游ゴシック" panose="020B0400000000000000" pitchFamily="50" charset="-128"/>
              <a:ea typeface="游ゴシック" panose="020B0400000000000000" pitchFamily="50" charset="-128"/>
            </a:rPr>
            <a:t>:    </a:t>
          </a:r>
          <a:r>
            <a:rPr kumimoji="1" lang="ja-JP" altLang="en-US" sz="2000" b="1">
              <a:solidFill>
                <a:schemeClr val="bg1"/>
              </a:solidFill>
              <a:latin typeface="游ゴシック" panose="020B0400000000000000" pitchFamily="50" charset="-128"/>
              <a:ea typeface="游ゴシック" panose="020B0400000000000000" pitchFamily="50" charset="-128"/>
            </a:rPr>
            <a:t>そこまで来ている</a:t>
          </a:r>
          <a:r>
            <a:rPr kumimoji="1" lang="en-US" altLang="ja-JP" sz="2000" b="1">
              <a:solidFill>
                <a:schemeClr val="bg1"/>
              </a:solidFill>
              <a:latin typeface="游ゴシック" panose="020B0400000000000000" pitchFamily="50" charset="-128"/>
              <a:ea typeface="游ゴシック" panose="020B0400000000000000" pitchFamily="50" charset="-128"/>
            </a:rPr>
            <a:t>Colony</a:t>
          </a:r>
          <a:r>
            <a:rPr kumimoji="1" lang="ja-JP" altLang="en-US" sz="2000" b="1">
              <a:solidFill>
                <a:schemeClr val="bg1"/>
              </a:solidFill>
              <a:latin typeface="游ゴシック" panose="020B0400000000000000" pitchFamily="50" charset="-128"/>
              <a:ea typeface="游ゴシック" panose="020B0400000000000000" pitchFamily="50" charset="-128"/>
            </a:rPr>
            <a:t>判定</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152400</xdr:colOff>
      <xdr:row>18</xdr:row>
      <xdr:rowOff>30480</xdr:rowOff>
    </xdr:to>
    <xdr:pic>
      <xdr:nvPicPr>
        <xdr:cNvPr id="4" name="図 3" descr="感染性胃腸炎患者報告数　直近5シーズン">
          <a:extLst>
            <a:ext uri="{FF2B5EF4-FFF2-40B4-BE49-F238E27FC236}">
              <a16:creationId xmlns:a16="http://schemas.microsoft.com/office/drawing/2014/main" id="{C9116D2C-14E3-B386-41E4-B2F72660B4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42950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651124</xdr:colOff>
      <xdr:row>8</xdr:row>
      <xdr:rowOff>22860</xdr:rowOff>
    </xdr:from>
    <xdr:to>
      <xdr:col>13</xdr:col>
      <xdr:colOff>518160</xdr:colOff>
      <xdr:row>16</xdr:row>
      <xdr:rowOff>76339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185024" y="1684020"/>
          <a:ext cx="715937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5.78</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0516" y="1030722"/>
          <a:ext cx="2770004" cy="676158"/>
        </a:xfrm>
        <a:prstGeom prst="borderCallout2">
          <a:avLst>
            <a:gd name="adj1" fmla="val 102485"/>
            <a:gd name="adj2" fmla="val 49943"/>
            <a:gd name="adj3" fmla="val 143669"/>
            <a:gd name="adj4" fmla="val 32466"/>
            <a:gd name="adj5" fmla="val 229156"/>
            <a:gd name="adj6" fmla="val 2119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4</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146201</xdr:colOff>
      <xdr:row>12</xdr:row>
      <xdr:rowOff>97263</xdr:rowOff>
    </xdr:from>
    <xdr:to>
      <xdr:col>11</xdr:col>
      <xdr:colOff>419100</xdr:colOff>
      <xdr:row>14</xdr:row>
      <xdr:rowOff>52468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9427361" y="2428983"/>
          <a:ext cx="27289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830580</xdr:colOff>
      <xdr:row>2</xdr:row>
      <xdr:rowOff>15240</xdr:rowOff>
    </xdr:from>
    <xdr:to>
      <xdr:col>6</xdr:col>
      <xdr:colOff>762000</xdr:colOff>
      <xdr:row>16</xdr:row>
      <xdr:rowOff>26478</xdr:rowOff>
    </xdr:to>
    <xdr:pic>
      <xdr:nvPicPr>
        <xdr:cNvPr id="9" name="図 8">
          <a:extLst>
            <a:ext uri="{FF2B5EF4-FFF2-40B4-BE49-F238E27FC236}">
              <a16:creationId xmlns:a16="http://schemas.microsoft.com/office/drawing/2014/main" id="{584B9729-F21A-8BD6-BDE5-E3C294BC2E0D}"/>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788920" y="563880"/>
          <a:ext cx="1729740" cy="2464878"/>
        </a:xfrm>
        <a:prstGeom prst="rect">
          <a:avLst/>
        </a:prstGeom>
      </xdr:spPr>
    </xdr:pic>
    <xdr:clientData/>
  </xdr:twoCellAnchor>
  <xdr:twoCellAnchor editAs="oneCell">
    <xdr:from>
      <xdr:col>0</xdr:col>
      <xdr:colOff>0</xdr:colOff>
      <xdr:row>2</xdr:row>
      <xdr:rowOff>1</xdr:rowOff>
    </xdr:from>
    <xdr:to>
      <xdr:col>3</xdr:col>
      <xdr:colOff>251995</xdr:colOff>
      <xdr:row>16</xdr:row>
      <xdr:rowOff>22861</xdr:rowOff>
    </xdr:to>
    <xdr:pic>
      <xdr:nvPicPr>
        <xdr:cNvPr id="5" name="図 4">
          <a:extLst>
            <a:ext uri="{FF2B5EF4-FFF2-40B4-BE49-F238E27FC236}">
              <a16:creationId xmlns:a16="http://schemas.microsoft.com/office/drawing/2014/main" id="{092E9C99-974F-4CA9-B1CB-9C49C1CAA72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1"/>
          <a:ext cx="1737895" cy="2476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14</xdr:row>
      <xdr:rowOff>0</xdr:rowOff>
    </xdr:from>
    <xdr:to>
      <xdr:col>9</xdr:col>
      <xdr:colOff>304800</xdr:colOff>
      <xdr:row>16</xdr:row>
      <xdr:rowOff>17145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DB62784C-8A0E-4D72-822A-4BEB35729CB9}"/>
            </a:ext>
          </a:extLst>
        </xdr:cNvPr>
        <xdr:cNvSpPr>
          <a:spLocks noChangeAspect="1" noChangeArrowheads="1"/>
        </xdr:cNvSpPr>
      </xdr:nvSpPr>
      <xdr:spPr bwMode="auto">
        <a:xfrm>
          <a:off x="4892040" y="3939540"/>
          <a:ext cx="304800" cy="29908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11</xdr:row>
      <xdr:rowOff>299085</xdr:rowOff>
    </xdr:to>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A07964A7-C221-4C5C-9AA5-07D9BCD0C299}"/>
            </a:ext>
          </a:extLst>
        </xdr:cNvPr>
        <xdr:cNvSpPr>
          <a:spLocks noChangeAspect="1" noChangeArrowheads="1"/>
        </xdr:cNvSpPr>
      </xdr:nvSpPr>
      <xdr:spPr bwMode="auto">
        <a:xfrm>
          <a:off x="10279380" y="2804160"/>
          <a:ext cx="304800" cy="29908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11</xdr:row>
      <xdr:rowOff>299085</xdr:rowOff>
    </xdr:to>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E81B03A6-97FD-4068-A78E-22C65DF2DAE9}"/>
            </a:ext>
          </a:extLst>
        </xdr:cNvPr>
        <xdr:cNvSpPr>
          <a:spLocks noChangeAspect="1" noChangeArrowheads="1"/>
        </xdr:cNvSpPr>
      </xdr:nvSpPr>
      <xdr:spPr bwMode="auto">
        <a:xfrm>
          <a:off x="10279380" y="2804160"/>
          <a:ext cx="304800" cy="299085"/>
        </a:xfrm>
        <a:prstGeom prst="rect">
          <a:avLst/>
        </a:prstGeom>
        <a:noFill/>
        <a:ln w="9525">
          <a:noFill/>
          <a:miter lim="800000"/>
          <a:headEnd/>
          <a:tailEnd/>
        </a:ln>
      </xdr:spPr>
    </xdr:sp>
    <xdr:clientData/>
  </xdr:twoCellAnchor>
  <xdr:twoCellAnchor>
    <xdr:from>
      <xdr:col>6</xdr:col>
      <xdr:colOff>323850</xdr:colOff>
      <xdr:row>8</xdr:row>
      <xdr:rowOff>76200</xdr:rowOff>
    </xdr:from>
    <xdr:to>
      <xdr:col>7</xdr:col>
      <xdr:colOff>552450</xdr:colOff>
      <xdr:row>11</xdr:row>
      <xdr:rowOff>0</xdr:rowOff>
    </xdr:to>
    <xdr:sp macro="" textlink="">
      <xdr:nvSpPr>
        <xdr:cNvPr id="5" name="右矢印 4">
          <a:extLst>
            <a:ext uri="{FF2B5EF4-FFF2-40B4-BE49-F238E27FC236}">
              <a16:creationId xmlns:a16="http://schemas.microsoft.com/office/drawing/2014/main" id="{D413CEC8-592B-4F82-BB11-0767D67E47BE}"/>
            </a:ext>
          </a:extLst>
        </xdr:cNvPr>
        <xdr:cNvSpPr/>
      </xdr:nvSpPr>
      <xdr:spPr>
        <a:xfrm>
          <a:off x="3364230" y="2011680"/>
          <a:ext cx="845820" cy="792480"/>
        </a:xfrm>
        <a:prstGeom prst="rightArrow">
          <a:avLst/>
        </a:prstGeom>
        <a:solidFill>
          <a:schemeClr val="bg1">
            <a:lumMod val="75000"/>
          </a:schemeClr>
        </a:solidFill>
        <a:ln>
          <a:solidFill>
            <a:schemeClr val="bg2">
              <a:lumMod val="50000"/>
            </a:schemeClr>
          </a:solidFill>
        </a:ln>
        <a:effectLst>
          <a:outerShdw blurRad="50800" dist="50800" dir="5400000" algn="ctr" rotWithShape="0">
            <a:schemeClr val="bg1">
              <a:lumMod val="9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312420</xdr:colOff>
      <xdr:row>5</xdr:row>
      <xdr:rowOff>100966</xdr:rowOff>
    </xdr:from>
    <xdr:to>
      <xdr:col>6</xdr:col>
      <xdr:colOff>175259</xdr:colOff>
      <xdr:row>11</xdr:row>
      <xdr:rowOff>624840</xdr:rowOff>
    </xdr:to>
    <xdr:pic>
      <xdr:nvPicPr>
        <xdr:cNvPr id="6" name="図 5">
          <a:extLst>
            <a:ext uri="{FF2B5EF4-FFF2-40B4-BE49-F238E27FC236}">
              <a16:creationId xmlns:a16="http://schemas.microsoft.com/office/drawing/2014/main" id="{5FE3903C-F7D7-4FB5-835F-75DE4CA1F320}"/>
            </a:ext>
          </a:extLst>
        </xdr:cNvPr>
        <xdr:cNvPicPr>
          <a:picLocks noChangeAspect="1"/>
        </xdr:cNvPicPr>
      </xdr:nvPicPr>
      <xdr:blipFill>
        <a:blip xmlns:r="http://schemas.openxmlformats.org/officeDocument/2006/relationships" r:embed="rId3" cstate="print"/>
        <a:srcRect l="55936" r="-584"/>
        <a:stretch>
          <a:fillRect/>
        </a:stretch>
      </xdr:blipFill>
      <xdr:spPr bwMode="auto">
        <a:xfrm>
          <a:off x="548640" y="1297306"/>
          <a:ext cx="2666999" cy="2131694"/>
        </a:xfrm>
        <a:prstGeom prst="rect">
          <a:avLst/>
        </a:prstGeom>
        <a:noFill/>
        <a:ln w="9525">
          <a:noFill/>
          <a:miter lim="800000"/>
          <a:headEnd/>
          <a:tailEnd/>
        </a:ln>
      </xdr:spPr>
    </xdr:pic>
    <xdr:clientData/>
  </xdr:twoCellAnchor>
  <xdr:twoCellAnchor editAs="oneCell">
    <xdr:from>
      <xdr:col>1</xdr:col>
      <xdr:colOff>297180</xdr:colOff>
      <xdr:row>12</xdr:row>
      <xdr:rowOff>59055</xdr:rowOff>
    </xdr:from>
    <xdr:to>
      <xdr:col>6</xdr:col>
      <xdr:colOff>457200</xdr:colOff>
      <xdr:row>12</xdr:row>
      <xdr:rowOff>278130</xdr:rowOff>
    </xdr:to>
    <xdr:pic>
      <xdr:nvPicPr>
        <xdr:cNvPr id="7" name="図 6">
          <a:extLst>
            <a:ext uri="{FF2B5EF4-FFF2-40B4-BE49-F238E27FC236}">
              <a16:creationId xmlns:a16="http://schemas.microsoft.com/office/drawing/2014/main" id="{273F03EB-4B73-4668-A69C-5532F9D876A2}"/>
            </a:ext>
          </a:extLst>
        </xdr:cNvPr>
        <xdr:cNvPicPr>
          <a:picLocks noChangeAspect="1"/>
        </xdr:cNvPicPr>
      </xdr:nvPicPr>
      <xdr:blipFill>
        <a:blip xmlns:r="http://schemas.openxmlformats.org/officeDocument/2006/relationships" r:embed="rId4" cstate="print"/>
        <a:srcRect l="-479" t="-25362" r="2654" b="23938"/>
        <a:stretch>
          <a:fillRect/>
        </a:stretch>
      </xdr:blipFill>
      <xdr:spPr bwMode="auto">
        <a:xfrm>
          <a:off x="533400" y="3495675"/>
          <a:ext cx="2964180" cy="219075"/>
        </a:xfrm>
        <a:prstGeom prst="rect">
          <a:avLst/>
        </a:prstGeom>
        <a:noFill/>
        <a:ln w="9525">
          <a:noFill/>
          <a:miter lim="800000"/>
          <a:headEnd/>
          <a:tailEnd/>
        </a:ln>
      </xdr:spPr>
    </xdr:pic>
    <xdr:clientData/>
  </xdr:twoCellAnchor>
  <xdr:twoCellAnchor>
    <xdr:from>
      <xdr:col>5</xdr:col>
      <xdr:colOff>241935</xdr:colOff>
      <xdr:row>6</xdr:row>
      <xdr:rowOff>22860</xdr:rowOff>
    </xdr:from>
    <xdr:to>
      <xdr:col>5</xdr:col>
      <xdr:colOff>561975</xdr:colOff>
      <xdr:row>7</xdr:row>
      <xdr:rowOff>255270</xdr:rowOff>
    </xdr:to>
    <xdr:sp macro="" textlink="">
      <xdr:nvSpPr>
        <xdr:cNvPr id="8" name="正方形/長方形 7">
          <a:extLst>
            <a:ext uri="{FF2B5EF4-FFF2-40B4-BE49-F238E27FC236}">
              <a16:creationId xmlns:a16="http://schemas.microsoft.com/office/drawing/2014/main" id="{ECE48393-514F-4928-859D-DB048C4C0A29}"/>
            </a:ext>
          </a:extLst>
        </xdr:cNvPr>
        <xdr:cNvSpPr/>
      </xdr:nvSpPr>
      <xdr:spPr>
        <a:xfrm>
          <a:off x="2665095" y="1379220"/>
          <a:ext cx="320040" cy="52197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77760</xdr:rowOff>
    </xdr:from>
    <xdr:to>
      <xdr:col>2</xdr:col>
      <xdr:colOff>4082143</xdr:colOff>
      <xdr:row>33</xdr:row>
      <xdr:rowOff>157161</xdr:rowOff>
    </xdr:to>
    <xdr:pic>
      <xdr:nvPicPr>
        <xdr:cNvPr id="3" name="図 2">
          <a:extLst>
            <a:ext uri="{FF2B5EF4-FFF2-40B4-BE49-F238E27FC236}">
              <a16:creationId xmlns:a16="http://schemas.microsoft.com/office/drawing/2014/main" id="{1FCF7243-3C27-8683-2DEA-08D19675BEAB}"/>
            </a:ext>
          </a:extLst>
        </xdr:cNvPr>
        <xdr:cNvPicPr>
          <a:picLocks noChangeAspect="1"/>
        </xdr:cNvPicPr>
      </xdr:nvPicPr>
      <xdr:blipFill>
        <a:blip xmlns:r="http://schemas.openxmlformats.org/officeDocument/2006/relationships" r:embed="rId2"/>
        <a:stretch>
          <a:fillRect/>
        </a:stretch>
      </xdr:blipFill>
      <xdr:spPr>
        <a:xfrm>
          <a:off x="2107163" y="6912433"/>
          <a:ext cx="4082143" cy="32673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203257" y="2667000"/>
          <a:ext cx="3494289"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33256" y="2667000"/>
          <a:ext cx="2397010" cy="69272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4264" y="2667000"/>
          <a:ext cx="1717963" cy="69272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179301</xdr:colOff>
      <xdr:row>27</xdr:row>
      <xdr:rowOff>39794</xdr:rowOff>
    </xdr:from>
    <xdr:to>
      <xdr:col>13</xdr:col>
      <xdr:colOff>602557</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111303</xdr:colOff>
      <xdr:row>6</xdr:row>
      <xdr:rowOff>242455</xdr:rowOff>
    </xdr:from>
    <xdr:to>
      <xdr:col>20</xdr:col>
      <xdr:colOff>207818</xdr:colOff>
      <xdr:row>24</xdr:row>
      <xdr:rowOff>0</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8822348" y="1506682"/>
          <a:ext cx="1031697" cy="1662545"/>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233796</xdr:rowOff>
    </xdr:from>
    <xdr:to>
      <xdr:col>5</xdr:col>
      <xdr:colOff>207818</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3130" y="1498023"/>
          <a:ext cx="566552" cy="1678980"/>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6</xdr:col>
      <xdr:colOff>60613</xdr:colOff>
      <xdr:row>43</xdr:row>
      <xdr:rowOff>60613</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51329" y="3601988"/>
          <a:ext cx="918739" cy="3100148"/>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188262</xdr:colOff>
      <xdr:row>25</xdr:row>
      <xdr:rowOff>34539</xdr:rowOff>
    </xdr:from>
    <xdr:to>
      <xdr:col>19</xdr:col>
      <xdr:colOff>233796</xdr:colOff>
      <xdr:row>45</xdr:row>
      <xdr:rowOff>8659</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8899307" y="3619403"/>
          <a:ext cx="513125" cy="3359824"/>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1463039</xdr:colOff>
      <xdr:row>54</xdr:row>
      <xdr:rowOff>0</xdr:rowOff>
    </xdr:from>
    <xdr:to>
      <xdr:col>2</xdr:col>
      <xdr:colOff>4049272</xdr:colOff>
      <xdr:row>55</xdr:row>
      <xdr:rowOff>182880</xdr:rowOff>
    </xdr:to>
    <xdr:pic>
      <xdr:nvPicPr>
        <xdr:cNvPr id="2" name="図 1">
          <a:extLst>
            <a:ext uri="{FF2B5EF4-FFF2-40B4-BE49-F238E27FC236}">
              <a16:creationId xmlns:a16="http://schemas.microsoft.com/office/drawing/2014/main" id="{3FDE5691-26A7-9E93-4E6B-3D5708575AE3}"/>
            </a:ext>
          </a:extLst>
        </xdr:cNvPr>
        <xdr:cNvPicPr>
          <a:picLocks noChangeAspect="1"/>
        </xdr:cNvPicPr>
      </xdr:nvPicPr>
      <xdr:blipFill>
        <a:blip xmlns:r="http://schemas.openxmlformats.org/officeDocument/2006/relationships" r:embed="rId1"/>
        <a:stretch>
          <a:fillRect/>
        </a:stretch>
      </xdr:blipFill>
      <xdr:spPr>
        <a:xfrm>
          <a:off x="1463039" y="16306800"/>
          <a:ext cx="5413253" cy="5638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F65789-BA0A-4B88-AA26-CEEF159CED25}" name="テーブル1" displayName="テーブル1" ref="A5:D29" totalsRowShown="0" tableBorderDxfId="7">
  <tableColumns count="4">
    <tableColumn id="1" xr3:uid="{7A3970F1-52BE-4C60-A959-B0C4449B7DBA}" name="食中毒情報 (5/8-5/12)"/>
    <tableColumn id="2" xr3:uid="{0B775AFF-E1A7-460B-953B-60F82CB58AB2}" name="発生"/>
    <tableColumn id="3" xr3:uid="{5662DF9B-DBF3-4319-B5FA-69D34FF0A511}" name="ソース"/>
    <tableColumn id="4" xr3:uid="{C9C679FC-A357-4158-9240-6FBD1C4B15DA}" name="日付" dataDxfId="6" dataCellStyle="標準 2"/>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bci.co.jp/nichiryu/article/17379" TargetMode="External"/><Relationship Id="rId7" Type="http://schemas.openxmlformats.org/officeDocument/2006/relationships/printerSettings" Target="../printerSettings/printerSettings10.bin"/><Relationship Id="rId2" Type="http://schemas.openxmlformats.org/officeDocument/2006/relationships/hyperlink" Target="https://news.yahoo.co.jp/articles/7a01a4d24eae2bba7d06ad71945e644326426fa7" TargetMode="External"/><Relationship Id="rId1" Type="http://schemas.openxmlformats.org/officeDocument/2006/relationships/hyperlink" Target="https://foods-ch.infomart.co.jp/anzen/recall/169461" TargetMode="External"/><Relationship Id="rId6" Type="http://schemas.openxmlformats.org/officeDocument/2006/relationships/hyperlink" Target="https://www.maff.go.jp/j/press/shokuhin/ninsyo/250515.html" TargetMode="External"/><Relationship Id="rId5" Type="http://schemas.openxmlformats.org/officeDocument/2006/relationships/hyperlink" Target="https://www.data-max.co.jp/article/78029" TargetMode="External"/><Relationship Id="rId4" Type="http://schemas.openxmlformats.org/officeDocument/2006/relationships/hyperlink" Target="https://news.goo.ne.jp/article/diamondrm/business/diamondrm-512466.html"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ellness-news.co.jp/posts/250512-1/" TargetMode="External"/><Relationship Id="rId1" Type="http://schemas.openxmlformats.org/officeDocument/2006/relationships/hyperlink" Target="https://www.ja-fujiizu.or.jp/news_topics/news.php?id=56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ext.go.jp/b_menu/hakusho/nc/__icsFiles/afieldfile/2009/09/10/1283821_1.pdf" TargetMode="External"/><Relationship Id="rId1" Type="http://schemas.openxmlformats.org/officeDocument/2006/relationships/hyperlink" Target="http://www.aimservices.co.jp/recruit/senmon/about/manga.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sankei.com/article/20250508-AG7J4VESCNE53LRXA25EDADIFE/" TargetMode="External"/><Relationship Id="rId13" Type="http://schemas.openxmlformats.org/officeDocument/2006/relationships/hyperlink" Target="https://www.shokukanken.com/post-23143/" TargetMode="External"/><Relationship Id="rId18" Type="http://schemas.openxmlformats.org/officeDocument/2006/relationships/table" Target="../tables/table1.xml"/><Relationship Id="rId3" Type="http://schemas.openxmlformats.org/officeDocument/2006/relationships/hyperlink" Target="https://www.sankei.com/article/20250510-KMWLOJCDABOE7DP2M7TH2BQEDU/" TargetMode="External"/><Relationship Id="rId7" Type="http://schemas.openxmlformats.org/officeDocument/2006/relationships/hyperlink" Target="https://www3.nhk.or.jp/lnews/niigata/20250510/1030033035.html" TargetMode="External"/><Relationship Id="rId12" Type="http://schemas.openxmlformats.org/officeDocument/2006/relationships/hyperlink" Target="https://www.city.kitakyushu.lg.jp/contents/18901262.html" TargetMode="External"/><Relationship Id="rId17" Type="http://schemas.openxmlformats.org/officeDocument/2006/relationships/printerSettings" Target="../printerSettings/printerSettings5.bin"/><Relationship Id="rId2" Type="http://schemas.openxmlformats.org/officeDocument/2006/relationships/hyperlink" Target="https://www.city.iwaki.lg.jp/www/contents/1746765218662/index.html" TargetMode="External"/><Relationship Id="rId16" Type="http://schemas.openxmlformats.org/officeDocument/2006/relationships/hyperlink" Target="https://news.goo.ne.jp/article/ntv_news24/nation/ntv_news24-2025050903898166.html"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news.yahoo.co.jp/articles/7bc086f8e5271aded1beb7c0e819503f0df3761a" TargetMode="External"/><Relationship Id="rId11" Type="http://schemas.openxmlformats.org/officeDocument/2006/relationships/hyperlink" Target="https://www3.nhk.or.jp/lnews/takamatsu/20250515/8030020851.html" TargetMode="External"/><Relationship Id="rId5" Type="http://schemas.openxmlformats.org/officeDocument/2006/relationships/hyperlink" Target="https://www.gifu-np.co.jp/articles/-/538263" TargetMode="External"/><Relationship Id="rId15" Type="http://schemas.openxmlformats.org/officeDocument/2006/relationships/hyperlink" Target="https://news.yahoo.co.jp/articles/663a06a0928426344669cf73c7de3079febd82b5" TargetMode="External"/><Relationship Id="rId10" Type="http://schemas.openxmlformats.org/officeDocument/2006/relationships/hyperlink" Target="https://www.msn.com/ja-jp/health/other/%E9%95%B7%E5%B4%8E%E3%81%AE%E5%B1%85%E9%85%92%E5%B1%8B%E3%81%A7%E7%94%B7%E6%80%A73%E4%BA%BA%E9%A3%9F%E4%B8%AD%E6%AF%92-2%E6%97%A5%E9%96%93%E5%96%B6%E6%A5%AD%E5%81%9C%E6%AD%A2/ar-AA1ENqLU" TargetMode="External"/><Relationship Id="rId4" Type="http://schemas.openxmlformats.org/officeDocument/2006/relationships/hyperlink" Target="https://www.kyoto-np.co.jp/articles/-/1473560" TargetMode="External"/><Relationship Id="rId9" Type="http://schemas.openxmlformats.org/officeDocument/2006/relationships/hyperlink" Target="https://www.j-cast.com/news/provider/biznews365/d13329e0f75a36452a007a42f4544542" TargetMode="External"/><Relationship Id="rId14" Type="http://schemas.openxmlformats.org/officeDocument/2006/relationships/hyperlink" Target="http://www.toyama.med.or.jp/wp/wp-content/uploads/2025/05/oshirase_iryoukikan_foodpoisoning5.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3.nhk.or.jp/news/html/20250506/k10014797811000.html" TargetMode="External"/><Relationship Id="rId13" Type="http://schemas.openxmlformats.org/officeDocument/2006/relationships/hyperlink" Target="https://news.goo.ne.jp/article/nazology/world/nazology-177173.html" TargetMode="External"/><Relationship Id="rId18" Type="http://schemas.openxmlformats.org/officeDocument/2006/relationships/hyperlink" Target="https://www.nna.jp/news/2792715?utm_source=newsletter&amp;utm_medium=email&amp;utm_campaign=club_bn&amp;country=cny&amp;type=3&amp;free=1" TargetMode="External"/><Relationship Id="rId3" Type="http://schemas.openxmlformats.org/officeDocument/2006/relationships/hyperlink" Target="https://ascii.jp/elem/000/004/267/4267500/" TargetMode="External"/><Relationship Id="rId21" Type="http://schemas.openxmlformats.org/officeDocument/2006/relationships/hyperlink" Target="https://www.jetro.go.jp/biznews/2025/05/87405d51c21c8a3f.html" TargetMode="External"/><Relationship Id="rId7" Type="http://schemas.openxmlformats.org/officeDocument/2006/relationships/hyperlink" Target="https://www.jetro.go.jp/biznews/2025/05/7edc689976d57afe.html" TargetMode="External"/><Relationship Id="rId12" Type="http://schemas.openxmlformats.org/officeDocument/2006/relationships/hyperlink" Target="https://news.yahoo.co.jp/articles/1b71387de2be3f4fa0c28c084212c70ef34f0519" TargetMode="External"/><Relationship Id="rId17" Type="http://schemas.openxmlformats.org/officeDocument/2006/relationships/hyperlink" Target="https://lalalausa.com/archives/64983" TargetMode="External"/><Relationship Id="rId2" Type="http://schemas.openxmlformats.org/officeDocument/2006/relationships/hyperlink" Target="https://www.kangnamtimes.com/ja/trending/article/503364/" TargetMode="External"/><Relationship Id="rId16" Type="http://schemas.openxmlformats.org/officeDocument/2006/relationships/hyperlink" Target="https://news.yahoo.co.jp/articles/375741fb313055fdb95120e838b91fd4cb8dba58" TargetMode="External"/><Relationship Id="rId20" Type="http://schemas.openxmlformats.org/officeDocument/2006/relationships/hyperlink" Target="https://news.yahoo.co.jp/articles/5b0dc1ef327d36df46f42e0ccf7ae573956e1471" TargetMode="External"/><Relationship Id="rId1" Type="http://schemas.openxmlformats.org/officeDocument/2006/relationships/hyperlink" Target="https://www.vietnam.vn/ja/tinh-cao-bang-xac-dinh-nguyen-nhan-khien-16-tre-co-dau-hieu-ngo-doc-thuc-pham" TargetMode="External"/><Relationship Id="rId6" Type="http://schemas.openxmlformats.org/officeDocument/2006/relationships/hyperlink" Target="https://news.yahoo.co.jp/articles/dcce03cbd0e8d7720d014ac2ecf526dfddbdec17" TargetMode="External"/><Relationship Id="rId11" Type="http://schemas.openxmlformats.org/officeDocument/2006/relationships/hyperlink" Target="https://news.yahoo.co.jp/articles/7f18231e8cab53850df5207233419d51a962ee22" TargetMode="External"/><Relationship Id="rId5" Type="http://schemas.openxmlformats.org/officeDocument/2006/relationships/hyperlink" Target="https://project.nikkeibp.co.jp/bpi/atcl/column/19/043000616/" TargetMode="External"/><Relationship Id="rId15" Type="http://schemas.openxmlformats.org/officeDocument/2006/relationships/hyperlink" Target="https://www.jetro.go.jp/biznews/2025/05/0a952d2f71fae271.html" TargetMode="External"/><Relationship Id="rId10" Type="http://schemas.openxmlformats.org/officeDocument/2006/relationships/hyperlink" Target="https://www.jetro.go.jp/biznews/2025/05/f6ee42384521724b.html" TargetMode="External"/><Relationship Id="rId19" Type="http://schemas.openxmlformats.org/officeDocument/2006/relationships/hyperlink" Target="https://news.yahoo.co.jp/articles/dcd5c19ac90f0ff712dd17394c614cc6736f926f" TargetMode="External"/><Relationship Id="rId4" Type="http://schemas.openxmlformats.org/officeDocument/2006/relationships/hyperlink" Target="https://www.vietnam.vn/ja/trien-vong-duoc-mua-vai-san-sang-cho-cong-tac-xuat-khau" TargetMode="External"/><Relationship Id="rId9" Type="http://schemas.openxmlformats.org/officeDocument/2006/relationships/hyperlink" Target="https://www.jetro.go.jp/biz/areareports/2025/8e99a691d1b9ee31.html" TargetMode="External"/><Relationship Id="rId14" Type="http://schemas.openxmlformats.org/officeDocument/2006/relationships/hyperlink" Target="https://newsdig.tbs.co.jp/articles/withbloomberg/1907921" TargetMode="External"/><Relationship Id="rId22"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62" t="s">
        <v>0</v>
      </c>
      <c r="B1" s="63"/>
      <c r="C1" s="63" t="s">
        <v>1</v>
      </c>
      <c r="D1" s="63"/>
      <c r="E1" s="63"/>
      <c r="F1" s="63"/>
      <c r="G1" s="63"/>
      <c r="H1" s="63"/>
      <c r="I1" s="45"/>
    </row>
    <row r="2" spans="1:9">
      <c r="A2" s="64" t="s">
        <v>2</v>
      </c>
      <c r="B2" s="65"/>
      <c r="C2" s="65"/>
      <c r="D2" s="65"/>
      <c r="E2" s="65"/>
      <c r="F2" s="65"/>
      <c r="G2" s="65"/>
      <c r="H2" s="65"/>
      <c r="I2" s="45"/>
    </row>
    <row r="3" spans="1:9" ht="15.75" customHeight="1">
      <c r="A3" s="672" t="s">
        <v>3</v>
      </c>
      <c r="B3" s="673"/>
      <c r="C3" s="673"/>
      <c r="D3" s="673"/>
      <c r="E3" s="673"/>
      <c r="F3" s="673"/>
      <c r="G3" s="673"/>
      <c r="H3" s="674"/>
      <c r="I3" s="45"/>
    </row>
    <row r="4" spans="1:9">
      <c r="A4" s="64" t="s">
        <v>4</v>
      </c>
      <c r="B4" s="65"/>
      <c r="C4" s="65"/>
      <c r="D4" s="65"/>
      <c r="E4" s="65"/>
      <c r="F4" s="65"/>
      <c r="G4" s="65"/>
      <c r="H4" s="65"/>
      <c r="I4" s="45"/>
    </row>
    <row r="5" spans="1:9">
      <c r="A5" s="64" t="s">
        <v>5</v>
      </c>
      <c r="B5" s="65"/>
      <c r="C5" s="65"/>
      <c r="D5" s="65"/>
      <c r="E5" s="65"/>
      <c r="F5" s="65"/>
      <c r="G5" s="65"/>
      <c r="H5" s="65"/>
      <c r="I5" s="45"/>
    </row>
    <row r="6" spans="1:9">
      <c r="A6" s="66" t="s">
        <v>2</v>
      </c>
      <c r="B6" s="67"/>
      <c r="C6" s="67"/>
      <c r="D6" s="67"/>
      <c r="E6" s="67"/>
      <c r="F6" s="67"/>
      <c r="G6" s="67"/>
      <c r="H6" s="67"/>
      <c r="I6" s="45"/>
    </row>
    <row r="7" spans="1:9">
      <c r="A7" s="66"/>
      <c r="B7" s="67"/>
      <c r="C7" s="67"/>
      <c r="D7" s="67"/>
      <c r="E7" s="67"/>
      <c r="F7" s="67"/>
      <c r="G7" s="67"/>
      <c r="H7" s="67"/>
      <c r="I7" s="45"/>
    </row>
    <row r="8" spans="1:9">
      <c r="A8" s="66" t="s">
        <v>6</v>
      </c>
      <c r="B8" s="67"/>
      <c r="C8" s="67"/>
      <c r="D8" s="67"/>
      <c r="E8" s="67"/>
      <c r="F8" s="67"/>
      <c r="G8" s="67"/>
      <c r="H8" s="67"/>
      <c r="I8" s="45"/>
    </row>
    <row r="9" spans="1:9">
      <c r="A9" s="68" t="s">
        <v>7</v>
      </c>
      <c r="B9" s="69"/>
      <c r="C9" s="69"/>
      <c r="D9" s="69"/>
      <c r="E9" s="69"/>
      <c r="F9" s="69"/>
      <c r="G9" s="69"/>
      <c r="H9" s="69"/>
      <c r="I9" s="45"/>
    </row>
    <row r="10" spans="1:9" ht="15" customHeight="1">
      <c r="A10" s="148" t="s">
        <v>8</v>
      </c>
      <c r="B10" s="79" t="str">
        <f>+'19　食中毒記事等 '!A6</f>
        <v>上越市の施設でこんにゃく芋を誤提供 １２人が舌にしびれなど</v>
      </c>
      <c r="C10" s="79"/>
      <c r="D10" s="81"/>
      <c r="E10" s="79"/>
      <c r="F10" s="82"/>
      <c r="G10" s="80"/>
      <c r="H10" s="80"/>
      <c r="I10" s="45"/>
    </row>
    <row r="11" spans="1:9" ht="15" customHeight="1">
      <c r="A11" s="148" t="s">
        <v>9</v>
      </c>
      <c r="B11" s="79" t="str">
        <f>+'19(18)　ノロウイルス関連情報 '!H72</f>
        <v>管理レベル「3」　</v>
      </c>
      <c r="C11" s="79"/>
      <c r="D11" s="79" t="s">
        <v>10</v>
      </c>
      <c r="E11" s="79"/>
      <c r="F11" s="81">
        <f>+'19(18)　ノロウイルス関連情報 '!G73</f>
        <v>5.78</v>
      </c>
      <c r="G11" s="79" t="str">
        <f>+'19(18)　ノロウイルス関連情報 '!H73</f>
        <v>　：先週より</v>
      </c>
      <c r="H11" s="175">
        <f>+'19(18)　ノロウイルス関連情報 '!I73</f>
        <v>-0.9399999999999995</v>
      </c>
      <c r="I11" s="45"/>
    </row>
    <row r="12" spans="1:9" s="53" customFormat="1" ht="15" customHeight="1">
      <c r="A12" s="83" t="s">
        <v>11</v>
      </c>
      <c r="B12" s="678" t="str">
        <f>+'19(18)　残留農薬など'!A2</f>
        <v>残留農薬基準違反事案発生のお知らせとお詫びについて - 新着情報- JAふじ伊豆</v>
      </c>
      <c r="C12" s="678"/>
      <c r="D12" s="678"/>
      <c r="E12" s="678"/>
      <c r="F12" s="678"/>
      <c r="G12" s="678"/>
      <c r="H12" s="84"/>
      <c r="I12" s="52"/>
    </row>
    <row r="13" spans="1:9" ht="15" customHeight="1">
      <c r="A13" s="78" t="s">
        <v>12</v>
      </c>
      <c r="B13" s="678" t="str">
        <f>+'19(18)　食品表示'!A2</f>
        <v xml:space="preserve">チキン南蛮丼 一部食品表示シール誤貼付 - フーズチャネル - インフォマート </v>
      </c>
      <c r="C13" s="678"/>
      <c r="D13" s="678"/>
      <c r="E13" s="678"/>
      <c r="F13" s="678"/>
      <c r="G13" s="678"/>
      <c r="H13" s="80"/>
      <c r="I13" s="45"/>
    </row>
    <row r="14" spans="1:9" ht="15" customHeight="1">
      <c r="A14" s="78" t="s">
        <v>13</v>
      </c>
      <c r="B14" s="80" t="str">
        <f>+'19　 海外情報'!A5</f>
        <v xml:space="preserve">「ヘビだけ取り除いて配膳」...インド学校給食で児童100人が集団食中毒、保護者激怒し猛抗議！ </v>
      </c>
      <c r="D14" s="80"/>
      <c r="E14" s="80"/>
      <c r="F14" s="80"/>
      <c r="G14" s="80"/>
      <c r="H14" s="80"/>
      <c r="I14" s="45"/>
    </row>
    <row r="15" spans="1:9" ht="15" customHeight="1">
      <c r="A15" s="85" t="s">
        <v>14</v>
      </c>
      <c r="B15" s="86" t="str">
        <f>+'19　 海外情報'!A8</f>
        <v xml:space="preserve">「世界のスーパーマーケット」義烏探訪 試練を前にしても揺るがない中国の貿易 - 日経BP </v>
      </c>
      <c r="C15" s="675" t="s">
        <v>15</v>
      </c>
      <c r="D15" s="675"/>
      <c r="E15" s="675"/>
      <c r="F15" s="675"/>
      <c r="G15" s="675"/>
      <c r="H15" s="676"/>
      <c r="I15" s="45"/>
    </row>
    <row r="16" spans="1:9" ht="15" customHeight="1">
      <c r="A16" s="78" t="s">
        <v>16</v>
      </c>
      <c r="B16" s="79" t="str">
        <f>+'18(17)　国内感染症情報'!B2</f>
        <v>2025年第17週（4月21日〜4月27日）、2025年第18週（4月28日〜5月4日）</v>
      </c>
      <c r="C16" s="80"/>
      <c r="D16" s="79" t="s">
        <v>17</v>
      </c>
      <c r="E16" s="80"/>
      <c r="F16" s="80"/>
      <c r="G16" s="80"/>
      <c r="H16" s="80"/>
      <c r="I16" s="45"/>
    </row>
    <row r="17" spans="1:16" ht="15" customHeight="1">
      <c r="A17" s="78" t="s">
        <v>18</v>
      </c>
      <c r="B17" s="677" t="str">
        <f>+'18(17)　国内感染症情報'!B2</f>
        <v>2025年第17週（4月21日〜4月27日）、2025年第18週（4月28日〜5月4日）</v>
      </c>
      <c r="C17" s="677"/>
      <c r="D17" s="677"/>
      <c r="E17" s="677"/>
      <c r="F17" s="677"/>
      <c r="G17" s="677"/>
      <c r="H17" s="80"/>
      <c r="I17" s="45"/>
    </row>
    <row r="18" spans="1:16" ht="15" customHeight="1">
      <c r="A18" s="78" t="s">
        <v>19</v>
      </c>
      <c r="B18" s="675" t="str">
        <f>+'19 衛生訓話'!B2</f>
        <v>今週のお題(食品原材料の置場には決まりがある)</v>
      </c>
      <c r="C18" s="675"/>
      <c r="D18" s="675"/>
      <c r="E18" s="675"/>
      <c r="F18" s="87"/>
      <c r="G18" s="80"/>
      <c r="H18" s="80"/>
      <c r="I18" s="45"/>
    </row>
    <row r="19" spans="1:16" ht="15" customHeight="1">
      <c r="A19" s="78" t="s">
        <v>20</v>
      </c>
      <c r="B19" s="80" t="s">
        <v>568</v>
      </c>
      <c r="D19" s="80"/>
      <c r="E19" s="80"/>
      <c r="F19" s="80" t="s">
        <v>17</v>
      </c>
      <c r="G19" s="80"/>
      <c r="H19" s="80"/>
      <c r="I19" s="45"/>
      <c r="P19" t="s">
        <v>21</v>
      </c>
    </row>
    <row r="20" spans="1:16" ht="15" customHeight="1">
      <c r="A20" s="78" t="s">
        <v>17</v>
      </c>
      <c r="B20" t="s">
        <v>23</v>
      </c>
      <c r="C20" s="80"/>
      <c r="D20" s="80"/>
      <c r="E20" s="80"/>
      <c r="F20" s="80"/>
      <c r="G20" s="80"/>
      <c r="H20" s="80"/>
      <c r="I20" s="45"/>
      <c r="L20" t="s">
        <v>15</v>
      </c>
    </row>
    <row r="21" spans="1:16">
      <c r="A21" s="68" t="s">
        <v>7</v>
      </c>
      <c r="B21" s="69"/>
      <c r="C21" s="69"/>
      <c r="D21" s="69"/>
      <c r="E21" s="69"/>
      <c r="F21" s="69"/>
      <c r="G21" s="69"/>
      <c r="H21" s="69"/>
      <c r="I21" s="45"/>
    </row>
    <row r="22" spans="1:16">
      <c r="A22" s="66" t="s">
        <v>17</v>
      </c>
      <c r="B22" s="67"/>
      <c r="C22" s="67"/>
      <c r="D22" s="67"/>
      <c r="E22" s="67"/>
      <c r="F22" s="67"/>
      <c r="G22" s="67"/>
      <c r="H22" s="67"/>
      <c r="I22" s="45"/>
    </row>
    <row r="23" spans="1:16">
      <c r="A23" s="46" t="s">
        <v>22</v>
      </c>
      <c r="I23" s="45"/>
    </row>
    <row r="24" spans="1:16">
      <c r="A24" s="45"/>
      <c r="I24" s="45"/>
    </row>
    <row r="25" spans="1:16">
      <c r="A25" s="45"/>
      <c r="I25" s="45"/>
    </row>
    <row r="26" spans="1:16">
      <c r="A26" s="45"/>
      <c r="I26" s="45"/>
    </row>
    <row r="27" spans="1:16">
      <c r="A27" s="45"/>
      <c r="I27" s="45"/>
    </row>
    <row r="28" spans="1:16">
      <c r="A28" s="45"/>
      <c r="I28" s="45"/>
    </row>
    <row r="29" spans="1:16">
      <c r="A29" s="45"/>
      <c r="I29" s="45"/>
    </row>
    <row r="30" spans="1:16">
      <c r="A30" s="45"/>
      <c r="H30" t="s">
        <v>23</v>
      </c>
      <c r="I30" s="45"/>
    </row>
    <row r="31" spans="1:16">
      <c r="A31" s="45"/>
      <c r="I31" s="45"/>
    </row>
    <row r="32" spans="1:16">
      <c r="A32" s="45"/>
      <c r="I32" s="45"/>
    </row>
    <row r="33" spans="1:9">
      <c r="A33" s="45"/>
      <c r="I33" s="45"/>
    </row>
    <row r="34" spans="1:9" ht="13.8" thickBot="1">
      <c r="A34" s="47"/>
      <c r="B34" s="48"/>
      <c r="C34" s="48"/>
      <c r="D34" s="48"/>
      <c r="E34" s="48"/>
      <c r="F34" s="48"/>
      <c r="G34" s="48"/>
      <c r="H34" s="48"/>
      <c r="I34" s="45"/>
    </row>
    <row r="35" spans="1:9" ht="13.8" thickTop="1"/>
    <row r="38" spans="1:9" ht="24.6">
      <c r="A38" s="55" t="s">
        <v>24</v>
      </c>
    </row>
    <row r="39" spans="1:9" ht="40.5" customHeight="1">
      <c r="A39" s="679" t="s">
        <v>25</v>
      </c>
      <c r="B39" s="679"/>
      <c r="C39" s="679"/>
      <c r="D39" s="679"/>
      <c r="E39" s="679"/>
      <c r="F39" s="679"/>
      <c r="G39" s="679"/>
    </row>
    <row r="40" spans="1:9" ht="30.75" customHeight="1">
      <c r="A40" s="671" t="s">
        <v>26</v>
      </c>
      <c r="B40" s="671"/>
      <c r="C40" s="671"/>
      <c r="D40" s="671"/>
      <c r="E40" s="671"/>
      <c r="F40" s="671"/>
      <c r="G40" s="671"/>
    </row>
    <row r="41" spans="1:9" ht="15">
      <c r="A41" s="56"/>
    </row>
    <row r="42" spans="1:9" ht="69.75" customHeight="1">
      <c r="A42" s="666" t="s">
        <v>27</v>
      </c>
      <c r="B42" s="666"/>
      <c r="C42" s="666"/>
      <c r="D42" s="666"/>
      <c r="E42" s="666"/>
      <c r="F42" s="666"/>
      <c r="G42" s="666"/>
    </row>
    <row r="43" spans="1:9" ht="35.25" customHeight="1">
      <c r="A43" s="671" t="s">
        <v>28</v>
      </c>
      <c r="B43" s="671"/>
      <c r="C43" s="671"/>
      <c r="D43" s="671"/>
      <c r="E43" s="671"/>
      <c r="F43" s="671"/>
      <c r="G43" s="671"/>
    </row>
    <row r="44" spans="1:9" ht="59.25" customHeight="1">
      <c r="A44" s="666" t="s">
        <v>29</v>
      </c>
      <c r="B44" s="666"/>
      <c r="C44" s="666"/>
      <c r="D44" s="666"/>
      <c r="E44" s="666"/>
      <c r="F44" s="666"/>
      <c r="G44" s="666"/>
    </row>
    <row r="45" spans="1:9" ht="15">
      <c r="A45" s="57"/>
    </row>
    <row r="46" spans="1:9" ht="27.75" customHeight="1">
      <c r="A46" s="668" t="s">
        <v>30</v>
      </c>
      <c r="B46" s="668"/>
      <c r="C46" s="668"/>
      <c r="D46" s="668"/>
      <c r="E46" s="668"/>
      <c r="F46" s="668"/>
      <c r="G46" s="668"/>
    </row>
    <row r="47" spans="1:9" ht="53.25" customHeight="1">
      <c r="A47" s="667" t="s">
        <v>31</v>
      </c>
      <c r="B47" s="666"/>
      <c r="C47" s="666"/>
      <c r="D47" s="666"/>
      <c r="E47" s="666"/>
      <c r="F47" s="666"/>
      <c r="G47" s="666"/>
    </row>
    <row r="48" spans="1:9" ht="15">
      <c r="A48" s="57"/>
    </row>
    <row r="49" spans="1:7" ht="32.25" customHeight="1">
      <c r="A49" s="668" t="s">
        <v>32</v>
      </c>
      <c r="B49" s="668"/>
      <c r="C49" s="668"/>
      <c r="D49" s="668"/>
      <c r="E49" s="668"/>
      <c r="F49" s="668"/>
      <c r="G49" s="668"/>
    </row>
    <row r="50" spans="1:7" ht="15">
      <c r="A50" s="56"/>
    </row>
    <row r="51" spans="1:7" ht="87" customHeight="1">
      <c r="A51" s="667" t="s">
        <v>33</v>
      </c>
      <c r="B51" s="666"/>
      <c r="C51" s="666"/>
      <c r="D51" s="666"/>
      <c r="E51" s="666"/>
      <c r="F51" s="666"/>
      <c r="G51" s="666"/>
    </row>
    <row r="52" spans="1:7" ht="15">
      <c r="A52" s="57"/>
    </row>
    <row r="53" spans="1:7" ht="32.25" customHeight="1">
      <c r="A53" s="668" t="s">
        <v>34</v>
      </c>
      <c r="B53" s="668"/>
      <c r="C53" s="668"/>
      <c r="D53" s="668"/>
      <c r="E53" s="668"/>
      <c r="F53" s="668"/>
      <c r="G53" s="668"/>
    </row>
    <row r="54" spans="1:7" ht="29.25" customHeight="1">
      <c r="A54" s="666" t="s">
        <v>35</v>
      </c>
      <c r="B54" s="666"/>
      <c r="C54" s="666"/>
      <c r="D54" s="666"/>
      <c r="E54" s="666"/>
      <c r="F54" s="666"/>
      <c r="G54" s="666"/>
    </row>
    <row r="55" spans="1:7" ht="15">
      <c r="A55" s="57"/>
    </row>
    <row r="56" spans="1:7" s="53" customFormat="1" ht="110.25" customHeight="1">
      <c r="A56" s="669" t="s">
        <v>36</v>
      </c>
      <c r="B56" s="670"/>
      <c r="C56" s="670"/>
      <c r="D56" s="670"/>
      <c r="E56" s="670"/>
      <c r="F56" s="670"/>
      <c r="G56" s="670"/>
    </row>
    <row r="57" spans="1:7" ht="34.5" customHeight="1">
      <c r="A57" s="671" t="s">
        <v>37</v>
      </c>
      <c r="B57" s="671"/>
      <c r="C57" s="671"/>
      <c r="D57" s="671"/>
      <c r="E57" s="671"/>
      <c r="F57" s="671"/>
      <c r="G57" s="671"/>
    </row>
    <row r="58" spans="1:7" ht="114" customHeight="1">
      <c r="A58" s="667" t="s">
        <v>38</v>
      </c>
      <c r="B58" s="666"/>
      <c r="C58" s="666"/>
      <c r="D58" s="666"/>
      <c r="E58" s="666"/>
      <c r="F58" s="666"/>
      <c r="G58" s="666"/>
    </row>
    <row r="59" spans="1:7" ht="109.5" customHeight="1">
      <c r="A59" s="666"/>
      <c r="B59" s="666"/>
      <c r="C59" s="666"/>
      <c r="D59" s="666"/>
      <c r="E59" s="666"/>
      <c r="F59" s="666"/>
      <c r="G59" s="666"/>
    </row>
    <row r="60" spans="1:7" ht="15">
      <c r="A60" s="57"/>
    </row>
    <row r="61" spans="1:7" s="54" customFormat="1" ht="57.75" customHeight="1">
      <c r="A61" s="666"/>
      <c r="B61" s="666"/>
      <c r="C61" s="666"/>
      <c r="D61" s="666"/>
      <c r="E61" s="666"/>
      <c r="F61" s="666"/>
      <c r="G61" s="666"/>
    </row>
  </sheetData>
  <mergeCells count="22">
    <mergeCell ref="A3:H3"/>
    <mergeCell ref="C15:H15"/>
    <mergeCell ref="B17:G17"/>
    <mergeCell ref="B12:G12"/>
    <mergeCell ref="A39:G39"/>
    <mergeCell ref="B13:G13"/>
    <mergeCell ref="B18:E18"/>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0"/>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67"/>
  <sheetViews>
    <sheetView view="pageBreakPreview" zoomScaleNormal="100" zoomScaleSheetLayoutView="100" workbookViewId="0">
      <selection activeCell="F7" sqref="F7"/>
    </sheetView>
  </sheetViews>
  <sheetFormatPr defaultColWidth="9" defaultRowHeight="13.2"/>
  <cols>
    <col min="1" max="1" width="21.33203125" style="15" customWidth="1"/>
    <col min="2" max="2" width="19.88671875" style="15" customWidth="1"/>
    <col min="3" max="3" width="91.6640625" style="121"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56" t="s">
        <v>342</v>
      </c>
      <c r="B1" s="262" t="s">
        <v>178</v>
      </c>
      <c r="C1" s="257" t="s">
        <v>446</v>
      </c>
      <c r="D1" s="258" t="s">
        <v>173</v>
      </c>
      <c r="E1" s="259" t="s">
        <v>174</v>
      </c>
    </row>
    <row r="2" spans="1:5" ht="23.4" customHeight="1">
      <c r="A2" s="606" t="s">
        <v>345</v>
      </c>
      <c r="B2" s="607" t="s">
        <v>346</v>
      </c>
      <c r="C2" s="608" t="s">
        <v>444</v>
      </c>
      <c r="D2" s="609">
        <v>45793</v>
      </c>
      <c r="E2" s="610">
        <v>45793</v>
      </c>
    </row>
    <row r="3" spans="1:5" ht="23.4" customHeight="1">
      <c r="A3" s="616" t="s">
        <v>345</v>
      </c>
      <c r="B3" s="617" t="s">
        <v>347</v>
      </c>
      <c r="C3" s="618" t="s">
        <v>418</v>
      </c>
      <c r="D3" s="619">
        <v>45793</v>
      </c>
      <c r="E3" s="620">
        <v>45793</v>
      </c>
    </row>
    <row r="4" spans="1:5" ht="23.4" customHeight="1">
      <c r="A4" s="606" t="s">
        <v>345</v>
      </c>
      <c r="B4" s="607" t="s">
        <v>348</v>
      </c>
      <c r="C4" s="608" t="s">
        <v>419</v>
      </c>
      <c r="D4" s="609">
        <v>45793</v>
      </c>
      <c r="E4" s="610">
        <v>45793</v>
      </c>
    </row>
    <row r="5" spans="1:5" ht="23.4" customHeight="1">
      <c r="A5" s="429" t="s">
        <v>345</v>
      </c>
      <c r="B5" s="430" t="s">
        <v>349</v>
      </c>
      <c r="C5" s="431" t="s">
        <v>420</v>
      </c>
      <c r="D5" s="432">
        <v>45793</v>
      </c>
      <c r="E5" s="433">
        <v>45793</v>
      </c>
    </row>
    <row r="6" spans="1:5" ht="23.4" customHeight="1">
      <c r="A6" s="616" t="s">
        <v>345</v>
      </c>
      <c r="B6" s="617" t="s">
        <v>350</v>
      </c>
      <c r="C6" s="618" t="s">
        <v>421</v>
      </c>
      <c r="D6" s="619">
        <v>45793</v>
      </c>
      <c r="E6" s="620">
        <v>45793</v>
      </c>
    </row>
    <row r="7" spans="1:5" ht="23.4" customHeight="1">
      <c r="A7" s="616" t="s">
        <v>345</v>
      </c>
      <c r="B7" s="617" t="s">
        <v>351</v>
      </c>
      <c r="C7" s="618" t="s">
        <v>422</v>
      </c>
      <c r="D7" s="619">
        <v>45785</v>
      </c>
      <c r="E7" s="620">
        <v>45793</v>
      </c>
    </row>
    <row r="8" spans="1:5" ht="23.4" customHeight="1">
      <c r="A8" s="606" t="s">
        <v>345</v>
      </c>
      <c r="B8" s="607" t="s">
        <v>352</v>
      </c>
      <c r="C8" s="608" t="s">
        <v>423</v>
      </c>
      <c r="D8" s="609">
        <v>45792</v>
      </c>
      <c r="E8" s="610">
        <v>45793</v>
      </c>
    </row>
    <row r="9" spans="1:5" ht="23.4" customHeight="1">
      <c r="A9" s="616" t="s">
        <v>345</v>
      </c>
      <c r="B9" s="617" t="s">
        <v>353</v>
      </c>
      <c r="C9" s="618" t="s">
        <v>424</v>
      </c>
      <c r="D9" s="619">
        <v>45791</v>
      </c>
      <c r="E9" s="620">
        <v>45793</v>
      </c>
    </row>
    <row r="10" spans="1:5" ht="23.4" customHeight="1">
      <c r="A10" s="611" t="s">
        <v>345</v>
      </c>
      <c r="B10" s="612" t="s">
        <v>354</v>
      </c>
      <c r="C10" s="613" t="s">
        <v>425</v>
      </c>
      <c r="D10" s="614">
        <v>45792</v>
      </c>
      <c r="E10" s="615">
        <v>45793</v>
      </c>
    </row>
    <row r="11" spans="1:5" ht="23.4" customHeight="1">
      <c r="A11" s="606" t="s">
        <v>345</v>
      </c>
      <c r="B11" s="607" t="s">
        <v>355</v>
      </c>
      <c r="C11" s="608" t="s">
        <v>426</v>
      </c>
      <c r="D11" s="609">
        <v>45791</v>
      </c>
      <c r="E11" s="610">
        <v>45792</v>
      </c>
    </row>
    <row r="12" spans="1:5" ht="23.4" customHeight="1">
      <c r="A12" s="606" t="s">
        <v>345</v>
      </c>
      <c r="B12" s="607" t="s">
        <v>356</v>
      </c>
      <c r="C12" s="608" t="s">
        <v>427</v>
      </c>
      <c r="D12" s="609">
        <v>45791</v>
      </c>
      <c r="E12" s="610">
        <v>45792</v>
      </c>
    </row>
    <row r="13" spans="1:5" ht="23.4" customHeight="1">
      <c r="A13" s="429" t="s">
        <v>345</v>
      </c>
      <c r="B13" s="430" t="s">
        <v>357</v>
      </c>
      <c r="C13" s="431" t="s">
        <v>428</v>
      </c>
      <c r="D13" s="432">
        <v>45791</v>
      </c>
      <c r="E13" s="433">
        <v>45792</v>
      </c>
    </row>
    <row r="14" spans="1:5" ht="23.4" customHeight="1">
      <c r="A14" s="621" t="s">
        <v>345</v>
      </c>
      <c r="B14" s="622" t="s">
        <v>358</v>
      </c>
      <c r="C14" s="623" t="s">
        <v>429</v>
      </c>
      <c r="D14" s="624">
        <v>45791</v>
      </c>
      <c r="E14" s="625">
        <v>45792</v>
      </c>
    </row>
    <row r="15" spans="1:5" ht="23.4" customHeight="1">
      <c r="A15" s="606" t="s">
        <v>359</v>
      </c>
      <c r="B15" s="607" t="s">
        <v>360</v>
      </c>
      <c r="C15" s="608" t="s">
        <v>430</v>
      </c>
      <c r="D15" s="609">
        <v>45791</v>
      </c>
      <c r="E15" s="610">
        <v>45792</v>
      </c>
    </row>
    <row r="16" spans="1:5" ht="23.4" customHeight="1">
      <c r="A16" s="429" t="s">
        <v>345</v>
      </c>
      <c r="B16" s="430" t="s">
        <v>361</v>
      </c>
      <c r="C16" s="431" t="s">
        <v>431</v>
      </c>
      <c r="D16" s="432">
        <v>45790</v>
      </c>
      <c r="E16" s="433">
        <v>45791</v>
      </c>
    </row>
    <row r="17" spans="1:5" ht="23.4" customHeight="1">
      <c r="A17" s="621" t="s">
        <v>362</v>
      </c>
      <c r="B17" s="622" t="s">
        <v>363</v>
      </c>
      <c r="C17" s="623" t="s">
        <v>432</v>
      </c>
      <c r="D17" s="624">
        <v>45790</v>
      </c>
      <c r="E17" s="625">
        <v>45791</v>
      </c>
    </row>
    <row r="18" spans="1:5" ht="23.4" customHeight="1">
      <c r="A18" s="606" t="s">
        <v>345</v>
      </c>
      <c r="B18" s="607" t="s">
        <v>364</v>
      </c>
      <c r="C18" s="608" t="s">
        <v>433</v>
      </c>
      <c r="D18" s="609">
        <v>45790</v>
      </c>
      <c r="E18" s="610">
        <v>45791</v>
      </c>
    </row>
    <row r="19" spans="1:5" ht="23.4" customHeight="1">
      <c r="A19" s="429" t="s">
        <v>359</v>
      </c>
      <c r="B19" s="430" t="s">
        <v>365</v>
      </c>
      <c r="C19" s="431" t="s">
        <v>434</v>
      </c>
      <c r="D19" s="432">
        <v>45790</v>
      </c>
      <c r="E19" s="433">
        <v>45791</v>
      </c>
    </row>
    <row r="20" spans="1:5" ht="23.4" customHeight="1">
      <c r="A20" s="606" t="s">
        <v>359</v>
      </c>
      <c r="B20" s="607" t="s">
        <v>366</v>
      </c>
      <c r="C20" s="608" t="s">
        <v>435</v>
      </c>
      <c r="D20" s="609">
        <v>45790</v>
      </c>
      <c r="E20" s="610">
        <v>45791</v>
      </c>
    </row>
    <row r="21" spans="1:5" ht="23.4" customHeight="1">
      <c r="A21" s="429" t="s">
        <v>345</v>
      </c>
      <c r="B21" s="430" t="s">
        <v>367</v>
      </c>
      <c r="C21" s="431" t="s">
        <v>436</v>
      </c>
      <c r="D21" s="432">
        <v>45790</v>
      </c>
      <c r="E21" s="433">
        <v>45791</v>
      </c>
    </row>
    <row r="22" spans="1:5" ht="23.4" customHeight="1">
      <c r="A22" s="606" t="s">
        <v>345</v>
      </c>
      <c r="B22" s="607" t="s">
        <v>368</v>
      </c>
      <c r="C22" s="608" t="s">
        <v>437</v>
      </c>
      <c r="D22" s="609">
        <v>45790</v>
      </c>
      <c r="E22" s="610">
        <v>45791</v>
      </c>
    </row>
    <row r="23" spans="1:5" ht="23.4" customHeight="1">
      <c r="A23" s="631" t="s">
        <v>345</v>
      </c>
      <c r="B23" s="632" t="s">
        <v>369</v>
      </c>
      <c r="C23" s="633" t="s">
        <v>438</v>
      </c>
      <c r="D23" s="634">
        <v>45790</v>
      </c>
      <c r="E23" s="635">
        <v>45791</v>
      </c>
    </row>
    <row r="24" spans="1:5" ht="23.4" customHeight="1">
      <c r="A24" s="616" t="s">
        <v>345</v>
      </c>
      <c r="B24" s="617" t="s">
        <v>370</v>
      </c>
      <c r="C24" s="618" t="s">
        <v>439</v>
      </c>
      <c r="D24" s="619">
        <v>45790</v>
      </c>
      <c r="E24" s="620">
        <v>45791</v>
      </c>
    </row>
    <row r="25" spans="1:5" ht="23.4" customHeight="1">
      <c r="A25" s="616" t="s">
        <v>345</v>
      </c>
      <c r="B25" s="617" t="s">
        <v>371</v>
      </c>
      <c r="C25" s="618" t="s">
        <v>440</v>
      </c>
      <c r="D25" s="619">
        <v>45790</v>
      </c>
      <c r="E25" s="620">
        <v>45791</v>
      </c>
    </row>
    <row r="26" spans="1:5" ht="23.4" customHeight="1">
      <c r="A26" s="606" t="s">
        <v>345</v>
      </c>
      <c r="B26" s="607" t="s">
        <v>372</v>
      </c>
      <c r="C26" s="608" t="s">
        <v>441</v>
      </c>
      <c r="D26" s="609">
        <v>45790</v>
      </c>
      <c r="E26" s="610">
        <v>45791</v>
      </c>
    </row>
    <row r="27" spans="1:5" ht="23.4" customHeight="1">
      <c r="A27" s="616" t="s">
        <v>345</v>
      </c>
      <c r="B27" s="617" t="s">
        <v>373</v>
      </c>
      <c r="C27" s="618" t="s">
        <v>442</v>
      </c>
      <c r="D27" s="619">
        <v>45790</v>
      </c>
      <c r="E27" s="620">
        <v>45791</v>
      </c>
    </row>
    <row r="28" spans="1:5" ht="23.4" customHeight="1">
      <c r="A28" s="631" t="s">
        <v>345</v>
      </c>
      <c r="B28" s="632" t="s">
        <v>374</v>
      </c>
      <c r="C28" s="633" t="s">
        <v>443</v>
      </c>
      <c r="D28" s="634">
        <v>45790</v>
      </c>
      <c r="E28" s="635">
        <v>45791</v>
      </c>
    </row>
    <row r="29" spans="1:5" ht="23.4" customHeight="1">
      <c r="A29" s="429" t="s">
        <v>345</v>
      </c>
      <c r="B29" s="430" t="s">
        <v>375</v>
      </c>
      <c r="C29" s="431" t="s">
        <v>376</v>
      </c>
      <c r="D29" s="432">
        <v>45790</v>
      </c>
      <c r="E29" s="433">
        <v>45790</v>
      </c>
    </row>
    <row r="30" spans="1:5" ht="23.4" customHeight="1">
      <c r="A30" s="611" t="s">
        <v>345</v>
      </c>
      <c r="B30" s="612" t="s">
        <v>377</v>
      </c>
      <c r="C30" s="613" t="s">
        <v>378</v>
      </c>
      <c r="D30" s="614">
        <v>45789</v>
      </c>
      <c r="E30" s="615">
        <v>45790</v>
      </c>
    </row>
    <row r="31" spans="1:5" ht="23.4" customHeight="1">
      <c r="A31" s="606" t="s">
        <v>345</v>
      </c>
      <c r="B31" s="607" t="s">
        <v>379</v>
      </c>
      <c r="C31" s="608" t="s">
        <v>380</v>
      </c>
      <c r="D31" s="609">
        <v>45789</v>
      </c>
      <c r="E31" s="610">
        <v>45790</v>
      </c>
    </row>
    <row r="32" spans="1:5" ht="23.4" customHeight="1">
      <c r="A32" s="611" t="s">
        <v>381</v>
      </c>
      <c r="B32" s="612" t="s">
        <v>382</v>
      </c>
      <c r="C32" s="613" t="s">
        <v>383</v>
      </c>
      <c r="D32" s="614">
        <v>45789</v>
      </c>
      <c r="E32" s="615">
        <v>45790</v>
      </c>
    </row>
    <row r="33" spans="1:5" ht="23.4" customHeight="1">
      <c r="A33" s="631" t="s">
        <v>345</v>
      </c>
      <c r="B33" s="632" t="s">
        <v>384</v>
      </c>
      <c r="C33" s="633" t="s">
        <v>385</v>
      </c>
      <c r="D33" s="634">
        <v>45789</v>
      </c>
      <c r="E33" s="635">
        <v>45790</v>
      </c>
    </row>
    <row r="34" spans="1:5" ht="23.4" customHeight="1">
      <c r="A34" s="616" t="s">
        <v>345</v>
      </c>
      <c r="B34" s="617" t="s">
        <v>386</v>
      </c>
      <c r="C34" s="618" t="s">
        <v>387</v>
      </c>
      <c r="D34" s="619">
        <v>45789</v>
      </c>
      <c r="E34" s="620">
        <v>45789</v>
      </c>
    </row>
    <row r="35" spans="1:5" ht="23.4" customHeight="1">
      <c r="A35" s="611" t="s">
        <v>359</v>
      </c>
      <c r="B35" s="612" t="s">
        <v>388</v>
      </c>
      <c r="C35" s="613" t="s">
        <v>389</v>
      </c>
      <c r="D35" s="614">
        <v>45789</v>
      </c>
      <c r="E35" s="615">
        <v>45789</v>
      </c>
    </row>
    <row r="36" spans="1:5" ht="23.4" customHeight="1">
      <c r="A36" s="626" t="s">
        <v>359</v>
      </c>
      <c r="B36" s="627" t="s">
        <v>390</v>
      </c>
      <c r="C36" s="628" t="s">
        <v>391</v>
      </c>
      <c r="D36" s="629">
        <v>45788</v>
      </c>
      <c r="E36" s="630">
        <v>45789</v>
      </c>
    </row>
    <row r="37" spans="1:5" ht="23.4" customHeight="1">
      <c r="A37" s="616" t="s">
        <v>345</v>
      </c>
      <c r="B37" s="617" t="s">
        <v>392</v>
      </c>
      <c r="C37" s="618" t="s">
        <v>393</v>
      </c>
      <c r="D37" s="619">
        <v>45786</v>
      </c>
      <c r="E37" s="620">
        <v>45789</v>
      </c>
    </row>
    <row r="38" spans="1:5" ht="23.4" customHeight="1">
      <c r="A38" s="611" t="s">
        <v>345</v>
      </c>
      <c r="B38" s="612" t="s">
        <v>394</v>
      </c>
      <c r="C38" s="613" t="s">
        <v>395</v>
      </c>
      <c r="D38" s="614">
        <v>45786</v>
      </c>
      <c r="E38" s="615">
        <v>45789</v>
      </c>
    </row>
    <row r="39" spans="1:5" ht="23.4" customHeight="1">
      <c r="A39" s="611" t="s">
        <v>381</v>
      </c>
      <c r="B39" s="612" t="s">
        <v>396</v>
      </c>
      <c r="C39" s="613" t="s">
        <v>397</v>
      </c>
      <c r="D39" s="614">
        <v>45786</v>
      </c>
      <c r="E39" s="615">
        <v>45786</v>
      </c>
    </row>
    <row r="40" spans="1:5" ht="23.4" customHeight="1">
      <c r="A40" s="611" t="s">
        <v>345</v>
      </c>
      <c r="B40" s="612" t="s">
        <v>398</v>
      </c>
      <c r="C40" s="613" t="s">
        <v>399</v>
      </c>
      <c r="D40" s="614">
        <v>45786</v>
      </c>
      <c r="E40" s="615">
        <v>45786</v>
      </c>
    </row>
    <row r="41" spans="1:5" ht="23.4" customHeight="1">
      <c r="A41" s="611" t="s">
        <v>359</v>
      </c>
      <c r="B41" s="612" t="s">
        <v>400</v>
      </c>
      <c r="C41" s="613" t="s">
        <v>401</v>
      </c>
      <c r="D41" s="614">
        <v>45786</v>
      </c>
      <c r="E41" s="615">
        <v>45786</v>
      </c>
    </row>
    <row r="42" spans="1:5" ht="23.4" customHeight="1">
      <c r="A42" s="611" t="s">
        <v>345</v>
      </c>
      <c r="B42" s="612" t="s">
        <v>402</v>
      </c>
      <c r="C42" s="613" t="s">
        <v>403</v>
      </c>
      <c r="D42" s="614">
        <v>45786</v>
      </c>
      <c r="E42" s="615">
        <v>45786</v>
      </c>
    </row>
    <row r="43" spans="1:5" ht="23.4" customHeight="1">
      <c r="A43" s="606" t="s">
        <v>345</v>
      </c>
      <c r="B43" s="607" t="s">
        <v>404</v>
      </c>
      <c r="C43" s="608" t="s">
        <v>405</v>
      </c>
      <c r="D43" s="609">
        <v>45786</v>
      </c>
      <c r="E43" s="610">
        <v>45786</v>
      </c>
    </row>
    <row r="44" spans="1:5" ht="23.4" customHeight="1">
      <c r="A44" s="606" t="s">
        <v>345</v>
      </c>
      <c r="B44" s="607" t="s">
        <v>404</v>
      </c>
      <c r="C44" s="608" t="s">
        <v>406</v>
      </c>
      <c r="D44" s="609">
        <v>45786</v>
      </c>
      <c r="E44" s="610">
        <v>45786</v>
      </c>
    </row>
    <row r="45" spans="1:5" ht="23.4" customHeight="1">
      <c r="A45" s="611" t="s">
        <v>345</v>
      </c>
      <c r="B45" s="612" t="s">
        <v>346</v>
      </c>
      <c r="C45" s="613" t="s">
        <v>407</v>
      </c>
      <c r="D45" s="614">
        <v>45785</v>
      </c>
      <c r="E45" s="615">
        <v>45786</v>
      </c>
    </row>
    <row r="46" spans="1:5" ht="23.4" customHeight="1">
      <c r="A46" s="429" t="s">
        <v>345</v>
      </c>
      <c r="B46" s="430" t="s">
        <v>355</v>
      </c>
      <c r="C46" s="431" t="s">
        <v>408</v>
      </c>
      <c r="D46" s="432">
        <v>45785</v>
      </c>
      <c r="E46" s="433">
        <v>45786</v>
      </c>
    </row>
    <row r="47" spans="1:5" ht="23.4" customHeight="1">
      <c r="A47" s="611" t="s">
        <v>345</v>
      </c>
      <c r="B47" s="612" t="s">
        <v>394</v>
      </c>
      <c r="C47" s="613" t="s">
        <v>409</v>
      </c>
      <c r="D47" s="614">
        <v>45785</v>
      </c>
      <c r="E47" s="615">
        <v>45786</v>
      </c>
    </row>
    <row r="48" spans="1:5" ht="23.4" customHeight="1">
      <c r="A48" s="611" t="s">
        <v>345</v>
      </c>
      <c r="B48" s="612" t="s">
        <v>410</v>
      </c>
      <c r="C48" s="613" t="s">
        <v>411</v>
      </c>
      <c r="D48" s="614">
        <v>45785</v>
      </c>
      <c r="E48" s="615">
        <v>45785</v>
      </c>
    </row>
    <row r="49" spans="1:5" ht="23.4" customHeight="1">
      <c r="A49" s="626" t="s">
        <v>345</v>
      </c>
      <c r="B49" s="627" t="s">
        <v>412</v>
      </c>
      <c r="C49" s="628" t="s">
        <v>413</v>
      </c>
      <c r="D49" s="629">
        <v>45785</v>
      </c>
      <c r="E49" s="630">
        <v>45785</v>
      </c>
    </row>
    <row r="50" spans="1:5" ht="23.4" customHeight="1">
      <c r="A50" s="611" t="s">
        <v>381</v>
      </c>
      <c r="B50" s="612" t="s">
        <v>414</v>
      </c>
      <c r="C50" s="613" t="s">
        <v>415</v>
      </c>
      <c r="D50" s="614">
        <v>45784</v>
      </c>
      <c r="E50" s="615">
        <v>45785</v>
      </c>
    </row>
    <row r="51" spans="1:5" ht="23.4" customHeight="1">
      <c r="A51" s="611" t="s">
        <v>345</v>
      </c>
      <c r="B51" s="612" t="s">
        <v>416</v>
      </c>
      <c r="C51" s="613" t="s">
        <v>417</v>
      </c>
      <c r="D51" s="614">
        <v>45784</v>
      </c>
      <c r="E51" s="615">
        <v>45785</v>
      </c>
    </row>
    <row r="52" spans="1:5" ht="23.4" customHeight="1">
      <c r="A52" s="429"/>
      <c r="B52" s="430"/>
      <c r="C52" s="431"/>
      <c r="D52" s="432"/>
      <c r="E52" s="433"/>
    </row>
    <row r="53" spans="1:5" ht="27.6" customHeight="1">
      <c r="A53" s="198" t="s">
        <v>207</v>
      </c>
      <c r="B53" s="199">
        <v>50</v>
      </c>
      <c r="C53" s="202"/>
      <c r="D53" s="137"/>
      <c r="E53" s="137"/>
    </row>
    <row r="54" spans="1:5" ht="19.2" customHeight="1">
      <c r="B54" s="377" t="s">
        <v>201</v>
      </c>
      <c r="D54" s="138"/>
      <c r="E54" s="138"/>
    </row>
    <row r="55" spans="1:5" ht="30" customHeight="1">
      <c r="B55" s="410"/>
      <c r="D55" s="138"/>
      <c r="E55" s="138"/>
    </row>
    <row r="56" spans="1:5" ht="30" customHeight="1">
      <c r="B56" s="410"/>
      <c r="D56" s="138"/>
      <c r="E56" s="138"/>
    </row>
    <row r="57" spans="1:5" ht="16.8" customHeight="1">
      <c r="A57" s="120" t="s">
        <v>175</v>
      </c>
    </row>
    <row r="58" spans="1:5" ht="16.8" customHeight="1">
      <c r="A58" s="899" t="s">
        <v>176</v>
      </c>
      <c r="B58" s="899"/>
      <c r="C58" s="899"/>
    </row>
    <row r="61" spans="1:5">
      <c r="A61" s="1"/>
      <c r="B61" s="1"/>
      <c r="C61" s="1"/>
      <c r="D61" s="1"/>
      <c r="E61" s="1"/>
    </row>
    <row r="62" spans="1:5">
      <c r="A62" s="1"/>
      <c r="B62" s="1"/>
      <c r="C62" s="1"/>
      <c r="D62" s="1"/>
      <c r="E62" s="1"/>
    </row>
    <row r="63" spans="1:5">
      <c r="A63" s="1"/>
      <c r="B63" s="1"/>
      <c r="C63" s="1"/>
      <c r="D63" s="1"/>
      <c r="E63" s="1"/>
    </row>
    <row r="64" spans="1:5">
      <c r="A64" s="1"/>
      <c r="B64" s="1"/>
      <c r="C64" s="1"/>
      <c r="D64" s="1"/>
      <c r="E64" s="1"/>
    </row>
    <row r="65" s="1" customFormat="1"/>
    <row r="66" s="1" customFormat="1"/>
    <row r="67" s="1" customFormat="1"/>
  </sheetData>
  <autoFilter ref="A1:E54" xr:uid="{00000000-0001-0000-0800-000000000000}"/>
  <mergeCells count="1">
    <mergeCell ref="A58:C58"/>
  </mergeCells>
  <phoneticPr fontId="27"/>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80" zoomScaleNormal="75" zoomScaleSheetLayoutView="80" workbookViewId="0"/>
  </sheetViews>
  <sheetFormatPr defaultColWidth="9" defaultRowHeight="19.2"/>
  <cols>
    <col min="1" max="1" width="231.88671875" style="3" customWidth="1"/>
    <col min="2" max="2" width="33.109375" style="2" hidden="1" customWidth="1"/>
    <col min="3" max="3" width="25.109375" style="124" customWidth="1"/>
    <col min="4" max="16384" width="9" style="1"/>
  </cols>
  <sheetData>
    <row r="1" spans="1:3" s="15" customFormat="1" ht="46.2" customHeight="1" thickBot="1">
      <c r="A1" s="276" t="s">
        <v>344</v>
      </c>
      <c r="B1" s="276" t="s">
        <v>210</v>
      </c>
      <c r="C1" s="335" t="s">
        <v>211</v>
      </c>
    </row>
    <row r="2" spans="1:3" ht="46.95" customHeight="1">
      <c r="A2" s="179" t="s">
        <v>545</v>
      </c>
      <c r="B2" s="264"/>
      <c r="C2" s="900">
        <v>45793</v>
      </c>
    </row>
    <row r="3" spans="1:3" ht="254.4" customHeight="1">
      <c r="A3" s="204" t="s">
        <v>546</v>
      </c>
      <c r="B3" s="265"/>
      <c r="C3" s="901"/>
    </row>
    <row r="4" spans="1:3" ht="34.950000000000003" customHeight="1" thickBot="1">
      <c r="A4" s="417" t="s">
        <v>547</v>
      </c>
      <c r="B4" s="1"/>
      <c r="C4" s="336"/>
    </row>
    <row r="5" spans="1:3" ht="43.2" customHeight="1">
      <c r="A5" s="445" t="s">
        <v>548</v>
      </c>
      <c r="B5" s="1"/>
      <c r="C5" s="444"/>
    </row>
    <row r="6" spans="1:3" ht="346.2" customHeight="1">
      <c r="A6" s="448" t="s">
        <v>549</v>
      </c>
      <c r="B6" s="1"/>
      <c r="C6" s="398">
        <v>45794</v>
      </c>
    </row>
    <row r="7" spans="1:3" ht="34.950000000000003" customHeight="1" thickBot="1">
      <c r="A7" s="469" t="s">
        <v>550</v>
      </c>
      <c r="B7" s="1"/>
      <c r="C7" s="444"/>
    </row>
    <row r="8" spans="1:3" ht="44.4" customHeight="1">
      <c r="A8" s="446" t="s">
        <v>551</v>
      </c>
      <c r="B8" s="1"/>
      <c r="C8" s="455"/>
    </row>
    <row r="9" spans="1:3" ht="299.39999999999998" customHeight="1">
      <c r="A9" s="449" t="s">
        <v>552</v>
      </c>
      <c r="B9" s="1"/>
      <c r="C9" s="398">
        <v>45793</v>
      </c>
    </row>
    <row r="10" spans="1:3" ht="34.950000000000003" customHeight="1" thickBot="1">
      <c r="A10" s="447" t="s">
        <v>553</v>
      </c>
      <c r="B10" s="1"/>
      <c r="C10" s="456"/>
    </row>
    <row r="11" spans="1:3" ht="45.6" customHeight="1">
      <c r="A11" s="470" t="s">
        <v>554</v>
      </c>
      <c r="B11" s="264"/>
      <c r="C11" s="411"/>
    </row>
    <row r="12" spans="1:3" ht="378.6" customHeight="1">
      <c r="A12" s="426" t="s">
        <v>555</v>
      </c>
      <c r="B12" s="265"/>
      <c r="C12" s="415">
        <v>45792</v>
      </c>
    </row>
    <row r="13" spans="1:3" ht="39" customHeight="1" thickBot="1">
      <c r="A13" s="340" t="s">
        <v>556</v>
      </c>
      <c r="B13" s="341"/>
      <c r="C13" s="342"/>
    </row>
    <row r="14" spans="1:3" ht="49.2" customHeight="1">
      <c r="A14" s="179" t="s">
        <v>557</v>
      </c>
      <c r="B14" s="264"/>
      <c r="C14" s="900">
        <v>45785</v>
      </c>
    </row>
    <row r="15" spans="1:3" ht="409.6" customHeight="1" thickBot="1">
      <c r="A15" s="204" t="s">
        <v>558</v>
      </c>
      <c r="B15" s="265"/>
      <c r="C15" s="901"/>
    </row>
    <row r="16" spans="1:3" ht="39" customHeight="1" thickBot="1">
      <c r="A16" s="588" t="s">
        <v>559</v>
      </c>
      <c r="B16" s="1"/>
      <c r="C16" s="336"/>
    </row>
    <row r="17" spans="1:3" ht="43.8" customHeight="1">
      <c r="A17" s="275" t="s">
        <v>560</v>
      </c>
      <c r="B17" s="266"/>
      <c r="C17" s="903">
        <v>45792</v>
      </c>
    </row>
    <row r="18" spans="1:3" ht="409.6" customHeight="1">
      <c r="A18" s="471" t="s">
        <v>561</v>
      </c>
      <c r="B18" s="267"/>
      <c r="C18" s="900"/>
    </row>
    <row r="19" spans="1:3" ht="33.6" customHeight="1" thickBot="1">
      <c r="A19" s="270" t="s">
        <v>562</v>
      </c>
      <c r="B19" s="271"/>
      <c r="C19" s="337"/>
    </row>
    <row r="20" spans="1:3" s="146" customFormat="1" ht="49.8" hidden="1" customHeight="1">
      <c r="A20" s="367"/>
      <c r="B20" s="269"/>
      <c r="C20" s="900"/>
    </row>
    <row r="21" spans="1:3" ht="122.4" hidden="1" customHeight="1" thickBot="1">
      <c r="A21" s="344"/>
      <c r="B21" s="261"/>
      <c r="C21" s="901"/>
    </row>
    <row r="22" spans="1:3" s="147" customFormat="1" ht="40.200000000000003" hidden="1" customHeight="1" thickBot="1">
      <c r="A22" s="360"/>
      <c r="B22" s="206"/>
      <c r="C22" s="336"/>
    </row>
    <row r="23" spans="1:3" ht="49.2" hidden="1" customHeight="1">
      <c r="A23" s="348"/>
      <c r="B23" s="264"/>
      <c r="C23" s="903"/>
    </row>
    <row r="24" spans="1:3" ht="205.8" hidden="1" customHeight="1">
      <c r="A24" s="442"/>
      <c r="B24" s="265"/>
      <c r="C24" s="901"/>
    </row>
    <row r="25" spans="1:3" ht="39.6" hidden="1" customHeight="1" thickBot="1">
      <c r="A25" s="260"/>
      <c r="B25" s="1"/>
      <c r="C25" s="334"/>
    </row>
    <row r="26" spans="1:3" ht="51.6" hidden="1" customHeight="1">
      <c r="A26" s="457">
        <v>1.2354166666666666</v>
      </c>
      <c r="B26" s="1"/>
      <c r="C26" s="338"/>
    </row>
    <row r="27" spans="1:3" ht="207" hidden="1" customHeight="1" thickBot="1">
      <c r="A27" s="443"/>
      <c r="B27" s="1"/>
      <c r="C27" s="900"/>
    </row>
    <row r="28" spans="1:3" ht="38.4" hidden="1" customHeight="1" thickBot="1">
      <c r="A28" s="273"/>
      <c r="B28" s="274"/>
      <c r="C28" s="902"/>
    </row>
    <row r="29" spans="1:3" ht="51.6" hidden="1" customHeight="1">
      <c r="A29" s="188"/>
      <c r="B29" s="1"/>
      <c r="C29" s="338"/>
    </row>
    <row r="30" spans="1:3" ht="329.4" hidden="1" customHeight="1" thickBot="1">
      <c r="A30" s="349"/>
      <c r="B30" s="1"/>
      <c r="C30" s="900"/>
    </row>
    <row r="31" spans="1:3" ht="38.4" hidden="1" customHeight="1" thickBot="1">
      <c r="A31" s="273"/>
      <c r="B31" s="274"/>
      <c r="C31" s="902"/>
    </row>
    <row r="32" spans="1:3" ht="36.75" customHeight="1">
      <c r="A32" s="1" t="s">
        <v>177</v>
      </c>
    </row>
    <row r="33" spans="1:1" ht="36.75" customHeight="1"/>
    <row r="34" spans="1:1" ht="25.5" customHeight="1"/>
    <row r="35" spans="1:1" ht="32.25" customHeight="1"/>
    <row r="36" spans="1:1" ht="30.75" customHeight="1"/>
    <row r="37" spans="1:1" ht="42.75" customHeight="1"/>
    <row r="38" spans="1:1" ht="43.5" customHeight="1"/>
    <row r="39" spans="1:1" ht="27.75" customHeight="1"/>
    <row r="40" spans="1:1" ht="30.75" customHeight="1">
      <c r="A40" s="190"/>
    </row>
    <row r="41" spans="1:1" ht="29.25"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sheetData>
  <mergeCells count="7">
    <mergeCell ref="C2:C3"/>
    <mergeCell ref="C30:C31"/>
    <mergeCell ref="C23:C24"/>
    <mergeCell ref="C20:C21"/>
    <mergeCell ref="C27:C28"/>
    <mergeCell ref="C14:C15"/>
    <mergeCell ref="C17:C18"/>
  </mergeCells>
  <phoneticPr fontId="82"/>
  <hyperlinks>
    <hyperlink ref="A4" r:id="rId1" xr:uid="{97D37918-2D95-4619-8672-7F6E5538E1F1}"/>
    <hyperlink ref="A7" r:id="rId2" xr:uid="{72632B6A-E2D2-42BB-A65C-DB6BDDB66B63}"/>
    <hyperlink ref="A10" r:id="rId3" xr:uid="{F4A971ED-7566-4A26-A4F9-79F2AF544337}"/>
    <hyperlink ref="A13" r:id="rId4" xr:uid="{2F0344B2-A3E1-4C6F-BD91-DA6226FC0571}"/>
    <hyperlink ref="A16" r:id="rId5" xr:uid="{6E92DC98-43D6-4000-AA16-91E0DF0E8D45}"/>
    <hyperlink ref="A19" r:id="rId6" xr:uid="{F948E773-79E9-4C7C-9B43-9DE67E1D0950}"/>
  </hyperlinks>
  <pageMargins left="0" right="0" top="0.19685039370078741" bottom="0.39370078740157483" header="0" footer="0.19685039370078741"/>
  <pageSetup paperSize="9" scale="25" orientation="portrait"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7"/>
  <sheetViews>
    <sheetView view="pageBreakPreview" zoomScale="80" zoomScaleNormal="100" zoomScaleSheetLayoutView="80" workbookViewId="0">
      <selection activeCell="A8" sqref="A8:XFD10"/>
    </sheetView>
  </sheetViews>
  <sheetFormatPr defaultColWidth="9" defaultRowHeight="36" customHeight="1"/>
  <cols>
    <col min="1" max="13" width="9" style="1"/>
    <col min="14" max="14" width="122.5546875" style="1" customWidth="1"/>
    <col min="15" max="15" width="26.88671875" style="4" customWidth="1"/>
    <col min="16" max="16384" width="9" style="1"/>
  </cols>
  <sheetData>
    <row r="1" spans="1:14" ht="46.2" customHeight="1" thickBot="1">
      <c r="A1" s="904" t="s">
        <v>343</v>
      </c>
      <c r="B1" s="905"/>
      <c r="C1" s="905"/>
      <c r="D1" s="905"/>
      <c r="E1" s="905"/>
      <c r="F1" s="905"/>
      <c r="G1" s="905"/>
      <c r="H1" s="905"/>
      <c r="I1" s="905"/>
      <c r="J1" s="905"/>
      <c r="K1" s="905"/>
      <c r="L1" s="905"/>
      <c r="M1" s="905"/>
      <c r="N1" s="906"/>
    </row>
    <row r="2" spans="1:14" ht="40.200000000000003" customHeight="1">
      <c r="A2" s="907" t="s">
        <v>539</v>
      </c>
      <c r="B2" s="908"/>
      <c r="C2" s="908"/>
      <c r="D2" s="908"/>
      <c r="E2" s="908"/>
      <c r="F2" s="908"/>
      <c r="G2" s="908"/>
      <c r="H2" s="908"/>
      <c r="I2" s="908"/>
      <c r="J2" s="908"/>
      <c r="K2" s="908"/>
      <c r="L2" s="908"/>
      <c r="M2" s="908"/>
      <c r="N2" s="909"/>
    </row>
    <row r="3" spans="1:14" s="472" customFormat="1" ht="344.4" customHeight="1">
      <c r="A3" s="910" t="s">
        <v>540</v>
      </c>
      <c r="B3" s="911"/>
      <c r="C3" s="911"/>
      <c r="D3" s="911"/>
      <c r="E3" s="911"/>
      <c r="F3" s="911"/>
      <c r="G3" s="911"/>
      <c r="H3" s="911"/>
      <c r="I3" s="911"/>
      <c r="J3" s="911"/>
      <c r="K3" s="911"/>
      <c r="L3" s="911"/>
      <c r="M3" s="911"/>
      <c r="N3" s="912"/>
    </row>
    <row r="4" spans="1:14" s="472" customFormat="1" ht="33" customHeight="1" thickBot="1">
      <c r="A4" s="913" t="s">
        <v>541</v>
      </c>
      <c r="B4" s="914"/>
      <c r="C4" s="914"/>
      <c r="D4" s="914"/>
      <c r="E4" s="914"/>
      <c r="F4" s="914"/>
      <c r="G4" s="914"/>
      <c r="H4" s="914"/>
      <c r="I4" s="914"/>
      <c r="J4" s="914"/>
      <c r="K4" s="914"/>
      <c r="L4" s="914"/>
      <c r="M4" s="914"/>
      <c r="N4" s="915"/>
    </row>
    <row r="5" spans="1:14" s="472" customFormat="1" ht="42" customHeight="1">
      <c r="A5" s="907" t="s">
        <v>542</v>
      </c>
      <c r="B5" s="908"/>
      <c r="C5" s="908"/>
      <c r="D5" s="908"/>
      <c r="E5" s="908"/>
      <c r="F5" s="908"/>
      <c r="G5" s="908"/>
      <c r="H5" s="908"/>
      <c r="I5" s="908"/>
      <c r="J5" s="908"/>
      <c r="K5" s="908"/>
      <c r="L5" s="908"/>
      <c r="M5" s="908"/>
      <c r="N5" s="909"/>
    </row>
    <row r="6" spans="1:14" s="472" customFormat="1" ht="280.2" customHeight="1">
      <c r="A6" s="917" t="s">
        <v>543</v>
      </c>
      <c r="B6" s="917"/>
      <c r="C6" s="917"/>
      <c r="D6" s="917"/>
      <c r="E6" s="917"/>
      <c r="F6" s="917"/>
      <c r="G6" s="917"/>
      <c r="H6" s="917"/>
      <c r="I6" s="917"/>
      <c r="J6" s="917"/>
      <c r="K6" s="917"/>
      <c r="L6" s="917"/>
      <c r="M6" s="917"/>
      <c r="N6" s="917"/>
    </row>
    <row r="7" spans="1:14" s="472" customFormat="1" ht="34.799999999999997" customHeight="1" thickBot="1">
      <c r="A7" s="918" t="s">
        <v>544</v>
      </c>
      <c r="B7" s="919"/>
      <c r="C7" s="919"/>
      <c r="D7" s="919"/>
      <c r="E7" s="919"/>
      <c r="F7" s="919"/>
      <c r="G7" s="919"/>
      <c r="H7" s="919"/>
      <c r="I7" s="919"/>
      <c r="J7" s="919"/>
      <c r="K7" s="919"/>
      <c r="L7" s="919"/>
      <c r="M7" s="919"/>
      <c r="N7" s="919"/>
    </row>
    <row r="8" spans="1:14" s="472" customFormat="1" ht="46.8" hidden="1" customHeight="1">
      <c r="A8" s="907"/>
      <c r="B8" s="908"/>
      <c r="C8" s="908"/>
      <c r="D8" s="908"/>
      <c r="E8" s="908"/>
      <c r="F8" s="908"/>
      <c r="G8" s="908"/>
      <c r="H8" s="908"/>
      <c r="I8" s="908"/>
      <c r="J8" s="908"/>
      <c r="K8" s="908"/>
      <c r="L8" s="908"/>
      <c r="M8" s="908"/>
      <c r="N8" s="909"/>
    </row>
    <row r="9" spans="1:14" s="472" customFormat="1" ht="365.4" hidden="1" customHeight="1">
      <c r="A9" s="926"/>
      <c r="B9" s="927"/>
      <c r="C9" s="927"/>
      <c r="D9" s="927"/>
      <c r="E9" s="927"/>
      <c r="F9" s="927"/>
      <c r="G9" s="927"/>
      <c r="H9" s="927"/>
      <c r="I9" s="927"/>
      <c r="J9" s="927"/>
      <c r="K9" s="927"/>
      <c r="L9" s="927"/>
      <c r="M9" s="927"/>
      <c r="N9" s="928"/>
    </row>
    <row r="10" spans="1:14" s="472" customFormat="1" ht="30.6" hidden="1" customHeight="1" thickBot="1">
      <c r="A10" s="923"/>
      <c r="B10" s="924"/>
      <c r="C10" s="924"/>
      <c r="D10" s="924"/>
      <c r="E10" s="924"/>
      <c r="F10" s="924"/>
      <c r="G10" s="924"/>
      <c r="H10" s="924"/>
      <c r="I10" s="924"/>
      <c r="J10" s="924"/>
      <c r="K10" s="924"/>
      <c r="L10" s="924"/>
      <c r="M10" s="924"/>
      <c r="N10" s="925"/>
    </row>
    <row r="11" spans="1:14" s="472" customFormat="1" ht="41.4" hidden="1" customHeight="1">
      <c r="A11" s="929"/>
      <c r="B11" s="930"/>
      <c r="C11" s="930"/>
      <c r="D11" s="930"/>
      <c r="E11" s="930"/>
      <c r="F11" s="930"/>
      <c r="G11" s="930"/>
      <c r="H11" s="930"/>
      <c r="I11" s="930"/>
      <c r="J11" s="930"/>
      <c r="K11" s="930"/>
      <c r="L11" s="930"/>
      <c r="M11" s="930"/>
      <c r="N11" s="931"/>
    </row>
    <row r="12" spans="1:14" s="472" customFormat="1" ht="80.400000000000006" hidden="1" customHeight="1">
      <c r="A12" s="910" t="s">
        <v>224</v>
      </c>
      <c r="B12" s="911"/>
      <c r="C12" s="911"/>
      <c r="D12" s="911"/>
      <c r="E12" s="911"/>
      <c r="F12" s="911"/>
      <c r="G12" s="911"/>
      <c r="H12" s="911"/>
      <c r="I12" s="911"/>
      <c r="J12" s="911"/>
      <c r="K12" s="911"/>
      <c r="L12" s="911"/>
      <c r="M12" s="911"/>
      <c r="N12" s="912"/>
    </row>
    <row r="13" spans="1:14" s="472" customFormat="1" ht="35.4" hidden="1" customHeight="1" thickBot="1">
      <c r="A13" s="913"/>
      <c r="B13" s="914"/>
      <c r="C13" s="914"/>
      <c r="D13" s="914"/>
      <c r="E13" s="914"/>
      <c r="F13" s="914"/>
      <c r="G13" s="914"/>
      <c r="H13" s="914"/>
      <c r="I13" s="914"/>
      <c r="J13" s="914"/>
      <c r="K13" s="914"/>
      <c r="L13" s="914"/>
      <c r="M13" s="914"/>
      <c r="N13" s="915"/>
    </row>
    <row r="14" spans="1:14" s="472" customFormat="1" ht="42" hidden="1" customHeight="1">
      <c r="A14" s="920" t="s">
        <v>185</v>
      </c>
      <c r="B14" s="921"/>
      <c r="C14" s="921"/>
      <c r="D14" s="921"/>
      <c r="E14" s="921"/>
      <c r="F14" s="921"/>
      <c r="G14" s="921"/>
      <c r="H14" s="921"/>
      <c r="I14" s="921"/>
      <c r="J14" s="921"/>
      <c r="K14" s="921"/>
      <c r="L14" s="921"/>
      <c r="M14" s="921"/>
      <c r="N14" s="922"/>
    </row>
    <row r="15" spans="1:14" s="472" customFormat="1" ht="195" hidden="1" customHeight="1">
      <c r="A15" s="910" t="s">
        <v>185</v>
      </c>
      <c r="B15" s="911"/>
      <c r="C15" s="911"/>
      <c r="D15" s="911"/>
      <c r="E15" s="911"/>
      <c r="F15" s="911"/>
      <c r="G15" s="911"/>
      <c r="H15" s="911"/>
      <c r="I15" s="911"/>
      <c r="J15" s="911"/>
      <c r="K15" s="911"/>
      <c r="L15" s="911"/>
      <c r="M15" s="911"/>
      <c r="N15" s="912"/>
    </row>
    <row r="16" spans="1:14" s="472" customFormat="1" ht="36" hidden="1" customHeight="1" thickBot="1">
      <c r="A16" s="923"/>
      <c r="B16" s="924"/>
      <c r="C16" s="924"/>
      <c r="D16" s="924"/>
      <c r="E16" s="924"/>
      <c r="F16" s="924"/>
      <c r="G16" s="924"/>
      <c r="H16" s="924"/>
      <c r="I16" s="924"/>
      <c r="J16" s="924"/>
      <c r="K16" s="924"/>
      <c r="L16" s="924"/>
      <c r="M16" s="924"/>
      <c r="N16" s="925"/>
    </row>
    <row r="17" spans="1:14" ht="36" customHeight="1">
      <c r="A17" s="916" t="s">
        <v>223</v>
      </c>
      <c r="B17" s="916"/>
      <c r="C17" s="916"/>
      <c r="D17" s="916"/>
      <c r="E17" s="916"/>
      <c r="F17" s="916"/>
      <c r="G17" s="916"/>
      <c r="H17" s="916"/>
      <c r="I17" s="916"/>
      <c r="J17" s="916"/>
      <c r="K17" s="916"/>
      <c r="L17" s="916"/>
      <c r="M17" s="916"/>
      <c r="N17" s="916"/>
    </row>
  </sheetData>
  <mergeCells count="17">
    <mergeCell ref="A17:N17"/>
    <mergeCell ref="A6:N6"/>
    <mergeCell ref="A8:N8"/>
    <mergeCell ref="A7:N7"/>
    <mergeCell ref="A12:N12"/>
    <mergeCell ref="A13:N13"/>
    <mergeCell ref="A14:N14"/>
    <mergeCell ref="A15:N15"/>
    <mergeCell ref="A16:N16"/>
    <mergeCell ref="A9:N9"/>
    <mergeCell ref="A10:N10"/>
    <mergeCell ref="A11:N11"/>
    <mergeCell ref="A1:N1"/>
    <mergeCell ref="A2:N2"/>
    <mergeCell ref="A3:N3"/>
    <mergeCell ref="A4:N4"/>
    <mergeCell ref="A5:N5"/>
  </mergeCells>
  <phoneticPr fontId="15"/>
  <hyperlinks>
    <hyperlink ref="A4" r:id="rId1" xr:uid="{7DE026F2-3130-4E9D-94BC-428F978678B0}"/>
    <hyperlink ref="A7" r:id="rId2" xr:uid="{E3AB8034-E655-4016-AD72-BD2C54AA4038}"/>
  </hyperlinks>
  <pageMargins left="0.7" right="0.7" top="0.75" bottom="0.75" header="0.3" footer="0.3"/>
  <pageSetup paperSize="9" scale="37"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B4F6-1686-4FBA-827B-89B092F30EEF}">
  <dimension ref="A1:AZ64"/>
  <sheetViews>
    <sheetView view="pageBreakPreview" topLeftCell="A18" zoomScale="94" zoomScaleNormal="100" zoomScaleSheetLayoutView="94" workbookViewId="0">
      <selection activeCell="V7" sqref="V7"/>
    </sheetView>
  </sheetViews>
  <sheetFormatPr defaultRowHeight="13.2"/>
  <cols>
    <col min="1" max="2" width="7.5546875" customWidth="1"/>
    <col min="3" max="3" width="10.77734375" customWidth="1"/>
    <col min="4" max="18" width="7.5546875" customWidth="1"/>
    <col min="19" max="30" width="7.5546875" style="50" customWidth="1"/>
    <col min="31" max="51" width="8.88671875" style="50"/>
    <col min="52" max="52" width="8.88671875" style="458"/>
  </cols>
  <sheetData>
    <row r="1" spans="1:52" ht="17.399999999999999" customHeight="1">
      <c r="A1" s="468"/>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c r="AK1"/>
      <c r="AL1"/>
      <c r="AM1"/>
      <c r="AN1"/>
      <c r="AO1"/>
      <c r="AP1"/>
      <c r="AQ1"/>
      <c r="AR1"/>
      <c r="AS1"/>
      <c r="AT1"/>
      <c r="AU1"/>
      <c r="AV1"/>
      <c r="AW1"/>
      <c r="AX1"/>
      <c r="AY1"/>
      <c r="AZ1"/>
    </row>
    <row r="2" spans="1:52" ht="17.399999999999999" customHeight="1">
      <c r="A2" s="468"/>
      <c r="B2" s="468"/>
      <c r="C2" s="468"/>
      <c r="D2" s="468"/>
      <c r="E2" s="468"/>
      <c r="F2" s="468"/>
      <c r="G2" s="468"/>
      <c r="H2" s="468"/>
      <c r="I2" s="468"/>
      <c r="J2" s="468"/>
      <c r="K2" s="680"/>
      <c r="L2" s="680"/>
      <c r="M2" s="680"/>
      <c r="N2" s="680"/>
      <c r="O2" s="680"/>
      <c r="P2" s="680"/>
      <c r="Q2" s="680"/>
      <c r="R2" s="680"/>
      <c r="S2" s="680"/>
      <c r="T2" s="680"/>
      <c r="U2" s="680"/>
      <c r="V2" s="680"/>
      <c r="W2" s="680"/>
      <c r="X2" s="680"/>
      <c r="Y2" s="680"/>
      <c r="Z2" s="680"/>
      <c r="AA2" s="680"/>
      <c r="AB2" s="680"/>
      <c r="AC2" s="468"/>
      <c r="AD2" s="468"/>
      <c r="AE2" s="468"/>
      <c r="AF2" s="468"/>
      <c r="AG2" s="468"/>
      <c r="AH2" s="468"/>
      <c r="AI2" s="468"/>
      <c r="AJ2"/>
      <c r="AK2"/>
      <c r="AL2"/>
      <c r="AM2"/>
      <c r="AN2"/>
      <c r="AO2"/>
      <c r="AP2"/>
      <c r="AQ2"/>
      <c r="AR2"/>
      <c r="AS2"/>
      <c r="AT2"/>
      <c r="AU2"/>
      <c r="AV2"/>
      <c r="AW2"/>
      <c r="AX2"/>
      <c r="AY2"/>
      <c r="AZ2"/>
    </row>
    <row r="3" spans="1:52" ht="17.399999999999999" customHeight="1">
      <c r="A3" s="468"/>
      <c r="B3" s="468"/>
      <c r="C3" s="468"/>
      <c r="D3" s="468"/>
      <c r="E3" s="468"/>
      <c r="F3" s="468"/>
      <c r="G3" s="468"/>
      <c r="H3" s="468"/>
      <c r="I3" s="468"/>
      <c r="J3" s="468"/>
      <c r="K3" s="680"/>
      <c r="L3" s="680"/>
      <c r="M3" s="680"/>
      <c r="N3" s="680"/>
      <c r="O3" s="680"/>
      <c r="P3" s="680"/>
      <c r="Q3" s="680"/>
      <c r="R3" s="680"/>
      <c r="S3" s="680"/>
      <c r="T3" s="680"/>
      <c r="U3" s="680"/>
      <c r="V3" s="680"/>
      <c r="W3" s="680"/>
      <c r="X3" s="680"/>
      <c r="Y3" s="680"/>
      <c r="Z3" s="680"/>
      <c r="AA3" s="680"/>
      <c r="AB3" s="680"/>
      <c r="AC3" s="468"/>
      <c r="AD3" s="468"/>
      <c r="AE3" s="468"/>
      <c r="AF3" s="468"/>
      <c r="AG3" s="468"/>
      <c r="AH3" s="468"/>
      <c r="AI3" s="468"/>
      <c r="AJ3"/>
      <c r="AK3"/>
      <c r="AL3"/>
      <c r="AM3"/>
      <c r="AN3"/>
      <c r="AO3"/>
      <c r="AP3"/>
      <c r="AQ3"/>
      <c r="AR3"/>
      <c r="AS3"/>
      <c r="AT3"/>
      <c r="AU3"/>
      <c r="AV3"/>
      <c r="AW3"/>
      <c r="AX3"/>
      <c r="AY3"/>
      <c r="AZ3"/>
    </row>
    <row r="4" spans="1:52" ht="17.399999999999999" customHeight="1">
      <c r="A4" s="468"/>
      <c r="B4" s="468"/>
      <c r="C4" s="468"/>
      <c r="D4" s="468"/>
      <c r="E4" s="468"/>
      <c r="F4" s="468"/>
      <c r="G4" s="468"/>
      <c r="H4" s="468"/>
      <c r="I4" s="468"/>
      <c r="J4" s="468"/>
      <c r="K4" s="680"/>
      <c r="L4" s="680"/>
      <c r="M4" s="680"/>
      <c r="N4" s="680"/>
      <c r="O4" s="680"/>
      <c r="P4" s="680"/>
      <c r="Q4" s="680"/>
      <c r="R4" s="680"/>
      <c r="S4" s="680"/>
      <c r="T4" s="680"/>
      <c r="U4" s="680"/>
      <c r="V4" s="680"/>
      <c r="W4" s="680"/>
      <c r="X4" s="680"/>
      <c r="Y4" s="680"/>
      <c r="Z4" s="680"/>
      <c r="AA4" s="680"/>
      <c r="AB4" s="680"/>
      <c r="AC4" s="468"/>
      <c r="AD4" s="468"/>
      <c r="AE4" s="468"/>
      <c r="AF4" s="468"/>
      <c r="AG4" s="468"/>
      <c r="AH4" s="468"/>
      <c r="AI4" s="468"/>
      <c r="AJ4"/>
      <c r="AK4"/>
      <c r="AL4"/>
      <c r="AM4"/>
      <c r="AN4"/>
      <c r="AO4"/>
      <c r="AP4"/>
      <c r="AQ4"/>
      <c r="AR4"/>
      <c r="AS4"/>
      <c r="AT4"/>
      <c r="AU4"/>
      <c r="AV4"/>
      <c r="AW4"/>
      <c r="AX4"/>
      <c r="AY4"/>
      <c r="AZ4"/>
    </row>
    <row r="5" spans="1:52" ht="17.399999999999999" customHeight="1">
      <c r="A5" s="468"/>
      <c r="B5" s="468"/>
      <c r="C5" s="468"/>
      <c r="D5" s="468"/>
      <c r="E5" s="468"/>
      <c r="F5" s="468"/>
      <c r="G5" s="468"/>
      <c r="H5" s="468"/>
      <c r="I5" s="468"/>
      <c r="J5" s="468"/>
      <c r="K5" s="680"/>
      <c r="L5" s="680"/>
      <c r="M5" s="680"/>
      <c r="N5" s="680"/>
      <c r="O5" s="680"/>
      <c r="P5" s="680"/>
      <c r="Q5" s="680"/>
      <c r="R5" s="680"/>
      <c r="S5" s="680"/>
      <c r="T5" s="680"/>
      <c r="U5" s="680"/>
      <c r="V5" s="680"/>
      <c r="W5" s="680"/>
      <c r="X5" s="680"/>
      <c r="Y5" s="680"/>
      <c r="Z5" s="680"/>
      <c r="AA5" s="680"/>
      <c r="AB5" s="680"/>
      <c r="AC5" s="468"/>
      <c r="AD5" s="468"/>
      <c r="AE5" s="468"/>
      <c r="AF5" s="468"/>
      <c r="AG5" s="468"/>
      <c r="AH5" s="468"/>
      <c r="AI5" s="468"/>
      <c r="AJ5"/>
      <c r="AK5"/>
      <c r="AL5"/>
      <c r="AM5"/>
      <c r="AN5"/>
      <c r="AO5"/>
      <c r="AP5"/>
      <c r="AQ5"/>
      <c r="AR5"/>
      <c r="AS5"/>
      <c r="AT5"/>
      <c r="AU5"/>
      <c r="AV5"/>
      <c r="AW5"/>
      <c r="AX5"/>
      <c r="AY5"/>
      <c r="AZ5"/>
    </row>
    <row r="6" spans="1:52" ht="17.399999999999999" customHeight="1">
      <c r="A6" s="468"/>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c r="AK6"/>
      <c r="AL6"/>
      <c r="AM6"/>
      <c r="AN6"/>
      <c r="AO6"/>
      <c r="AP6"/>
      <c r="AQ6"/>
      <c r="AR6"/>
      <c r="AS6"/>
      <c r="AT6"/>
      <c r="AU6"/>
      <c r="AV6"/>
      <c r="AW6"/>
      <c r="AX6"/>
      <c r="AY6"/>
      <c r="AZ6"/>
    </row>
    <row r="7" spans="1:52" ht="17.399999999999999" customHeight="1">
      <c r="A7" s="468"/>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c r="AK7"/>
      <c r="AL7"/>
      <c r="AM7"/>
      <c r="AN7"/>
      <c r="AO7"/>
      <c r="AP7"/>
      <c r="AQ7"/>
      <c r="AR7"/>
      <c r="AS7"/>
      <c r="AT7"/>
      <c r="AU7"/>
      <c r="AV7"/>
      <c r="AW7"/>
      <c r="AX7"/>
      <c r="AY7"/>
      <c r="AZ7"/>
    </row>
    <row r="8" spans="1:52" ht="17.399999999999999" customHeight="1">
      <c r="A8" s="468"/>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c r="AK8"/>
      <c r="AL8"/>
      <c r="AM8"/>
      <c r="AN8"/>
      <c r="AO8"/>
      <c r="AP8"/>
      <c r="AQ8"/>
      <c r="AR8"/>
      <c r="AS8"/>
      <c r="AT8"/>
      <c r="AU8"/>
      <c r="AV8"/>
      <c r="AW8"/>
      <c r="AX8"/>
      <c r="AY8"/>
      <c r="AZ8"/>
    </row>
    <row r="9" spans="1:52" ht="17.399999999999999" customHeight="1">
      <c r="A9" s="468"/>
      <c r="B9" s="468"/>
      <c r="C9" s="468"/>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c r="AK9"/>
      <c r="AL9"/>
      <c r="AM9"/>
      <c r="AN9"/>
      <c r="AO9"/>
      <c r="AP9"/>
      <c r="AQ9"/>
      <c r="AR9"/>
      <c r="AS9"/>
      <c r="AT9"/>
      <c r="AU9"/>
      <c r="AV9"/>
      <c r="AW9"/>
      <c r="AX9"/>
      <c r="AY9"/>
      <c r="AZ9"/>
    </row>
    <row r="10" spans="1:52" ht="17.399999999999999" customHeight="1">
      <c r="A10" s="468"/>
      <c r="B10" s="468"/>
      <c r="C10" s="468"/>
      <c r="D10" s="468"/>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68"/>
      <c r="AJ10"/>
      <c r="AK10"/>
      <c r="AL10"/>
      <c r="AM10"/>
      <c r="AN10"/>
      <c r="AO10"/>
      <c r="AP10"/>
      <c r="AQ10"/>
      <c r="AR10"/>
      <c r="AS10"/>
      <c r="AT10"/>
      <c r="AU10"/>
      <c r="AV10"/>
      <c r="AW10"/>
      <c r="AX10"/>
      <c r="AY10"/>
      <c r="AZ10"/>
    </row>
    <row r="11" spans="1:52" ht="17.399999999999999" customHeight="1">
      <c r="A11" s="468"/>
      <c r="B11" s="468"/>
      <c r="C11" s="468"/>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468"/>
      <c r="AJ11"/>
      <c r="AK11"/>
      <c r="AL11"/>
      <c r="AM11"/>
      <c r="AN11"/>
      <c r="AO11"/>
      <c r="AP11"/>
      <c r="AQ11"/>
      <c r="AR11"/>
      <c r="AS11"/>
      <c r="AT11"/>
      <c r="AU11"/>
      <c r="AV11"/>
      <c r="AW11"/>
      <c r="AX11"/>
      <c r="AY11"/>
      <c r="AZ11"/>
    </row>
    <row r="12" spans="1:52" ht="17.399999999999999" customHeight="1">
      <c r="A12" s="468"/>
      <c r="B12" s="468"/>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468"/>
      <c r="AI12" s="468"/>
      <c r="AJ12"/>
      <c r="AK12"/>
      <c r="AL12"/>
      <c r="AM12"/>
      <c r="AN12"/>
      <c r="AO12"/>
      <c r="AP12"/>
      <c r="AQ12"/>
      <c r="AR12"/>
      <c r="AS12"/>
      <c r="AT12"/>
      <c r="AU12"/>
      <c r="AV12"/>
      <c r="AW12"/>
      <c r="AX12"/>
      <c r="AY12"/>
      <c r="AZ12"/>
    </row>
    <row r="13" spans="1:52" ht="17.399999999999999" customHeight="1">
      <c r="A13" s="468"/>
      <c r="B13" s="468"/>
      <c r="C13" s="468"/>
      <c r="D13" s="468"/>
      <c r="E13" s="468"/>
      <c r="F13" s="468"/>
      <c r="G13" s="468"/>
      <c r="H13" s="468"/>
      <c r="I13" s="468"/>
      <c r="J13" s="468"/>
      <c r="K13" s="468"/>
      <c r="L13" s="468"/>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c r="AK13"/>
      <c r="AL13"/>
      <c r="AM13"/>
      <c r="AN13"/>
      <c r="AO13"/>
      <c r="AP13"/>
      <c r="AQ13"/>
      <c r="AR13"/>
      <c r="AS13"/>
      <c r="AT13"/>
      <c r="AU13"/>
      <c r="AV13"/>
      <c r="AW13"/>
      <c r="AX13"/>
      <c r="AY13"/>
      <c r="AZ13"/>
    </row>
    <row r="14" spans="1:52" ht="17.399999999999999" customHeight="1">
      <c r="A14" s="468"/>
      <c r="B14" s="468"/>
      <c r="C14" s="468"/>
      <c r="D14" s="468"/>
      <c r="E14" s="468"/>
      <c r="F14" s="468"/>
      <c r="G14" s="468"/>
      <c r="H14" s="468"/>
      <c r="I14" s="468"/>
      <c r="J14" s="468"/>
      <c r="K14" s="468"/>
      <c r="L14" s="468"/>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c r="AK14"/>
      <c r="AL14"/>
      <c r="AM14"/>
      <c r="AN14"/>
      <c r="AO14"/>
      <c r="AP14"/>
      <c r="AQ14"/>
      <c r="AR14"/>
      <c r="AS14"/>
      <c r="AT14"/>
      <c r="AU14"/>
      <c r="AV14"/>
      <c r="AW14"/>
      <c r="AX14"/>
      <c r="AY14"/>
      <c r="AZ14"/>
    </row>
    <row r="15" spans="1:52" ht="17.399999999999999" customHeight="1">
      <c r="A15" s="468"/>
      <c r="B15" s="468"/>
      <c r="C15" s="468"/>
      <c r="D15" s="468"/>
      <c r="E15" s="468"/>
      <c r="F15" s="468"/>
      <c r="G15" s="468"/>
      <c r="H15" s="468"/>
      <c r="I15" s="468"/>
      <c r="J15" s="468"/>
      <c r="K15" s="468"/>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c r="AK15"/>
      <c r="AL15"/>
      <c r="AM15"/>
      <c r="AN15"/>
      <c r="AO15"/>
      <c r="AP15"/>
      <c r="AQ15"/>
      <c r="AR15"/>
      <c r="AS15"/>
      <c r="AT15"/>
      <c r="AU15"/>
      <c r="AV15"/>
      <c r="AW15"/>
      <c r="AX15"/>
      <c r="AY15"/>
      <c r="AZ15"/>
    </row>
    <row r="16" spans="1:52" ht="17.399999999999999" customHeight="1">
      <c r="A16" s="468"/>
      <c r="B16" s="468"/>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c r="AK16"/>
      <c r="AL16"/>
      <c r="AM16"/>
      <c r="AN16"/>
      <c r="AO16"/>
      <c r="AP16"/>
      <c r="AQ16"/>
      <c r="AR16"/>
      <c r="AS16"/>
      <c r="AT16"/>
      <c r="AU16"/>
      <c r="AV16"/>
      <c r="AW16"/>
      <c r="AX16"/>
      <c r="AY16"/>
      <c r="AZ16"/>
    </row>
    <row r="17" spans="1:52" ht="17.399999999999999" customHeight="1">
      <c r="A17" s="468"/>
      <c r="B17" s="468"/>
      <c r="C17" s="468"/>
      <c r="D17" s="468"/>
      <c r="E17" s="468"/>
      <c r="F17" s="468"/>
      <c r="G17" s="468"/>
      <c r="H17" s="468"/>
      <c r="I17" s="468"/>
      <c r="J17" s="468"/>
      <c r="K17" s="468"/>
      <c r="L17" s="468"/>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8"/>
      <c r="AJ17"/>
      <c r="AK17"/>
      <c r="AL17"/>
      <c r="AM17"/>
      <c r="AN17"/>
      <c r="AO17"/>
      <c r="AP17"/>
      <c r="AQ17"/>
      <c r="AR17"/>
      <c r="AS17"/>
      <c r="AT17"/>
      <c r="AU17"/>
      <c r="AV17"/>
      <c r="AW17"/>
      <c r="AX17"/>
      <c r="AY17"/>
      <c r="AZ17"/>
    </row>
    <row r="18" spans="1:52" ht="17.399999999999999" customHeight="1">
      <c r="A18" s="468"/>
      <c r="B18" s="468"/>
      <c r="C18" s="468"/>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F18" s="468"/>
      <c r="AG18" s="468"/>
      <c r="AH18" s="468"/>
      <c r="AI18" s="468"/>
      <c r="AJ18"/>
      <c r="AK18"/>
      <c r="AL18"/>
      <c r="AM18"/>
      <c r="AN18"/>
      <c r="AO18"/>
      <c r="AP18"/>
      <c r="AQ18"/>
      <c r="AR18"/>
      <c r="AS18"/>
      <c r="AT18"/>
      <c r="AU18"/>
      <c r="AV18"/>
      <c r="AW18"/>
      <c r="AX18"/>
      <c r="AY18"/>
      <c r="AZ18"/>
    </row>
    <row r="19" spans="1:52" ht="17.399999999999999" customHeight="1">
      <c r="A19" s="468"/>
      <c r="B19" s="468"/>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c r="AK19"/>
      <c r="AL19"/>
      <c r="AM19"/>
      <c r="AN19"/>
      <c r="AO19"/>
      <c r="AP19"/>
      <c r="AQ19"/>
      <c r="AR19"/>
      <c r="AS19"/>
      <c r="AT19"/>
      <c r="AU19"/>
      <c r="AV19"/>
      <c r="AW19"/>
      <c r="AX19"/>
      <c r="AY19"/>
      <c r="AZ19"/>
    </row>
    <row r="20" spans="1:52" ht="17.399999999999999" customHeight="1">
      <c r="A20" s="468"/>
      <c r="B20" s="468"/>
      <c r="C20" s="468"/>
      <c r="D20" s="468"/>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c r="AK20"/>
      <c r="AL20"/>
      <c r="AM20"/>
      <c r="AN20"/>
      <c r="AO20"/>
      <c r="AP20"/>
      <c r="AQ20"/>
      <c r="AR20"/>
      <c r="AS20"/>
      <c r="AT20"/>
      <c r="AU20"/>
      <c r="AV20"/>
      <c r="AW20"/>
      <c r="AX20"/>
      <c r="AY20"/>
      <c r="AZ20"/>
    </row>
    <row r="21" spans="1:52" ht="13.2" customHeight="1">
      <c r="A21" s="468"/>
      <c r="B21" s="468"/>
      <c r="C21" s="468"/>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c r="AK21"/>
      <c r="AL21"/>
      <c r="AM21"/>
      <c r="AN21"/>
      <c r="AO21"/>
      <c r="AP21"/>
      <c r="AQ21"/>
      <c r="AR21"/>
      <c r="AS21"/>
      <c r="AT21"/>
      <c r="AU21"/>
      <c r="AV21"/>
      <c r="AW21"/>
      <c r="AX21"/>
      <c r="AY21"/>
      <c r="AZ21"/>
    </row>
    <row r="22" spans="1:52" ht="13.2" customHeight="1">
      <c r="A22" s="468"/>
      <c r="B22" s="468"/>
      <c r="C22" s="468"/>
      <c r="D22" s="468"/>
      <c r="E22" s="468"/>
      <c r="F22" s="468"/>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c r="AK22"/>
      <c r="AL22"/>
      <c r="AM22"/>
      <c r="AN22"/>
      <c r="AO22"/>
      <c r="AP22"/>
      <c r="AQ22"/>
      <c r="AR22"/>
      <c r="AS22"/>
      <c r="AT22"/>
      <c r="AU22"/>
      <c r="AV22"/>
      <c r="AW22"/>
      <c r="AX22"/>
      <c r="AY22"/>
      <c r="AZ22"/>
    </row>
    <row r="23" spans="1:52">
      <c r="A23" s="468"/>
      <c r="B23" s="468"/>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c r="AK23"/>
      <c r="AL23"/>
      <c r="AM23"/>
      <c r="AN23"/>
      <c r="AO23"/>
      <c r="AP23"/>
      <c r="AQ23"/>
      <c r="AR23"/>
      <c r="AS23"/>
      <c r="AT23"/>
      <c r="AU23"/>
      <c r="AV23"/>
      <c r="AW23"/>
      <c r="AX23"/>
      <c r="AY23"/>
      <c r="AZ23"/>
    </row>
    <row r="24" spans="1:52">
      <c r="A24" s="468"/>
      <c r="B24" s="468"/>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c r="AK24"/>
      <c r="AL24"/>
      <c r="AM24"/>
      <c r="AN24"/>
      <c r="AO24"/>
      <c r="AP24"/>
      <c r="AQ24"/>
      <c r="AR24"/>
      <c r="AS24"/>
      <c r="AT24"/>
      <c r="AU24"/>
      <c r="AV24"/>
      <c r="AW24"/>
      <c r="AX24"/>
      <c r="AY24"/>
      <c r="AZ24"/>
    </row>
    <row r="25" spans="1:52">
      <c r="A25" s="468"/>
      <c r="B25" s="468"/>
      <c r="C25" s="468"/>
      <c r="D25" s="468"/>
      <c r="E25" s="468"/>
      <c r="F25" s="468"/>
      <c r="G25" s="468"/>
      <c r="H25" s="468"/>
      <c r="I25" s="468"/>
      <c r="J25" s="468"/>
      <c r="K25" s="468"/>
      <c r="L25" s="468"/>
      <c r="M25" s="468"/>
      <c r="N25" s="468"/>
      <c r="O25" s="468"/>
      <c r="P25" s="468"/>
      <c r="Q25" s="468"/>
      <c r="R25" s="468"/>
      <c r="S25" s="468"/>
      <c r="T25" s="468"/>
      <c r="U25" s="468"/>
      <c r="V25" s="468"/>
      <c r="W25" s="468"/>
      <c r="X25" s="468"/>
      <c r="Y25" s="468"/>
      <c r="Z25" s="468"/>
      <c r="AA25" s="468"/>
      <c r="AB25" s="468"/>
      <c r="AC25" s="468"/>
      <c r="AD25" s="468"/>
      <c r="AE25" s="468"/>
      <c r="AF25" s="468"/>
      <c r="AG25" s="468"/>
      <c r="AH25" s="468"/>
      <c r="AI25" s="468"/>
      <c r="AJ25"/>
      <c r="AK25"/>
      <c r="AL25"/>
      <c r="AM25"/>
      <c r="AN25"/>
      <c r="AO25"/>
      <c r="AP25"/>
      <c r="AQ25"/>
      <c r="AR25"/>
      <c r="AS25"/>
      <c r="AT25"/>
      <c r="AU25"/>
      <c r="AV25"/>
      <c r="AW25"/>
      <c r="AX25"/>
      <c r="AY25"/>
      <c r="AZ25"/>
    </row>
    <row r="26" spans="1:52">
      <c r="A26" s="468"/>
      <c r="B26" s="468"/>
      <c r="C26" s="468"/>
      <c r="D26" s="468"/>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c r="AK26"/>
      <c r="AL26"/>
      <c r="AM26"/>
      <c r="AN26"/>
      <c r="AO26"/>
      <c r="AP26"/>
      <c r="AQ26"/>
      <c r="AR26"/>
      <c r="AS26"/>
      <c r="AT26"/>
      <c r="AU26"/>
      <c r="AV26"/>
      <c r="AW26"/>
      <c r="AX26"/>
      <c r="AY26"/>
      <c r="AZ26"/>
    </row>
    <row r="27" spans="1:52">
      <c r="A27" s="468"/>
      <c r="B27" s="468"/>
      <c r="C27" s="468"/>
      <c r="D27" s="468"/>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c r="AK27"/>
      <c r="AL27"/>
      <c r="AM27"/>
      <c r="AN27"/>
      <c r="AO27"/>
      <c r="AP27"/>
      <c r="AQ27"/>
      <c r="AR27"/>
      <c r="AS27"/>
      <c r="AT27"/>
      <c r="AU27"/>
      <c r="AV27"/>
      <c r="AW27"/>
      <c r="AX27"/>
      <c r="AY27"/>
      <c r="AZ27"/>
    </row>
    <row r="28" spans="1:52">
      <c r="A28" s="468"/>
      <c r="B28" s="468"/>
      <c r="C28" s="468"/>
      <c r="D28" s="468"/>
      <c r="E28" s="468"/>
      <c r="F28" s="468"/>
      <c r="G28" s="468"/>
      <c r="H28" s="468"/>
      <c r="I28" s="468"/>
      <c r="J28" s="468"/>
      <c r="K28" s="468"/>
      <c r="L28" s="468"/>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c r="AK28"/>
      <c r="AL28"/>
      <c r="AM28"/>
      <c r="AN28"/>
      <c r="AO28"/>
      <c r="AP28"/>
      <c r="AQ28"/>
      <c r="AR28"/>
      <c r="AS28"/>
      <c r="AT28"/>
      <c r="AU28"/>
      <c r="AV28"/>
      <c r="AW28"/>
      <c r="AX28"/>
      <c r="AY28"/>
      <c r="AZ28"/>
    </row>
    <row r="29" spans="1:52">
      <c r="A29" s="468"/>
      <c r="B29" s="468"/>
      <c r="C29" s="468"/>
      <c r="D29" s="468"/>
      <c r="E29" s="468"/>
      <c r="F29" s="468"/>
      <c r="G29" s="468"/>
      <c r="H29" s="468"/>
      <c r="I29" s="468"/>
      <c r="J29" s="468"/>
      <c r="K29" s="468"/>
      <c r="L29" s="468"/>
      <c r="M29" s="468"/>
      <c r="N29" s="468"/>
      <c r="O29" s="468"/>
      <c r="P29" s="468"/>
      <c r="Q29" s="468"/>
      <c r="R29" s="468"/>
      <c r="S29" s="468"/>
      <c r="T29" s="468"/>
      <c r="U29" s="468"/>
      <c r="V29" s="468"/>
      <c r="W29" s="468"/>
      <c r="X29" s="468"/>
      <c r="Y29" s="468"/>
      <c r="Z29" s="468"/>
      <c r="AA29" s="468"/>
      <c r="AB29" s="468"/>
      <c r="AC29" s="468"/>
      <c r="AD29" s="468"/>
      <c r="AE29" s="468"/>
      <c r="AF29" s="468"/>
      <c r="AG29" s="468"/>
      <c r="AH29" s="468"/>
      <c r="AI29" s="468"/>
      <c r="AJ29"/>
      <c r="AK29"/>
      <c r="AL29"/>
      <c r="AM29"/>
      <c r="AN29"/>
      <c r="AO29"/>
      <c r="AP29"/>
      <c r="AQ29"/>
      <c r="AR29"/>
      <c r="AS29"/>
      <c r="AT29"/>
      <c r="AU29"/>
      <c r="AV29"/>
      <c r="AW29"/>
      <c r="AX29"/>
      <c r="AY29"/>
      <c r="AZ29"/>
    </row>
    <row r="30" spans="1:52">
      <c r="A30" s="468"/>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c r="AK30"/>
      <c r="AL30"/>
      <c r="AM30"/>
      <c r="AN30"/>
      <c r="AO30"/>
      <c r="AP30"/>
      <c r="AQ30"/>
      <c r="AR30"/>
      <c r="AS30"/>
      <c r="AT30"/>
      <c r="AU30"/>
      <c r="AV30"/>
      <c r="AW30"/>
      <c r="AX30"/>
      <c r="AY30"/>
      <c r="AZ30"/>
    </row>
    <row r="31" spans="1:52">
      <c r="A31" s="468"/>
      <c r="B31" s="468"/>
      <c r="C31" s="468"/>
      <c r="D31" s="468"/>
      <c r="E31" s="468"/>
      <c r="F31" s="468"/>
      <c r="G31" s="468"/>
      <c r="H31" s="468"/>
      <c r="I31" s="468"/>
      <c r="J31" s="468"/>
      <c r="K31" s="468"/>
      <c r="M31" s="468"/>
      <c r="N31" s="468"/>
      <c r="O31" s="468"/>
      <c r="P31" s="468"/>
      <c r="Q31" s="468"/>
      <c r="R31" s="468"/>
      <c r="S31" s="468"/>
      <c r="T31" s="468"/>
      <c r="U31" s="468"/>
      <c r="V31" s="468"/>
      <c r="W31" s="468"/>
      <c r="X31" s="468" t="s">
        <v>567</v>
      </c>
      <c r="Y31" s="468"/>
      <c r="Z31" s="468"/>
      <c r="AA31" s="468"/>
      <c r="AB31" s="468"/>
      <c r="AC31" s="468"/>
      <c r="AD31" s="468"/>
      <c r="AE31" s="468"/>
      <c r="AF31" s="468"/>
      <c r="AG31" s="468"/>
      <c r="AH31" s="468"/>
      <c r="AI31" s="468"/>
      <c r="AJ31"/>
      <c r="AK31"/>
      <c r="AL31"/>
      <c r="AM31"/>
      <c r="AN31"/>
      <c r="AO31"/>
      <c r="AP31"/>
      <c r="AQ31"/>
      <c r="AR31"/>
      <c r="AS31"/>
      <c r="AT31"/>
      <c r="AU31"/>
      <c r="AV31"/>
      <c r="AW31"/>
      <c r="AX31"/>
      <c r="AY31"/>
      <c r="AZ31"/>
    </row>
    <row r="32" spans="1:52">
      <c r="A32" s="468"/>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c r="AK32"/>
      <c r="AL32"/>
      <c r="AM32"/>
      <c r="AN32"/>
      <c r="AO32"/>
      <c r="AP32"/>
      <c r="AQ32"/>
      <c r="AR32"/>
      <c r="AS32"/>
      <c r="AT32"/>
      <c r="AU32"/>
      <c r="AV32"/>
      <c r="AW32"/>
      <c r="AX32"/>
      <c r="AY32"/>
      <c r="AZ32"/>
    </row>
    <row r="33" spans="1:52" ht="13.8">
      <c r="A33" s="468"/>
      <c r="B33" s="468"/>
      <c r="C33" s="468"/>
      <c r="D33" s="468"/>
      <c r="E33" s="468"/>
      <c r="F33" s="468"/>
      <c r="G33" s="468"/>
      <c r="H33" s="468"/>
      <c r="I33" s="468"/>
      <c r="J33" s="468"/>
      <c r="K33" s="468"/>
      <c r="L33" s="468"/>
      <c r="M33" s="468"/>
      <c r="N33" s="468"/>
      <c r="O33" s="468"/>
      <c r="P33" s="468"/>
      <c r="Q33" s="468"/>
      <c r="R33" s="468"/>
      <c r="S33" s="468"/>
      <c r="T33" s="468"/>
      <c r="U33" s="468"/>
      <c r="V33" s="468"/>
      <c r="W33" s="655"/>
      <c r="X33" s="468"/>
      <c r="Y33" s="468"/>
      <c r="Z33" s="468"/>
      <c r="AA33" s="468"/>
      <c r="AB33" s="468"/>
      <c r="AC33" s="468"/>
      <c r="AD33" s="468"/>
      <c r="AE33" s="468"/>
      <c r="AF33" s="468"/>
      <c r="AG33" s="468"/>
      <c r="AH33" s="468"/>
      <c r="AI33" s="468"/>
      <c r="AJ33"/>
      <c r="AK33"/>
      <c r="AL33"/>
      <c r="AM33"/>
      <c r="AN33"/>
      <c r="AO33"/>
      <c r="AP33"/>
      <c r="AQ33"/>
      <c r="AR33"/>
      <c r="AS33"/>
      <c r="AT33"/>
      <c r="AU33"/>
      <c r="AV33"/>
      <c r="AW33"/>
      <c r="AX33"/>
      <c r="AY33"/>
      <c r="AZ33"/>
    </row>
    <row r="34" spans="1:52">
      <c r="A34" s="468"/>
      <c r="B34" s="468"/>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c r="AK34"/>
      <c r="AL34"/>
      <c r="AM34"/>
      <c r="AN34"/>
      <c r="AO34"/>
      <c r="AP34"/>
      <c r="AQ34"/>
      <c r="AR34"/>
      <c r="AS34"/>
      <c r="AT34"/>
      <c r="AU34"/>
      <c r="AV34"/>
      <c r="AW34"/>
      <c r="AX34"/>
      <c r="AY34"/>
      <c r="AZ34"/>
    </row>
    <row r="35" spans="1:52">
      <c r="A35" s="468"/>
      <c r="B35" s="468"/>
      <c r="C35" s="468"/>
      <c r="D35" s="468"/>
      <c r="E35" s="468"/>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row>
    <row r="36" spans="1:52">
      <c r="A36" s="468"/>
      <c r="B36" s="468"/>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row>
    <row r="37" spans="1:52" ht="13.8" thickBot="1">
      <c r="A37" s="468"/>
      <c r="B37" s="468"/>
      <c r="C37" s="468"/>
      <c r="D37" s="656"/>
      <c r="E37" s="656"/>
      <c r="F37" s="656"/>
      <c r="G37" s="656"/>
      <c r="H37" s="656"/>
      <c r="I37" s="656"/>
      <c r="J37" s="656"/>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c r="AI37" s="468"/>
    </row>
    <row r="38" spans="1:52" ht="13.8" thickTop="1">
      <c r="A38" s="468"/>
      <c r="B38" s="468"/>
      <c r="C38" s="468"/>
      <c r="D38" s="657"/>
      <c r="E38" s="658"/>
      <c r="F38" s="658"/>
      <c r="G38" s="658"/>
      <c r="H38" s="658"/>
      <c r="I38" s="658"/>
      <c r="J38" s="659"/>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row>
    <row r="39" spans="1:52" ht="23.4">
      <c r="A39" s="468"/>
      <c r="B39" s="468"/>
      <c r="C39" s="468"/>
      <c r="D39" s="660"/>
      <c r="E39" s="661" t="s">
        <v>566</v>
      </c>
      <c r="F39" s="661"/>
      <c r="G39" s="661"/>
      <c r="H39" s="661"/>
      <c r="I39" s="661"/>
      <c r="J39" s="662"/>
      <c r="K39" s="468"/>
      <c r="L39" s="468"/>
      <c r="M39" s="468"/>
      <c r="N39" s="468"/>
      <c r="O39" s="468"/>
      <c r="P39" s="468"/>
      <c r="Q39" s="468"/>
      <c r="R39" s="468"/>
      <c r="S39" s="468"/>
      <c r="T39" s="468"/>
      <c r="U39" s="468"/>
      <c r="V39" s="468"/>
      <c r="W39" s="468"/>
      <c r="X39" s="468"/>
      <c r="Y39" s="468"/>
      <c r="Z39" s="468"/>
      <c r="AA39" s="468"/>
      <c r="AB39" s="468"/>
      <c r="AC39" s="468"/>
      <c r="AD39" s="468"/>
      <c r="AE39" s="468"/>
      <c r="AF39" s="468"/>
      <c r="AG39" s="468"/>
      <c r="AH39" s="468"/>
      <c r="AI39" s="468"/>
    </row>
    <row r="40" spans="1:52" ht="23.4">
      <c r="A40" s="468"/>
      <c r="B40" s="468"/>
      <c r="C40" s="468"/>
      <c r="D40" s="660"/>
      <c r="E40" s="661"/>
      <c r="F40" s="661"/>
      <c r="G40" s="661"/>
      <c r="H40" s="661"/>
      <c r="I40" s="661"/>
      <c r="J40" s="662"/>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row>
    <row r="41" spans="1:52" ht="23.4">
      <c r="A41" s="468"/>
      <c r="B41" s="468"/>
      <c r="C41" s="468"/>
      <c r="D41" s="660"/>
      <c r="E41" s="661" t="s">
        <v>180</v>
      </c>
      <c r="F41" s="661" t="s">
        <v>563</v>
      </c>
      <c r="G41" s="661"/>
      <c r="H41" s="661"/>
      <c r="I41" s="661"/>
      <c r="J41" s="662"/>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468"/>
    </row>
    <row r="42" spans="1:52" ht="23.4">
      <c r="A42" s="468"/>
      <c r="B42" s="468"/>
      <c r="C42" s="468"/>
      <c r="D42" s="660"/>
      <c r="E42" s="661"/>
      <c r="F42" s="661" t="s">
        <v>564</v>
      </c>
      <c r="G42" s="661"/>
      <c r="H42" s="661"/>
      <c r="I42" s="661"/>
      <c r="J42" s="662"/>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row>
    <row r="43" spans="1:52" ht="23.4">
      <c r="A43" s="468"/>
      <c r="B43" s="468"/>
      <c r="C43" s="468"/>
      <c r="D43" s="660"/>
      <c r="E43" s="661"/>
      <c r="F43" s="661" t="s">
        <v>565</v>
      </c>
      <c r="G43" s="661"/>
      <c r="H43" s="661"/>
      <c r="I43" s="661"/>
      <c r="J43" s="662"/>
      <c r="K43" s="468"/>
      <c r="L43" s="468"/>
      <c r="M43" s="468"/>
      <c r="N43" s="468"/>
      <c r="O43" s="468"/>
      <c r="P43" s="468"/>
      <c r="Q43" s="468"/>
      <c r="R43" s="468"/>
      <c r="S43" s="468"/>
      <c r="T43" s="468"/>
      <c r="U43" s="468"/>
      <c r="V43" s="468"/>
      <c r="W43" s="468"/>
      <c r="X43" s="468"/>
      <c r="Y43" s="468"/>
      <c r="Z43" s="468"/>
      <c r="AA43" s="468"/>
      <c r="AB43" s="468"/>
      <c r="AC43" s="468"/>
      <c r="AD43" s="468"/>
      <c r="AE43" s="468"/>
      <c r="AF43" s="468"/>
      <c r="AG43" s="468"/>
      <c r="AH43" s="468"/>
      <c r="AI43" s="468"/>
    </row>
    <row r="44" spans="1:52" ht="24" thickBot="1">
      <c r="A44" s="468"/>
      <c r="B44" s="468"/>
      <c r="C44" s="468"/>
      <c r="D44" s="663"/>
      <c r="E44" s="664"/>
      <c r="F44" s="664"/>
      <c r="G44" s="664"/>
      <c r="H44" s="664"/>
      <c r="I44" s="664"/>
      <c r="J44" s="665"/>
      <c r="K44" s="468"/>
      <c r="L44" s="468"/>
      <c r="M44" s="468"/>
      <c r="N44" s="468"/>
      <c r="O44" s="468"/>
      <c r="P44" s="468"/>
      <c r="Q44" s="468"/>
      <c r="R44" s="468"/>
      <c r="S44" s="468"/>
      <c r="T44" s="468"/>
      <c r="U44" s="468"/>
      <c r="V44" s="468"/>
      <c r="W44" s="468"/>
      <c r="X44" s="468"/>
      <c r="Y44" s="468"/>
      <c r="Z44" s="468"/>
      <c r="AA44" s="468"/>
      <c r="AB44" s="468"/>
      <c r="AC44" s="468"/>
      <c r="AD44" s="468"/>
      <c r="AE44" s="468"/>
      <c r="AF44" s="468"/>
      <c r="AG44" s="468"/>
      <c r="AH44" s="468"/>
      <c r="AI44" s="468"/>
    </row>
    <row r="45" spans="1:52" ht="13.8" thickTop="1">
      <c r="A45" s="468"/>
      <c r="B45" s="468"/>
      <c r="C45" s="468"/>
      <c r="D45" s="468"/>
      <c r="E45" s="468"/>
      <c r="F45" s="468"/>
      <c r="G45" s="468"/>
      <c r="H45" s="468"/>
      <c r="I45" s="468"/>
      <c r="J45" s="468"/>
      <c r="K45" s="468"/>
      <c r="L45" s="468"/>
      <c r="M45" s="468"/>
      <c r="N45" s="468"/>
      <c r="O45" s="468"/>
      <c r="P45" s="468"/>
      <c r="Q45" s="468"/>
      <c r="R45" s="468"/>
      <c r="S45" s="468"/>
      <c r="T45" s="468"/>
      <c r="U45" s="468"/>
      <c r="V45" s="468"/>
      <c r="W45" s="468"/>
      <c r="X45" s="468"/>
      <c r="Y45" s="468"/>
      <c r="Z45" s="468"/>
      <c r="AA45" s="468"/>
      <c r="AB45" s="468"/>
      <c r="AC45" s="468"/>
      <c r="AD45" s="468"/>
      <c r="AE45" s="468"/>
      <c r="AF45" s="468"/>
      <c r="AG45" s="468"/>
      <c r="AH45" s="468"/>
      <c r="AI45" s="468"/>
    </row>
    <row r="46" spans="1:52">
      <c r="A46" s="468"/>
      <c r="B46" s="468"/>
      <c r="C46" s="468"/>
      <c r="D46" s="468"/>
      <c r="E46" s="468"/>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c r="AD46" s="468"/>
      <c r="AE46" s="468"/>
      <c r="AF46" s="468"/>
      <c r="AG46" s="468"/>
      <c r="AH46" s="468"/>
      <c r="AI46" s="468"/>
    </row>
    <row r="47" spans="1:52">
      <c r="A47" s="468"/>
      <c r="B47" s="468"/>
      <c r="C47" s="468"/>
      <c r="D47" s="468"/>
      <c r="E47" s="468"/>
      <c r="F47" s="468"/>
      <c r="G47" s="468"/>
      <c r="H47" s="468"/>
      <c r="I47" s="468"/>
      <c r="J47" s="468"/>
      <c r="K47" s="468"/>
      <c r="L47" s="468"/>
      <c r="M47" s="468"/>
      <c r="N47" s="468"/>
      <c r="O47" s="468"/>
      <c r="P47" s="468"/>
      <c r="Q47" s="468"/>
      <c r="R47" s="468"/>
      <c r="S47" s="468"/>
      <c r="T47" s="468"/>
      <c r="U47" s="468"/>
      <c r="V47" s="468"/>
      <c r="W47" s="468"/>
      <c r="X47" s="468"/>
      <c r="Y47" s="468"/>
      <c r="Z47" s="468"/>
      <c r="AA47" s="468"/>
      <c r="AB47" s="468"/>
      <c r="AC47" s="468"/>
      <c r="AD47" s="468"/>
      <c r="AE47" s="468"/>
      <c r="AF47" s="468"/>
      <c r="AG47" s="468"/>
      <c r="AH47" s="468"/>
      <c r="AI47" s="468"/>
    </row>
    <row r="48" spans="1:52">
      <c r="A48" s="468"/>
      <c r="B48" s="468"/>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row>
    <row r="49" spans="1:35">
      <c r="A49" s="468"/>
      <c r="B49" s="468"/>
      <c r="C49" s="468"/>
      <c r="D49" s="468"/>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c r="AC49" s="468"/>
      <c r="AD49" s="468"/>
      <c r="AE49" s="468"/>
      <c r="AF49" s="468"/>
      <c r="AG49" s="468"/>
      <c r="AH49" s="468"/>
      <c r="AI49" s="468"/>
    </row>
    <row r="50" spans="1:35">
      <c r="A50" s="468"/>
      <c r="B50" s="468"/>
      <c r="C50" s="468"/>
      <c r="D50" s="468"/>
      <c r="E50" s="468"/>
      <c r="F50" s="468"/>
      <c r="G50" s="468"/>
      <c r="H50" s="468"/>
      <c r="I50" s="468"/>
      <c r="J50" s="468"/>
      <c r="K50" s="468"/>
      <c r="L50" s="468"/>
      <c r="M50" s="468"/>
      <c r="N50" s="468"/>
      <c r="O50" s="468"/>
      <c r="P50" s="468"/>
      <c r="Q50" s="468"/>
      <c r="R50" s="468"/>
      <c r="S50" s="468"/>
      <c r="T50" s="468"/>
      <c r="U50" s="468"/>
      <c r="V50" s="468"/>
      <c r="W50" s="468"/>
      <c r="X50" s="468"/>
      <c r="Y50" s="468"/>
      <c r="Z50" s="468"/>
      <c r="AA50" s="468"/>
      <c r="AB50" s="468"/>
      <c r="AC50" s="468"/>
      <c r="AD50" s="468"/>
      <c r="AE50" s="468"/>
      <c r="AF50" s="468"/>
      <c r="AG50" s="468"/>
      <c r="AH50" s="468"/>
      <c r="AI50" s="468"/>
    </row>
    <row r="51" spans="1:35">
      <c r="A51" s="468"/>
      <c r="B51" s="468"/>
      <c r="C51" s="468"/>
      <c r="D51" s="468"/>
      <c r="E51" s="468"/>
      <c r="F51" s="468"/>
      <c r="G51" s="468"/>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row>
    <row r="52" spans="1:35">
      <c r="A52" s="468"/>
      <c r="B52" s="468"/>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row>
    <row r="53" spans="1:35">
      <c r="A53" s="468"/>
      <c r="B53" s="468"/>
      <c r="C53" s="468"/>
      <c r="D53" s="468"/>
      <c r="E53" s="468"/>
      <c r="F53" s="468"/>
      <c r="G53" s="468"/>
      <c r="H53" s="468"/>
      <c r="I53" s="468"/>
      <c r="J53" s="468"/>
      <c r="K53" s="468"/>
      <c r="L53" s="468"/>
      <c r="M53" s="468"/>
      <c r="N53" s="468"/>
      <c r="O53" s="468"/>
      <c r="P53" s="468"/>
      <c r="Q53" s="468"/>
      <c r="R53" s="468"/>
      <c r="S53" s="468"/>
      <c r="T53" s="468"/>
      <c r="U53" s="468"/>
      <c r="V53" s="468"/>
      <c r="W53" s="468"/>
      <c r="X53" s="468"/>
      <c r="Y53" s="468"/>
      <c r="Z53" s="468"/>
      <c r="AA53" s="468"/>
      <c r="AB53" s="468"/>
      <c r="AC53" s="468"/>
      <c r="AD53" s="468"/>
      <c r="AE53" s="468"/>
      <c r="AF53" s="468"/>
      <c r="AG53" s="468"/>
      <c r="AH53" s="468"/>
      <c r="AI53" s="468"/>
    </row>
    <row r="54" spans="1:35">
      <c r="A54" s="468"/>
      <c r="B54" s="468"/>
      <c r="C54" s="468"/>
      <c r="D54" s="468"/>
      <c r="E54" s="468"/>
      <c r="F54" s="468"/>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c r="AE54" s="468"/>
      <c r="AF54" s="468"/>
      <c r="AG54" s="468"/>
      <c r="AH54" s="468"/>
      <c r="AI54" s="468"/>
    </row>
    <row r="55" spans="1:35">
      <c r="A55" s="468"/>
      <c r="B55" s="468"/>
      <c r="C55" s="468"/>
      <c r="D55" s="468"/>
      <c r="E55" s="468"/>
      <c r="F55" s="468"/>
      <c r="G55" s="468"/>
      <c r="H55" s="468"/>
      <c r="I55" s="468"/>
      <c r="J55" s="468"/>
      <c r="K55" s="468"/>
      <c r="L55" s="468"/>
      <c r="M55" s="468"/>
      <c r="N55" s="468"/>
      <c r="O55" s="468"/>
      <c r="P55" s="468"/>
      <c r="Q55" s="468"/>
      <c r="R55" s="468"/>
      <c r="S55" s="468"/>
      <c r="T55" s="468"/>
      <c r="U55" s="468"/>
      <c r="V55" s="468"/>
      <c r="W55" s="468"/>
      <c r="X55" s="468"/>
      <c r="Y55" s="468"/>
      <c r="Z55" s="468"/>
      <c r="AA55" s="468"/>
      <c r="AB55" s="468"/>
      <c r="AC55" s="468"/>
      <c r="AD55" s="468"/>
      <c r="AE55" s="468"/>
      <c r="AF55" s="468"/>
      <c r="AG55" s="468"/>
      <c r="AH55" s="468"/>
      <c r="AI55" s="468"/>
    </row>
    <row r="56" spans="1:35">
      <c r="A56" s="468"/>
      <c r="B56" s="468"/>
      <c r="C56" s="468"/>
      <c r="D56" s="468"/>
      <c r="E56" s="468"/>
      <c r="F56" s="468"/>
      <c r="G56" s="468"/>
      <c r="H56" s="468"/>
      <c r="I56" s="468"/>
      <c r="J56" s="468"/>
      <c r="K56" s="468"/>
      <c r="L56" s="468"/>
      <c r="M56" s="468"/>
      <c r="N56" s="468"/>
      <c r="O56" s="468"/>
      <c r="P56" s="468"/>
      <c r="Q56" s="468"/>
      <c r="R56" s="468"/>
      <c r="S56" s="468"/>
      <c r="T56" s="468"/>
      <c r="U56" s="468"/>
      <c r="V56" s="468"/>
      <c r="W56" s="468"/>
      <c r="X56" s="468"/>
      <c r="Y56" s="468"/>
      <c r="Z56" s="468"/>
      <c r="AA56" s="468"/>
      <c r="AB56" s="468"/>
      <c r="AC56" s="468"/>
      <c r="AD56" s="468"/>
      <c r="AE56" s="468"/>
      <c r="AF56" s="468"/>
      <c r="AG56" s="468"/>
      <c r="AH56" s="468"/>
      <c r="AI56" s="468"/>
    </row>
    <row r="57" spans="1:35">
      <c r="A57" s="468"/>
      <c r="B57" s="468"/>
      <c r="C57" s="468"/>
      <c r="D57" s="468"/>
      <c r="E57" s="468"/>
      <c r="F57" s="468"/>
      <c r="G57" s="468"/>
      <c r="H57" s="468"/>
      <c r="I57" s="468"/>
      <c r="J57" s="468"/>
      <c r="K57" s="468"/>
      <c r="L57" s="468"/>
      <c r="M57" s="468"/>
      <c r="N57" s="468"/>
      <c r="O57" s="468"/>
      <c r="P57" s="468"/>
      <c r="Q57" s="468"/>
      <c r="R57" s="468"/>
      <c r="S57" s="468"/>
      <c r="T57" s="468"/>
      <c r="U57" s="468"/>
      <c r="V57" s="468"/>
      <c r="W57" s="468"/>
      <c r="X57" s="468"/>
      <c r="Y57" s="468"/>
      <c r="Z57" s="468"/>
      <c r="AA57" s="468"/>
      <c r="AB57" s="468"/>
      <c r="AC57" s="468"/>
      <c r="AD57" s="468"/>
      <c r="AE57" s="468"/>
      <c r="AF57" s="468"/>
      <c r="AG57" s="468"/>
      <c r="AH57" s="468"/>
      <c r="AI57" s="468"/>
    </row>
    <row r="58" spans="1:35">
      <c r="A58" s="468"/>
      <c r="B58" s="468"/>
      <c r="C58" s="468"/>
      <c r="D58" s="468"/>
      <c r="E58" s="468"/>
      <c r="F58" s="468"/>
      <c r="G58" s="468"/>
      <c r="H58" s="468"/>
      <c r="I58" s="468"/>
      <c r="J58" s="468"/>
      <c r="K58" s="468"/>
      <c r="L58" s="468"/>
      <c r="M58" s="468"/>
      <c r="N58" s="468"/>
      <c r="O58" s="468"/>
      <c r="P58" s="468"/>
      <c r="Q58" s="468"/>
      <c r="R58" s="468"/>
      <c r="S58" s="468"/>
      <c r="T58" s="468"/>
      <c r="U58" s="468"/>
      <c r="V58" s="468"/>
      <c r="W58" s="468"/>
      <c r="X58" s="468"/>
      <c r="Y58" s="468"/>
      <c r="Z58" s="468"/>
      <c r="AA58" s="468"/>
      <c r="AB58" s="468"/>
      <c r="AC58" s="468"/>
      <c r="AD58" s="468"/>
      <c r="AE58" s="468"/>
      <c r="AF58" s="468"/>
      <c r="AG58" s="468"/>
      <c r="AH58" s="468"/>
      <c r="AI58" s="468"/>
    </row>
    <row r="59" spans="1:35">
      <c r="A59" s="468"/>
      <c r="B59" s="468"/>
      <c r="C59" s="468"/>
      <c r="D59" s="468"/>
      <c r="E59" s="468"/>
      <c r="F59" s="468"/>
      <c r="G59" s="468"/>
      <c r="H59" s="468"/>
      <c r="I59" s="468"/>
      <c r="J59" s="468"/>
      <c r="K59" s="468"/>
      <c r="L59" s="468"/>
      <c r="M59" s="468"/>
      <c r="N59" s="468"/>
      <c r="O59" s="468"/>
      <c r="P59" s="468"/>
      <c r="Q59" s="468"/>
      <c r="R59" s="468"/>
      <c r="S59" s="468"/>
      <c r="T59" s="468"/>
      <c r="U59" s="468"/>
      <c r="V59" s="468"/>
      <c r="W59" s="468"/>
      <c r="X59" s="468"/>
      <c r="Y59" s="468"/>
      <c r="Z59" s="468"/>
      <c r="AA59" s="468"/>
      <c r="AB59" s="468"/>
      <c r="AC59" s="468"/>
      <c r="AD59" s="468"/>
      <c r="AE59" s="468"/>
      <c r="AF59" s="468"/>
      <c r="AG59" s="468"/>
      <c r="AH59" s="468"/>
      <c r="AI59" s="468"/>
    </row>
    <row r="60" spans="1:35">
      <c r="A60" s="468"/>
      <c r="B60" s="468"/>
      <c r="C60" s="468"/>
      <c r="D60" s="468"/>
      <c r="E60" s="468"/>
      <c r="F60" s="468"/>
      <c r="G60" s="468"/>
      <c r="H60" s="468"/>
      <c r="I60" s="468"/>
      <c r="J60" s="468"/>
      <c r="K60" s="468"/>
      <c r="L60" s="468"/>
      <c r="M60" s="468"/>
      <c r="N60" s="468"/>
      <c r="O60" s="468"/>
      <c r="P60" s="468"/>
      <c r="Q60" s="468"/>
      <c r="R60" s="468"/>
      <c r="S60" s="468"/>
      <c r="T60" s="468"/>
      <c r="U60" s="468"/>
      <c r="V60" s="468"/>
      <c r="W60" s="468"/>
      <c r="X60" s="468"/>
      <c r="Y60" s="468"/>
      <c r="Z60" s="468"/>
      <c r="AA60" s="468"/>
      <c r="AB60" s="468"/>
      <c r="AC60" s="468"/>
      <c r="AD60" s="468"/>
      <c r="AE60" s="468"/>
      <c r="AF60" s="468"/>
      <c r="AG60" s="468"/>
      <c r="AH60" s="468"/>
      <c r="AI60" s="468"/>
    </row>
    <row r="61" spans="1:35">
      <c r="A61" s="468"/>
      <c r="B61" s="468"/>
      <c r="C61" s="468"/>
      <c r="D61" s="468"/>
      <c r="E61" s="468"/>
      <c r="F61" s="468"/>
      <c r="G61" s="468"/>
      <c r="H61" s="468"/>
      <c r="I61" s="468"/>
      <c r="J61" s="468"/>
      <c r="K61" s="468"/>
      <c r="L61" s="468"/>
      <c r="M61" s="468"/>
      <c r="N61" s="468"/>
      <c r="O61" s="468"/>
      <c r="P61" s="468"/>
      <c r="Q61" s="468"/>
      <c r="R61" s="468"/>
      <c r="S61" s="468"/>
      <c r="T61" s="468"/>
      <c r="U61" s="468"/>
      <c r="V61" s="468"/>
      <c r="W61" s="468"/>
      <c r="X61" s="468"/>
      <c r="Y61" s="468"/>
      <c r="Z61" s="468"/>
      <c r="AA61" s="468"/>
      <c r="AB61" s="468"/>
      <c r="AC61" s="468"/>
      <c r="AD61" s="468"/>
      <c r="AE61" s="468"/>
      <c r="AF61" s="468"/>
      <c r="AG61" s="468"/>
      <c r="AH61" s="468"/>
      <c r="AI61" s="468"/>
    </row>
    <row r="62" spans="1:35">
      <c r="A62" s="468"/>
      <c r="B62" s="468"/>
      <c r="C62" s="468"/>
      <c r="D62" s="468"/>
      <c r="E62" s="468"/>
      <c r="F62" s="468"/>
      <c r="G62" s="468"/>
      <c r="H62" s="468"/>
      <c r="I62" s="468"/>
      <c r="J62" s="468"/>
      <c r="K62" s="468"/>
      <c r="L62" s="468"/>
      <c r="M62" s="468"/>
      <c r="N62" s="468"/>
      <c r="O62" s="468"/>
      <c r="P62" s="468"/>
      <c r="Q62" s="468"/>
      <c r="R62" s="468"/>
      <c r="S62" s="468"/>
      <c r="T62" s="468"/>
      <c r="U62" s="468"/>
      <c r="V62" s="468"/>
      <c r="W62" s="468"/>
      <c r="X62" s="468"/>
      <c r="Y62" s="468"/>
      <c r="Z62" s="468"/>
      <c r="AA62" s="468"/>
      <c r="AB62" s="468"/>
      <c r="AC62" s="468"/>
      <c r="AD62" s="468"/>
      <c r="AE62" s="468"/>
      <c r="AF62" s="468"/>
      <c r="AG62" s="468"/>
      <c r="AH62" s="468"/>
      <c r="AI62" s="468"/>
    </row>
    <row r="63" spans="1:35">
      <c r="A63" s="468"/>
      <c r="B63" s="468"/>
      <c r="C63" s="468"/>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68"/>
      <c r="AE63" s="468"/>
      <c r="AF63" s="468"/>
      <c r="AG63" s="468"/>
      <c r="AH63" s="468"/>
      <c r="AI63" s="468"/>
    </row>
    <row r="64" spans="1:35">
      <c r="A64" s="468"/>
      <c r="B64" s="468"/>
      <c r="C64" s="468"/>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row>
  </sheetData>
  <sheetProtection formatCells="0" formatColumns="0" formatRows="0" insertColumns="0" insertRows="0" insertHyperlinks="0" deleteColumns="0" deleteRows="0" sort="0" autoFilter="0" pivotTables="0"/>
  <mergeCells count="1">
    <mergeCell ref="K2:AB5"/>
  </mergeCells>
  <phoneticPr fontId="82"/>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G79" sqref="G79:N83"/>
    </sheetView>
  </sheetViews>
  <sheetFormatPr defaultColWidth="9" defaultRowHeight="13.2"/>
  <cols>
    <col min="1" max="1" width="12.77734375" style="22" customWidth="1"/>
    <col min="2" max="2" width="5.109375" style="22" customWidth="1"/>
    <col min="3" max="3" width="3.77734375" style="22" customWidth="1"/>
    <col min="4" max="4" width="6.88671875" style="22" customWidth="1"/>
    <col min="5" max="5" width="13.109375" style="22" customWidth="1"/>
    <col min="6" max="6" width="13.109375" style="41" customWidth="1"/>
    <col min="7" max="7" width="11.33203125" style="22" customWidth="1"/>
    <col min="8" max="8" width="26.6640625" style="33" customWidth="1"/>
    <col min="9" max="9" width="13" style="27" customWidth="1"/>
    <col min="10" max="10" width="16.109375" style="27" customWidth="1"/>
    <col min="11" max="11" width="13.44140625" style="41" customWidth="1"/>
    <col min="12" max="12" width="23.6640625" style="41" customWidth="1"/>
    <col min="13" max="13" width="13.44140625" style="31"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9"/>
      <c r="I1" s="150" t="s">
        <v>40</v>
      </c>
      <c r="J1" s="151"/>
      <c r="K1" s="152"/>
      <c r="L1" s="153"/>
      <c r="M1" s="154"/>
    </row>
    <row r="2" spans="1:16" ht="17.399999999999999">
      <c r="A2" s="24"/>
      <c r="B2" s="90"/>
      <c r="C2" s="90"/>
      <c r="D2" s="90"/>
      <c r="E2" s="90"/>
      <c r="F2" s="90"/>
      <c r="G2" s="25"/>
      <c r="H2" s="155"/>
      <c r="I2" s="681" t="s">
        <v>203</v>
      </c>
      <c r="J2" s="681"/>
      <c r="K2" s="681"/>
      <c r="L2" s="681"/>
      <c r="M2" s="681"/>
      <c r="N2" s="75"/>
      <c r="O2" s="23" t="s">
        <v>213</v>
      </c>
      <c r="P2" s="58"/>
    </row>
    <row r="3" spans="1:16" ht="17.399999999999999">
      <c r="A3" s="723" t="s">
        <v>206</v>
      </c>
      <c r="B3" s="723"/>
      <c r="C3" s="724"/>
      <c r="D3" s="91"/>
      <c r="E3" s="91"/>
      <c r="F3" s="91"/>
      <c r="G3" s="26"/>
      <c r="H3" s="50"/>
      <c r="I3" s="158"/>
      <c r="J3" s="159"/>
      <c r="K3" s="160"/>
      <c r="L3" s="152"/>
      <c r="M3" s="161"/>
    </row>
    <row r="4" spans="1:16" ht="17.399999999999999">
      <c r="A4" s="723"/>
      <c r="B4" s="723"/>
      <c r="C4" s="724"/>
      <c r="D4" s="91"/>
      <c r="E4" s="91"/>
      <c r="F4" s="91"/>
      <c r="G4" s="28"/>
      <c r="H4" s="162"/>
      <c r="I4" s="162"/>
      <c r="J4" s="151"/>
      <c r="K4" s="160"/>
      <c r="L4" s="152"/>
      <c r="M4" s="161"/>
      <c r="N4" s="117"/>
    </row>
    <row r="5" spans="1:16">
      <c r="A5" s="723"/>
      <c r="B5" s="723"/>
      <c r="C5" s="724"/>
      <c r="D5" s="91"/>
      <c r="E5" s="29"/>
      <c r="F5" s="91"/>
      <c r="G5" s="30"/>
      <c r="H5"/>
      <c r="I5" s="163"/>
      <c r="J5" s="151"/>
      <c r="K5" s="160"/>
      <c r="L5" s="160"/>
      <c r="M5" s="161"/>
      <c r="N5" s="22" t="s">
        <v>216</v>
      </c>
    </row>
    <row r="6" spans="1:16">
      <c r="A6" s="723"/>
      <c r="B6" s="723"/>
      <c r="C6" s="724"/>
      <c r="D6" s="91"/>
      <c r="E6" s="92"/>
      <c r="F6" s="91"/>
      <c r="G6" s="30"/>
      <c r="H6"/>
      <c r="I6" s="164"/>
      <c r="J6" s="151"/>
      <c r="K6" s="160"/>
      <c r="L6" s="160"/>
      <c r="M6" s="161"/>
      <c r="P6" s="22">
        <v>1</v>
      </c>
    </row>
    <row r="7" spans="1:16">
      <c r="A7" s="723"/>
      <c r="B7" s="723"/>
      <c r="C7" s="724"/>
      <c r="D7" s="91"/>
      <c r="E7" s="92"/>
      <c r="F7" s="91" t="s">
        <v>206</v>
      </c>
      <c r="G7" s="30"/>
      <c r="H7" s="165"/>
      <c r="I7" s="163"/>
      <c r="J7" s="151"/>
      <c r="K7" s="160"/>
      <c r="L7" s="160"/>
      <c r="M7" s="161"/>
    </row>
    <row r="8" spans="1:16">
      <c r="A8" s="723"/>
      <c r="B8" s="723"/>
      <c r="C8" s="724"/>
      <c r="D8" s="91"/>
      <c r="E8" s="92"/>
      <c r="F8" s="91"/>
      <c r="G8" s="30"/>
      <c r="H8" s="156"/>
      <c r="I8" s="166"/>
      <c r="J8" s="166"/>
      <c r="K8" s="166"/>
      <c r="L8" s="160"/>
      <c r="M8" s="167"/>
      <c r="N8" s="32" t="s">
        <v>42</v>
      </c>
    </row>
    <row r="9" spans="1:16">
      <c r="A9" s="723"/>
      <c r="B9" s="723"/>
      <c r="C9" s="724"/>
      <c r="D9" s="91"/>
      <c r="E9" s="92"/>
      <c r="F9" s="91"/>
      <c r="G9" s="30"/>
      <c r="H9" s="166"/>
      <c r="I9" s="166"/>
      <c r="J9" s="166"/>
      <c r="K9" s="166"/>
      <c r="L9" s="160"/>
      <c r="M9" s="167"/>
      <c r="N9" s="32"/>
    </row>
    <row r="10" spans="1:16">
      <c r="A10" s="723"/>
      <c r="B10" s="723"/>
      <c r="C10" s="724"/>
      <c r="D10" s="91"/>
      <c r="E10" s="92"/>
      <c r="F10" s="91"/>
      <c r="G10" s="30"/>
      <c r="H10" s="166"/>
      <c r="I10" s="166"/>
      <c r="J10" s="166"/>
      <c r="K10" s="166"/>
      <c r="L10" s="160"/>
      <c r="M10" s="167"/>
      <c r="N10" s="32" t="s">
        <v>43</v>
      </c>
    </row>
    <row r="11" spans="1:16">
      <c r="A11" s="723"/>
      <c r="B11" s="723"/>
      <c r="C11" s="724"/>
      <c r="D11" s="91"/>
      <c r="E11" s="92"/>
      <c r="F11" s="91"/>
      <c r="G11" s="30"/>
      <c r="H11" s="166"/>
      <c r="I11" s="166"/>
      <c r="J11" s="166"/>
      <c r="K11" s="166"/>
      <c r="L11" s="160"/>
      <c r="M11" s="167"/>
    </row>
    <row r="12" spans="1:16">
      <c r="A12" s="723"/>
      <c r="B12" s="723"/>
      <c r="C12" s="724"/>
      <c r="D12" s="91"/>
      <c r="E12" s="92"/>
      <c r="F12" s="91"/>
      <c r="G12" s="30"/>
      <c r="H12" s="166"/>
      <c r="I12" s="166"/>
      <c r="J12" s="166"/>
      <c r="K12" s="166"/>
      <c r="L12" s="160"/>
      <c r="M12" s="167"/>
      <c r="O12" s="126"/>
    </row>
    <row r="13" spans="1:16">
      <c r="A13" s="723"/>
      <c r="B13" s="723"/>
      <c r="C13" s="724"/>
      <c r="D13" s="91"/>
      <c r="E13" s="92"/>
      <c r="F13" s="91"/>
      <c r="G13" s="30"/>
      <c r="H13" s="166"/>
      <c r="I13" s="166"/>
      <c r="J13" s="166"/>
      <c r="K13" s="166"/>
      <c r="L13" s="160"/>
      <c r="M13" s="167"/>
      <c r="N13" s="139" t="s">
        <v>44</v>
      </c>
    </row>
    <row r="14" spans="1:16">
      <c r="A14" s="723"/>
      <c r="B14" s="723"/>
      <c r="C14" s="724"/>
      <c r="D14" s="91"/>
      <c r="E14" s="92"/>
      <c r="F14" s="91"/>
      <c r="G14" s="30"/>
      <c r="H14" s="166"/>
      <c r="I14" s="166"/>
      <c r="J14" s="166"/>
      <c r="K14" s="166"/>
      <c r="L14" s="160"/>
      <c r="M14" s="167"/>
    </row>
    <row r="15" spans="1:16">
      <c r="A15" s="723"/>
      <c r="B15" s="723"/>
      <c r="C15" s="724"/>
      <c r="D15" s="91"/>
      <c r="E15" s="91" t="s">
        <v>17</v>
      </c>
      <c r="F15" s="91"/>
      <c r="G15" s="26"/>
      <c r="H15" s="165"/>
      <c r="I15" s="163"/>
      <c r="J15" s="156"/>
      <c r="K15" s="160"/>
      <c r="L15" s="160"/>
      <c r="M15" s="167"/>
      <c r="N15" s="118" t="s">
        <v>45</v>
      </c>
    </row>
    <row r="16" spans="1:16">
      <c r="A16" s="723"/>
      <c r="B16" s="723"/>
      <c r="C16" s="724"/>
      <c r="D16" s="91"/>
      <c r="E16" s="91"/>
      <c r="F16" s="91"/>
      <c r="G16" s="26"/>
      <c r="H16" s="151"/>
      <c r="I16" s="163"/>
      <c r="J16" s="151"/>
      <c r="K16" s="160"/>
      <c r="L16" s="160"/>
      <c r="M16" s="167"/>
      <c r="N16" s="93" t="s">
        <v>46</v>
      </c>
    </row>
    <row r="17" spans="1:19" ht="20.25" customHeight="1" thickBot="1">
      <c r="A17" s="682" t="s">
        <v>338</v>
      </c>
      <c r="B17" s="683"/>
      <c r="C17" s="683"/>
      <c r="D17" s="94"/>
      <c r="E17" s="95"/>
      <c r="F17" s="684" t="s">
        <v>339</v>
      </c>
      <c r="G17" s="685"/>
      <c r="H17" s="165"/>
      <c r="I17" s="163"/>
      <c r="J17" s="156"/>
      <c r="K17" s="160"/>
      <c r="L17" s="157"/>
      <c r="M17" s="161"/>
    </row>
    <row r="18" spans="1:19" ht="39" customHeight="1" thickTop="1">
      <c r="A18" s="686" t="s">
        <v>47</v>
      </c>
      <c r="B18" s="687"/>
      <c r="C18" s="688"/>
      <c r="D18" s="96" t="s">
        <v>48</v>
      </c>
      <c r="E18" s="378" t="s">
        <v>209</v>
      </c>
      <c r="F18" s="689" t="s">
        <v>49</v>
      </c>
      <c r="G18" s="690"/>
      <c r="H18" s="151"/>
      <c r="I18" s="163"/>
      <c r="J18" s="151"/>
      <c r="K18" s="160"/>
      <c r="L18" s="160"/>
      <c r="M18" s="161"/>
      <c r="Q18" s="22" t="s">
        <v>3</v>
      </c>
      <c r="S18" s="22" t="s">
        <v>17</v>
      </c>
    </row>
    <row r="19" spans="1:19" ht="30" customHeight="1">
      <c r="A19" s="691" t="s">
        <v>179</v>
      </c>
      <c r="B19" s="691"/>
      <c r="C19" s="691"/>
      <c r="D19" s="691"/>
      <c r="E19" s="691"/>
      <c r="F19" s="691"/>
      <c r="G19" s="691"/>
      <c r="H19" s="168"/>
      <c r="I19" s="169" t="s">
        <v>50</v>
      </c>
      <c r="J19" s="169"/>
      <c r="K19" s="169"/>
      <c r="L19" s="157"/>
      <c r="M19" s="161"/>
    </row>
    <row r="20" spans="1:19" ht="17.399999999999999">
      <c r="E20" s="97" t="s">
        <v>51</v>
      </c>
      <c r="F20" s="98" t="s">
        <v>52</v>
      </c>
      <c r="H20" s="127" t="s">
        <v>41</v>
      </c>
      <c r="I20" s="163"/>
      <c r="J20" s="151" t="s">
        <v>17</v>
      </c>
      <c r="K20" s="170" t="s">
        <v>17</v>
      </c>
      <c r="L20" s="160"/>
      <c r="M20" s="161"/>
    </row>
    <row r="21" spans="1:19" ht="16.8" thickBot="1">
      <c r="A21" s="99"/>
      <c r="B21" s="692">
        <v>45795</v>
      </c>
      <c r="C21" s="693"/>
      <c r="D21" s="212" t="s">
        <v>53</v>
      </c>
      <c r="E21" s="694" t="s">
        <v>54</v>
      </c>
      <c r="F21" s="695"/>
      <c r="G21" s="27" t="s">
        <v>55</v>
      </c>
      <c r="H21" s="705" t="s">
        <v>312</v>
      </c>
      <c r="I21" s="706"/>
      <c r="J21" s="706"/>
      <c r="K21" s="706"/>
      <c r="L21" s="706"/>
      <c r="M21" s="171" t="s">
        <v>184</v>
      </c>
      <c r="N21" s="173"/>
    </row>
    <row r="22" spans="1:19" ht="36" customHeight="1" thickTop="1" thickBot="1">
      <c r="A22" s="213" t="s">
        <v>56</v>
      </c>
      <c r="B22" s="707" t="s">
        <v>57</v>
      </c>
      <c r="C22" s="708"/>
      <c r="D22" s="709"/>
      <c r="E22" s="214" t="s">
        <v>311</v>
      </c>
      <c r="F22" s="214" t="s">
        <v>313</v>
      </c>
      <c r="G22" s="215" t="s">
        <v>58</v>
      </c>
      <c r="H22" s="710" t="s">
        <v>59</v>
      </c>
      <c r="I22" s="711"/>
      <c r="J22" s="711"/>
      <c r="K22" s="711"/>
      <c r="L22" s="712"/>
      <c r="M22" s="172" t="s">
        <v>60</v>
      </c>
      <c r="N22" s="174" t="s">
        <v>61</v>
      </c>
      <c r="R22" s="22" t="s">
        <v>3</v>
      </c>
    </row>
    <row r="23" spans="1:19" ht="71.400000000000006" customHeight="1" thickBot="1">
      <c r="A23" s="180" t="s">
        <v>62</v>
      </c>
      <c r="B23" s="696" t="str">
        <f>IF(G23&gt;5,"☆☆☆☆",IF(AND(G23&gt;=2.39,G23&lt;5),"☆☆☆",IF(AND(G23&gt;=1.39,G23&lt;2.4),"☆☆",IF(AND(G23&gt;0,G23&lt;1.4),"☆",IF(AND(G23&gt;=-1.39,G23&lt;0),"★",IF(AND(G23&gt;=-2.39,G23&lt;-1.4),"★★",IF(AND(G23&gt;=-3.39,G23&lt;-2.4),"★★★")))))))</f>
        <v>★</v>
      </c>
      <c r="C23" s="697"/>
      <c r="D23" s="698"/>
      <c r="E23" s="452">
        <v>4.87</v>
      </c>
      <c r="F23" s="452">
        <v>4.16</v>
      </c>
      <c r="G23" s="129">
        <f t="shared" ref="G23:G69" si="0">F23-E23</f>
        <v>-0.71</v>
      </c>
      <c r="H23" s="713" t="s">
        <v>479</v>
      </c>
      <c r="I23" s="714"/>
      <c r="J23" s="714"/>
      <c r="K23" s="714"/>
      <c r="L23" s="715"/>
      <c r="M23" s="644" t="s">
        <v>478</v>
      </c>
      <c r="N23" s="645">
        <v>45790</v>
      </c>
      <c r="O23" s="122" t="s">
        <v>63</v>
      </c>
    </row>
    <row r="24" spans="1:19" ht="61.2" customHeight="1" thickBot="1">
      <c r="A24" s="100" t="s">
        <v>64</v>
      </c>
      <c r="B24" s="696" t="str">
        <f>IF(G24&gt;5,"☆☆☆☆",IF(AND(G24&gt;=2.39,G24&lt;5),"☆☆☆",IF(AND(G24&gt;=1.39,G24&lt;2.4),"☆☆",IF(AND(G24&gt;0,G24&lt;1.4),"☆",IF(AND(G24&gt;=-1.39,G24&lt;0),"★",IF(AND(G24&gt;=-2.39,G24&lt;-1.4),"★★",IF(AND(G24&gt;=-3.39,G24&lt;-2.4),"★★★")))))))</f>
        <v>★</v>
      </c>
      <c r="C24" s="697"/>
      <c r="D24" s="698"/>
      <c r="E24" s="452">
        <v>3.68</v>
      </c>
      <c r="F24" s="596">
        <v>2.33</v>
      </c>
      <c r="G24" s="129">
        <f t="shared" si="0"/>
        <v>-1.35</v>
      </c>
      <c r="H24" s="716"/>
      <c r="I24" s="717"/>
      <c r="J24" s="717"/>
      <c r="K24" s="717"/>
      <c r="L24" s="718"/>
      <c r="M24" s="598"/>
      <c r="N24" s="599"/>
      <c r="O24" s="122" t="s">
        <v>64</v>
      </c>
      <c r="Q24" s="22" t="s">
        <v>3</v>
      </c>
    </row>
    <row r="25" spans="1:19" ht="65.400000000000006" customHeight="1" thickBot="1">
      <c r="A25" s="218" t="s">
        <v>65</v>
      </c>
      <c r="B25" s="696" t="str">
        <f t="shared" ref="B25" si="1">IF(G25&gt;5,"☆☆☆☆",IF(AND(G25&gt;=2.39,G25&lt;5),"☆☆☆",IF(AND(G25&gt;=1.39,G25&lt;2.4),"☆☆",IF(AND(G25&gt;0,G25&lt;1.4),"☆",IF(AND(G25&gt;=-1.39,G25&lt;0),"★",IF(AND(G25&gt;=-2.39,G25&lt;-1.4),"★★",IF(AND(G25&gt;=-3.39,G25&lt;-2.4),"★★★")))))))</f>
        <v>★</v>
      </c>
      <c r="C25" s="697"/>
      <c r="D25" s="698"/>
      <c r="E25" s="453">
        <v>6.14</v>
      </c>
      <c r="F25" s="452">
        <v>5.19</v>
      </c>
      <c r="G25" s="129">
        <f t="shared" si="0"/>
        <v>-0.94999999999999929</v>
      </c>
      <c r="H25" s="702" t="s">
        <v>316</v>
      </c>
      <c r="I25" s="703"/>
      <c r="J25" s="703"/>
      <c r="K25" s="703"/>
      <c r="L25" s="704"/>
      <c r="M25" s="600" t="s">
        <v>317</v>
      </c>
      <c r="N25" s="599">
        <v>45778</v>
      </c>
      <c r="O25" s="122" t="s">
        <v>65</v>
      </c>
    </row>
    <row r="26" spans="1:19" ht="61.2" customHeight="1" thickBot="1">
      <c r="A26" s="218" t="s">
        <v>66</v>
      </c>
      <c r="B26" s="696" t="str">
        <f t="shared" ref="B26:B70" si="2">IF(G26&gt;5,"☆☆☆☆",IF(AND(G26&gt;=2.39,G26&lt;5),"☆☆☆",IF(AND(G26&gt;=1.39,G26&lt;2.4),"☆☆",IF(AND(G26&gt;0,G26&lt;1.4),"☆",IF(AND(G26&gt;=-1.39,G26&lt;0),"★",IF(AND(G26&gt;=-2.39,G26&lt;-1.4),"★★",IF(AND(G26&gt;=-3.39,G26&lt;-2.4),"★★★")))))))</f>
        <v>★</v>
      </c>
      <c r="C26" s="697"/>
      <c r="D26" s="698"/>
      <c r="E26" s="452">
        <v>5.87</v>
      </c>
      <c r="F26" s="452">
        <v>4.63</v>
      </c>
      <c r="G26" s="129">
        <f t="shared" si="0"/>
        <v>-1.2400000000000002</v>
      </c>
      <c r="H26" s="719" t="s">
        <v>270</v>
      </c>
      <c r="I26" s="720"/>
      <c r="J26" s="720"/>
      <c r="K26" s="720"/>
      <c r="L26" s="721"/>
      <c r="M26" s="216" t="s">
        <v>271</v>
      </c>
      <c r="N26" s="217">
        <v>45784</v>
      </c>
      <c r="O26" s="122" t="s">
        <v>66</v>
      </c>
    </row>
    <row r="27" spans="1:19" ht="61.2" customHeight="1" thickBot="1">
      <c r="A27" s="218" t="s">
        <v>67</v>
      </c>
      <c r="B27" s="696" t="str">
        <f t="shared" si="2"/>
        <v>★</v>
      </c>
      <c r="C27" s="697"/>
      <c r="D27" s="698"/>
      <c r="E27" s="596">
        <v>2.38</v>
      </c>
      <c r="F27" s="596">
        <v>1.69</v>
      </c>
      <c r="G27" s="129">
        <f t="shared" si="0"/>
        <v>-0.69</v>
      </c>
      <c r="H27" s="722"/>
      <c r="I27" s="720"/>
      <c r="J27" s="720"/>
      <c r="K27" s="720"/>
      <c r="L27" s="721"/>
      <c r="M27" s="216"/>
      <c r="N27" s="219"/>
      <c r="O27" s="122" t="s">
        <v>67</v>
      </c>
    </row>
    <row r="28" spans="1:19" ht="61.2" customHeight="1" thickBot="1">
      <c r="A28" s="218" t="s">
        <v>68</v>
      </c>
      <c r="B28" s="696" t="str">
        <f t="shared" si="2"/>
        <v>★</v>
      </c>
      <c r="C28" s="697"/>
      <c r="D28" s="698"/>
      <c r="E28" s="453">
        <v>6.16</v>
      </c>
      <c r="F28" s="452">
        <v>4.7699999999999996</v>
      </c>
      <c r="G28" s="129">
        <f t="shared" si="0"/>
        <v>-1.3900000000000006</v>
      </c>
      <c r="H28" s="699"/>
      <c r="I28" s="700"/>
      <c r="J28" s="700"/>
      <c r="K28" s="700"/>
      <c r="L28" s="701"/>
      <c r="M28" s="216"/>
      <c r="N28" s="217"/>
      <c r="O28" s="122" t="s">
        <v>68</v>
      </c>
    </row>
    <row r="29" spans="1:19" ht="61.2" customHeight="1" thickBot="1">
      <c r="A29" s="218" t="s">
        <v>69</v>
      </c>
      <c r="B29" s="696" t="str">
        <f t="shared" si="2"/>
        <v>☆</v>
      </c>
      <c r="C29" s="697"/>
      <c r="D29" s="698"/>
      <c r="E29" s="452">
        <v>4.5</v>
      </c>
      <c r="F29" s="452">
        <v>5.75</v>
      </c>
      <c r="G29" s="129">
        <f t="shared" si="0"/>
        <v>1.25</v>
      </c>
      <c r="H29" s="725" t="s">
        <v>266</v>
      </c>
      <c r="I29" s="726"/>
      <c r="J29" s="726"/>
      <c r="K29" s="726"/>
      <c r="L29" s="727"/>
      <c r="M29" s="473" t="s">
        <v>267</v>
      </c>
      <c r="N29" s="474">
        <v>45788</v>
      </c>
      <c r="O29" s="122" t="s">
        <v>69</v>
      </c>
    </row>
    <row r="30" spans="1:19" ht="61.2" customHeight="1" thickBot="1">
      <c r="A30" s="218" t="s">
        <v>70</v>
      </c>
      <c r="B30" s="696" t="str">
        <f t="shared" si="2"/>
        <v>★</v>
      </c>
      <c r="C30" s="697"/>
      <c r="D30" s="698"/>
      <c r="E30" s="453">
        <v>6.84</v>
      </c>
      <c r="F30" s="452">
        <v>5.47</v>
      </c>
      <c r="G30" s="129">
        <f t="shared" si="0"/>
        <v>-1.37</v>
      </c>
      <c r="H30" s="699"/>
      <c r="I30" s="700"/>
      <c r="J30" s="700"/>
      <c r="K30" s="700"/>
      <c r="L30" s="701"/>
      <c r="M30" s="427"/>
      <c r="N30" s="217"/>
      <c r="O30" s="122" t="s">
        <v>70</v>
      </c>
    </row>
    <row r="31" spans="1:19" ht="61.2" customHeight="1" thickBot="1">
      <c r="A31" s="218" t="s">
        <v>71</v>
      </c>
      <c r="B31" s="696" t="str">
        <f t="shared" si="2"/>
        <v>☆</v>
      </c>
      <c r="C31" s="697"/>
      <c r="D31" s="698"/>
      <c r="E31" s="452">
        <v>4.1900000000000004</v>
      </c>
      <c r="F31" s="452">
        <v>4.26</v>
      </c>
      <c r="G31" s="129">
        <f t="shared" si="0"/>
        <v>6.9999999999999396E-2</v>
      </c>
      <c r="H31" s="731" t="s">
        <v>318</v>
      </c>
      <c r="I31" s="732"/>
      <c r="J31" s="732"/>
      <c r="K31" s="732"/>
      <c r="L31" s="733"/>
      <c r="M31" s="589" t="s">
        <v>319</v>
      </c>
      <c r="N31" s="599">
        <v>45780</v>
      </c>
      <c r="O31" s="122" t="s">
        <v>71</v>
      </c>
    </row>
    <row r="32" spans="1:19" ht="61.2" customHeight="1" thickBot="1">
      <c r="A32" s="220" t="s">
        <v>72</v>
      </c>
      <c r="B32" s="696" t="str">
        <f t="shared" si="2"/>
        <v>★</v>
      </c>
      <c r="C32" s="697"/>
      <c r="D32" s="698"/>
      <c r="E32" s="453">
        <v>7.32</v>
      </c>
      <c r="F32" s="453">
        <v>6.24</v>
      </c>
      <c r="G32" s="129">
        <f t="shared" si="0"/>
        <v>-1.08</v>
      </c>
      <c r="H32" s="719"/>
      <c r="I32" s="720"/>
      <c r="J32" s="720"/>
      <c r="K32" s="720"/>
      <c r="L32" s="721"/>
      <c r="M32" s="216"/>
      <c r="N32" s="428"/>
      <c r="O32" s="122" t="s">
        <v>72</v>
      </c>
    </row>
    <row r="33" spans="1:16" ht="61.2" customHeight="1" thickBot="1">
      <c r="A33" s="221" t="s">
        <v>73</v>
      </c>
      <c r="B33" s="696" t="str">
        <f t="shared" si="2"/>
        <v>★</v>
      </c>
      <c r="C33" s="697"/>
      <c r="D33" s="698"/>
      <c r="E33" s="453">
        <v>6.67</v>
      </c>
      <c r="F33" s="452">
        <v>5.46</v>
      </c>
      <c r="G33" s="129">
        <f t="shared" si="0"/>
        <v>-1.21</v>
      </c>
      <c r="H33" s="719"/>
      <c r="I33" s="720"/>
      <c r="J33" s="720"/>
      <c r="K33" s="720"/>
      <c r="L33" s="721"/>
      <c r="M33" s="216"/>
      <c r="N33" s="217"/>
      <c r="O33" s="122" t="s">
        <v>73</v>
      </c>
    </row>
    <row r="34" spans="1:16" ht="61.2" customHeight="1" thickBot="1">
      <c r="A34" s="100" t="s">
        <v>74</v>
      </c>
      <c r="B34" s="696" t="str">
        <f t="shared" si="2"/>
        <v>★</v>
      </c>
      <c r="C34" s="697"/>
      <c r="D34" s="698"/>
      <c r="E34" s="452">
        <v>3.95</v>
      </c>
      <c r="F34" s="452">
        <v>3.58</v>
      </c>
      <c r="G34" s="129">
        <f t="shared" si="0"/>
        <v>-0.37000000000000011</v>
      </c>
      <c r="H34" s="728"/>
      <c r="I34" s="729"/>
      <c r="J34" s="729"/>
      <c r="K34" s="729"/>
      <c r="L34" s="730"/>
      <c r="M34" s="462"/>
      <c r="N34" s="463"/>
      <c r="O34" s="122" t="s">
        <v>74</v>
      </c>
    </row>
    <row r="35" spans="1:16" ht="61.2" customHeight="1" thickBot="1">
      <c r="A35" s="222" t="s">
        <v>75</v>
      </c>
      <c r="B35" s="696" t="str">
        <f t="shared" si="2"/>
        <v>★</v>
      </c>
      <c r="C35" s="697"/>
      <c r="D35" s="698"/>
      <c r="E35" s="453">
        <v>6.52</v>
      </c>
      <c r="F35" s="452">
        <v>5.74</v>
      </c>
      <c r="G35" s="129">
        <f t="shared" si="0"/>
        <v>-0.77999999999999936</v>
      </c>
      <c r="H35" s="734" t="s">
        <v>320</v>
      </c>
      <c r="I35" s="735"/>
      <c r="J35" s="735"/>
      <c r="K35" s="735"/>
      <c r="L35" s="736"/>
      <c r="M35" s="601" t="s">
        <v>321</v>
      </c>
      <c r="N35" s="602">
        <v>45777</v>
      </c>
      <c r="O35" s="122" t="s">
        <v>75</v>
      </c>
    </row>
    <row r="36" spans="1:16" ht="61.2" customHeight="1" thickBot="1">
      <c r="A36" s="223" t="s">
        <v>76</v>
      </c>
      <c r="B36" s="696" t="str">
        <f t="shared" si="2"/>
        <v>★</v>
      </c>
      <c r="C36" s="697"/>
      <c r="D36" s="698"/>
      <c r="E36" s="452">
        <v>5.04</v>
      </c>
      <c r="F36" s="452">
        <v>4.3099999999999996</v>
      </c>
      <c r="G36" s="129">
        <f t="shared" si="0"/>
        <v>-0.73000000000000043</v>
      </c>
      <c r="H36" s="702" t="s">
        <v>322</v>
      </c>
      <c r="I36" s="703"/>
      <c r="J36" s="703"/>
      <c r="K36" s="703"/>
      <c r="L36" s="704"/>
      <c r="M36" s="601" t="s">
        <v>323</v>
      </c>
      <c r="N36" s="603">
        <v>45779</v>
      </c>
      <c r="O36" s="122" t="s">
        <v>76</v>
      </c>
    </row>
    <row r="37" spans="1:16" ht="70.2" customHeight="1" thickBot="1">
      <c r="A37" s="218" t="s">
        <v>77</v>
      </c>
      <c r="B37" s="696" t="str">
        <f t="shared" si="2"/>
        <v>★★</v>
      </c>
      <c r="C37" s="697"/>
      <c r="D37" s="698"/>
      <c r="E37" s="452">
        <v>4.13</v>
      </c>
      <c r="F37" s="596">
        <v>2.5</v>
      </c>
      <c r="G37" s="129">
        <f t="shared" si="0"/>
        <v>-1.63</v>
      </c>
      <c r="H37" s="699"/>
      <c r="I37" s="700"/>
      <c r="J37" s="700"/>
      <c r="K37" s="700"/>
      <c r="L37" s="701"/>
      <c r="M37" s="216"/>
      <c r="N37" s="217"/>
      <c r="O37" s="122" t="s">
        <v>77</v>
      </c>
    </row>
    <row r="38" spans="1:16" ht="61.2" customHeight="1" thickBot="1">
      <c r="A38" s="218" t="s">
        <v>78</v>
      </c>
      <c r="B38" s="696" t="str">
        <f t="shared" si="2"/>
        <v>★</v>
      </c>
      <c r="C38" s="697"/>
      <c r="D38" s="698"/>
      <c r="E38" s="453">
        <v>7.21</v>
      </c>
      <c r="F38" s="452">
        <v>5.86</v>
      </c>
      <c r="G38" s="129">
        <f t="shared" si="0"/>
        <v>-1.3499999999999996</v>
      </c>
      <c r="H38" s="699"/>
      <c r="I38" s="700"/>
      <c r="J38" s="700"/>
      <c r="K38" s="700"/>
      <c r="L38" s="701"/>
      <c r="M38" s="216"/>
      <c r="N38" s="217"/>
      <c r="O38" s="122" t="s">
        <v>78</v>
      </c>
    </row>
    <row r="39" spans="1:16" ht="61.2" customHeight="1" thickBot="1">
      <c r="A39" s="218" t="s">
        <v>79</v>
      </c>
      <c r="B39" s="696" t="str">
        <f t="shared" si="2"/>
        <v>★★</v>
      </c>
      <c r="C39" s="697"/>
      <c r="D39" s="698"/>
      <c r="E39" s="453">
        <v>10.97</v>
      </c>
      <c r="F39" s="453">
        <v>9</v>
      </c>
      <c r="G39" s="129">
        <f t="shared" si="0"/>
        <v>-1.9700000000000006</v>
      </c>
      <c r="H39" s="699"/>
      <c r="I39" s="700"/>
      <c r="J39" s="700"/>
      <c r="K39" s="700"/>
      <c r="L39" s="701"/>
      <c r="M39" s="459"/>
      <c r="N39" s="219"/>
      <c r="O39" s="122" t="s">
        <v>79</v>
      </c>
    </row>
    <row r="40" spans="1:16" ht="61.2" customHeight="1" thickBot="1">
      <c r="A40" s="218" t="s">
        <v>80</v>
      </c>
      <c r="B40" s="696" t="str">
        <f t="shared" si="2"/>
        <v>★★</v>
      </c>
      <c r="C40" s="697"/>
      <c r="D40" s="698"/>
      <c r="E40" s="453">
        <v>8.44</v>
      </c>
      <c r="F40" s="453">
        <v>6.92</v>
      </c>
      <c r="G40" s="129">
        <f t="shared" si="0"/>
        <v>-1.5199999999999996</v>
      </c>
      <c r="H40" s="719"/>
      <c r="I40" s="720"/>
      <c r="J40" s="720"/>
      <c r="K40" s="720"/>
      <c r="L40" s="721"/>
      <c r="M40" s="216"/>
      <c r="N40" s="217"/>
      <c r="O40" s="122" t="s">
        <v>80</v>
      </c>
    </row>
    <row r="41" spans="1:16" ht="75" customHeight="1" thickBot="1">
      <c r="A41" s="218" t="s">
        <v>81</v>
      </c>
      <c r="B41" s="696" t="str">
        <f t="shared" si="2"/>
        <v>★</v>
      </c>
      <c r="C41" s="697"/>
      <c r="D41" s="698"/>
      <c r="E41" s="452">
        <v>3.62</v>
      </c>
      <c r="F41" s="452">
        <v>3.52</v>
      </c>
      <c r="G41" s="129">
        <f t="shared" si="0"/>
        <v>-0.10000000000000009</v>
      </c>
      <c r="H41" s="742"/>
      <c r="I41" s="743"/>
      <c r="J41" s="743"/>
      <c r="K41" s="743"/>
      <c r="L41" s="744"/>
      <c r="M41" s="216"/>
      <c r="N41" s="217"/>
      <c r="O41" s="122" t="s">
        <v>81</v>
      </c>
    </row>
    <row r="42" spans="1:16" ht="61.2" customHeight="1" thickBot="1">
      <c r="A42" s="218" t="s">
        <v>82</v>
      </c>
      <c r="B42" s="696" t="str">
        <f t="shared" si="2"/>
        <v>★</v>
      </c>
      <c r="C42" s="697"/>
      <c r="D42" s="698"/>
      <c r="E42" s="453">
        <v>6.55</v>
      </c>
      <c r="F42" s="452">
        <v>5.8</v>
      </c>
      <c r="G42" s="129">
        <f t="shared" si="0"/>
        <v>-0.75</v>
      </c>
      <c r="H42" s="739" t="s">
        <v>480</v>
      </c>
      <c r="I42" s="740"/>
      <c r="J42" s="740"/>
      <c r="K42" s="740"/>
      <c r="L42" s="741"/>
      <c r="M42" s="646" t="s">
        <v>481</v>
      </c>
      <c r="N42" s="474">
        <v>45791</v>
      </c>
      <c r="O42" s="122" t="s">
        <v>82</v>
      </c>
      <c r="P42" s="22" t="s">
        <v>41</v>
      </c>
    </row>
    <row r="43" spans="1:16" ht="69" customHeight="1" thickBot="1">
      <c r="A43" s="218" t="s">
        <v>83</v>
      </c>
      <c r="B43" s="696" t="str">
        <f t="shared" si="2"/>
        <v>☆☆</v>
      </c>
      <c r="C43" s="697"/>
      <c r="D43" s="698"/>
      <c r="E43" s="453">
        <v>11.07</v>
      </c>
      <c r="F43" s="454">
        <v>13.37</v>
      </c>
      <c r="G43" s="129">
        <f t="shared" si="0"/>
        <v>2.2999999999999989</v>
      </c>
      <c r="H43" s="702" t="s">
        <v>324</v>
      </c>
      <c r="I43" s="703"/>
      <c r="J43" s="703"/>
      <c r="K43" s="703"/>
      <c r="L43" s="704"/>
      <c r="M43" s="598" t="s">
        <v>325</v>
      </c>
      <c r="N43" s="599">
        <v>45783</v>
      </c>
      <c r="O43" s="122" t="s">
        <v>83</v>
      </c>
    </row>
    <row r="44" spans="1:16" ht="61.2" customHeight="1" thickBot="1">
      <c r="A44" s="224" t="s">
        <v>181</v>
      </c>
      <c r="B44" s="696" t="str">
        <f t="shared" si="2"/>
        <v>★</v>
      </c>
      <c r="C44" s="697"/>
      <c r="D44" s="698"/>
      <c r="E44" s="452">
        <v>4.49</v>
      </c>
      <c r="F44" s="452">
        <v>3.82</v>
      </c>
      <c r="G44" s="129">
        <f t="shared" si="0"/>
        <v>-0.67000000000000037</v>
      </c>
      <c r="H44" s="737" t="s">
        <v>326</v>
      </c>
      <c r="I44" s="738"/>
      <c r="J44" s="738"/>
      <c r="K44" s="738"/>
      <c r="L44" s="738"/>
      <c r="M44" s="437" t="s">
        <v>327</v>
      </c>
      <c r="N44" s="599">
        <v>45778</v>
      </c>
      <c r="O44" s="22" t="s">
        <v>181</v>
      </c>
    </row>
    <row r="45" spans="1:16" ht="61.2" customHeight="1" thickBot="1">
      <c r="A45" s="218" t="s">
        <v>84</v>
      </c>
      <c r="B45" s="696" t="str">
        <f t="shared" si="2"/>
        <v>★</v>
      </c>
      <c r="C45" s="697"/>
      <c r="D45" s="698"/>
      <c r="E45" s="452">
        <v>5.91</v>
      </c>
      <c r="F45" s="452">
        <v>4.63</v>
      </c>
      <c r="G45" s="129">
        <f t="shared" si="0"/>
        <v>-1.2800000000000002</v>
      </c>
      <c r="H45" s="699"/>
      <c r="I45" s="700"/>
      <c r="J45" s="700"/>
      <c r="K45" s="700"/>
      <c r="L45" s="701"/>
      <c r="M45" s="216"/>
      <c r="N45" s="428"/>
      <c r="O45" s="122" t="s">
        <v>84</v>
      </c>
    </row>
    <row r="46" spans="1:16" ht="61.2" customHeight="1" thickBot="1">
      <c r="A46" s="218" t="s">
        <v>85</v>
      </c>
      <c r="B46" s="696" t="s">
        <v>315</v>
      </c>
      <c r="C46" s="697"/>
      <c r="D46" s="698"/>
      <c r="E46" s="453">
        <v>6.22</v>
      </c>
      <c r="F46" s="452">
        <v>4.82</v>
      </c>
      <c r="G46" s="129">
        <f t="shared" si="0"/>
        <v>-1.3999999999999995</v>
      </c>
      <c r="H46" s="722"/>
      <c r="I46" s="720"/>
      <c r="J46" s="720"/>
      <c r="K46" s="720"/>
      <c r="L46" s="721"/>
      <c r="M46" s="216"/>
      <c r="N46" s="217"/>
      <c r="O46" s="122" t="s">
        <v>85</v>
      </c>
    </row>
    <row r="47" spans="1:16" ht="61.2" customHeight="1" thickBot="1">
      <c r="A47" s="218" t="s">
        <v>86</v>
      </c>
      <c r="B47" s="696" t="str">
        <f>IF(G47&gt;5,"☆☆☆☆",IF(AND(G47&gt;=2.39,G47&lt;5),"☆☆☆",IF(AND(G47&gt;=1.39,G47&lt;2.4),"☆☆",IF(AND(G47&gt;0,G47&lt;1.4),"☆",IF(AND(G47&gt;=-1.39,G47&lt;0),"★",IF(AND(G47&gt;=-2.39,G47&lt;-1.4),"★★",IF(AND(G47&gt;=-3.39,G47&lt;-2.4),"★★★")))))))</f>
        <v>☆</v>
      </c>
      <c r="C47" s="697"/>
      <c r="D47" s="698"/>
      <c r="E47" s="452">
        <v>3.71</v>
      </c>
      <c r="F47" s="452">
        <v>4.91</v>
      </c>
      <c r="G47" s="129">
        <f t="shared" si="0"/>
        <v>1.2000000000000002</v>
      </c>
      <c r="H47" s="719"/>
      <c r="I47" s="720"/>
      <c r="J47" s="720"/>
      <c r="K47" s="720"/>
      <c r="L47" s="721"/>
      <c r="M47" s="216"/>
      <c r="N47" s="217"/>
      <c r="O47" s="122" t="s">
        <v>86</v>
      </c>
    </row>
    <row r="48" spans="1:16" ht="61.2" customHeight="1" thickBot="1">
      <c r="A48" s="218" t="s">
        <v>87</v>
      </c>
      <c r="B48" s="696" t="str">
        <f t="shared" si="2"/>
        <v>★</v>
      </c>
      <c r="C48" s="697"/>
      <c r="D48" s="698"/>
      <c r="E48" s="453">
        <v>7.18</v>
      </c>
      <c r="F48" s="452">
        <v>5.97</v>
      </c>
      <c r="G48" s="129">
        <f t="shared" si="0"/>
        <v>-1.21</v>
      </c>
      <c r="H48" s="745" t="s">
        <v>328</v>
      </c>
      <c r="I48" s="746"/>
      <c r="J48" s="746"/>
      <c r="K48" s="746"/>
      <c r="L48" s="747"/>
      <c r="M48" s="598" t="s">
        <v>329</v>
      </c>
      <c r="N48" s="599">
        <v>45779</v>
      </c>
      <c r="O48" s="122" t="s">
        <v>87</v>
      </c>
    </row>
    <row r="49" spans="1:15" ht="61.2" customHeight="1" thickBot="1">
      <c r="A49" s="218" t="s">
        <v>88</v>
      </c>
      <c r="B49" s="696" t="str">
        <f t="shared" si="2"/>
        <v>★★</v>
      </c>
      <c r="C49" s="697"/>
      <c r="D49" s="698"/>
      <c r="E49" s="453">
        <v>8.2200000000000006</v>
      </c>
      <c r="F49" s="453">
        <v>6.39</v>
      </c>
      <c r="G49" s="129">
        <f t="shared" si="0"/>
        <v>-1.830000000000001</v>
      </c>
      <c r="H49" s="702"/>
      <c r="I49" s="703"/>
      <c r="J49" s="703"/>
      <c r="K49" s="703"/>
      <c r="L49" s="704"/>
      <c r="M49" s="598"/>
      <c r="N49" s="599"/>
      <c r="O49" s="122" t="s">
        <v>88</v>
      </c>
    </row>
    <row r="50" spans="1:15" ht="75.599999999999994" customHeight="1" thickBot="1">
      <c r="A50" s="218" t="s">
        <v>89</v>
      </c>
      <c r="B50" s="696" t="str">
        <f t="shared" si="2"/>
        <v>★</v>
      </c>
      <c r="C50" s="697"/>
      <c r="D50" s="698"/>
      <c r="E50" s="453">
        <v>7.98</v>
      </c>
      <c r="F50" s="453">
        <v>6.95</v>
      </c>
      <c r="G50" s="129">
        <f t="shared" si="0"/>
        <v>-1.0300000000000002</v>
      </c>
      <c r="H50" s="745" t="s">
        <v>330</v>
      </c>
      <c r="I50" s="746"/>
      <c r="J50" s="746"/>
      <c r="K50" s="746"/>
      <c r="L50" s="747"/>
      <c r="M50" s="598" t="s">
        <v>331</v>
      </c>
      <c r="N50" s="604">
        <v>45777</v>
      </c>
      <c r="O50" s="122" t="s">
        <v>89</v>
      </c>
    </row>
    <row r="51" spans="1:15" ht="61.2" customHeight="1" thickBot="1">
      <c r="A51" s="218" t="s">
        <v>90</v>
      </c>
      <c r="B51" s="696" t="str">
        <f t="shared" si="2"/>
        <v>★</v>
      </c>
      <c r="C51" s="697"/>
      <c r="D51" s="698"/>
      <c r="E51" s="453">
        <v>7.96</v>
      </c>
      <c r="F51" s="453">
        <v>7.13</v>
      </c>
      <c r="G51" s="129">
        <f t="shared" si="0"/>
        <v>-0.83000000000000007</v>
      </c>
      <c r="H51" s="719"/>
      <c r="I51" s="720"/>
      <c r="J51" s="720"/>
      <c r="K51" s="720"/>
      <c r="L51" s="721"/>
      <c r="M51" s="216"/>
      <c r="N51" s="217"/>
      <c r="O51" s="122" t="s">
        <v>90</v>
      </c>
    </row>
    <row r="52" spans="1:15" ht="61.2" customHeight="1" thickBot="1">
      <c r="A52" s="218" t="s">
        <v>91</v>
      </c>
      <c r="B52" s="696" t="str">
        <f t="shared" si="2"/>
        <v>★</v>
      </c>
      <c r="C52" s="697"/>
      <c r="D52" s="698"/>
      <c r="E52" s="453">
        <v>6.19</v>
      </c>
      <c r="F52" s="452">
        <v>5.59</v>
      </c>
      <c r="G52" s="129">
        <f t="shared" si="0"/>
        <v>-0.60000000000000053</v>
      </c>
      <c r="H52" s="699"/>
      <c r="I52" s="700"/>
      <c r="J52" s="700"/>
      <c r="K52" s="700"/>
      <c r="L52" s="701"/>
      <c r="M52" s="216"/>
      <c r="N52" s="217"/>
      <c r="O52" s="122" t="s">
        <v>91</v>
      </c>
    </row>
    <row r="53" spans="1:15" ht="61.2" customHeight="1" thickBot="1">
      <c r="A53" s="218" t="s">
        <v>92</v>
      </c>
      <c r="B53" s="696" t="str">
        <f t="shared" si="2"/>
        <v>★</v>
      </c>
      <c r="C53" s="697"/>
      <c r="D53" s="698"/>
      <c r="E53" s="452">
        <v>5.68</v>
      </c>
      <c r="F53" s="452">
        <v>4.84</v>
      </c>
      <c r="G53" s="129">
        <f t="shared" si="0"/>
        <v>-0.83999999999999986</v>
      </c>
      <c r="H53" s="719"/>
      <c r="I53" s="720"/>
      <c r="J53" s="720"/>
      <c r="K53" s="720"/>
      <c r="L53" s="721"/>
      <c r="M53" s="451"/>
      <c r="N53" s="217"/>
      <c r="O53" s="122" t="s">
        <v>92</v>
      </c>
    </row>
    <row r="54" spans="1:15" ht="61.2" customHeight="1" thickBot="1">
      <c r="A54" s="218" t="s">
        <v>93</v>
      </c>
      <c r="B54" s="696" t="str">
        <f t="shared" si="2"/>
        <v>★★</v>
      </c>
      <c r="C54" s="697"/>
      <c r="D54" s="698"/>
      <c r="E54" s="453">
        <v>9.27</v>
      </c>
      <c r="F54" s="453">
        <v>7.18</v>
      </c>
      <c r="G54" s="129">
        <f t="shared" si="0"/>
        <v>-2.09</v>
      </c>
      <c r="H54" s="719"/>
      <c r="I54" s="720"/>
      <c r="J54" s="720"/>
      <c r="K54" s="720"/>
      <c r="L54" s="721"/>
      <c r="M54" s="216"/>
      <c r="N54" s="217"/>
      <c r="O54" s="122" t="s">
        <v>93</v>
      </c>
    </row>
    <row r="55" spans="1:15" ht="61.2" customHeight="1" thickBot="1">
      <c r="A55" s="218" t="s">
        <v>94</v>
      </c>
      <c r="B55" s="696" t="str">
        <f t="shared" si="2"/>
        <v>☆</v>
      </c>
      <c r="C55" s="697"/>
      <c r="D55" s="698"/>
      <c r="E55" s="453">
        <v>9.18</v>
      </c>
      <c r="F55" s="453">
        <v>9.5</v>
      </c>
      <c r="G55" s="129">
        <f t="shared" si="0"/>
        <v>0.32000000000000028</v>
      </c>
      <c r="H55" s="702" t="s">
        <v>332</v>
      </c>
      <c r="I55" s="703"/>
      <c r="J55" s="703"/>
      <c r="K55" s="703"/>
      <c r="L55" s="704"/>
      <c r="M55" s="598" t="s">
        <v>333</v>
      </c>
      <c r="N55" s="599">
        <v>45777</v>
      </c>
      <c r="O55" s="122" t="s">
        <v>94</v>
      </c>
    </row>
    <row r="56" spans="1:15" ht="61.2" customHeight="1" thickBot="1">
      <c r="A56" s="218" t="s">
        <v>95</v>
      </c>
      <c r="B56" s="696" t="str">
        <f t="shared" si="2"/>
        <v>★</v>
      </c>
      <c r="C56" s="697"/>
      <c r="D56" s="698"/>
      <c r="E56" s="453">
        <v>7.28</v>
      </c>
      <c r="F56" s="453">
        <v>6.22</v>
      </c>
      <c r="G56" s="129">
        <f t="shared" si="0"/>
        <v>-1.0600000000000005</v>
      </c>
      <c r="H56" s="722"/>
      <c r="I56" s="720"/>
      <c r="J56" s="720"/>
      <c r="K56" s="720"/>
      <c r="L56" s="721"/>
      <c r="M56" s="216"/>
      <c r="N56" s="217"/>
      <c r="O56" s="122" t="s">
        <v>95</v>
      </c>
    </row>
    <row r="57" spans="1:15" ht="61.2" customHeight="1" thickBot="1">
      <c r="A57" s="218" t="s">
        <v>96</v>
      </c>
      <c r="B57" s="696" t="s">
        <v>314</v>
      </c>
      <c r="C57" s="697"/>
      <c r="D57" s="698"/>
      <c r="E57" s="454">
        <v>12.58</v>
      </c>
      <c r="F57" s="453">
        <v>7.63</v>
      </c>
      <c r="G57" s="129">
        <f t="shared" si="0"/>
        <v>-4.95</v>
      </c>
      <c r="H57" s="722"/>
      <c r="I57" s="720"/>
      <c r="J57" s="720"/>
      <c r="K57" s="720"/>
      <c r="L57" s="721"/>
      <c r="M57" s="216"/>
      <c r="N57" s="217"/>
      <c r="O57" s="122" t="s">
        <v>96</v>
      </c>
    </row>
    <row r="58" spans="1:15" ht="61.2" customHeight="1" thickBot="1">
      <c r="A58" s="218" t="s">
        <v>97</v>
      </c>
      <c r="B58" s="696" t="str">
        <f t="shared" si="2"/>
        <v>☆</v>
      </c>
      <c r="C58" s="697"/>
      <c r="D58" s="698"/>
      <c r="E58" s="452">
        <v>5.38</v>
      </c>
      <c r="F58" s="452">
        <v>5.86</v>
      </c>
      <c r="G58" s="129">
        <f t="shared" si="0"/>
        <v>0.48000000000000043</v>
      </c>
      <c r="H58" s="719"/>
      <c r="I58" s="720"/>
      <c r="J58" s="720"/>
      <c r="K58" s="720"/>
      <c r="L58" s="721"/>
      <c r="M58" s="216"/>
      <c r="N58" s="217"/>
      <c r="O58" s="122" t="s">
        <v>97</v>
      </c>
    </row>
    <row r="59" spans="1:15" ht="61.2" customHeight="1" thickBot="1">
      <c r="A59" s="218" t="s">
        <v>98</v>
      </c>
      <c r="B59" s="696" t="s">
        <v>314</v>
      </c>
      <c r="C59" s="697"/>
      <c r="D59" s="698"/>
      <c r="E59" s="453">
        <v>11.19</v>
      </c>
      <c r="F59" s="453">
        <v>6.88</v>
      </c>
      <c r="G59" s="129">
        <f t="shared" si="0"/>
        <v>-4.3099999999999996</v>
      </c>
      <c r="H59" s="719"/>
      <c r="I59" s="720"/>
      <c r="J59" s="720"/>
      <c r="K59" s="720"/>
      <c r="L59" s="721"/>
      <c r="M59" s="216"/>
      <c r="N59" s="217"/>
      <c r="O59" s="122" t="s">
        <v>98</v>
      </c>
    </row>
    <row r="60" spans="1:15" ht="61.2" customHeight="1" thickBot="1">
      <c r="A60" s="218" t="s">
        <v>99</v>
      </c>
      <c r="B60" s="696" t="str">
        <f t="shared" si="2"/>
        <v>★★</v>
      </c>
      <c r="C60" s="697"/>
      <c r="D60" s="698"/>
      <c r="E60" s="454">
        <v>12.19</v>
      </c>
      <c r="F60" s="453">
        <v>10.38</v>
      </c>
      <c r="G60" s="129">
        <f t="shared" si="0"/>
        <v>-1.8099999999999987</v>
      </c>
      <c r="H60" s="722"/>
      <c r="I60" s="720"/>
      <c r="J60" s="720"/>
      <c r="K60" s="720"/>
      <c r="L60" s="721"/>
      <c r="M60" s="216"/>
      <c r="N60" s="217"/>
      <c r="O60" s="122" t="s">
        <v>99</v>
      </c>
    </row>
    <row r="61" spans="1:15" ht="61.2" customHeight="1" thickBot="1">
      <c r="A61" s="218" t="s">
        <v>100</v>
      </c>
      <c r="B61" s="696" t="str">
        <f t="shared" si="2"/>
        <v>☆</v>
      </c>
      <c r="C61" s="697"/>
      <c r="D61" s="698"/>
      <c r="E61" s="596">
        <v>2.5499999999999998</v>
      </c>
      <c r="F61" s="596">
        <v>2.8</v>
      </c>
      <c r="G61" s="129">
        <f t="shared" si="0"/>
        <v>0.25</v>
      </c>
      <c r="H61" s="796"/>
      <c r="I61" s="797"/>
      <c r="J61" s="797"/>
      <c r="K61" s="797"/>
      <c r="L61" s="798"/>
      <c r="M61" s="591"/>
      <c r="N61" s="592"/>
      <c r="O61" s="122" t="s">
        <v>100</v>
      </c>
    </row>
    <row r="62" spans="1:15" ht="69" customHeight="1" thickBot="1">
      <c r="A62" s="218" t="s">
        <v>101</v>
      </c>
      <c r="B62" s="696" t="str">
        <f t="shared" si="2"/>
        <v>☆</v>
      </c>
      <c r="C62" s="697"/>
      <c r="D62" s="698"/>
      <c r="E62" s="453">
        <v>8.7899999999999991</v>
      </c>
      <c r="F62" s="453">
        <v>8.89</v>
      </c>
      <c r="G62" s="129">
        <f t="shared" si="0"/>
        <v>0.10000000000000142</v>
      </c>
      <c r="H62" s="799" t="s">
        <v>269</v>
      </c>
      <c r="I62" s="800"/>
      <c r="J62" s="800"/>
      <c r="K62" s="800"/>
      <c r="L62" s="801"/>
      <c r="M62" s="593" t="s">
        <v>268</v>
      </c>
      <c r="N62" s="594">
        <v>45786</v>
      </c>
      <c r="O62" s="122" t="s">
        <v>101</v>
      </c>
    </row>
    <row r="63" spans="1:15" ht="61.2" customHeight="1" thickBot="1">
      <c r="A63" s="218" t="s">
        <v>102</v>
      </c>
      <c r="B63" s="696" t="str">
        <f t="shared" si="2"/>
        <v>☆</v>
      </c>
      <c r="C63" s="697"/>
      <c r="D63" s="698"/>
      <c r="E63" s="453">
        <v>6.67</v>
      </c>
      <c r="F63" s="453">
        <v>7</v>
      </c>
      <c r="G63" s="129">
        <f t="shared" si="0"/>
        <v>0.33000000000000007</v>
      </c>
      <c r="H63" s="731"/>
      <c r="I63" s="732"/>
      <c r="J63" s="732"/>
      <c r="K63" s="732"/>
      <c r="L63" s="733"/>
      <c r="M63" s="605"/>
      <c r="N63" s="599"/>
      <c r="O63" s="122" t="s">
        <v>102</v>
      </c>
    </row>
    <row r="64" spans="1:15" ht="61.2" customHeight="1" thickBot="1">
      <c r="A64" s="218" t="s">
        <v>103</v>
      </c>
      <c r="B64" s="696" t="str">
        <f t="shared" si="2"/>
        <v>★</v>
      </c>
      <c r="C64" s="697"/>
      <c r="D64" s="698"/>
      <c r="E64" s="453">
        <v>6.55</v>
      </c>
      <c r="F64" s="452">
        <v>5.84</v>
      </c>
      <c r="G64" s="129">
        <f t="shared" si="0"/>
        <v>-0.71</v>
      </c>
      <c r="H64" s="793" t="s">
        <v>334</v>
      </c>
      <c r="I64" s="794"/>
      <c r="J64" s="794"/>
      <c r="K64" s="794"/>
      <c r="L64" s="795"/>
      <c r="M64" s="598" t="s">
        <v>335</v>
      </c>
      <c r="N64" s="599">
        <v>45778</v>
      </c>
      <c r="O64" s="122" t="s">
        <v>103</v>
      </c>
    </row>
    <row r="65" spans="1:18" ht="61.2" customHeight="1" thickBot="1">
      <c r="A65" s="218" t="s">
        <v>104</v>
      </c>
      <c r="B65" s="696" t="str">
        <f t="shared" si="2"/>
        <v>☆</v>
      </c>
      <c r="C65" s="697"/>
      <c r="D65" s="698"/>
      <c r="E65" s="453">
        <v>6.61</v>
      </c>
      <c r="F65" s="453">
        <v>7</v>
      </c>
      <c r="G65" s="129">
        <f t="shared" si="0"/>
        <v>0.38999999999999968</v>
      </c>
      <c r="H65" s="745" t="s">
        <v>336</v>
      </c>
      <c r="I65" s="746"/>
      <c r="J65" s="746"/>
      <c r="K65" s="746"/>
      <c r="L65" s="747"/>
      <c r="M65" s="590" t="s">
        <v>337</v>
      </c>
      <c r="N65" s="599">
        <v>45776</v>
      </c>
      <c r="O65" s="122" t="s">
        <v>104</v>
      </c>
    </row>
    <row r="66" spans="1:18" ht="61.2" customHeight="1" thickBot="1">
      <c r="A66" s="218" t="s">
        <v>105</v>
      </c>
      <c r="B66" s="696" t="str">
        <f t="shared" si="2"/>
        <v>★★</v>
      </c>
      <c r="C66" s="697"/>
      <c r="D66" s="698"/>
      <c r="E66" s="454">
        <v>13.39</v>
      </c>
      <c r="F66" s="453">
        <v>11.25</v>
      </c>
      <c r="G66" s="129">
        <f t="shared" si="0"/>
        <v>-2.1400000000000006</v>
      </c>
      <c r="H66" s="722"/>
      <c r="I66" s="720"/>
      <c r="J66" s="720"/>
      <c r="K66" s="720"/>
      <c r="L66" s="721"/>
      <c r="M66" s="216"/>
      <c r="N66" s="217"/>
      <c r="O66" s="122" t="s">
        <v>105</v>
      </c>
    </row>
    <row r="67" spans="1:18" ht="61.2" customHeight="1" thickBot="1">
      <c r="A67" s="218" t="s">
        <v>106</v>
      </c>
      <c r="B67" s="696" t="str">
        <f t="shared" si="2"/>
        <v>★★</v>
      </c>
      <c r="C67" s="697"/>
      <c r="D67" s="698"/>
      <c r="E67" s="453">
        <v>11.13</v>
      </c>
      <c r="F67" s="453">
        <v>9</v>
      </c>
      <c r="G67" s="129">
        <f t="shared" si="0"/>
        <v>-2.1300000000000008</v>
      </c>
      <c r="H67" s="722"/>
      <c r="I67" s="720"/>
      <c r="J67" s="720"/>
      <c r="K67" s="720"/>
      <c r="L67" s="721"/>
      <c r="M67" s="216"/>
      <c r="N67" s="217"/>
      <c r="O67" s="122" t="s">
        <v>106</v>
      </c>
    </row>
    <row r="68" spans="1:18" ht="61.2" customHeight="1" thickBot="1">
      <c r="A68" s="223" t="s">
        <v>107</v>
      </c>
      <c r="B68" s="696" t="str">
        <f t="shared" si="2"/>
        <v>★</v>
      </c>
      <c r="C68" s="697"/>
      <c r="D68" s="698"/>
      <c r="E68" s="453">
        <v>10.16</v>
      </c>
      <c r="F68" s="453">
        <v>9.42</v>
      </c>
      <c r="G68" s="129">
        <f t="shared" si="0"/>
        <v>-0.74000000000000021</v>
      </c>
      <c r="H68" s="719"/>
      <c r="I68" s="720"/>
      <c r="J68" s="720"/>
      <c r="K68" s="720"/>
      <c r="L68" s="721"/>
      <c r="M68" s="216"/>
      <c r="N68" s="217"/>
      <c r="O68" s="122" t="s">
        <v>107</v>
      </c>
    </row>
    <row r="69" spans="1:18" ht="61.2" customHeight="1" thickBot="1">
      <c r="A69" s="220" t="s">
        <v>108</v>
      </c>
      <c r="B69" s="696" t="str">
        <f t="shared" si="2"/>
        <v>☆</v>
      </c>
      <c r="C69" s="697"/>
      <c r="D69" s="698"/>
      <c r="E69" s="478">
        <v>3.84</v>
      </c>
      <c r="F69" s="478">
        <v>3.96</v>
      </c>
      <c r="G69" s="129">
        <f t="shared" si="0"/>
        <v>0.12000000000000011</v>
      </c>
      <c r="H69" s="790"/>
      <c r="I69" s="791"/>
      <c r="J69" s="791"/>
      <c r="K69" s="791"/>
      <c r="L69" s="792"/>
      <c r="M69" s="216"/>
      <c r="N69" s="217"/>
      <c r="O69" s="122" t="s">
        <v>108</v>
      </c>
    </row>
    <row r="70" spans="1:18" ht="61.2" customHeight="1" thickBot="1">
      <c r="A70" s="418" t="s">
        <v>109</v>
      </c>
      <c r="B70" s="696" t="str">
        <f t="shared" si="2"/>
        <v>★</v>
      </c>
      <c r="C70" s="697"/>
      <c r="D70" s="698"/>
      <c r="E70" s="453">
        <v>6.72</v>
      </c>
      <c r="F70" s="452">
        <v>5.78</v>
      </c>
      <c r="G70" s="419">
        <f t="shared" ref="G70" si="3">F70-E70</f>
        <v>-0.9399999999999995</v>
      </c>
      <c r="H70" s="778"/>
      <c r="I70" s="779"/>
      <c r="J70" s="779"/>
      <c r="K70" s="779"/>
      <c r="L70" s="780"/>
      <c r="M70" s="225"/>
      <c r="N70" s="420"/>
      <c r="O70" s="122"/>
    </row>
    <row r="71" spans="1:18" ht="42.75" customHeight="1" thickBot="1">
      <c r="A71" s="101"/>
      <c r="B71" s="101"/>
      <c r="C71" s="101"/>
      <c r="D71" s="101"/>
      <c r="E71" s="781"/>
      <c r="F71" s="781"/>
      <c r="G71" s="781"/>
      <c r="H71" s="781"/>
      <c r="I71" s="781"/>
      <c r="J71" s="781"/>
      <c r="K71" s="781"/>
      <c r="L71" s="781"/>
      <c r="M71" s="23">
        <f>COUNTIF(E24:E70,"&gt;=10")</f>
        <v>8</v>
      </c>
      <c r="N71" s="23">
        <f>COUNTIF(F24:F70,"&gt;=10")</f>
        <v>3</v>
      </c>
      <c r="O71" s="23" t="s">
        <v>3</v>
      </c>
    </row>
    <row r="72" spans="1:18" ht="36.75" customHeight="1" thickBot="1">
      <c r="A72" s="226" t="s">
        <v>17</v>
      </c>
      <c r="B72" s="227"/>
      <c r="C72" s="350"/>
      <c r="D72" s="350"/>
      <c r="E72" s="782" t="s">
        <v>110</v>
      </c>
      <c r="F72" s="782"/>
      <c r="G72" s="782"/>
      <c r="H72" s="783" t="s">
        <v>208</v>
      </c>
      <c r="I72" s="784"/>
      <c r="J72" s="350"/>
      <c r="K72" s="228"/>
      <c r="L72" s="228"/>
      <c r="M72" s="229"/>
      <c r="N72" s="230"/>
    </row>
    <row r="73" spans="1:18" ht="36.75" customHeight="1" thickBot="1">
      <c r="A73" s="34"/>
      <c r="B73" s="102"/>
      <c r="C73" s="787" t="s">
        <v>111</v>
      </c>
      <c r="D73" s="788"/>
      <c r="E73" s="788"/>
      <c r="F73" s="789"/>
      <c r="G73" s="231">
        <f>+F70</f>
        <v>5.78</v>
      </c>
      <c r="H73" s="232" t="s">
        <v>112</v>
      </c>
      <c r="I73" s="785">
        <f>+G70</f>
        <v>-0.9399999999999995</v>
      </c>
      <c r="J73" s="786"/>
      <c r="K73" s="103"/>
      <c r="L73" s="103"/>
      <c r="M73" s="104"/>
      <c r="N73" s="35"/>
    </row>
    <row r="74" spans="1:18" ht="36.75" customHeight="1" thickBot="1">
      <c r="A74" s="34"/>
      <c r="B74" s="102"/>
      <c r="C74" s="748" t="s">
        <v>113</v>
      </c>
      <c r="D74" s="749"/>
      <c r="E74" s="749"/>
      <c r="F74" s="750"/>
      <c r="G74" s="233">
        <f>+F35</f>
        <v>5.74</v>
      </c>
      <c r="H74" s="234" t="s">
        <v>114</v>
      </c>
      <c r="I74" s="751">
        <f>+G35</f>
        <v>-0.77999999999999936</v>
      </c>
      <c r="J74" s="752"/>
      <c r="K74" s="103"/>
      <c r="L74" s="103"/>
      <c r="M74" s="104"/>
      <c r="N74" s="35"/>
      <c r="R74" s="235" t="s">
        <v>17</v>
      </c>
    </row>
    <row r="75" spans="1:18" ht="36.75" customHeight="1" thickBot="1">
      <c r="A75" s="34"/>
      <c r="B75" s="102"/>
      <c r="C75" s="753" t="s">
        <v>115</v>
      </c>
      <c r="D75" s="754"/>
      <c r="E75" s="754"/>
      <c r="F75" s="236" t="str">
        <f>VLOOKUP(G75,F:P,10,0)</f>
        <v>岐阜県</v>
      </c>
      <c r="G75" s="237">
        <f>MAX(F23:F69)</f>
        <v>13.37</v>
      </c>
      <c r="H75" s="755" t="s">
        <v>116</v>
      </c>
      <c r="I75" s="756"/>
      <c r="J75" s="756"/>
      <c r="K75" s="238">
        <f>+N71</f>
        <v>3</v>
      </c>
      <c r="L75" s="239" t="s">
        <v>117</v>
      </c>
      <c r="M75" s="414">
        <f>N71-M71</f>
        <v>-5</v>
      </c>
      <c r="N75" s="35"/>
      <c r="R75" s="115"/>
    </row>
    <row r="76" spans="1:18" ht="36.75" customHeight="1" thickBot="1">
      <c r="A76" s="36"/>
      <c r="B76" s="37"/>
      <c r="C76" s="37"/>
      <c r="D76" s="37"/>
      <c r="E76" s="37"/>
      <c r="F76" s="37"/>
      <c r="G76" s="37"/>
      <c r="H76" s="37"/>
      <c r="I76" s="37"/>
      <c r="J76" s="37"/>
      <c r="K76" s="38"/>
      <c r="L76" s="38"/>
      <c r="M76" s="39"/>
      <c r="N76" s="40"/>
      <c r="R76" s="115"/>
    </row>
    <row r="77" spans="1:18" ht="30.75" customHeight="1">
      <c r="A77" s="51"/>
      <c r="B77" s="51"/>
      <c r="C77" s="51"/>
      <c r="D77" s="51"/>
      <c r="E77" s="51"/>
      <c r="F77" s="51"/>
      <c r="G77" s="51"/>
      <c r="H77" s="51"/>
      <c r="I77" s="51"/>
      <c r="J77" s="51"/>
      <c r="K77" s="105"/>
      <c r="L77" s="105"/>
      <c r="M77" s="106"/>
      <c r="N77" s="107"/>
      <c r="R77" s="116"/>
    </row>
    <row r="78" spans="1:18" ht="30.75" customHeight="1" thickBot="1">
      <c r="A78" s="108"/>
      <c r="B78" s="108"/>
      <c r="C78" s="108"/>
      <c r="D78" s="108"/>
      <c r="E78" s="108"/>
      <c r="F78" s="108"/>
      <c r="G78" s="108"/>
      <c r="H78" s="108"/>
      <c r="I78" s="108"/>
      <c r="J78" s="108"/>
      <c r="K78" s="109"/>
      <c r="L78" s="109"/>
      <c r="M78" s="193"/>
      <c r="N78" s="108"/>
    </row>
    <row r="79" spans="1:18" ht="24.75" customHeight="1" thickTop="1">
      <c r="A79" s="757">
        <v>3</v>
      </c>
      <c r="B79" s="760" t="s">
        <v>204</v>
      </c>
      <c r="C79" s="761"/>
      <c r="D79" s="761"/>
      <c r="E79" s="761"/>
      <c r="F79" s="762"/>
      <c r="G79" s="769" t="s">
        <v>569</v>
      </c>
      <c r="H79" s="770"/>
      <c r="I79" s="770"/>
      <c r="J79" s="770"/>
      <c r="K79" s="770"/>
      <c r="L79" s="770"/>
      <c r="M79" s="770"/>
      <c r="N79" s="771"/>
    </row>
    <row r="80" spans="1:18" ht="24.75" customHeight="1">
      <c r="A80" s="758"/>
      <c r="B80" s="763"/>
      <c r="C80" s="764"/>
      <c r="D80" s="764"/>
      <c r="E80" s="764"/>
      <c r="F80" s="765"/>
      <c r="G80" s="772"/>
      <c r="H80" s="773"/>
      <c r="I80" s="773"/>
      <c r="J80" s="773"/>
      <c r="K80" s="773"/>
      <c r="L80" s="773"/>
      <c r="M80" s="773"/>
      <c r="N80" s="774"/>
      <c r="O80" s="110" t="s">
        <v>3</v>
      </c>
      <c r="P80" s="110"/>
    </row>
    <row r="81" spans="1:16" ht="24.75" customHeight="1">
      <c r="A81" s="758"/>
      <c r="B81" s="763"/>
      <c r="C81" s="764"/>
      <c r="D81" s="764"/>
      <c r="E81" s="764"/>
      <c r="F81" s="765"/>
      <c r="G81" s="772"/>
      <c r="H81" s="773"/>
      <c r="I81" s="773"/>
      <c r="J81" s="773"/>
      <c r="K81" s="773"/>
      <c r="L81" s="773"/>
      <c r="M81" s="773"/>
      <c r="N81" s="774"/>
      <c r="O81" s="110" t="s">
        <v>17</v>
      </c>
      <c r="P81" s="110" t="s">
        <v>118</v>
      </c>
    </row>
    <row r="82" spans="1:16" ht="24.75" customHeight="1">
      <c r="A82" s="758"/>
      <c r="B82" s="763"/>
      <c r="C82" s="764"/>
      <c r="D82" s="764"/>
      <c r="E82" s="764"/>
      <c r="F82" s="765"/>
      <c r="G82" s="772"/>
      <c r="H82" s="773"/>
      <c r="I82" s="773"/>
      <c r="J82" s="773"/>
      <c r="K82" s="773"/>
      <c r="L82" s="773"/>
      <c r="M82" s="773"/>
      <c r="N82" s="774"/>
      <c r="O82" s="111"/>
      <c r="P82" s="110"/>
    </row>
    <row r="83" spans="1:16" ht="46.2" customHeight="1" thickBot="1">
      <c r="A83" s="759"/>
      <c r="B83" s="766"/>
      <c r="C83" s="767"/>
      <c r="D83" s="767"/>
      <c r="E83" s="767"/>
      <c r="F83" s="768"/>
      <c r="G83" s="775"/>
      <c r="H83" s="776"/>
      <c r="I83" s="776"/>
      <c r="J83" s="776"/>
      <c r="K83" s="776"/>
      <c r="L83" s="776"/>
      <c r="M83" s="776"/>
      <c r="N83" s="777"/>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0">
    <mergeCell ref="B58:D58"/>
    <mergeCell ref="H57:L57"/>
    <mergeCell ref="B59:D59"/>
    <mergeCell ref="H59:L59"/>
    <mergeCell ref="H60:L60"/>
    <mergeCell ref="B67:D67"/>
    <mergeCell ref="H67:L67"/>
    <mergeCell ref="B68:D68"/>
    <mergeCell ref="H68:L68"/>
    <mergeCell ref="B60:D60"/>
    <mergeCell ref="H58:L58"/>
    <mergeCell ref="H66:L66"/>
    <mergeCell ref="B69:D69"/>
    <mergeCell ref="H69:L69"/>
    <mergeCell ref="B64:D64"/>
    <mergeCell ref="H64:L64"/>
    <mergeCell ref="B65:D65"/>
    <mergeCell ref="B66:D66"/>
    <mergeCell ref="H65:L65"/>
    <mergeCell ref="B61:D61"/>
    <mergeCell ref="H61:L61"/>
    <mergeCell ref="B62:D62"/>
    <mergeCell ref="H62:L62"/>
    <mergeCell ref="B63:D63"/>
    <mergeCell ref="H63:L63"/>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H41:L41"/>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I2:M2"/>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A3:C16"/>
  </mergeCells>
  <phoneticPr fontId="82"/>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BDCE6-4629-4F90-B051-C85C664DACAA}">
  <sheetPr>
    <pageSetUpPr fitToPage="1"/>
  </sheetPr>
  <dimension ref="A1:Q23"/>
  <sheetViews>
    <sheetView view="pageBreakPreview" zoomScaleNormal="75" zoomScaleSheetLayoutView="100" workbookViewId="0">
      <selection activeCell="Q18" sqref="Q18"/>
    </sheetView>
  </sheetViews>
  <sheetFormatPr defaultColWidth="9" defaultRowHeight="13.2"/>
  <cols>
    <col min="1" max="1" width="3.44140625" style="439" customWidth="1"/>
    <col min="2" max="2" width="4.88671875" style="439" customWidth="1"/>
    <col min="3" max="12" width="9" style="439"/>
    <col min="13" max="13" width="39.5546875" style="439" customWidth="1"/>
    <col min="14" max="14" width="4.21875" style="439" customWidth="1"/>
    <col min="15" max="15" width="3.109375" style="439" customWidth="1"/>
    <col min="16" max="16384" width="9" style="439"/>
  </cols>
  <sheetData>
    <row r="1" spans="1:17" ht="23.4">
      <c r="A1" s="640"/>
      <c r="B1" s="824" t="s">
        <v>202</v>
      </c>
      <c r="C1" s="824"/>
      <c r="D1" s="824"/>
      <c r="E1" s="824"/>
      <c r="F1" s="824"/>
      <c r="G1" s="824"/>
      <c r="H1" s="824"/>
      <c r="I1" s="824"/>
      <c r="J1" s="824"/>
      <c r="K1" s="825"/>
      <c r="L1" s="825"/>
      <c r="M1" s="825"/>
      <c r="N1" s="825"/>
      <c r="O1" s="640"/>
    </row>
    <row r="2" spans="1:17" ht="19.2">
      <c r="A2" s="641"/>
      <c r="B2" s="826" t="s">
        <v>462</v>
      </c>
      <c r="C2" s="826"/>
      <c r="D2" s="826"/>
      <c r="E2" s="826"/>
      <c r="F2" s="826"/>
      <c r="G2" s="826"/>
      <c r="H2" s="826"/>
      <c r="I2" s="826"/>
      <c r="J2" s="826"/>
      <c r="K2" s="827"/>
      <c r="L2" s="827"/>
      <c r="M2" s="827"/>
      <c r="N2" s="827"/>
      <c r="O2" s="642"/>
    </row>
    <row r="3" spans="1:17" ht="19.2">
      <c r="A3" s="641"/>
      <c r="B3" s="826" t="s">
        <v>463</v>
      </c>
      <c r="C3" s="826"/>
      <c r="D3" s="826"/>
      <c r="E3" s="826"/>
      <c r="F3" s="826"/>
      <c r="G3" s="826"/>
      <c r="H3" s="826"/>
      <c r="I3" s="826"/>
      <c r="J3" s="826"/>
      <c r="K3" s="827"/>
      <c r="L3" s="827"/>
      <c r="M3" s="827"/>
      <c r="N3" s="827"/>
      <c r="O3" s="802"/>
    </row>
    <row r="4" spans="1:17" ht="16.2">
      <c r="A4" s="641"/>
      <c r="B4" s="803" t="s">
        <v>464</v>
      </c>
      <c r="C4" s="803"/>
      <c r="D4" s="803"/>
      <c r="E4" s="803"/>
      <c r="F4" s="803"/>
      <c r="G4" s="803"/>
      <c r="H4" s="803"/>
      <c r="I4" s="803"/>
      <c r="J4" s="803"/>
      <c r="K4" s="804"/>
      <c r="L4" s="804"/>
      <c r="M4" s="804"/>
      <c r="N4" s="804"/>
      <c r="O4" s="802"/>
    </row>
    <row r="5" spans="1:17" ht="16.2">
      <c r="A5" s="641"/>
      <c r="B5" s="805" t="s">
        <v>17</v>
      </c>
      <c r="C5" s="805"/>
      <c r="D5" s="805"/>
      <c r="E5" s="805"/>
      <c r="F5" s="805"/>
      <c r="G5" s="805"/>
      <c r="H5" s="805"/>
      <c r="I5" s="805"/>
      <c r="J5" s="805"/>
      <c r="K5" s="806"/>
      <c r="L5" s="806"/>
      <c r="M5" s="806"/>
      <c r="N5" s="806"/>
      <c r="O5" s="802"/>
    </row>
    <row r="6" spans="1:17" ht="12.6" customHeight="1">
      <c r="A6" s="641"/>
      <c r="B6" s="583"/>
      <c r="C6" s="584"/>
      <c r="D6" s="584"/>
      <c r="E6" s="584"/>
      <c r="F6" s="584"/>
      <c r="G6" s="584"/>
      <c r="H6" s="584"/>
      <c r="I6" s="584"/>
      <c r="J6" s="584"/>
      <c r="K6" s="584"/>
      <c r="L6" s="584"/>
      <c r="M6" s="584"/>
      <c r="N6" s="584"/>
      <c r="O6" s="802"/>
    </row>
    <row r="7" spans="1:17" ht="23.25" customHeight="1">
      <c r="A7" s="641"/>
      <c r="B7" s="584"/>
      <c r="C7" s="807"/>
      <c r="D7" s="808"/>
      <c r="E7" s="808"/>
      <c r="F7" s="808"/>
      <c r="G7" s="584"/>
      <c r="H7" s="584"/>
      <c r="I7" s="811" t="s">
        <v>466</v>
      </c>
      <c r="J7" s="812"/>
      <c r="K7" s="812"/>
      <c r="L7" s="812"/>
      <c r="M7" s="812"/>
      <c r="N7" s="584"/>
      <c r="O7" s="802"/>
      <c r="P7" s="439" t="s">
        <v>17</v>
      </c>
    </row>
    <row r="8" spans="1:17" ht="23.25" customHeight="1">
      <c r="A8" s="641"/>
      <c r="B8" s="584"/>
      <c r="C8" s="809"/>
      <c r="D8" s="809"/>
      <c r="E8" s="809"/>
      <c r="F8" s="809"/>
      <c r="G8" s="584"/>
      <c r="H8" s="584"/>
      <c r="I8" s="812"/>
      <c r="J8" s="812"/>
      <c r="K8" s="812"/>
      <c r="L8" s="812"/>
      <c r="M8" s="812"/>
      <c r="N8" s="584"/>
      <c r="O8" s="802"/>
      <c r="P8" s="439" t="s">
        <v>17</v>
      </c>
    </row>
    <row r="9" spans="1:17" ht="23.25" customHeight="1">
      <c r="A9" s="641"/>
      <c r="B9" s="584"/>
      <c r="C9" s="809"/>
      <c r="D9" s="809"/>
      <c r="E9" s="809"/>
      <c r="F9" s="809"/>
      <c r="G9" s="584"/>
      <c r="H9" s="584"/>
      <c r="I9" s="812"/>
      <c r="J9" s="812"/>
      <c r="K9" s="812"/>
      <c r="L9" s="812"/>
      <c r="M9" s="812"/>
      <c r="N9" s="584"/>
      <c r="O9" s="641"/>
    </row>
    <row r="10" spans="1:17" ht="23.25" customHeight="1">
      <c r="A10" s="641"/>
      <c r="B10" s="584"/>
      <c r="C10" s="809"/>
      <c r="D10" s="809"/>
      <c r="E10" s="809"/>
      <c r="F10" s="809"/>
      <c r="G10" s="584"/>
      <c r="H10" s="584"/>
      <c r="I10" s="812"/>
      <c r="J10" s="812"/>
      <c r="K10" s="812"/>
      <c r="L10" s="812"/>
      <c r="M10" s="812"/>
      <c r="N10" s="584"/>
      <c r="O10" s="641"/>
    </row>
    <row r="11" spans="1:17" ht="23.25" customHeight="1">
      <c r="A11" s="641"/>
      <c r="B11" s="584"/>
      <c r="C11" s="809"/>
      <c r="D11" s="809"/>
      <c r="E11" s="809"/>
      <c r="F11" s="809"/>
      <c r="G11" s="584"/>
      <c r="H11" s="584"/>
      <c r="I11" s="812"/>
      <c r="J11" s="812"/>
      <c r="K11" s="812"/>
      <c r="L11" s="812"/>
      <c r="M11" s="812"/>
      <c r="N11" s="584"/>
      <c r="O11" s="641"/>
    </row>
    <row r="12" spans="1:17" ht="49.8" customHeight="1">
      <c r="A12" s="641"/>
      <c r="B12" s="584"/>
      <c r="C12" s="810"/>
      <c r="D12" s="810"/>
      <c r="E12" s="810"/>
      <c r="F12" s="810"/>
      <c r="G12" s="585"/>
      <c r="H12" s="585"/>
      <c r="I12" s="812"/>
      <c r="J12" s="812"/>
      <c r="K12" s="812"/>
      <c r="L12" s="812"/>
      <c r="M12" s="812"/>
      <c r="N12" s="584"/>
      <c r="O12" s="641"/>
      <c r="Q12" s="440"/>
    </row>
    <row r="13" spans="1:17" ht="23.25" customHeight="1">
      <c r="A13" s="641"/>
      <c r="B13" s="643"/>
      <c r="C13" s="584"/>
      <c r="D13" s="584"/>
      <c r="E13" s="584"/>
      <c r="F13" s="584"/>
      <c r="G13" s="584"/>
      <c r="H13" s="813" t="s">
        <v>467</v>
      </c>
      <c r="I13" s="814"/>
      <c r="J13" s="814"/>
      <c r="K13" s="814"/>
      <c r="L13" s="814"/>
      <c r="M13" s="814"/>
      <c r="N13" s="584"/>
      <c r="O13" s="641"/>
    </row>
    <row r="14" spans="1:17" ht="16.8" thickBot="1">
      <c r="A14" s="641"/>
      <c r="B14" s="586"/>
      <c r="C14" s="587"/>
      <c r="D14" s="587"/>
      <c r="E14" s="587"/>
      <c r="F14" s="587"/>
      <c r="G14" s="587"/>
      <c r="H14" s="587"/>
      <c r="I14" s="587"/>
      <c r="J14" s="587"/>
      <c r="K14" s="587"/>
      <c r="L14" s="587"/>
      <c r="M14" s="587"/>
      <c r="N14" s="587"/>
      <c r="O14" s="641"/>
    </row>
    <row r="15" spans="1:17" ht="9" customHeight="1" thickTop="1">
      <c r="A15" s="641"/>
      <c r="B15" s="587"/>
      <c r="C15" s="815" t="s">
        <v>465</v>
      </c>
      <c r="D15" s="816"/>
      <c r="E15" s="816"/>
      <c r="F15" s="816"/>
      <c r="G15" s="816"/>
      <c r="H15" s="816"/>
      <c r="I15" s="816"/>
      <c r="J15" s="816"/>
      <c r="K15" s="816"/>
      <c r="L15" s="816"/>
      <c r="M15" s="817"/>
      <c r="N15" s="587"/>
      <c r="O15" s="641"/>
    </row>
    <row r="16" spans="1:17" ht="13.2" customHeight="1">
      <c r="A16" s="641"/>
      <c r="B16" s="587"/>
      <c r="C16" s="818"/>
      <c r="D16" s="819"/>
      <c r="E16" s="819"/>
      <c r="F16" s="819"/>
      <c r="G16" s="819"/>
      <c r="H16" s="819"/>
      <c r="I16" s="819"/>
      <c r="J16" s="819"/>
      <c r="K16" s="819"/>
      <c r="L16" s="819"/>
      <c r="M16" s="820"/>
      <c r="N16" s="587"/>
      <c r="O16" s="641"/>
    </row>
    <row r="17" spans="1:15" ht="18" customHeight="1">
      <c r="A17" s="641"/>
      <c r="B17" s="587"/>
      <c r="C17" s="818"/>
      <c r="D17" s="819"/>
      <c r="E17" s="819"/>
      <c r="F17" s="819"/>
      <c r="G17" s="819"/>
      <c r="H17" s="819"/>
      <c r="I17" s="819"/>
      <c r="J17" s="819"/>
      <c r="K17" s="819"/>
      <c r="L17" s="819"/>
      <c r="M17" s="820"/>
      <c r="N17" s="587"/>
      <c r="O17" s="641"/>
    </row>
    <row r="18" spans="1:15" ht="18" customHeight="1">
      <c r="A18" s="641"/>
      <c r="B18" s="587"/>
      <c r="C18" s="818"/>
      <c r="D18" s="819"/>
      <c r="E18" s="819"/>
      <c r="F18" s="819"/>
      <c r="G18" s="819"/>
      <c r="H18" s="819"/>
      <c r="I18" s="819"/>
      <c r="J18" s="819"/>
      <c r="K18" s="819"/>
      <c r="L18" s="819"/>
      <c r="M18" s="820"/>
      <c r="N18" s="587"/>
      <c r="O18" s="641"/>
    </row>
    <row r="19" spans="1:15" ht="18" customHeight="1">
      <c r="A19" s="641"/>
      <c r="B19" s="587"/>
      <c r="C19" s="818"/>
      <c r="D19" s="819"/>
      <c r="E19" s="819"/>
      <c r="F19" s="819"/>
      <c r="G19" s="819"/>
      <c r="H19" s="819"/>
      <c r="I19" s="819"/>
      <c r="J19" s="819"/>
      <c r="K19" s="819"/>
      <c r="L19" s="819"/>
      <c r="M19" s="820"/>
      <c r="N19" s="587"/>
      <c r="O19" s="641"/>
    </row>
    <row r="20" spans="1:15" ht="18" customHeight="1">
      <c r="A20" s="641"/>
      <c r="B20" s="587"/>
      <c r="C20" s="818"/>
      <c r="D20" s="819"/>
      <c r="E20" s="819"/>
      <c r="F20" s="819"/>
      <c r="G20" s="819"/>
      <c r="H20" s="819"/>
      <c r="I20" s="819"/>
      <c r="J20" s="819"/>
      <c r="K20" s="819"/>
      <c r="L20" s="819"/>
      <c r="M20" s="820"/>
      <c r="N20" s="587"/>
      <c r="O20" s="641"/>
    </row>
    <row r="21" spans="1:15" ht="31.2" customHeight="1">
      <c r="A21" s="641"/>
      <c r="B21" s="587"/>
      <c r="C21" s="818"/>
      <c r="D21" s="819"/>
      <c r="E21" s="819"/>
      <c r="F21" s="819"/>
      <c r="G21" s="819"/>
      <c r="H21" s="819"/>
      <c r="I21" s="819"/>
      <c r="J21" s="819"/>
      <c r="K21" s="819"/>
      <c r="L21" s="819"/>
      <c r="M21" s="820"/>
      <c r="N21" s="587"/>
      <c r="O21" s="641"/>
    </row>
    <row r="22" spans="1:15" ht="18" customHeight="1" thickBot="1">
      <c r="A22" s="641"/>
      <c r="B22" s="587"/>
      <c r="C22" s="821"/>
      <c r="D22" s="822"/>
      <c r="E22" s="822"/>
      <c r="F22" s="822"/>
      <c r="G22" s="822"/>
      <c r="H22" s="822"/>
      <c r="I22" s="822"/>
      <c r="J22" s="822"/>
      <c r="K22" s="822"/>
      <c r="L22" s="822"/>
      <c r="M22" s="823"/>
      <c r="N22" s="587"/>
      <c r="O22" s="641"/>
    </row>
    <row r="23" spans="1:15" ht="19.8" customHeight="1" thickTop="1">
      <c r="A23" s="641"/>
      <c r="B23" s="587"/>
      <c r="C23" s="587"/>
      <c r="D23" s="587"/>
      <c r="E23" s="587"/>
      <c r="F23" s="587"/>
      <c r="G23" s="587"/>
      <c r="H23" s="587"/>
      <c r="I23" s="587"/>
      <c r="J23" s="587"/>
      <c r="K23" s="587"/>
      <c r="L23" s="587"/>
      <c r="M23" s="587"/>
      <c r="N23" s="587"/>
      <c r="O23" s="641"/>
    </row>
  </sheetData>
  <mergeCells count="10">
    <mergeCell ref="H13:M13"/>
    <mergeCell ref="C15:M22"/>
    <mergeCell ref="B1:N1"/>
    <mergeCell ref="B2:N2"/>
    <mergeCell ref="B3:N3"/>
    <mergeCell ref="O3:O8"/>
    <mergeCell ref="B4:N4"/>
    <mergeCell ref="B5:N5"/>
    <mergeCell ref="C7:F12"/>
    <mergeCell ref="I7:M12"/>
  </mergeCells>
  <phoneticPr fontId="82"/>
  <hyperlinks>
    <hyperlink ref="H13" r:id="rId1" display="http://www.aimservices.co.jp/recruit/senmon/about/manga.html" xr:uid="{3030FECE-CDB9-46C2-9348-FDD1B3F1042E}"/>
    <hyperlink ref="H13:M13" r:id="rId2" display="【出典】   https://www.mext.go.jp/b_menu/hakusho/nc/__icsFiles/afieldfile/2009/09/10/1283821_1.pdf" xr:uid="{151A278C-07B3-4A87-A48E-1C8C9C93E68E}"/>
  </hyperlinks>
  <pageMargins left="0.75" right="0.75" top="1" bottom="1" header="0.51200000000000001" footer="0.51200000000000001"/>
  <pageSetup paperSize="9" scale="91" orientation="landscape" horizontalDpi="200" verticalDpi="200"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8"/>
  <sheetViews>
    <sheetView showGridLines="0" view="pageBreakPreview" zoomScale="80" zoomScaleNormal="100" zoomScaleSheetLayoutView="80" workbookViewId="0">
      <selection activeCell="A48" sqref="A48:XFD55"/>
    </sheetView>
  </sheetViews>
  <sheetFormatPr defaultColWidth="9" defaultRowHeight="31.2" customHeight="1"/>
  <cols>
    <col min="1" max="1" width="203.88671875" style="125" customWidth="1"/>
    <col min="2" max="2" width="11.21875" style="123" customWidth="1"/>
    <col min="3" max="3" width="22" style="123" customWidth="1"/>
    <col min="4" max="4" width="20.109375" style="124" customWidth="1"/>
    <col min="5" max="16384" width="9" style="1"/>
  </cols>
  <sheetData>
    <row r="1" spans="1:11" s="15" customFormat="1" ht="31.2" customHeight="1" thickBot="1">
      <c r="A1" s="381" t="s">
        <v>340</v>
      </c>
      <c r="B1" s="382" t="s">
        <v>119</v>
      </c>
      <c r="C1" s="383" t="s">
        <v>120</v>
      </c>
      <c r="D1" s="384" t="s">
        <v>121</v>
      </c>
    </row>
    <row r="2" spans="1:11" s="15" customFormat="1" ht="42.6" customHeight="1">
      <c r="A2" s="405" t="s">
        <v>251</v>
      </c>
      <c r="B2" s="372"/>
      <c r="C2" s="373"/>
      <c r="D2" s="379"/>
      <c r="E2" s="1"/>
      <c r="F2" s="1"/>
      <c r="G2" s="1"/>
      <c r="H2" s="1"/>
      <c r="I2" s="1"/>
      <c r="J2" s="1"/>
      <c r="K2" s="1"/>
    </row>
    <row r="3" spans="1:11" s="15" customFormat="1" ht="151.19999999999999" customHeight="1">
      <c r="A3" s="395" t="s">
        <v>252</v>
      </c>
      <c r="B3" s="361" t="s">
        <v>254</v>
      </c>
      <c r="C3" s="392" t="s">
        <v>255</v>
      </c>
      <c r="D3" s="380">
        <v>45785</v>
      </c>
      <c r="E3" s="1"/>
      <c r="F3" s="1"/>
      <c r="G3" s="1"/>
      <c r="H3" s="1"/>
      <c r="I3" s="1"/>
      <c r="J3" s="1"/>
      <c r="K3" s="1"/>
    </row>
    <row r="4" spans="1:11" s="15" customFormat="1" ht="36.6" customHeight="1" thickBot="1">
      <c r="A4" s="402" t="s">
        <v>253</v>
      </c>
      <c r="B4" s="376"/>
      <c r="C4" s="178"/>
      <c r="D4" s="396"/>
    </row>
    <row r="5" spans="1:11" s="15" customFormat="1" ht="31.2" hidden="1" customHeight="1">
      <c r="A5" s="381" t="s">
        <v>226</v>
      </c>
      <c r="B5" s="382" t="s">
        <v>119</v>
      </c>
      <c r="C5" s="383" t="s">
        <v>120</v>
      </c>
      <c r="D5" s="384" t="s">
        <v>121</v>
      </c>
    </row>
    <row r="6" spans="1:11" s="15" customFormat="1" ht="43.8" customHeight="1">
      <c r="A6" s="461" t="s">
        <v>227</v>
      </c>
      <c r="B6" s="183"/>
      <c r="C6" s="177"/>
      <c r="D6" s="380"/>
    </row>
    <row r="7" spans="1:11" s="15" customFormat="1" ht="129.6" customHeight="1">
      <c r="A7" s="416" t="s">
        <v>228</v>
      </c>
      <c r="B7" s="361" t="s">
        <v>230</v>
      </c>
      <c r="C7" s="272" t="s">
        <v>231</v>
      </c>
      <c r="D7" s="380">
        <v>45787</v>
      </c>
    </row>
    <row r="8" spans="1:11" s="15" customFormat="1" ht="39" customHeight="1" thickBot="1">
      <c r="A8" s="402" t="s">
        <v>229</v>
      </c>
      <c r="B8" s="183"/>
      <c r="C8" s="177"/>
      <c r="D8" s="380"/>
    </row>
    <row r="9" spans="1:11" s="15" customFormat="1" ht="45.6" customHeight="1">
      <c r="A9" s="325" t="s">
        <v>232</v>
      </c>
      <c r="B9" s="326"/>
      <c r="C9" s="283"/>
      <c r="D9" s="379"/>
    </row>
    <row r="10" spans="1:11" s="15" customFormat="1" ht="342.6" customHeight="1">
      <c r="A10" s="345" t="s">
        <v>233</v>
      </c>
      <c r="B10" s="284" t="s">
        <v>235</v>
      </c>
      <c r="C10" s="329" t="s">
        <v>236</v>
      </c>
      <c r="D10" s="380">
        <v>45787</v>
      </c>
    </row>
    <row r="11" spans="1:11" s="15" customFormat="1" ht="39.6" customHeight="1" thickBot="1">
      <c r="A11" s="385" t="s">
        <v>234</v>
      </c>
      <c r="B11" s="386"/>
      <c r="C11" s="387"/>
      <c r="D11" s="380"/>
    </row>
    <row r="12" spans="1:11" s="15" customFormat="1" ht="52.2" customHeight="1">
      <c r="A12" s="403" t="s">
        <v>237</v>
      </c>
      <c r="B12" s="184"/>
      <c r="C12" s="330"/>
      <c r="D12" s="379"/>
    </row>
    <row r="13" spans="1:11" s="15" customFormat="1" ht="391.8" customHeight="1">
      <c r="A13" s="388" t="s">
        <v>238</v>
      </c>
      <c r="B13" s="284" t="s">
        <v>240</v>
      </c>
      <c r="C13" s="329" t="s">
        <v>241</v>
      </c>
      <c r="D13" s="380">
        <v>45787</v>
      </c>
    </row>
    <row r="14" spans="1:11" s="15" customFormat="1" ht="40.799999999999997" customHeight="1" thickBot="1">
      <c r="A14" s="385" t="s">
        <v>239</v>
      </c>
      <c r="B14" s="386"/>
      <c r="C14" s="387"/>
      <c r="D14" s="394"/>
    </row>
    <row r="15" spans="1:11" s="15" customFormat="1" ht="40.799999999999997" customHeight="1">
      <c r="A15" s="404" t="s">
        <v>242</v>
      </c>
      <c r="B15" s="346"/>
      <c r="C15" s="347"/>
      <c r="D15" s="379"/>
    </row>
    <row r="16" spans="1:11" s="72" customFormat="1" ht="77.400000000000006" customHeight="1">
      <c r="A16" s="434" t="s">
        <v>243</v>
      </c>
      <c r="B16" s="370" t="s">
        <v>240</v>
      </c>
      <c r="C16" s="391" t="s">
        <v>245</v>
      </c>
      <c r="D16" s="380">
        <v>45786</v>
      </c>
      <c r="E16" s="371"/>
      <c r="F16" s="371"/>
      <c r="G16" s="371"/>
      <c r="H16" s="371"/>
      <c r="I16" s="371"/>
      <c r="J16" s="371"/>
      <c r="K16" s="371"/>
    </row>
    <row r="17" spans="1:19" s="15" customFormat="1" ht="42" customHeight="1" thickBot="1">
      <c r="A17" s="400" t="s">
        <v>244</v>
      </c>
      <c r="B17" s="389"/>
      <c r="C17" s="390"/>
      <c r="D17" s="380"/>
      <c r="E17" s="1"/>
      <c r="F17" s="1"/>
      <c r="G17" s="1"/>
      <c r="H17" s="1"/>
      <c r="I17" s="1"/>
      <c r="J17" s="1"/>
      <c r="K17" s="1"/>
    </row>
    <row r="18" spans="1:19" s="15" customFormat="1" ht="42" customHeight="1">
      <c r="A18" s="404" t="s">
        <v>248</v>
      </c>
      <c r="B18" s="346"/>
      <c r="C18" s="347"/>
      <c r="D18" s="379"/>
      <c r="E18" s="1"/>
      <c r="F18" s="1"/>
      <c r="G18" s="1"/>
      <c r="H18" s="1"/>
      <c r="I18" s="1"/>
      <c r="J18" s="1"/>
      <c r="K18" s="1"/>
    </row>
    <row r="19" spans="1:19" s="15" customFormat="1" ht="123.6" customHeight="1">
      <c r="A19" s="434" t="s">
        <v>250</v>
      </c>
      <c r="B19" s="475" t="s">
        <v>247</v>
      </c>
      <c r="C19" s="391" t="s">
        <v>246</v>
      </c>
      <c r="D19" s="380">
        <v>45787</v>
      </c>
      <c r="E19" s="1"/>
      <c r="F19" s="1"/>
      <c r="G19" s="1"/>
      <c r="H19" s="1"/>
      <c r="I19" s="1"/>
      <c r="J19" s="1"/>
      <c r="K19" s="1"/>
    </row>
    <row r="20" spans="1:19" s="15" customFormat="1" ht="42" customHeight="1" thickBot="1">
      <c r="A20" s="400" t="s">
        <v>249</v>
      </c>
      <c r="B20" s="389"/>
      <c r="C20" s="390"/>
      <c r="D20" s="380"/>
      <c r="E20" s="1"/>
      <c r="F20" s="1"/>
      <c r="G20" s="1"/>
      <c r="H20" s="1"/>
      <c r="I20" s="1"/>
      <c r="J20" s="1"/>
      <c r="K20" s="1"/>
    </row>
    <row r="21" spans="1:19" s="15" customFormat="1" ht="42.6" customHeight="1">
      <c r="A21" s="405" t="s">
        <v>256</v>
      </c>
      <c r="B21" s="372"/>
      <c r="C21" s="373"/>
      <c r="D21" s="379"/>
      <c r="E21" s="1"/>
      <c r="F21" s="1"/>
      <c r="G21" s="1"/>
      <c r="H21" s="1"/>
      <c r="I21" s="1"/>
      <c r="J21" s="1"/>
      <c r="K21" s="1"/>
    </row>
    <row r="22" spans="1:19" s="15" customFormat="1" ht="187.2" customHeight="1">
      <c r="A22" s="395" t="s">
        <v>257</v>
      </c>
      <c r="B22" s="361" t="s">
        <v>259</v>
      </c>
      <c r="C22" s="392" t="s">
        <v>260</v>
      </c>
      <c r="D22" s="380">
        <v>45785</v>
      </c>
      <c r="E22" s="1"/>
      <c r="F22" s="1"/>
      <c r="G22" s="1"/>
      <c r="H22" s="1"/>
      <c r="I22" s="1"/>
      <c r="J22" s="1"/>
      <c r="K22" s="1"/>
    </row>
    <row r="23" spans="1:19" s="15" customFormat="1" ht="36.6" customHeight="1" thickBot="1">
      <c r="A23" s="402" t="s">
        <v>258</v>
      </c>
      <c r="B23" s="376"/>
      <c r="C23" s="178"/>
      <c r="D23" s="396"/>
    </row>
    <row r="24" spans="1:19" s="15" customFormat="1" ht="45.6" customHeight="1">
      <c r="A24" s="403" t="s">
        <v>261</v>
      </c>
      <c r="B24" s="183"/>
      <c r="C24" s="177"/>
      <c r="D24" s="379"/>
    </row>
    <row r="25" spans="1:19" s="15" customFormat="1" ht="185.4" customHeight="1">
      <c r="A25" s="421" t="s">
        <v>263</v>
      </c>
      <c r="B25" s="361" t="s">
        <v>262</v>
      </c>
      <c r="C25" s="272" t="s">
        <v>265</v>
      </c>
      <c r="D25" s="401">
        <v>45785</v>
      </c>
    </row>
    <row r="26" spans="1:19" s="15" customFormat="1" ht="38.4" customHeight="1" thickBot="1">
      <c r="A26" s="402" t="s">
        <v>264</v>
      </c>
      <c r="B26" s="376"/>
      <c r="C26" s="178"/>
      <c r="D26" s="396"/>
    </row>
    <row r="27" spans="1:19" s="15" customFormat="1" ht="51.6" customHeight="1">
      <c r="A27" s="403" t="s">
        <v>468</v>
      </c>
      <c r="B27" s="184"/>
      <c r="C27" s="176"/>
      <c r="D27" s="379"/>
    </row>
    <row r="28" spans="1:19" s="15" customFormat="1" ht="97.2" customHeight="1">
      <c r="A28" s="406" t="s">
        <v>469</v>
      </c>
      <c r="B28" s="205" t="s">
        <v>470</v>
      </c>
      <c r="C28" s="272" t="s">
        <v>471</v>
      </c>
      <c r="D28" s="398">
        <v>45791</v>
      </c>
    </row>
    <row r="29" spans="1:19" s="15" customFormat="1" ht="39.6" customHeight="1" thickBot="1">
      <c r="A29" s="465" t="s">
        <v>472</v>
      </c>
      <c r="B29" s="422"/>
      <c r="C29" s="423"/>
      <c r="D29" s="424"/>
    </row>
    <row r="30" spans="1:19" s="15" customFormat="1" ht="40.950000000000003" customHeight="1">
      <c r="A30" s="407" t="s">
        <v>473</v>
      </c>
      <c r="B30" s="181"/>
      <c r="C30" s="839" t="s">
        <v>477</v>
      </c>
      <c r="D30" s="837">
        <v>45792</v>
      </c>
      <c r="S30" s="186"/>
    </row>
    <row r="31" spans="1:19" s="15" customFormat="1" ht="174.6" customHeight="1">
      <c r="A31" s="408" t="s">
        <v>474</v>
      </c>
      <c r="B31" s="339" t="s">
        <v>476</v>
      </c>
      <c r="C31" s="839"/>
      <c r="D31" s="837"/>
      <c r="S31" s="186"/>
    </row>
    <row r="32" spans="1:19" s="15" customFormat="1" ht="34.799999999999997" customHeight="1" thickBot="1">
      <c r="A32" s="207" t="s">
        <v>475</v>
      </c>
      <c r="B32" s="76"/>
      <c r="C32" s="840"/>
      <c r="D32" s="838"/>
      <c r="E32" s="15" t="s">
        <v>218</v>
      </c>
      <c r="H32" s="374"/>
      <c r="I32" s="374"/>
      <c r="J32" s="374"/>
      <c r="K32" s="374"/>
      <c r="L32" s="374"/>
      <c r="M32" s="374"/>
      <c r="N32" s="375"/>
    </row>
    <row r="33" spans="1:4" s="15" customFormat="1" ht="40.950000000000003" customHeight="1" thickTop="1">
      <c r="A33" s="466" t="s">
        <v>482</v>
      </c>
      <c r="B33" s="828" t="s">
        <v>485</v>
      </c>
      <c r="C33" s="843" t="s">
        <v>486</v>
      </c>
      <c r="D33" s="133"/>
    </row>
    <row r="34" spans="1:4" s="15" customFormat="1" ht="235.8" customHeight="1">
      <c r="A34" s="208" t="s">
        <v>483</v>
      </c>
      <c r="B34" s="829"/>
      <c r="C34" s="844"/>
      <c r="D34" s="187">
        <v>45793</v>
      </c>
    </row>
    <row r="35" spans="1:4" s="15" customFormat="1" ht="42.6" customHeight="1" thickBot="1">
      <c r="A35" s="209" t="s">
        <v>484</v>
      </c>
      <c r="B35" s="830"/>
      <c r="C35" s="845"/>
      <c r="D35" s="132"/>
    </row>
    <row r="36" spans="1:4" s="15" customFormat="1" ht="40.799999999999997" customHeight="1" thickTop="1">
      <c r="A36" s="240" t="s">
        <v>487</v>
      </c>
      <c r="B36" s="831" t="s">
        <v>488</v>
      </c>
      <c r="C36" s="835" t="s">
        <v>490</v>
      </c>
      <c r="D36" s="833">
        <v>45791</v>
      </c>
    </row>
    <row r="37" spans="1:4" s="72" customFormat="1" ht="213" customHeight="1">
      <c r="A37" s="324" t="s">
        <v>489</v>
      </c>
      <c r="B37" s="832"/>
      <c r="C37" s="836"/>
      <c r="D37" s="834"/>
    </row>
    <row r="38" spans="1:4" s="15" customFormat="1" ht="31.2" customHeight="1" thickBot="1">
      <c r="A38" s="281" t="s">
        <v>491</v>
      </c>
      <c r="B38" s="278"/>
      <c r="C38" s="279"/>
      <c r="D38" s="280"/>
    </row>
    <row r="39" spans="1:4" s="15" customFormat="1" ht="43.95" customHeight="1" thickTop="1">
      <c r="A39" s="240" t="s">
        <v>493</v>
      </c>
      <c r="B39" s="831" t="s">
        <v>492</v>
      </c>
      <c r="C39" s="835" t="s">
        <v>496</v>
      </c>
      <c r="D39" s="833">
        <v>45791</v>
      </c>
    </row>
    <row r="40" spans="1:4" s="15" customFormat="1" ht="235.2" customHeight="1">
      <c r="A40" s="277" t="s">
        <v>494</v>
      </c>
      <c r="B40" s="832"/>
      <c r="C40" s="836"/>
      <c r="D40" s="834"/>
    </row>
    <row r="41" spans="1:4" s="15" customFormat="1" ht="37.799999999999997" customHeight="1" thickBot="1">
      <c r="A41" s="281" t="s">
        <v>495</v>
      </c>
      <c r="B41" s="278"/>
      <c r="C41" s="279"/>
      <c r="D41" s="280"/>
    </row>
    <row r="42" spans="1:4" s="15" customFormat="1" ht="52.8" customHeight="1" thickTop="1">
      <c r="A42" s="241" t="s">
        <v>497</v>
      </c>
      <c r="B42" s="131"/>
      <c r="C42" s="839" t="s">
        <v>498</v>
      </c>
      <c r="D42" s="133"/>
    </row>
    <row r="43" spans="1:4" s="15" customFormat="1" ht="124.2" customHeight="1">
      <c r="A43" s="467" t="s">
        <v>499</v>
      </c>
      <c r="B43" s="181" t="s">
        <v>500</v>
      </c>
      <c r="C43" s="839"/>
      <c r="D43" s="187">
        <v>45791</v>
      </c>
    </row>
    <row r="44" spans="1:4" s="15" customFormat="1" ht="36.6" customHeight="1" thickBot="1">
      <c r="A44" s="207" t="s">
        <v>502</v>
      </c>
      <c r="B44" s="130"/>
      <c r="C44" s="840"/>
      <c r="D44" s="132"/>
    </row>
    <row r="45" spans="1:4" ht="47.4" customHeight="1" thickTop="1">
      <c r="A45" s="242" t="s">
        <v>501</v>
      </c>
      <c r="B45" s="131"/>
      <c r="C45" s="841" t="s">
        <v>506</v>
      </c>
      <c r="D45" s="133"/>
    </row>
    <row r="46" spans="1:4" ht="78.599999999999994" customHeight="1">
      <c r="A46" s="204" t="s">
        <v>503</v>
      </c>
      <c r="B46" s="200" t="s">
        <v>505</v>
      </c>
      <c r="C46" s="842"/>
      <c r="D46" s="187">
        <v>45785</v>
      </c>
    </row>
    <row r="47" spans="1:4" ht="37.200000000000003" customHeight="1" thickBot="1">
      <c r="A47" s="211" t="s">
        <v>504</v>
      </c>
      <c r="B47" s="195"/>
      <c r="C47" s="194"/>
      <c r="D47" s="132"/>
    </row>
    <row r="48" spans="1:4" ht="42" hidden="1" customHeight="1" thickTop="1">
      <c r="A48" s="242"/>
      <c r="B48" s="131"/>
      <c r="C48" s="841"/>
      <c r="D48" s="133"/>
    </row>
    <row r="49" spans="1:4" ht="227.4" hidden="1" customHeight="1">
      <c r="A49" s="210"/>
      <c r="B49" s="200"/>
      <c r="C49" s="842"/>
      <c r="D49" s="187"/>
    </row>
    <row r="50" spans="1:4" ht="36.6" hidden="1" customHeight="1" thickBot="1">
      <c r="A50" s="211"/>
      <c r="B50" s="195"/>
      <c r="C50" s="194"/>
      <c r="D50" s="132"/>
    </row>
    <row r="51" spans="1:4" ht="45" hidden="1" customHeight="1" thickTop="1">
      <c r="A51" s="242"/>
      <c r="B51" s="131"/>
      <c r="C51" s="841"/>
      <c r="D51" s="133"/>
    </row>
    <row r="52" spans="1:4" ht="230.4" hidden="1" customHeight="1" thickBot="1">
      <c r="A52" s="210"/>
      <c r="B52" s="200"/>
      <c r="C52" s="842"/>
      <c r="D52" s="187"/>
    </row>
    <row r="53" spans="1:4" ht="36" hidden="1" customHeight="1" thickTop="1">
      <c r="A53" s="268"/>
      <c r="B53" s="131"/>
      <c r="C53" s="841"/>
      <c r="D53" s="133"/>
    </row>
    <row r="54" spans="1:4" ht="161.4" hidden="1" customHeight="1">
      <c r="A54" s="263"/>
      <c r="B54" s="192"/>
      <c r="C54" s="842"/>
      <c r="D54" s="187"/>
    </row>
    <row r="55" spans="1:4" ht="31.2" hidden="1" customHeight="1" thickBot="1">
      <c r="A55" s="211"/>
      <c r="B55" s="195"/>
      <c r="C55" s="194"/>
      <c r="D55" s="132"/>
    </row>
    <row r="56" spans="1:4" ht="31.2" customHeight="1" thickTop="1">
      <c r="A56" s="331"/>
    </row>
    <row r="57" spans="1:4" ht="31.2" customHeight="1">
      <c r="A57" s="332" t="s">
        <v>199</v>
      </c>
    </row>
    <row r="58" spans="1:4" ht="31.2" customHeight="1">
      <c r="A58" s="333" t="s">
        <v>200</v>
      </c>
    </row>
  </sheetData>
  <protectedRanges>
    <protectedRange sqref="A25:D25" name="範囲1"/>
  </protectedRanges>
  <mergeCells count="15">
    <mergeCell ref="D30:D32"/>
    <mergeCell ref="C30:C32"/>
    <mergeCell ref="C53:C54"/>
    <mergeCell ref="C33:C35"/>
    <mergeCell ref="C42:C44"/>
    <mergeCell ref="C51:C52"/>
    <mergeCell ref="C45:C46"/>
    <mergeCell ref="C48:C49"/>
    <mergeCell ref="C36:C37"/>
    <mergeCell ref="B33:B35"/>
    <mergeCell ref="B36:B37"/>
    <mergeCell ref="D36:D37"/>
    <mergeCell ref="D39:D40"/>
    <mergeCell ref="C39:C40"/>
    <mergeCell ref="B39:B40"/>
  </mergeCells>
  <phoneticPr fontId="15"/>
  <hyperlinks>
    <hyperlink ref="A58" r:id="rId1" xr:uid="{86A4B1F7-D48D-4D2F-A37F-38B8392EB19D}"/>
    <hyperlink ref="A11" r:id="rId2" xr:uid="{A39AB936-0CC8-41D0-BE9D-004AFD8444E3}"/>
    <hyperlink ref="A14" r:id="rId3" xr:uid="{E53FB1D6-BA41-4E11-BF5D-52062ECFD90A}"/>
    <hyperlink ref="A17" r:id="rId4" xr:uid="{2D0F79DA-EAE6-4FE9-ACF4-27AB5A0B9FB1}"/>
    <hyperlink ref="A20" r:id="rId5" xr:uid="{4866B6AF-EA33-4F3F-8E7A-160217760894}"/>
    <hyperlink ref="A4" r:id="rId6" xr:uid="{8E2DA0B5-1A9E-4059-8128-106EBD4C28D3}"/>
    <hyperlink ref="A8" r:id="rId7" xr:uid="{B960B08A-AD8D-4EBD-95C3-7EEA5F8BE1CB}"/>
    <hyperlink ref="A23" r:id="rId8" xr:uid="{1C1A54DD-E9A7-4FB5-912A-170C532D7947}"/>
    <hyperlink ref="A26" r:id="rId9" xr:uid="{5D970BD3-C8FC-4D2A-A527-9092E2307879}"/>
    <hyperlink ref="A29" r:id="rId10" xr:uid="{E5FD3161-911E-4BFA-8148-42B89BCCB1AD}"/>
    <hyperlink ref="A32" r:id="rId11" xr:uid="{A4FA16B8-C366-4BA6-B36C-EEA5ED64184E}"/>
    <hyperlink ref="A35" r:id="rId12" xr:uid="{6E4A1893-9199-4ED0-9A0D-B18B13F9E0E5}"/>
    <hyperlink ref="A38" r:id="rId13" xr:uid="{DE7EC47A-F8E0-4C03-8D1F-0072A39AC6A8}"/>
    <hyperlink ref="A41" r:id="rId14" xr:uid="{EE688CDC-2856-44B8-8057-863CADE04FDC}"/>
    <hyperlink ref="A44" r:id="rId15" xr:uid="{5E9864C9-90F4-4DC8-917F-B45BD0C771A7}"/>
    <hyperlink ref="A47" r:id="rId16" xr:uid="{F8904FF4-1B4C-4B43-B005-506214FAADF0}"/>
  </hyperlinks>
  <pageMargins left="0" right="0" top="0.19685039370078741" bottom="0.39370078740157483" header="0" footer="0.19685039370078741"/>
  <pageSetup paperSize="8" scale="21" orientation="portrait" horizontalDpi="300" verticalDpi="300" r:id="rId17"/>
  <headerFooter alignWithMargins="0"/>
  <rowBreaks count="1" manualBreakCount="1">
    <brk id="48" max="3" man="1"/>
  </rowBreaks>
  <tableParts count="1">
    <tablePart r:id="rId1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67"/>
  <sheetViews>
    <sheetView defaultGridColor="0" view="pageBreakPreview" colorId="56" zoomScale="80" zoomScaleNormal="66" zoomScaleSheetLayoutView="80" workbookViewId="0">
      <selection activeCell="A13" sqref="A13:XFD13"/>
    </sheetView>
  </sheetViews>
  <sheetFormatPr defaultColWidth="9" defaultRowHeight="40.200000000000003" customHeight="1"/>
  <cols>
    <col min="1" max="1" width="201.44140625" style="128" customWidth="1"/>
    <col min="2" max="2" width="18" style="60" customWidth="1"/>
    <col min="3" max="3" width="20.109375" style="61" customWidth="1"/>
    <col min="4" max="16384" width="9" style="14"/>
  </cols>
  <sheetData>
    <row r="1" spans="1:23" ht="40.200000000000003" customHeight="1" thickBot="1">
      <c r="A1" s="254" t="s">
        <v>341</v>
      </c>
      <c r="B1" s="255" t="s">
        <v>135</v>
      </c>
      <c r="C1" s="654" t="s">
        <v>121</v>
      </c>
    </row>
    <row r="2" spans="1:23" ht="43.2" customHeight="1" thickTop="1">
      <c r="A2" s="315" t="s">
        <v>272</v>
      </c>
      <c r="B2" s="131"/>
      <c r="C2" s="176"/>
    </row>
    <row r="3" spans="1:23" ht="248.4" customHeight="1">
      <c r="A3" s="322" t="s">
        <v>273</v>
      </c>
      <c r="B3" s="200" t="s">
        <v>275</v>
      </c>
      <c r="C3" s="425">
        <v>45787</v>
      </c>
    </row>
    <row r="4" spans="1:23" ht="34.200000000000003" customHeight="1" thickBot="1">
      <c r="A4" s="211" t="s">
        <v>274</v>
      </c>
      <c r="B4" s="358"/>
      <c r="C4" s="359"/>
      <c r="W4" s="14">
        <v>0</v>
      </c>
    </row>
    <row r="5" spans="1:23" ht="43.2" customHeight="1" thickTop="1">
      <c r="A5" s="315" t="s">
        <v>276</v>
      </c>
      <c r="B5" s="131"/>
      <c r="C5" s="176"/>
    </row>
    <row r="6" spans="1:23" ht="256.8" customHeight="1">
      <c r="A6" s="322" t="s">
        <v>277</v>
      </c>
      <c r="B6" s="200" t="s">
        <v>225</v>
      </c>
      <c r="C6" s="425">
        <v>45786</v>
      </c>
    </row>
    <row r="7" spans="1:23" ht="35.4" customHeight="1" thickBot="1">
      <c r="A7" s="211" t="s">
        <v>278</v>
      </c>
      <c r="B7" s="358"/>
      <c r="C7" s="359"/>
      <c r="W7" s="14">
        <v>0</v>
      </c>
    </row>
    <row r="8" spans="1:23" ht="39" customHeight="1" thickTop="1">
      <c r="A8" s="203" t="s">
        <v>301</v>
      </c>
      <c r="B8" s="184"/>
      <c r="C8" s="176"/>
    </row>
    <row r="9" spans="1:23" ht="370.2" customHeight="1">
      <c r="A9" s="322" t="s">
        <v>284</v>
      </c>
      <c r="B9" s="182" t="s">
        <v>219</v>
      </c>
      <c r="C9" s="177">
        <v>45784</v>
      </c>
    </row>
    <row r="10" spans="1:23" ht="32.4" customHeight="1" thickBot="1">
      <c r="A10" s="191" t="s">
        <v>283</v>
      </c>
      <c r="B10" s="183"/>
      <c r="C10" s="177"/>
    </row>
    <row r="11" spans="1:23" ht="40.950000000000003" customHeight="1" thickBot="1">
      <c r="A11" s="203" t="s">
        <v>302</v>
      </c>
      <c r="B11" s="184"/>
      <c r="C11" s="176"/>
    </row>
    <row r="12" spans="1:23" ht="147" customHeight="1">
      <c r="A12" s="322" t="s">
        <v>286</v>
      </c>
      <c r="B12" s="361" t="s">
        <v>220</v>
      </c>
      <c r="C12" s="176">
        <v>45783</v>
      </c>
    </row>
    <row r="13" spans="1:23" ht="32.4" customHeight="1" thickBot="1">
      <c r="A13" s="201" t="s">
        <v>285</v>
      </c>
      <c r="B13" s="183"/>
      <c r="C13" s="177"/>
    </row>
    <row r="14" spans="1:23" ht="40.200000000000003" customHeight="1">
      <c r="A14" s="203" t="s">
        <v>303</v>
      </c>
      <c r="B14" s="184"/>
      <c r="C14" s="176"/>
    </row>
    <row r="15" spans="1:23" ht="304.2" customHeight="1">
      <c r="A15" s="322" t="s">
        <v>288</v>
      </c>
      <c r="B15" s="182" t="s">
        <v>275</v>
      </c>
      <c r="C15" s="177">
        <v>45779</v>
      </c>
    </row>
    <row r="16" spans="1:23" ht="37.200000000000003" customHeight="1" thickBot="1">
      <c r="A16" s="201" t="s">
        <v>287</v>
      </c>
      <c r="B16" s="183"/>
      <c r="C16" s="177"/>
    </row>
    <row r="17" spans="1:3" ht="40.200000000000003" customHeight="1">
      <c r="A17" s="365" t="s">
        <v>304</v>
      </c>
      <c r="B17" s="328"/>
      <c r="C17" s="317"/>
    </row>
    <row r="18" spans="1:3" ht="187.2" customHeight="1">
      <c r="A18" s="323" t="s">
        <v>290</v>
      </c>
      <c r="B18" s="327" t="s">
        <v>221</v>
      </c>
      <c r="C18" s="318">
        <v>45783</v>
      </c>
    </row>
    <row r="19" spans="1:3" ht="36" customHeight="1" thickBot="1">
      <c r="A19" s="321" t="s">
        <v>289</v>
      </c>
      <c r="B19" s="319"/>
      <c r="C19" s="320"/>
    </row>
    <row r="20" spans="1:3" ht="40.200000000000003" customHeight="1">
      <c r="A20" s="366" t="s">
        <v>305</v>
      </c>
      <c r="B20" s="351"/>
      <c r="C20" s="354"/>
    </row>
    <row r="21" spans="1:3" ht="368.4" customHeight="1">
      <c r="A21" s="476" t="s">
        <v>292</v>
      </c>
      <c r="B21" s="412" t="s">
        <v>219</v>
      </c>
      <c r="C21" s="355">
        <v>45784</v>
      </c>
    </row>
    <row r="22" spans="1:3" ht="36.6" customHeight="1" thickBot="1">
      <c r="A22" s="649" t="s">
        <v>291</v>
      </c>
      <c r="B22" s="353"/>
      <c r="C22" s="356"/>
    </row>
    <row r="23" spans="1:3" ht="51" customHeight="1">
      <c r="A23" s="366" t="s">
        <v>306</v>
      </c>
      <c r="B23" s="351"/>
      <c r="C23" s="354"/>
    </row>
    <row r="24" spans="1:3" ht="394.2" customHeight="1">
      <c r="A24" s="357" t="s">
        <v>294</v>
      </c>
      <c r="B24" s="352" t="s">
        <v>219</v>
      </c>
      <c r="C24" s="355">
        <v>45785</v>
      </c>
    </row>
    <row r="25" spans="1:3" ht="33.6" customHeight="1" thickBot="1">
      <c r="A25" s="649" t="s">
        <v>293</v>
      </c>
      <c r="B25" s="353"/>
      <c r="C25" s="356"/>
    </row>
    <row r="26" spans="1:3" ht="40.200000000000003" customHeight="1">
      <c r="A26" s="397" t="s">
        <v>307</v>
      </c>
      <c r="B26" s="351"/>
      <c r="C26" s="354"/>
    </row>
    <row r="27" spans="1:3" ht="102" customHeight="1">
      <c r="A27" s="393" t="s">
        <v>296</v>
      </c>
      <c r="B27" s="460" t="s">
        <v>297</v>
      </c>
      <c r="C27" s="355">
        <v>45784</v>
      </c>
    </row>
    <row r="28" spans="1:3" ht="30.6" customHeight="1" thickBot="1">
      <c r="A28" s="650" t="s">
        <v>295</v>
      </c>
      <c r="B28" s="353"/>
      <c r="C28" s="356"/>
    </row>
    <row r="29" spans="1:3" ht="40.200000000000003" customHeight="1">
      <c r="A29" s="450" t="s">
        <v>308</v>
      </c>
      <c r="B29" s="351"/>
      <c r="C29" s="435"/>
    </row>
    <row r="30" spans="1:3" ht="118.8" customHeight="1">
      <c r="A30" s="477" t="s">
        <v>299</v>
      </c>
      <c r="B30" s="352" t="s">
        <v>300</v>
      </c>
      <c r="C30" s="435">
        <v>45784</v>
      </c>
    </row>
    <row r="31" spans="1:3" ht="35.4" customHeight="1" thickBot="1">
      <c r="A31" s="595" t="s">
        <v>298</v>
      </c>
      <c r="B31" s="353"/>
      <c r="C31" s="435"/>
    </row>
    <row r="32" spans="1:3" ht="40.200000000000003" customHeight="1">
      <c r="A32" s="366" t="s">
        <v>309</v>
      </c>
      <c r="B32" s="351"/>
      <c r="C32" s="354"/>
    </row>
    <row r="33" spans="1:3" ht="388.8" customHeight="1">
      <c r="A33" s="204" t="s">
        <v>282</v>
      </c>
      <c r="B33" s="412" t="s">
        <v>275</v>
      </c>
      <c r="C33" s="355">
        <v>45785</v>
      </c>
    </row>
    <row r="34" spans="1:3" ht="31.8" customHeight="1" thickBot="1">
      <c r="A34" s="649" t="s">
        <v>281</v>
      </c>
      <c r="B34" s="353"/>
      <c r="C34" s="356"/>
    </row>
    <row r="35" spans="1:3" ht="40.200000000000003" customHeight="1">
      <c r="A35" s="366" t="s">
        <v>310</v>
      </c>
      <c r="B35" s="351"/>
      <c r="C35" s="354"/>
    </row>
    <row r="36" spans="1:3" ht="390.6" customHeight="1">
      <c r="A36" s="413" t="s">
        <v>280</v>
      </c>
      <c r="B36" s="441" t="s">
        <v>221</v>
      </c>
      <c r="C36" s="355">
        <v>45785</v>
      </c>
    </row>
    <row r="37" spans="1:3" ht="40.200000000000003" customHeight="1" thickBot="1">
      <c r="A37" s="649" t="s">
        <v>279</v>
      </c>
      <c r="B37" s="353"/>
      <c r="C37" s="356"/>
    </row>
    <row r="38" spans="1:3" ht="40.200000000000003" customHeight="1">
      <c r="A38" s="397" t="s">
        <v>507</v>
      </c>
      <c r="B38" s="351"/>
      <c r="C38" s="354"/>
    </row>
    <row r="39" spans="1:3" ht="300.60000000000002" customHeight="1">
      <c r="A39" s="393" t="s">
        <v>524</v>
      </c>
      <c r="B39" s="352" t="s">
        <v>219</v>
      </c>
      <c r="C39" s="355">
        <v>45793</v>
      </c>
    </row>
    <row r="40" spans="1:3" ht="36.6" customHeight="1" thickBot="1">
      <c r="A40" s="650" t="s">
        <v>523</v>
      </c>
      <c r="B40" s="353"/>
      <c r="C40" s="356"/>
    </row>
    <row r="41" spans="1:3" ht="40.200000000000003" customHeight="1">
      <c r="A41" s="450" t="s">
        <v>508</v>
      </c>
      <c r="B41" s="351"/>
      <c r="C41" s="354"/>
    </row>
    <row r="42" spans="1:3" ht="347.4" customHeight="1">
      <c r="A42" s="653" t="s">
        <v>526</v>
      </c>
      <c r="B42" s="352" t="s">
        <v>527</v>
      </c>
      <c r="C42" s="355">
        <v>45791</v>
      </c>
    </row>
    <row r="43" spans="1:3" ht="37.799999999999997" customHeight="1" thickBot="1">
      <c r="A43" s="647" t="s">
        <v>525</v>
      </c>
      <c r="B43" s="353"/>
      <c r="C43" s="464"/>
    </row>
    <row r="44" spans="1:3" ht="40.200000000000003" customHeight="1">
      <c r="A44" s="450" t="s">
        <v>509</v>
      </c>
      <c r="B44" s="351"/>
      <c r="C44" s="435"/>
    </row>
    <row r="45" spans="1:3" ht="166.8" customHeight="1">
      <c r="A45" s="653" t="s">
        <v>529</v>
      </c>
      <c r="B45" s="352" t="s">
        <v>225</v>
      </c>
      <c r="C45" s="435">
        <v>45791</v>
      </c>
    </row>
    <row r="46" spans="1:3" ht="40.200000000000003" customHeight="1" thickBot="1">
      <c r="A46" s="595" t="s">
        <v>528</v>
      </c>
      <c r="B46" s="353"/>
      <c r="C46" s="435"/>
    </row>
    <row r="47" spans="1:3" ht="40.200000000000003" customHeight="1">
      <c r="A47" s="450" t="s">
        <v>510</v>
      </c>
      <c r="B47" s="351"/>
      <c r="C47" s="354"/>
    </row>
    <row r="48" spans="1:3" ht="191.4" customHeight="1">
      <c r="A48" s="653" t="s">
        <v>534</v>
      </c>
      <c r="B48" s="352" t="s">
        <v>221</v>
      </c>
      <c r="C48" s="355">
        <v>45789</v>
      </c>
    </row>
    <row r="49" spans="1:3" ht="40.200000000000003" customHeight="1" thickBot="1">
      <c r="A49" s="647" t="s">
        <v>533</v>
      </c>
      <c r="B49" s="353"/>
      <c r="C49" s="356"/>
    </row>
    <row r="50" spans="1:3" ht="40.200000000000003" hidden="1" customHeight="1">
      <c r="A50" s="436" t="s">
        <v>511</v>
      </c>
      <c r="B50" s="351"/>
      <c r="C50" s="435"/>
    </row>
    <row r="51" spans="1:3" ht="213.6" hidden="1" customHeight="1">
      <c r="A51" s="204"/>
      <c r="B51" s="352"/>
      <c r="C51" s="435"/>
    </row>
    <row r="52" spans="1:3" ht="40.200000000000003" hidden="1" customHeight="1" thickBot="1">
      <c r="A52" s="343" t="s">
        <v>512</v>
      </c>
      <c r="B52" s="353"/>
      <c r="C52" s="435"/>
    </row>
    <row r="53" spans="1:3" ht="40.200000000000003" customHeight="1">
      <c r="A53" s="651" t="s">
        <v>513</v>
      </c>
      <c r="B53" s="351"/>
      <c r="C53" s="354"/>
    </row>
    <row r="54" spans="1:3" ht="69.599999999999994" customHeight="1">
      <c r="A54" s="393" t="s">
        <v>530</v>
      </c>
      <c r="B54" s="352" t="s">
        <v>531</v>
      </c>
      <c r="C54" s="355">
        <v>45790</v>
      </c>
    </row>
    <row r="55" spans="1:3" ht="40.200000000000003" customHeight="1" thickBot="1">
      <c r="A55" s="648" t="s">
        <v>521</v>
      </c>
      <c r="B55" s="353"/>
      <c r="C55" s="356"/>
    </row>
    <row r="56" spans="1:3" ht="40.200000000000003" customHeight="1">
      <c r="A56" s="652" t="s">
        <v>514</v>
      </c>
      <c r="B56" s="351"/>
      <c r="C56" s="354"/>
    </row>
    <row r="57" spans="1:3" ht="279" customHeight="1">
      <c r="A57" s="393" t="s">
        <v>532</v>
      </c>
      <c r="B57" s="352" t="s">
        <v>221</v>
      </c>
      <c r="C57" s="355">
        <v>45789</v>
      </c>
    </row>
    <row r="58" spans="1:3" ht="40.200000000000003" customHeight="1" thickBot="1">
      <c r="A58" s="648" t="s">
        <v>522</v>
      </c>
      <c r="B58" s="353"/>
      <c r="C58" s="356"/>
    </row>
    <row r="59" spans="1:3" ht="40.200000000000003" customHeight="1">
      <c r="A59" s="652" t="s">
        <v>515</v>
      </c>
      <c r="B59" s="351"/>
      <c r="C59" s="354"/>
    </row>
    <row r="60" spans="1:3" ht="256.8" customHeight="1">
      <c r="A60" s="393" t="s">
        <v>535</v>
      </c>
      <c r="B60" s="352" t="s">
        <v>536</v>
      </c>
      <c r="C60" s="355">
        <v>45789</v>
      </c>
    </row>
    <row r="61" spans="1:3" ht="40.200000000000003" customHeight="1" thickBot="1">
      <c r="A61" s="648" t="s">
        <v>519</v>
      </c>
      <c r="B61" s="353"/>
      <c r="C61" s="356"/>
    </row>
    <row r="62" spans="1:3" ht="40.200000000000003" customHeight="1">
      <c r="A62" s="652" t="s">
        <v>516</v>
      </c>
      <c r="B62" s="351"/>
      <c r="C62" s="354"/>
    </row>
    <row r="63" spans="1:3" ht="279" customHeight="1">
      <c r="A63" s="393" t="s">
        <v>537</v>
      </c>
      <c r="B63" s="352" t="s">
        <v>225</v>
      </c>
      <c r="C63" s="355">
        <v>45786</v>
      </c>
    </row>
    <row r="64" spans="1:3" ht="40.200000000000003" customHeight="1" thickBot="1">
      <c r="A64" s="648" t="s">
        <v>520</v>
      </c>
      <c r="B64" s="353"/>
      <c r="C64" s="356"/>
    </row>
    <row r="65" spans="1:3" ht="40.200000000000003" customHeight="1">
      <c r="A65" s="652" t="s">
        <v>517</v>
      </c>
      <c r="B65" s="351"/>
      <c r="C65" s="354"/>
    </row>
    <row r="66" spans="1:3" ht="259.8" customHeight="1">
      <c r="A66" s="393" t="s">
        <v>538</v>
      </c>
      <c r="B66" s="352" t="s">
        <v>531</v>
      </c>
      <c r="C66" s="355">
        <v>45786</v>
      </c>
    </row>
    <row r="67" spans="1:3" ht="40.200000000000003" customHeight="1" thickBot="1">
      <c r="A67" s="647" t="s">
        <v>518</v>
      </c>
      <c r="B67" s="353"/>
      <c r="C67" s="356"/>
    </row>
  </sheetData>
  <phoneticPr fontId="82"/>
  <hyperlinks>
    <hyperlink ref="A4" r:id="rId1" xr:uid="{17564AA9-EA6F-4944-9CBA-E0C9E930EB76}"/>
    <hyperlink ref="A7" r:id="rId2" xr:uid="{F47C630E-6D10-4EE0-8327-B5E3D44601A3}"/>
    <hyperlink ref="A37" r:id="rId3" xr:uid="{36C5CEFB-5267-4719-8ED1-901A0D8DD720}"/>
    <hyperlink ref="A34" r:id="rId4" xr:uid="{F58A0690-3ACB-461B-ACF6-D49680F1C17B}"/>
    <hyperlink ref="A10" r:id="rId5" xr:uid="{C5ED85E7-0470-43F8-8BAD-6E1E30B7A3D2}"/>
    <hyperlink ref="A13" r:id="rId6" xr:uid="{C50CCF93-1AA5-4438-A600-1EBBB6C992BF}"/>
    <hyperlink ref="A16" r:id="rId7" xr:uid="{6673AE48-1084-4B4A-B6F1-80F79C6C1A81}"/>
    <hyperlink ref="A19" r:id="rId8" xr:uid="{CD539745-7BFF-4453-91E1-35ED58FC49A7}"/>
    <hyperlink ref="A22" r:id="rId9" xr:uid="{8E18B818-18CD-4155-9CBA-8D1BBE651325}"/>
    <hyperlink ref="A25" r:id="rId10" xr:uid="{A85288C9-748F-40C9-B293-13892DACD2F4}"/>
    <hyperlink ref="A28" r:id="rId11" xr:uid="{72148DE0-D99A-4013-A296-BF5976DC53F2}"/>
    <hyperlink ref="A31" r:id="rId12" xr:uid="{143A9B1A-3C3D-4A09-B0BE-1E16ACDF72B6}"/>
    <hyperlink ref="A67" r:id="rId13" xr:uid="{22EDD8D1-42BE-43A0-BFD1-87C72BF5C411}"/>
    <hyperlink ref="A61" r:id="rId14" xr:uid="{62648389-8CF4-475C-8ED8-21281913F840}"/>
    <hyperlink ref="A64" r:id="rId15" xr:uid="{BC5F617C-E075-49E4-A3AE-B5321853034F}"/>
    <hyperlink ref="A55" r:id="rId16" xr:uid="{A21AC1E6-4240-4F08-8E2A-C5409FFF2E2D}"/>
    <hyperlink ref="A58" r:id="rId17" xr:uid="{0850E6F6-A4AB-4593-B461-FC48302C2655}"/>
    <hyperlink ref="A40" r:id="rId18" xr:uid="{6828F828-4A6D-4BF5-95E3-6C24993C4E6F}"/>
    <hyperlink ref="A43" r:id="rId19" xr:uid="{CBAEA354-03E5-4D84-A74B-0FD4779F18A4}"/>
    <hyperlink ref="A46" r:id="rId20" xr:uid="{FDC801E7-3D2C-4418-A7BF-9D5A7FEF3B58}"/>
    <hyperlink ref="A49" r:id="rId21" xr:uid="{344B5084-603B-4A92-9EB9-C89C0682D1EE}"/>
  </hyperlinks>
  <pageMargins left="0.74803149606299213" right="0.74803149606299213" top="0.98425196850393704" bottom="0.98425196850393704" header="0.51181102362204722" footer="0.51181102362204722"/>
  <pageSetup paperSize="9" scale="14" fitToHeight="3" orientation="portrait" r:id="rId22"/>
  <headerFooter alignWithMargins="0"/>
  <rowBreaks count="1" manualBreakCount="1">
    <brk id="43"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D20" sqref="D20"/>
    </sheetView>
  </sheetViews>
  <sheetFormatPr defaultColWidth="9" defaultRowHeight="13.2"/>
  <cols>
    <col min="1" max="1" width="5" style="1" customWidth="1"/>
    <col min="2" max="2" width="25.77734375" style="42" customWidth="1"/>
    <col min="3" max="3" width="74.109375" style="1" customWidth="1"/>
    <col min="4" max="4" width="109.88671875" style="1" customWidth="1"/>
    <col min="5" max="5" width="3.88671875" style="1" customWidth="1"/>
    <col min="6" max="16384" width="9" style="1"/>
  </cols>
  <sheetData>
    <row r="1" spans="1:7" ht="18.75" customHeight="1">
      <c r="B1" s="42" t="s">
        <v>122</v>
      </c>
    </row>
    <row r="2" spans="1:7" ht="17.25" customHeight="1" thickBot="1">
      <c r="B2" s="399" t="s">
        <v>447</v>
      </c>
      <c r="C2" s="409"/>
      <c r="D2" s="846" t="str">
        <f>+D24</f>
        <v>対前週
インフルエンザ 　　     　      -38%   減少
新型コロナウイルス          　-27% 　減少</v>
      </c>
    </row>
    <row r="3" spans="1:7" ht="16.5" customHeight="1" thickBot="1">
      <c r="B3" s="243" t="s">
        <v>123</v>
      </c>
      <c r="C3" s="244" t="s">
        <v>124</v>
      </c>
      <c r="D3" s="846"/>
    </row>
    <row r="4" spans="1:7" ht="17.25" customHeight="1" thickBot="1">
      <c r="B4" s="245" t="s">
        <v>125</v>
      </c>
      <c r="C4" s="316" t="s">
        <v>454</v>
      </c>
      <c r="D4" s="43"/>
    </row>
    <row r="5" spans="1:7" ht="17.25" customHeight="1">
      <c r="B5" s="852" t="s">
        <v>126</v>
      </c>
      <c r="C5" s="855" t="s">
        <v>127</v>
      </c>
      <c r="D5" s="856"/>
    </row>
    <row r="6" spans="1:7" ht="19.2" customHeight="1">
      <c r="B6" s="853"/>
      <c r="C6" s="857" t="s">
        <v>128</v>
      </c>
      <c r="D6" s="858"/>
      <c r="G6" s="72"/>
    </row>
    <row r="7" spans="1:7" ht="19.95" customHeight="1">
      <c r="B7" s="853"/>
      <c r="C7" s="88" t="s">
        <v>129</v>
      </c>
      <c r="D7" s="89"/>
      <c r="G7" s="72"/>
    </row>
    <row r="8" spans="1:7" ht="25.2" customHeight="1" thickBot="1">
      <c r="B8" s="854"/>
      <c r="C8" s="74" t="s">
        <v>130</v>
      </c>
      <c r="D8" s="73"/>
      <c r="G8" s="72"/>
    </row>
    <row r="9" spans="1:7" ht="37.799999999999997" customHeight="1" thickBot="1">
      <c r="B9" s="863" t="s">
        <v>212</v>
      </c>
      <c r="C9" s="865"/>
      <c r="D9" s="866"/>
      <c r="G9" s="72"/>
    </row>
    <row r="10" spans="1:7" ht="36" customHeight="1" thickBot="1">
      <c r="B10" s="864"/>
      <c r="C10" s="859" t="s">
        <v>455</v>
      </c>
      <c r="D10" s="860"/>
    </row>
    <row r="11" spans="1:7" ht="49.2" customHeight="1" thickBot="1">
      <c r="B11" s="247" t="s">
        <v>131</v>
      </c>
      <c r="C11" s="861" t="s">
        <v>456</v>
      </c>
      <c r="D11" s="862"/>
    </row>
    <row r="12" spans="1:7" ht="54" customHeight="1" thickBot="1">
      <c r="B12" s="44"/>
      <c r="C12" s="248" t="s">
        <v>458</v>
      </c>
      <c r="D12" s="249" t="s">
        <v>457</v>
      </c>
      <c r="F12" s="1" t="s">
        <v>17</v>
      </c>
    </row>
    <row r="13" spans="1:7" ht="30.6" hidden="1" customHeight="1" thickBot="1">
      <c r="B13" s="246" t="s">
        <v>214</v>
      </c>
      <c r="C13" s="861" t="s">
        <v>215</v>
      </c>
      <c r="D13" s="862"/>
    </row>
    <row r="14" spans="1:7" ht="128.4" customHeight="1" thickBot="1">
      <c r="B14" s="250" t="s">
        <v>132</v>
      </c>
      <c r="C14" s="251" t="s">
        <v>459</v>
      </c>
      <c r="D14" s="252" t="s">
        <v>460</v>
      </c>
      <c r="F14" t="s">
        <v>3</v>
      </c>
    </row>
    <row r="15" spans="1:7" ht="85.2" customHeight="1" thickBot="1">
      <c r="A15" t="s">
        <v>41</v>
      </c>
      <c r="B15" s="253" t="s">
        <v>448</v>
      </c>
      <c r="C15" s="850" t="s">
        <v>461</v>
      </c>
      <c r="D15" s="851"/>
    </row>
    <row r="16" spans="1:7" ht="17.25" customHeight="1"/>
    <row r="17" spans="2:5" ht="17.25" customHeight="1">
      <c r="B17" s="847" t="s">
        <v>133</v>
      </c>
      <c r="C17" s="134"/>
      <c r="D17" s="1" t="s">
        <v>41</v>
      </c>
    </row>
    <row r="18" spans="2:5">
      <c r="B18" s="847"/>
      <c r="C18"/>
    </row>
    <row r="19" spans="2:5">
      <c r="B19" s="847"/>
      <c r="E19" s="1" t="s">
        <v>17</v>
      </c>
    </row>
    <row r="20" spans="2:5">
      <c r="B20" s="847"/>
    </row>
    <row r="21" spans="2:5">
      <c r="B21" s="847"/>
    </row>
    <row r="22" spans="2:5" ht="16.2">
      <c r="B22" s="847"/>
      <c r="D22" s="185" t="s">
        <v>134</v>
      </c>
    </row>
    <row r="23" spans="2:5">
      <c r="B23" s="847"/>
    </row>
    <row r="24" spans="2:5">
      <c r="B24" s="847"/>
      <c r="D24" s="848" t="s">
        <v>453</v>
      </c>
    </row>
    <row r="25" spans="2:5">
      <c r="B25" s="847"/>
      <c r="D25" s="849"/>
    </row>
    <row r="26" spans="2:5">
      <c r="B26" s="847"/>
      <c r="D26" s="849"/>
    </row>
    <row r="27" spans="2:5">
      <c r="B27" s="847"/>
      <c r="D27" s="849"/>
    </row>
    <row r="28" spans="2:5">
      <c r="B28" s="847"/>
      <c r="D28" s="849"/>
    </row>
    <row r="29" spans="2:5">
      <c r="B29" s="847"/>
    </row>
    <row r="30" spans="2:5">
      <c r="B30" s="847"/>
      <c r="D30" s="1" t="s">
        <v>41</v>
      </c>
    </row>
    <row r="31" spans="2:5">
      <c r="B31" s="847"/>
      <c r="D31" s="1" t="s">
        <v>41</v>
      </c>
    </row>
    <row r="32" spans="2:5">
      <c r="B32" s="847"/>
    </row>
    <row r="33" spans="2:2">
      <c r="B33" s="847"/>
    </row>
    <row r="34" spans="2:2">
      <c r="B34" s="847"/>
    </row>
  </sheetData>
  <mergeCells count="12">
    <mergeCell ref="D2:D3"/>
    <mergeCell ref="B17:B34"/>
    <mergeCell ref="D24:D28"/>
    <mergeCell ref="C15:D15"/>
    <mergeCell ref="B5:B8"/>
    <mergeCell ref="C5:D5"/>
    <mergeCell ref="C6:D6"/>
    <mergeCell ref="C10:D10"/>
    <mergeCell ref="C11:D11"/>
    <mergeCell ref="C13:D13"/>
    <mergeCell ref="B9:B10"/>
    <mergeCell ref="C9:D9"/>
  </mergeCells>
  <phoneticPr fontId="82"/>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22" zoomScale="88" zoomScaleNormal="88" zoomScaleSheetLayoutView="100" workbookViewId="0">
      <selection activeCell="AF40" sqref="AF40"/>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75" t="s">
        <v>183</v>
      </c>
      <c r="B1" s="876"/>
      <c r="C1" s="876"/>
      <c r="D1" s="876"/>
      <c r="E1" s="876"/>
      <c r="F1" s="876"/>
      <c r="G1" s="876"/>
      <c r="H1" s="876"/>
      <c r="I1" s="876"/>
      <c r="J1" s="876"/>
      <c r="K1" s="876"/>
      <c r="L1" s="876"/>
      <c r="M1" s="876"/>
      <c r="N1" s="877"/>
      <c r="P1" s="875" t="s">
        <v>136</v>
      </c>
      <c r="Q1" s="876"/>
      <c r="R1" s="876"/>
      <c r="S1" s="876"/>
      <c r="T1" s="876"/>
      <c r="U1" s="876"/>
      <c r="V1" s="876"/>
      <c r="W1" s="876"/>
      <c r="X1" s="876"/>
      <c r="Y1" s="876"/>
      <c r="Z1" s="876"/>
      <c r="AA1" s="876"/>
      <c r="AB1" s="876"/>
      <c r="AC1" s="877"/>
    </row>
    <row r="2" spans="1:31" ht="18" customHeight="1" thickBot="1">
      <c r="A2" s="878" t="s">
        <v>3</v>
      </c>
      <c r="B2" s="879"/>
      <c r="C2" s="879"/>
      <c r="D2" s="879"/>
      <c r="E2" s="879"/>
      <c r="F2" s="879"/>
      <c r="G2" s="879"/>
      <c r="H2" s="879"/>
      <c r="I2" s="879"/>
      <c r="J2" s="879"/>
      <c r="K2" s="879"/>
      <c r="L2" s="879"/>
      <c r="M2" s="879"/>
      <c r="N2" s="880"/>
      <c r="P2" s="881" t="s">
        <v>137</v>
      </c>
      <c r="Q2" s="879"/>
      <c r="R2" s="879"/>
      <c r="S2" s="879"/>
      <c r="T2" s="879"/>
      <c r="U2" s="879"/>
      <c r="V2" s="879"/>
      <c r="W2" s="879"/>
      <c r="X2" s="879"/>
      <c r="Y2" s="879"/>
      <c r="Z2" s="879"/>
      <c r="AA2" s="879"/>
      <c r="AB2" s="879"/>
      <c r="AC2" s="882"/>
    </row>
    <row r="3" spans="1:31" ht="13.8" thickBot="1">
      <c r="A3" s="479" t="s">
        <v>3</v>
      </c>
      <c r="B3" s="480" t="s">
        <v>138</v>
      </c>
      <c r="C3" s="480" t="s">
        <v>139</v>
      </c>
      <c r="D3" s="480" t="s">
        <v>140</v>
      </c>
      <c r="E3" s="480" t="s">
        <v>141</v>
      </c>
      <c r="F3" s="482" t="s">
        <v>142</v>
      </c>
      <c r="G3" s="482" t="s">
        <v>143</v>
      </c>
      <c r="H3" s="482" t="s">
        <v>144</v>
      </c>
      <c r="I3" s="482" t="s">
        <v>145</v>
      </c>
      <c r="J3" s="482" t="s">
        <v>146</v>
      </c>
      <c r="K3" s="482" t="s">
        <v>147</v>
      </c>
      <c r="L3" s="482" t="s">
        <v>148</v>
      </c>
      <c r="M3" s="482" t="s">
        <v>149</v>
      </c>
      <c r="N3" s="483" t="s">
        <v>150</v>
      </c>
      <c r="P3" s="482"/>
      <c r="Q3" s="480" t="s">
        <v>138</v>
      </c>
      <c r="R3" s="480" t="s">
        <v>139</v>
      </c>
      <c r="S3" s="480" t="s">
        <v>140</v>
      </c>
      <c r="T3" s="480" t="s">
        <v>141</v>
      </c>
      <c r="U3" s="481" t="s">
        <v>142</v>
      </c>
      <c r="V3" s="482" t="s">
        <v>143</v>
      </c>
      <c r="W3" s="482" t="s">
        <v>144</v>
      </c>
      <c r="X3" s="482" t="s">
        <v>145</v>
      </c>
      <c r="Y3" s="482" t="s">
        <v>146</v>
      </c>
      <c r="Z3" s="482" t="s">
        <v>147</v>
      </c>
      <c r="AA3" s="482" t="s">
        <v>148</v>
      </c>
      <c r="AB3" s="482" t="s">
        <v>149</v>
      </c>
      <c r="AC3" s="484" t="s">
        <v>151</v>
      </c>
    </row>
    <row r="4" spans="1:31" ht="13.8" thickBot="1">
      <c r="A4" s="485" t="s">
        <v>3</v>
      </c>
      <c r="B4" s="486">
        <f>SUM(B7:B13)</f>
        <v>687</v>
      </c>
      <c r="C4" s="486">
        <f t="shared" ref="C4:M4" si="0">SUM(C7:C13)</f>
        <v>529</v>
      </c>
      <c r="D4" s="486">
        <f t="shared" si="0"/>
        <v>578</v>
      </c>
      <c r="E4" s="486">
        <f t="shared" si="0"/>
        <v>731</v>
      </c>
      <c r="F4" s="486">
        <f t="shared" si="0"/>
        <v>1289</v>
      </c>
      <c r="G4" s="486">
        <f t="shared" si="0"/>
        <v>2343</v>
      </c>
      <c r="H4" s="486">
        <f t="shared" si="0"/>
        <v>3338</v>
      </c>
      <c r="I4" s="486">
        <f t="shared" si="0"/>
        <v>3798</v>
      </c>
      <c r="J4" s="486">
        <f t="shared" si="0"/>
        <v>2933</v>
      </c>
      <c r="K4" s="486">
        <f t="shared" si="0"/>
        <v>2324</v>
      </c>
      <c r="L4" s="486">
        <f t="shared" si="0"/>
        <v>1302</v>
      </c>
      <c r="M4" s="486">
        <f t="shared" si="0"/>
        <v>943</v>
      </c>
      <c r="N4" s="486">
        <f>SUM(B4:M4)</f>
        <v>20795</v>
      </c>
      <c r="O4" s="4"/>
      <c r="P4" s="487" t="str">
        <f>+A4</f>
        <v xml:space="preserve"> </v>
      </c>
      <c r="Q4" s="486">
        <f>SUM(Q7:Q13)</f>
        <v>31</v>
      </c>
      <c r="R4" s="486">
        <f t="shared" ref="R4:AB4" si="1">SUM(R7:R13)</f>
        <v>24</v>
      </c>
      <c r="S4" s="486">
        <f t="shared" si="1"/>
        <v>51</v>
      </c>
      <c r="T4" s="486">
        <f t="shared" si="1"/>
        <v>21</v>
      </c>
      <c r="U4" s="486">
        <f t="shared" si="1"/>
        <v>28</v>
      </c>
      <c r="V4" s="486">
        <f t="shared" si="1"/>
        <v>22</v>
      </c>
      <c r="W4" s="486">
        <f t="shared" si="1"/>
        <v>22</v>
      </c>
      <c r="X4" s="486">
        <f t="shared" si="1"/>
        <v>39</v>
      </c>
      <c r="Y4" s="486">
        <f t="shared" si="1"/>
        <v>22</v>
      </c>
      <c r="Z4" s="486">
        <f t="shared" si="1"/>
        <v>49</v>
      </c>
      <c r="AA4" s="486">
        <f t="shared" si="1"/>
        <v>31</v>
      </c>
      <c r="AB4" s="486">
        <f t="shared" si="1"/>
        <v>50</v>
      </c>
      <c r="AC4" s="486">
        <f>SUM(Q4:AB4)</f>
        <v>390</v>
      </c>
    </row>
    <row r="5" spans="1:31" ht="19.95" customHeight="1" thickBot="1">
      <c r="A5" s="488" t="s">
        <v>3</v>
      </c>
      <c r="B5" s="488" t="s">
        <v>3</v>
      </c>
      <c r="C5" s="488" t="s">
        <v>3</v>
      </c>
      <c r="D5" s="488" t="s">
        <v>3</v>
      </c>
      <c r="E5" s="488" t="s">
        <v>3</v>
      </c>
      <c r="F5" s="489" t="s">
        <v>152</v>
      </c>
      <c r="G5" s="488" t="s">
        <v>3</v>
      </c>
      <c r="H5" s="488" t="s">
        <v>3</v>
      </c>
      <c r="I5" s="488" t="s">
        <v>3</v>
      </c>
      <c r="J5" s="488" t="s" ph="1">
        <v>17</v>
      </c>
      <c r="K5" s="488" t="s" ph="1">
        <v>17</v>
      </c>
      <c r="L5" s="488" ph="1"/>
      <c r="M5" s="488" t="s" ph="1">
        <v>17</v>
      </c>
      <c r="N5" s="490"/>
      <c r="O5" s="49"/>
      <c r="P5" s="369"/>
      <c r="Q5" s="369"/>
      <c r="R5" s="369"/>
      <c r="S5" s="369"/>
      <c r="T5" s="369"/>
      <c r="U5" s="489" t="s">
        <v>152</v>
      </c>
      <c r="V5" s="369"/>
      <c r="W5" s="369"/>
      <c r="X5" s="369"/>
      <c r="Y5" s="369"/>
      <c r="Z5" s="369"/>
      <c r="AA5" s="369"/>
      <c r="AB5" s="369"/>
      <c r="AC5" s="490"/>
      <c r="AE5" s="1" t="s">
        <v>180</v>
      </c>
    </row>
    <row r="6" spans="1:31" ht="19.95" customHeight="1" thickBot="1">
      <c r="A6" s="488"/>
      <c r="B6" s="488"/>
      <c r="C6" s="488"/>
      <c r="D6" s="488"/>
      <c r="E6" s="488"/>
      <c r="F6" s="489">
        <v>48</v>
      </c>
      <c r="G6" s="368"/>
      <c r="H6" s="368"/>
      <c r="I6" s="368"/>
      <c r="J6" s="368"/>
      <c r="K6" s="368"/>
      <c r="L6" s="368"/>
      <c r="M6" s="368"/>
      <c r="N6" s="140"/>
      <c r="O6" s="49"/>
      <c r="P6" s="368"/>
      <c r="Q6" s="368"/>
      <c r="R6" s="368"/>
      <c r="S6" s="368"/>
      <c r="T6" s="368"/>
      <c r="U6" s="489">
        <v>3</v>
      </c>
      <c r="V6" s="368"/>
      <c r="W6" s="368"/>
      <c r="X6" s="368"/>
      <c r="Y6" s="368"/>
      <c r="Z6" s="368"/>
      <c r="AA6" s="368"/>
      <c r="AB6" s="368"/>
      <c r="AC6" s="140"/>
    </row>
    <row r="7" spans="1:31" ht="19.95" customHeight="1" thickBot="1">
      <c r="A7" s="491" t="s">
        <v>205</v>
      </c>
      <c r="B7" s="637">
        <v>142</v>
      </c>
      <c r="C7" s="597">
        <v>93</v>
      </c>
      <c r="D7" s="597">
        <v>85</v>
      </c>
      <c r="E7" s="638">
        <v>103</v>
      </c>
      <c r="F7" s="639">
        <v>48</v>
      </c>
      <c r="G7" s="368"/>
      <c r="H7" s="368"/>
      <c r="I7" s="368"/>
      <c r="J7" s="368"/>
      <c r="K7" s="368"/>
      <c r="L7" s="368"/>
      <c r="M7" s="368"/>
      <c r="N7" s="493">
        <f t="shared" ref="N7:N21" si="2">SUM(B7:M7)</f>
        <v>471</v>
      </c>
      <c r="O7" s="49"/>
      <c r="P7" s="491" t="s">
        <v>205</v>
      </c>
      <c r="Q7" s="492">
        <v>2</v>
      </c>
      <c r="R7" s="492">
        <v>4</v>
      </c>
      <c r="S7" s="492">
        <v>6</v>
      </c>
      <c r="T7" s="492">
        <v>4</v>
      </c>
      <c r="U7" s="489">
        <v>3</v>
      </c>
      <c r="V7" s="368"/>
      <c r="W7" s="368"/>
      <c r="X7" s="368"/>
      <c r="Y7" s="368"/>
      <c r="Z7" s="368"/>
      <c r="AA7" s="368"/>
      <c r="AB7" s="368"/>
      <c r="AC7" s="494">
        <f>SUM(Q7:AB7)</f>
        <v>19</v>
      </c>
    </row>
    <row r="8" spans="1:31" ht="19.95" customHeight="1" thickBot="1">
      <c r="A8" s="491" t="s">
        <v>182</v>
      </c>
      <c r="B8" s="282">
        <v>103</v>
      </c>
      <c r="C8" s="438">
        <v>102</v>
      </c>
      <c r="D8" s="438">
        <v>114</v>
      </c>
      <c r="E8" s="189">
        <v>122</v>
      </c>
      <c r="F8" s="495">
        <v>257</v>
      </c>
      <c r="G8" s="496">
        <v>308</v>
      </c>
      <c r="H8" s="496">
        <v>519</v>
      </c>
      <c r="I8" s="497">
        <v>708</v>
      </c>
      <c r="J8" s="498">
        <v>541</v>
      </c>
      <c r="K8" s="499">
        <v>533</v>
      </c>
      <c r="L8" s="498">
        <v>277</v>
      </c>
      <c r="M8" s="498">
        <v>158</v>
      </c>
      <c r="N8" s="493">
        <f t="shared" si="2"/>
        <v>3742</v>
      </c>
      <c r="O8" s="49"/>
      <c r="P8" s="500" t="s">
        <v>153</v>
      </c>
      <c r="Q8" s="492">
        <v>4</v>
      </c>
      <c r="R8" s="500">
        <v>4</v>
      </c>
      <c r="S8" s="500">
        <v>4</v>
      </c>
      <c r="T8" s="501">
        <v>8</v>
      </c>
      <c r="U8" s="500">
        <v>1</v>
      </c>
      <c r="V8" s="500">
        <v>2</v>
      </c>
      <c r="W8" s="500">
        <v>6</v>
      </c>
      <c r="X8" s="502">
        <v>21</v>
      </c>
      <c r="Y8" s="503">
        <v>12</v>
      </c>
      <c r="Z8" s="500">
        <v>8</v>
      </c>
      <c r="AA8" s="500">
        <v>0</v>
      </c>
      <c r="AB8" s="500">
        <v>4</v>
      </c>
      <c r="AC8" s="494">
        <f>SUM(Q8:AB8)</f>
        <v>74</v>
      </c>
    </row>
    <row r="9" spans="1:31" ht="18" customHeight="1" thickBot="1">
      <c r="A9" s="491" t="s">
        <v>154</v>
      </c>
      <c r="B9" s="504">
        <v>84</v>
      </c>
      <c r="C9" s="505">
        <v>62</v>
      </c>
      <c r="D9" s="505">
        <v>99</v>
      </c>
      <c r="E9" s="505">
        <v>112</v>
      </c>
      <c r="F9" s="506">
        <v>224</v>
      </c>
      <c r="G9" s="506">
        <v>526</v>
      </c>
      <c r="H9" s="506">
        <v>521</v>
      </c>
      <c r="I9" s="507">
        <v>768</v>
      </c>
      <c r="J9" s="508">
        <v>454</v>
      </c>
      <c r="K9" s="508">
        <v>390</v>
      </c>
      <c r="L9" s="508">
        <v>416</v>
      </c>
      <c r="M9" s="509">
        <v>154</v>
      </c>
      <c r="N9" s="510">
        <f t="shared" si="2"/>
        <v>3810</v>
      </c>
      <c r="O9" s="4"/>
      <c r="P9" s="511" t="s">
        <v>154</v>
      </c>
      <c r="Q9" s="512">
        <v>1</v>
      </c>
      <c r="R9" s="513">
        <v>1</v>
      </c>
      <c r="S9" s="513">
        <v>4</v>
      </c>
      <c r="T9" s="513">
        <v>2</v>
      </c>
      <c r="U9" s="513">
        <v>2</v>
      </c>
      <c r="V9" s="505">
        <v>7</v>
      </c>
      <c r="W9" s="505">
        <v>7</v>
      </c>
      <c r="X9" s="505">
        <v>3</v>
      </c>
      <c r="Y9" s="505">
        <v>1</v>
      </c>
      <c r="Z9" s="514">
        <v>7</v>
      </c>
      <c r="AA9" s="514">
        <v>7</v>
      </c>
      <c r="AB9" s="515">
        <v>5</v>
      </c>
      <c r="AC9" s="516">
        <f>SUM(Q9:AB9)</f>
        <v>47</v>
      </c>
    </row>
    <row r="10" spans="1:31" ht="18" customHeight="1" thickBot="1">
      <c r="A10" s="517" t="s">
        <v>155</v>
      </c>
      <c r="B10" s="141">
        <v>81</v>
      </c>
      <c r="C10" s="142">
        <v>39</v>
      </c>
      <c r="D10" s="142">
        <v>72</v>
      </c>
      <c r="E10" s="143">
        <v>89</v>
      </c>
      <c r="F10" s="143">
        <v>258</v>
      </c>
      <c r="G10" s="143">
        <v>416</v>
      </c>
      <c r="H10" s="197">
        <v>554</v>
      </c>
      <c r="I10" s="197">
        <v>568</v>
      </c>
      <c r="J10" s="196">
        <v>578</v>
      </c>
      <c r="K10" s="143">
        <v>337</v>
      </c>
      <c r="L10" s="143">
        <v>169</v>
      </c>
      <c r="M10" s="143">
        <v>168</v>
      </c>
      <c r="N10" s="144">
        <f t="shared" si="2"/>
        <v>3329</v>
      </c>
      <c r="O10" s="51" t="s">
        <v>17</v>
      </c>
      <c r="P10" s="518" t="s">
        <v>155</v>
      </c>
      <c r="Q10" s="519">
        <v>0</v>
      </c>
      <c r="R10" s="520">
        <v>5</v>
      </c>
      <c r="S10" s="520">
        <v>4</v>
      </c>
      <c r="T10" s="520">
        <v>1</v>
      </c>
      <c r="U10" s="520">
        <v>1</v>
      </c>
      <c r="V10" s="520">
        <v>1</v>
      </c>
      <c r="W10" s="520">
        <v>1</v>
      </c>
      <c r="X10" s="520">
        <v>1</v>
      </c>
      <c r="Y10" s="519">
        <v>0</v>
      </c>
      <c r="Z10" s="519">
        <v>0</v>
      </c>
      <c r="AA10" s="519">
        <v>0</v>
      </c>
      <c r="AB10" s="519">
        <v>2</v>
      </c>
      <c r="AC10" s="521">
        <f t="shared" ref="AC10:AC21" si="3">SUM(Q10:AB10)</f>
        <v>16</v>
      </c>
    </row>
    <row r="11" spans="1:31" ht="18" customHeight="1" thickBot="1">
      <c r="A11" s="517" t="s">
        <v>156</v>
      </c>
      <c r="B11" s="362">
        <v>81</v>
      </c>
      <c r="C11" s="362">
        <v>48</v>
      </c>
      <c r="D11" s="363">
        <v>71</v>
      </c>
      <c r="E11" s="362">
        <v>128</v>
      </c>
      <c r="F11" s="362">
        <v>171</v>
      </c>
      <c r="G11" s="362">
        <v>350</v>
      </c>
      <c r="H11" s="362">
        <v>569</v>
      </c>
      <c r="I11" s="362">
        <v>553</v>
      </c>
      <c r="J11" s="362">
        <v>458</v>
      </c>
      <c r="K11" s="362">
        <v>306</v>
      </c>
      <c r="L11" s="636">
        <v>221</v>
      </c>
      <c r="M11" s="363">
        <v>229</v>
      </c>
      <c r="N11" s="522">
        <f t="shared" si="2"/>
        <v>3185</v>
      </c>
      <c r="O11" s="119"/>
      <c r="P11" s="518" t="s">
        <v>156</v>
      </c>
      <c r="Q11" s="523">
        <v>1</v>
      </c>
      <c r="R11" s="523">
        <v>2</v>
      </c>
      <c r="S11" s="523">
        <v>1</v>
      </c>
      <c r="T11" s="523">
        <v>0</v>
      </c>
      <c r="U11" s="523">
        <v>0</v>
      </c>
      <c r="V11" s="523">
        <v>0</v>
      </c>
      <c r="W11" s="523">
        <v>1</v>
      </c>
      <c r="X11" s="523">
        <v>1</v>
      </c>
      <c r="Y11" s="523">
        <v>0</v>
      </c>
      <c r="Z11" s="523">
        <v>1</v>
      </c>
      <c r="AA11" s="523">
        <v>0</v>
      </c>
      <c r="AB11" s="523">
        <v>0</v>
      </c>
      <c r="AC11" s="524">
        <f t="shared" si="3"/>
        <v>7</v>
      </c>
    </row>
    <row r="12" spans="1:31" ht="18" customHeight="1" thickBot="1">
      <c r="A12" s="525" t="s">
        <v>157</v>
      </c>
      <c r="B12" s="526">
        <v>112</v>
      </c>
      <c r="C12" s="526">
        <v>85</v>
      </c>
      <c r="D12" s="526">
        <v>60</v>
      </c>
      <c r="E12" s="526">
        <v>97</v>
      </c>
      <c r="F12" s="526">
        <v>95</v>
      </c>
      <c r="G12" s="526">
        <v>305</v>
      </c>
      <c r="H12" s="526">
        <v>544</v>
      </c>
      <c r="I12" s="526">
        <v>449</v>
      </c>
      <c r="J12" s="526">
        <v>475</v>
      </c>
      <c r="K12" s="526">
        <v>505</v>
      </c>
      <c r="L12" s="526">
        <v>219</v>
      </c>
      <c r="M12" s="527">
        <v>98</v>
      </c>
      <c r="N12" s="364">
        <f t="shared" si="2"/>
        <v>3044</v>
      </c>
      <c r="O12" s="51"/>
      <c r="P12" s="517" t="s">
        <v>157</v>
      </c>
      <c r="Q12" s="528">
        <v>16</v>
      </c>
      <c r="R12" s="528">
        <v>1</v>
      </c>
      <c r="S12" s="528">
        <v>19</v>
      </c>
      <c r="T12" s="528">
        <v>3</v>
      </c>
      <c r="U12" s="528">
        <v>13</v>
      </c>
      <c r="V12" s="528">
        <v>1</v>
      </c>
      <c r="W12" s="528">
        <v>2</v>
      </c>
      <c r="X12" s="528">
        <v>2</v>
      </c>
      <c r="Y12" s="528">
        <v>0</v>
      </c>
      <c r="Z12" s="529">
        <v>24</v>
      </c>
      <c r="AA12" s="528">
        <v>4</v>
      </c>
      <c r="AB12" s="528">
        <v>2</v>
      </c>
      <c r="AC12" s="530">
        <f t="shared" si="3"/>
        <v>87</v>
      </c>
    </row>
    <row r="13" spans="1:31" ht="18" hidden="1" customHeight="1" thickBot="1">
      <c r="A13" s="531" t="s">
        <v>158</v>
      </c>
      <c r="B13" s="532">
        <v>84</v>
      </c>
      <c r="C13" s="532">
        <v>100</v>
      </c>
      <c r="D13" s="533">
        <v>77</v>
      </c>
      <c r="E13" s="533">
        <v>80</v>
      </c>
      <c r="F13" s="534">
        <v>236</v>
      </c>
      <c r="G13" s="534">
        <v>438</v>
      </c>
      <c r="H13" s="535">
        <v>631</v>
      </c>
      <c r="I13" s="536">
        <v>752</v>
      </c>
      <c r="J13" s="534">
        <v>427</v>
      </c>
      <c r="K13" s="537">
        <v>253</v>
      </c>
      <c r="L13" s="537"/>
      <c r="M13" s="538">
        <v>136</v>
      </c>
      <c r="N13" s="539">
        <f t="shared" si="2"/>
        <v>3214</v>
      </c>
      <c r="O13" s="51"/>
      <c r="P13" s="540" t="s">
        <v>159</v>
      </c>
      <c r="Q13" s="541">
        <v>7</v>
      </c>
      <c r="R13" s="541">
        <v>7</v>
      </c>
      <c r="S13" s="542">
        <v>13</v>
      </c>
      <c r="T13" s="542">
        <v>3</v>
      </c>
      <c r="U13" s="542">
        <v>8</v>
      </c>
      <c r="V13" s="542">
        <v>11</v>
      </c>
      <c r="W13" s="541">
        <v>5</v>
      </c>
      <c r="X13" s="542">
        <v>11</v>
      </c>
      <c r="Y13" s="542">
        <v>9</v>
      </c>
      <c r="Z13" s="542">
        <v>9</v>
      </c>
      <c r="AA13" s="543">
        <v>20</v>
      </c>
      <c r="AB13" s="543">
        <v>37</v>
      </c>
      <c r="AC13" s="530">
        <f t="shared" si="3"/>
        <v>140</v>
      </c>
    </row>
    <row r="14" spans="1:31" ht="18" hidden="1" customHeight="1">
      <c r="A14" s="531" t="s">
        <v>160</v>
      </c>
      <c r="B14" s="542">
        <v>41</v>
      </c>
      <c r="C14" s="542">
        <v>44</v>
      </c>
      <c r="D14" s="542">
        <v>67</v>
      </c>
      <c r="E14" s="542">
        <v>103</v>
      </c>
      <c r="F14" s="528">
        <v>311</v>
      </c>
      <c r="G14" s="542">
        <v>415</v>
      </c>
      <c r="H14" s="542">
        <v>539</v>
      </c>
      <c r="I14" s="529">
        <v>1165</v>
      </c>
      <c r="J14" s="542">
        <v>297</v>
      </c>
      <c r="K14" s="541">
        <v>205</v>
      </c>
      <c r="L14" s="541"/>
      <c r="M14" s="544">
        <v>92</v>
      </c>
      <c r="N14" s="530">
        <f t="shared" si="2"/>
        <v>3279</v>
      </c>
      <c r="O14" s="51"/>
      <c r="P14" s="545" t="s">
        <v>160</v>
      </c>
      <c r="Q14" s="542">
        <v>9</v>
      </c>
      <c r="R14" s="542">
        <v>22</v>
      </c>
      <c r="S14" s="541">
        <v>18</v>
      </c>
      <c r="T14" s="542">
        <v>9</v>
      </c>
      <c r="U14" s="546">
        <v>21</v>
      </c>
      <c r="V14" s="542">
        <v>14</v>
      </c>
      <c r="W14" s="542">
        <v>6</v>
      </c>
      <c r="X14" s="542">
        <v>13</v>
      </c>
      <c r="Y14" s="542">
        <v>7</v>
      </c>
      <c r="Z14" s="547">
        <v>81</v>
      </c>
      <c r="AA14" s="546">
        <v>31</v>
      </c>
      <c r="AB14" s="547">
        <v>37</v>
      </c>
      <c r="AC14" s="530">
        <f t="shared" si="3"/>
        <v>268</v>
      </c>
    </row>
    <row r="15" spans="1:31" ht="18" hidden="1" customHeight="1">
      <c r="A15" s="531" t="s">
        <v>161</v>
      </c>
      <c r="B15" s="542">
        <v>57</v>
      </c>
      <c r="C15" s="541">
        <v>35</v>
      </c>
      <c r="D15" s="542">
        <v>95</v>
      </c>
      <c r="E15" s="541">
        <v>112</v>
      </c>
      <c r="F15" s="542">
        <v>131</v>
      </c>
      <c r="G15" s="548">
        <v>340</v>
      </c>
      <c r="H15" s="548">
        <v>483</v>
      </c>
      <c r="I15" s="549">
        <v>1339</v>
      </c>
      <c r="J15" s="548">
        <v>349</v>
      </c>
      <c r="K15" s="548">
        <v>236</v>
      </c>
      <c r="L15" s="548"/>
      <c r="M15" s="550">
        <v>68</v>
      </c>
      <c r="N15" s="539">
        <f t="shared" si="2"/>
        <v>3245</v>
      </c>
      <c r="O15" s="51"/>
      <c r="P15" s="545" t="s">
        <v>161</v>
      </c>
      <c r="Q15" s="542">
        <v>19</v>
      </c>
      <c r="R15" s="542">
        <v>12</v>
      </c>
      <c r="S15" s="542">
        <v>8</v>
      </c>
      <c r="T15" s="541">
        <v>12</v>
      </c>
      <c r="U15" s="542">
        <v>7</v>
      </c>
      <c r="V15" s="542">
        <v>15</v>
      </c>
      <c r="W15" s="548">
        <v>16</v>
      </c>
      <c r="X15" s="550">
        <v>12</v>
      </c>
      <c r="Y15" s="541">
        <v>16</v>
      </c>
      <c r="Z15" s="542">
        <v>6</v>
      </c>
      <c r="AA15" s="541">
        <v>12</v>
      </c>
      <c r="AB15" s="541">
        <v>6</v>
      </c>
      <c r="AC15" s="530">
        <f t="shared" si="3"/>
        <v>141</v>
      </c>
    </row>
    <row r="16" spans="1:31" ht="18" hidden="1" customHeight="1">
      <c r="A16" s="531" t="s">
        <v>162</v>
      </c>
      <c r="B16" s="551">
        <v>68</v>
      </c>
      <c r="C16" s="542">
        <v>42</v>
      </c>
      <c r="D16" s="542">
        <v>44</v>
      </c>
      <c r="E16" s="541">
        <v>75</v>
      </c>
      <c r="F16" s="541">
        <v>135</v>
      </c>
      <c r="G16" s="541">
        <v>448</v>
      </c>
      <c r="H16" s="542">
        <v>507</v>
      </c>
      <c r="I16" s="542">
        <v>808</v>
      </c>
      <c r="J16" s="541">
        <v>313</v>
      </c>
      <c r="K16" s="541">
        <v>246</v>
      </c>
      <c r="L16" s="541"/>
      <c r="M16" s="541">
        <v>143</v>
      </c>
      <c r="N16" s="552">
        <f t="shared" si="2"/>
        <v>2829</v>
      </c>
      <c r="O16" s="51"/>
      <c r="P16" s="545" t="s">
        <v>162</v>
      </c>
      <c r="Q16" s="553">
        <v>9</v>
      </c>
      <c r="R16" s="542">
        <v>16</v>
      </c>
      <c r="S16" s="542">
        <v>12</v>
      </c>
      <c r="T16" s="541">
        <v>6</v>
      </c>
      <c r="U16" s="554">
        <v>7</v>
      </c>
      <c r="V16" s="554">
        <v>14</v>
      </c>
      <c r="W16" s="542">
        <v>9</v>
      </c>
      <c r="X16" s="542">
        <v>14</v>
      </c>
      <c r="Y16" s="542">
        <v>9</v>
      </c>
      <c r="Z16" s="542">
        <v>9</v>
      </c>
      <c r="AA16" s="554">
        <v>8</v>
      </c>
      <c r="AB16" s="554">
        <v>7</v>
      </c>
      <c r="AC16" s="555">
        <f t="shared" si="3"/>
        <v>120</v>
      </c>
    </row>
    <row r="17" spans="1:30" ht="18" hidden="1" customHeight="1">
      <c r="A17" s="556" t="s">
        <v>163</v>
      </c>
      <c r="B17" s="557">
        <v>71</v>
      </c>
      <c r="C17" s="557">
        <v>97</v>
      </c>
      <c r="D17" s="557">
        <v>61</v>
      </c>
      <c r="E17" s="558">
        <v>105</v>
      </c>
      <c r="F17" s="558">
        <v>198</v>
      </c>
      <c r="G17" s="558">
        <v>442</v>
      </c>
      <c r="H17" s="559">
        <v>790</v>
      </c>
      <c r="I17" s="560">
        <v>674</v>
      </c>
      <c r="J17" s="558">
        <v>275</v>
      </c>
      <c r="K17" s="558">
        <v>133</v>
      </c>
      <c r="L17" s="558"/>
      <c r="M17" s="558">
        <v>108</v>
      </c>
      <c r="N17" s="552">
        <f t="shared" si="2"/>
        <v>2954</v>
      </c>
      <c r="O17" s="4"/>
      <c r="P17" s="561" t="s">
        <v>163</v>
      </c>
      <c r="Q17" s="557">
        <v>7</v>
      </c>
      <c r="R17" s="557">
        <v>13</v>
      </c>
      <c r="S17" s="557">
        <v>12</v>
      </c>
      <c r="T17" s="558">
        <v>11</v>
      </c>
      <c r="U17" s="558">
        <v>12</v>
      </c>
      <c r="V17" s="558">
        <v>15</v>
      </c>
      <c r="W17" s="558">
        <v>20</v>
      </c>
      <c r="X17" s="558">
        <v>15</v>
      </c>
      <c r="Y17" s="558">
        <v>15</v>
      </c>
      <c r="Z17" s="558">
        <v>20</v>
      </c>
      <c r="AA17" s="558">
        <v>9</v>
      </c>
      <c r="AB17" s="558">
        <v>7</v>
      </c>
      <c r="AC17" s="562">
        <f t="shared" si="3"/>
        <v>156</v>
      </c>
    </row>
    <row r="18" spans="1:30" ht="13.8" hidden="1" thickBot="1">
      <c r="A18" s="563" t="s">
        <v>164</v>
      </c>
      <c r="B18" s="553">
        <v>38</v>
      </c>
      <c r="C18" s="558">
        <v>19</v>
      </c>
      <c r="D18" s="558">
        <v>38</v>
      </c>
      <c r="E18" s="558">
        <v>203</v>
      </c>
      <c r="F18" s="558">
        <v>146</v>
      </c>
      <c r="G18" s="558">
        <v>439</v>
      </c>
      <c r="H18" s="559">
        <v>964</v>
      </c>
      <c r="I18" s="559">
        <v>1154</v>
      </c>
      <c r="J18" s="558">
        <v>388</v>
      </c>
      <c r="K18" s="558">
        <v>176</v>
      </c>
      <c r="L18" s="558"/>
      <c r="M18" s="558">
        <v>143</v>
      </c>
      <c r="N18" s="564">
        <f t="shared" si="2"/>
        <v>3708</v>
      </c>
      <c r="O18" s="4"/>
      <c r="P18" s="565" t="s">
        <v>164</v>
      </c>
      <c r="Q18" s="558">
        <v>7</v>
      </c>
      <c r="R18" s="558">
        <v>7</v>
      </c>
      <c r="S18" s="558">
        <v>8</v>
      </c>
      <c r="T18" s="558">
        <v>12</v>
      </c>
      <c r="U18" s="558">
        <v>9</v>
      </c>
      <c r="V18" s="558">
        <v>6</v>
      </c>
      <c r="W18" s="558">
        <v>11</v>
      </c>
      <c r="X18" s="558">
        <v>8</v>
      </c>
      <c r="Y18" s="558">
        <v>16</v>
      </c>
      <c r="Z18" s="558">
        <v>40</v>
      </c>
      <c r="AA18" s="558">
        <v>17</v>
      </c>
      <c r="AB18" s="558">
        <v>16</v>
      </c>
      <c r="AC18" s="558">
        <f t="shared" si="3"/>
        <v>157</v>
      </c>
    </row>
    <row r="19" spans="1:30" ht="13.8" hidden="1" thickBot="1">
      <c r="A19" s="566" t="s">
        <v>165</v>
      </c>
      <c r="B19" s="560">
        <v>49</v>
      </c>
      <c r="C19" s="560">
        <v>63</v>
      </c>
      <c r="D19" s="560">
        <v>50</v>
      </c>
      <c r="E19" s="560">
        <v>71</v>
      </c>
      <c r="F19" s="560">
        <v>144</v>
      </c>
      <c r="G19" s="560">
        <v>374</v>
      </c>
      <c r="H19" s="567">
        <v>729</v>
      </c>
      <c r="I19" s="567">
        <v>1097</v>
      </c>
      <c r="J19" s="560">
        <v>397</v>
      </c>
      <c r="K19" s="560">
        <v>192</v>
      </c>
      <c r="L19" s="560"/>
      <c r="M19" s="560">
        <v>217</v>
      </c>
      <c r="N19" s="564">
        <f t="shared" si="2"/>
        <v>3383</v>
      </c>
      <c r="O19" s="4"/>
      <c r="P19" s="568" t="s">
        <v>165</v>
      </c>
      <c r="Q19" s="560">
        <v>10</v>
      </c>
      <c r="R19" s="560">
        <v>6</v>
      </c>
      <c r="S19" s="560">
        <v>14</v>
      </c>
      <c r="T19" s="560">
        <v>10</v>
      </c>
      <c r="U19" s="560">
        <v>10</v>
      </c>
      <c r="V19" s="560">
        <v>19</v>
      </c>
      <c r="W19" s="560">
        <v>11</v>
      </c>
      <c r="X19" s="560">
        <v>20</v>
      </c>
      <c r="Y19" s="560">
        <v>15</v>
      </c>
      <c r="Z19" s="560">
        <v>8</v>
      </c>
      <c r="AA19" s="560">
        <v>11</v>
      </c>
      <c r="AB19" s="560">
        <v>8</v>
      </c>
      <c r="AC19" s="558">
        <f t="shared" si="3"/>
        <v>142</v>
      </c>
    </row>
    <row r="20" spans="1:30" ht="13.8" hidden="1" thickBot="1">
      <c r="A20" s="563" t="s">
        <v>166</v>
      </c>
      <c r="B20" s="560">
        <v>53</v>
      </c>
      <c r="C20" s="560">
        <v>39</v>
      </c>
      <c r="D20" s="560">
        <v>74</v>
      </c>
      <c r="E20" s="560">
        <v>64</v>
      </c>
      <c r="F20" s="560">
        <v>208</v>
      </c>
      <c r="G20" s="560">
        <v>491</v>
      </c>
      <c r="H20" s="560">
        <v>454</v>
      </c>
      <c r="I20" s="567">
        <v>1068</v>
      </c>
      <c r="J20" s="560">
        <v>407</v>
      </c>
      <c r="K20" s="560">
        <v>228</v>
      </c>
      <c r="L20" s="560"/>
      <c r="M20" s="560">
        <v>81</v>
      </c>
      <c r="N20" s="569">
        <f t="shared" si="2"/>
        <v>3167</v>
      </c>
      <c r="O20" s="4"/>
      <c r="P20" s="565" t="s">
        <v>166</v>
      </c>
      <c r="Q20" s="560">
        <v>12</v>
      </c>
      <c r="R20" s="560">
        <v>13</v>
      </c>
      <c r="S20" s="560">
        <v>46</v>
      </c>
      <c r="T20" s="560">
        <v>9</v>
      </c>
      <c r="U20" s="560">
        <v>20</v>
      </c>
      <c r="V20" s="560">
        <v>4</v>
      </c>
      <c r="W20" s="560">
        <v>8</v>
      </c>
      <c r="X20" s="560">
        <v>30</v>
      </c>
      <c r="Y20" s="560">
        <v>22</v>
      </c>
      <c r="Z20" s="560">
        <v>20</v>
      </c>
      <c r="AA20" s="560">
        <v>16</v>
      </c>
      <c r="AB20" s="560">
        <v>12</v>
      </c>
      <c r="AC20" s="570">
        <f t="shared" si="3"/>
        <v>212</v>
      </c>
    </row>
    <row r="21" spans="1:30" ht="13.8" hidden="1" thickBot="1">
      <c r="A21" s="563" t="s">
        <v>167</v>
      </c>
      <c r="B21" s="571">
        <v>67</v>
      </c>
      <c r="C21" s="571">
        <v>62</v>
      </c>
      <c r="D21" s="571">
        <v>57</v>
      </c>
      <c r="E21" s="571">
        <v>77</v>
      </c>
      <c r="F21" s="571">
        <v>473</v>
      </c>
      <c r="G21" s="571">
        <v>468</v>
      </c>
      <c r="H21" s="572">
        <v>659</v>
      </c>
      <c r="I21" s="571">
        <v>851</v>
      </c>
      <c r="J21" s="571">
        <v>270</v>
      </c>
      <c r="K21" s="571">
        <v>208</v>
      </c>
      <c r="L21" s="571"/>
      <c r="M21" s="571">
        <v>174</v>
      </c>
      <c r="N21" s="573">
        <f t="shared" si="2"/>
        <v>3366</v>
      </c>
      <c r="O21" s="4" t="s">
        <v>3</v>
      </c>
      <c r="P21" s="568" t="s">
        <v>167</v>
      </c>
      <c r="Q21" s="560">
        <v>6</v>
      </c>
      <c r="R21" s="560">
        <v>25</v>
      </c>
      <c r="S21" s="560">
        <v>29</v>
      </c>
      <c r="T21" s="560">
        <v>4</v>
      </c>
      <c r="U21" s="560">
        <v>17</v>
      </c>
      <c r="V21" s="560">
        <v>19</v>
      </c>
      <c r="W21" s="560">
        <v>14</v>
      </c>
      <c r="X21" s="560">
        <v>37</v>
      </c>
      <c r="Y21" s="574">
        <v>76</v>
      </c>
      <c r="Z21" s="560">
        <v>34</v>
      </c>
      <c r="AA21" s="560">
        <v>17</v>
      </c>
      <c r="AB21" s="560">
        <v>18</v>
      </c>
      <c r="AC21" s="570">
        <f t="shared" si="3"/>
        <v>296</v>
      </c>
    </row>
    <row r="22" spans="1:30">
      <c r="A22" s="6"/>
      <c r="B22" s="112"/>
      <c r="C22" s="112"/>
      <c r="D22" s="112"/>
      <c r="E22" s="112"/>
      <c r="F22" s="112"/>
      <c r="G22" s="112"/>
      <c r="H22" s="112"/>
      <c r="I22" s="112"/>
      <c r="J22" s="112"/>
      <c r="K22" s="112"/>
      <c r="L22" s="112"/>
      <c r="M22" s="112"/>
      <c r="N22" s="7"/>
      <c r="O22" s="4"/>
      <c r="P22" s="8"/>
      <c r="Q22" s="113"/>
      <c r="R22" s="113"/>
      <c r="S22" s="113"/>
      <c r="T22" s="113"/>
      <c r="U22" s="113"/>
      <c r="V22" s="113"/>
      <c r="W22" s="113"/>
      <c r="X22" s="113"/>
      <c r="Y22" s="113"/>
      <c r="Z22" s="113"/>
      <c r="AA22" s="113"/>
      <c r="AB22" s="113"/>
      <c r="AC22" s="112"/>
    </row>
    <row r="23" spans="1:30" ht="13.5" customHeight="1">
      <c r="A23" s="883" t="s">
        <v>449</v>
      </c>
      <c r="B23" s="884"/>
      <c r="C23" s="884"/>
      <c r="D23" s="884"/>
      <c r="E23" s="884"/>
      <c r="F23" s="884"/>
      <c r="G23" s="884"/>
      <c r="H23" s="884"/>
      <c r="I23" s="884"/>
      <c r="J23" s="884"/>
      <c r="K23" s="884"/>
      <c r="L23" s="884"/>
      <c r="M23" s="884"/>
      <c r="N23" s="885"/>
      <c r="O23" s="4"/>
      <c r="P23" s="883" t="str">
        <f>+A23</f>
        <v>2025年 第19週（5/5～5/11） 現在</v>
      </c>
      <c r="Q23" s="884"/>
      <c r="R23" s="884"/>
      <c r="S23" s="884"/>
      <c r="T23" s="884"/>
      <c r="U23" s="884"/>
      <c r="V23" s="884"/>
      <c r="W23" s="884"/>
      <c r="X23" s="884"/>
      <c r="Y23" s="884"/>
      <c r="Z23" s="884"/>
      <c r="AA23" s="884"/>
      <c r="AB23" s="884"/>
      <c r="AC23" s="885"/>
    </row>
    <row r="24" spans="1:30" ht="13.8" thickBot="1">
      <c r="A24" s="135" t="s">
        <v>41</v>
      </c>
      <c r="B24" s="4"/>
      <c r="C24" s="4"/>
      <c r="D24" s="4"/>
      <c r="E24" s="4"/>
      <c r="F24" s="4"/>
      <c r="G24" s="4" t="s">
        <v>17</v>
      </c>
      <c r="H24" s="4"/>
      <c r="I24" s="4"/>
      <c r="J24" s="4"/>
      <c r="K24" s="4"/>
      <c r="L24" s="4"/>
      <c r="M24" s="4"/>
      <c r="N24" s="10"/>
      <c r="O24" s="4"/>
      <c r="P24" s="136"/>
      <c r="Q24" s="4"/>
      <c r="R24" s="4"/>
      <c r="S24" s="4"/>
      <c r="T24" s="4"/>
      <c r="U24" s="4"/>
      <c r="V24" s="4"/>
      <c r="W24" s="4"/>
      <c r="X24" s="4"/>
      <c r="Y24" s="4"/>
      <c r="Z24" s="4"/>
      <c r="AA24" s="4"/>
      <c r="AB24" s="4"/>
      <c r="AC24" s="12"/>
    </row>
    <row r="25" spans="1:30" ht="33" customHeight="1" thickBot="1">
      <c r="A25" s="867" t="s">
        <v>168</v>
      </c>
      <c r="B25" s="868"/>
      <c r="C25" s="869"/>
      <c r="D25" s="870" t="s">
        <v>450</v>
      </c>
      <c r="E25" s="871"/>
      <c r="F25" s="4"/>
      <c r="G25" s="4" t="s">
        <v>17</v>
      </c>
      <c r="H25" s="4"/>
      <c r="I25" s="4"/>
      <c r="J25" s="4"/>
      <c r="K25" s="4"/>
      <c r="L25" s="4"/>
      <c r="M25" s="4"/>
      <c r="N25" s="10"/>
      <c r="O25" s="51" t="s">
        <v>17</v>
      </c>
      <c r="P25" s="71"/>
      <c r="Q25" s="575" t="s">
        <v>169</v>
      </c>
      <c r="R25" s="872" t="s">
        <v>217</v>
      </c>
      <c r="S25" s="873"/>
      <c r="T25" s="874"/>
      <c r="U25" s="4"/>
      <c r="V25" s="4"/>
      <c r="W25" s="4"/>
      <c r="X25" s="4"/>
      <c r="Y25" s="4"/>
      <c r="Z25" s="4"/>
      <c r="AA25" s="4"/>
      <c r="AB25" s="4"/>
      <c r="AC25" s="12"/>
    </row>
    <row r="26" spans="1:30" ht="15" customHeight="1">
      <c r="A26" s="9" t="s">
        <v>222</v>
      </c>
      <c r="B26" s="4"/>
      <c r="C26" s="4"/>
      <c r="D26" s="4" t="s">
        <v>3</v>
      </c>
      <c r="E26" s="4"/>
      <c r="F26" s="4"/>
      <c r="G26" s="4"/>
      <c r="H26" s="4"/>
      <c r="I26" s="4"/>
      <c r="J26" s="4"/>
      <c r="K26" s="4"/>
      <c r="L26" s="4"/>
      <c r="M26" s="4"/>
      <c r="N26" s="10"/>
      <c r="O26" s="51" t="s">
        <v>17</v>
      </c>
      <c r="P26" s="70"/>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51"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7"/>
    </row>
    <row r="31" spans="1:30">
      <c r="A31" s="9"/>
      <c r="B31" s="4"/>
      <c r="C31" s="4"/>
      <c r="D31" s="4"/>
      <c r="E31" s="4"/>
      <c r="F31" s="4"/>
      <c r="G31" s="4"/>
      <c r="H31" s="4"/>
      <c r="I31" s="4"/>
      <c r="J31" s="4"/>
      <c r="K31" s="4"/>
      <c r="L31" s="4"/>
      <c r="M31" s="4"/>
      <c r="N31" s="10"/>
      <c r="O31" s="4"/>
      <c r="P31" s="5"/>
      <c r="AC31" s="13"/>
    </row>
    <row r="32" spans="1:30" ht="21.6">
      <c r="A32" s="145" t="s">
        <v>170</v>
      </c>
      <c r="B32" s="4"/>
      <c r="C32" s="4"/>
      <c r="D32" s="4"/>
      <c r="E32" s="4"/>
      <c r="F32" s="4"/>
      <c r="G32" s="4"/>
      <c r="H32" s="4"/>
      <c r="I32" s="4"/>
      <c r="J32" s="4"/>
      <c r="K32" s="4"/>
      <c r="L32" s="4"/>
      <c r="M32" s="4"/>
      <c r="N32" s="10"/>
      <c r="O32" s="4"/>
      <c r="P32" s="5"/>
      <c r="AC32" s="13"/>
    </row>
    <row r="33" spans="1:29" ht="13.8" thickBot="1">
      <c r="A33" s="576"/>
      <c r="B33" s="577"/>
      <c r="C33" s="577"/>
      <c r="D33" s="577"/>
      <c r="E33" s="577"/>
      <c r="F33" s="577"/>
      <c r="G33" s="577"/>
      <c r="H33" s="577"/>
      <c r="I33" s="577"/>
      <c r="J33" s="577"/>
      <c r="K33" s="577"/>
      <c r="L33" s="577"/>
      <c r="M33" s="577"/>
      <c r="N33" s="578"/>
      <c r="O33" s="4"/>
      <c r="P33" s="579"/>
      <c r="Q33" s="580"/>
      <c r="R33" s="580"/>
      <c r="S33" s="580"/>
      <c r="T33" s="580"/>
      <c r="U33" s="580"/>
      <c r="V33" s="580"/>
      <c r="W33" s="580"/>
      <c r="X33" s="580"/>
      <c r="Y33" s="580"/>
      <c r="Z33" s="580"/>
      <c r="AA33" s="580"/>
      <c r="AB33" s="580"/>
      <c r="AC33" s="581"/>
    </row>
    <row r="34" spans="1:29">
      <c r="A34" s="582"/>
      <c r="C34" s="4"/>
      <c r="D34" s="4"/>
      <c r="E34" s="4"/>
      <c r="F34" s="4"/>
      <c r="G34" s="4"/>
      <c r="H34" s="4"/>
      <c r="I34" s="4"/>
      <c r="J34" s="4"/>
      <c r="K34" s="4"/>
      <c r="L34" s="4"/>
      <c r="M34" s="4"/>
      <c r="N34" s="4"/>
      <c r="O34" s="4"/>
    </row>
    <row r="35" spans="1:29">
      <c r="O35" s="4"/>
    </row>
    <row r="36" spans="1:29">
      <c r="J36" s="114"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9" t="s">
        <v>171</v>
      </c>
      <c r="R40" s="59"/>
      <c r="S40" s="59"/>
      <c r="T40" s="59"/>
      <c r="U40" s="59"/>
      <c r="V40" s="59"/>
      <c r="W40" s="59"/>
      <c r="X40" s="59"/>
    </row>
    <row r="41" spans="1:29">
      <c r="Q41" s="59" t="s">
        <v>172</v>
      </c>
      <c r="R41" s="59"/>
      <c r="S41" s="59"/>
      <c r="T41" s="59"/>
      <c r="U41" s="59"/>
      <c r="V41" s="59"/>
      <c r="W41" s="59"/>
      <c r="X41" s="59"/>
    </row>
  </sheetData>
  <mergeCells count="9">
    <mergeCell ref="A25:C25"/>
    <mergeCell ref="D25:E25"/>
    <mergeCell ref="R25:T25"/>
    <mergeCell ref="A1:N1"/>
    <mergeCell ref="P1:AC1"/>
    <mergeCell ref="A2:N2"/>
    <mergeCell ref="P2:AC2"/>
    <mergeCell ref="A23:N23"/>
    <mergeCell ref="P23:AC23"/>
  </mergeCells>
  <phoneticPr fontId="82"/>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B1" workbookViewId="0">
      <selection activeCell="U20" sqref="U20"/>
    </sheetView>
  </sheetViews>
  <sheetFormatPr defaultRowHeight="13.2"/>
  <cols>
    <col min="4" max="9" width="7.21875" customWidth="1"/>
    <col min="14" max="14" width="9.44140625" bestFit="1" customWidth="1"/>
  </cols>
  <sheetData>
    <row r="2" spans="1:26">
      <c r="A2" s="285"/>
      <c r="D2" t="s">
        <v>186</v>
      </c>
      <c r="E2" s="286" t="s">
        <v>187</v>
      </c>
      <c r="F2" t="s">
        <v>188</v>
      </c>
      <c r="G2" t="s">
        <v>189</v>
      </c>
      <c r="H2" t="s">
        <v>190</v>
      </c>
      <c r="I2" t="s">
        <v>191</v>
      </c>
      <c r="J2" t="s">
        <v>192</v>
      </c>
    </row>
    <row r="4" spans="1:26">
      <c r="D4" s="287">
        <v>15</v>
      </c>
      <c r="E4" s="287">
        <v>13</v>
      </c>
      <c r="F4" s="288">
        <v>2</v>
      </c>
      <c r="G4" s="289">
        <v>9</v>
      </c>
      <c r="H4" s="288">
        <v>2</v>
      </c>
      <c r="I4" s="288">
        <v>3</v>
      </c>
      <c r="J4" s="288">
        <v>6</v>
      </c>
      <c r="L4" s="290"/>
      <c r="M4">
        <f>SUM(D4:L4)</f>
        <v>50</v>
      </c>
    </row>
    <row r="5" spans="1:26">
      <c r="D5" s="291">
        <f>+D4/$M$4</f>
        <v>0.3</v>
      </c>
      <c r="E5" s="291">
        <f t="shared" ref="E5:J5" si="0">+E4/$M$4</f>
        <v>0.26</v>
      </c>
      <c r="F5" s="292">
        <f t="shared" si="0"/>
        <v>0.04</v>
      </c>
      <c r="G5" s="293">
        <f t="shared" si="0"/>
        <v>0.18</v>
      </c>
      <c r="H5" s="292">
        <f t="shared" si="0"/>
        <v>0.04</v>
      </c>
      <c r="I5" s="292">
        <f t="shared" si="0"/>
        <v>0.06</v>
      </c>
      <c r="J5" s="292">
        <f t="shared" si="0"/>
        <v>0.12</v>
      </c>
    </row>
    <row r="8" spans="1:26" ht="13.8" thickBot="1"/>
    <row r="9" spans="1:26" ht="13.8" thickBot="1">
      <c r="J9" t="s">
        <v>445</v>
      </c>
      <c r="N9" s="891" t="s">
        <v>451</v>
      </c>
      <c r="O9" s="892"/>
      <c r="P9" s="134"/>
      <c r="Q9" s="134"/>
      <c r="R9" s="134"/>
      <c r="S9" s="134"/>
    </row>
    <row r="10" spans="1:26" ht="13.8" thickBot="1">
      <c r="N10" s="893" t="s">
        <v>193</v>
      </c>
      <c r="O10" s="894"/>
      <c r="P10" s="895"/>
      <c r="Q10" s="896" t="s">
        <v>194</v>
      </c>
      <c r="R10" s="897"/>
      <c r="S10" s="898"/>
    </row>
    <row r="11" spans="1:26" ht="13.8" thickBot="1">
      <c r="N11" s="294" t="s">
        <v>195</v>
      </c>
      <c r="O11" s="295" t="s">
        <v>195</v>
      </c>
      <c r="P11" s="296" t="s">
        <v>195</v>
      </c>
      <c r="Q11" s="294" t="s">
        <v>195</v>
      </c>
      <c r="R11" s="295" t="s">
        <v>195</v>
      </c>
      <c r="S11" s="297" t="s">
        <v>195</v>
      </c>
    </row>
    <row r="12" spans="1:26" ht="13.8" thickTop="1">
      <c r="N12" s="298" t="s">
        <v>196</v>
      </c>
      <c r="O12" s="299" t="s">
        <v>197</v>
      </c>
      <c r="P12" s="300" t="s">
        <v>198</v>
      </c>
      <c r="Q12" s="298" t="s">
        <v>196</v>
      </c>
      <c r="R12" s="299" t="s">
        <v>197</v>
      </c>
      <c r="S12" s="301" t="s">
        <v>198</v>
      </c>
    </row>
    <row r="13" spans="1:26" ht="13.8" thickBot="1">
      <c r="N13" s="302">
        <f t="shared" ref="N13:S13" si="1">+U13</f>
        <v>4209</v>
      </c>
      <c r="O13" s="303">
        <f t="shared" si="1"/>
        <v>2235</v>
      </c>
      <c r="P13" s="304">
        <f t="shared" si="1"/>
        <v>1974</v>
      </c>
      <c r="Q13" s="305">
        <f t="shared" si="1"/>
        <v>5360</v>
      </c>
      <c r="R13" s="303">
        <f t="shared" si="1"/>
        <v>2559</v>
      </c>
      <c r="S13" s="306">
        <f t="shared" si="1"/>
        <v>2801</v>
      </c>
      <c r="U13">
        <v>4209</v>
      </c>
      <c r="V13">
        <v>2235</v>
      </c>
      <c r="W13">
        <v>1974</v>
      </c>
      <c r="X13">
        <v>5360</v>
      </c>
      <c r="Y13">
        <v>2559</v>
      </c>
      <c r="Z13">
        <v>2801</v>
      </c>
    </row>
    <row r="15" spans="1:26" ht="13.8" thickBot="1"/>
    <row r="16" spans="1:26" ht="13.8" thickBot="1">
      <c r="N16" s="891" t="s">
        <v>452</v>
      </c>
      <c r="O16" s="892"/>
      <c r="P16" s="134"/>
      <c r="Q16" s="134"/>
      <c r="R16" s="134"/>
      <c r="S16" s="134"/>
    </row>
    <row r="17" spans="14:26" ht="13.8" thickBot="1">
      <c r="N17" s="893" t="s">
        <v>193</v>
      </c>
      <c r="O17" s="894"/>
      <c r="P17" s="895"/>
      <c r="Q17" s="896" t="s">
        <v>194</v>
      </c>
      <c r="R17" s="897"/>
      <c r="S17" s="898"/>
    </row>
    <row r="18" spans="14:26" ht="13.8" thickBot="1">
      <c r="N18" s="294" t="s">
        <v>195</v>
      </c>
      <c r="O18" s="295" t="s">
        <v>195</v>
      </c>
      <c r="P18" s="296" t="s">
        <v>195</v>
      </c>
      <c r="Q18" s="294" t="s">
        <v>195</v>
      </c>
      <c r="R18" s="295" t="s">
        <v>195</v>
      </c>
      <c r="S18" s="297" t="s">
        <v>195</v>
      </c>
    </row>
    <row r="19" spans="14:26" ht="13.8" thickTop="1">
      <c r="N19" s="298" t="s">
        <v>196</v>
      </c>
      <c r="O19" s="299" t="s">
        <v>197</v>
      </c>
      <c r="P19" s="300" t="s">
        <v>198</v>
      </c>
      <c r="Q19" s="298" t="s">
        <v>196</v>
      </c>
      <c r="R19" s="299" t="s">
        <v>197</v>
      </c>
      <c r="S19" s="301" t="s">
        <v>198</v>
      </c>
    </row>
    <row r="20" spans="14:26" ht="13.8" thickBot="1">
      <c r="N20" s="305">
        <f t="shared" ref="N20:S20" si="2">+U20</f>
        <v>3039</v>
      </c>
      <c r="O20" s="303">
        <f t="shared" si="2"/>
        <v>1629</v>
      </c>
      <c r="P20" s="304">
        <f t="shared" si="2"/>
        <v>1410</v>
      </c>
      <c r="Q20" s="305">
        <f t="shared" si="2"/>
        <v>4227</v>
      </c>
      <c r="R20" s="303">
        <f t="shared" si="2"/>
        <v>1958</v>
      </c>
      <c r="S20" s="306">
        <f t="shared" si="2"/>
        <v>2269</v>
      </c>
      <c r="U20">
        <v>3039</v>
      </c>
      <c r="V20">
        <v>1629</v>
      </c>
      <c r="W20">
        <v>1410</v>
      </c>
      <c r="X20">
        <v>4227</v>
      </c>
      <c r="Y20">
        <v>1958</v>
      </c>
      <c r="Z20">
        <v>2269</v>
      </c>
    </row>
    <row r="22" spans="14:26" ht="13.8" thickBot="1"/>
    <row r="23" spans="14:26" ht="13.8" thickBot="1">
      <c r="N23" s="886" t="s">
        <v>193</v>
      </c>
      <c r="O23" s="887"/>
      <c r="P23" s="887"/>
      <c r="Q23" s="888" t="s">
        <v>194</v>
      </c>
      <c r="R23" s="889"/>
      <c r="S23" s="890"/>
    </row>
    <row r="24" spans="14:26">
      <c r="N24" s="307" t="s">
        <v>196</v>
      </c>
      <c r="O24" s="308" t="s">
        <v>197</v>
      </c>
      <c r="P24" s="309" t="s">
        <v>198</v>
      </c>
      <c r="Q24" s="307" t="s">
        <v>196</v>
      </c>
      <c r="R24" s="308" t="s">
        <v>197</v>
      </c>
      <c r="S24" s="310" t="s">
        <v>198</v>
      </c>
    </row>
    <row r="25" spans="14:26" ht="13.8" thickBot="1">
      <c r="N25" s="311">
        <f>(N20-N13)/N20</f>
        <v>-0.384995064165844</v>
      </c>
      <c r="O25" s="312">
        <f t="shared" ref="O25:S25" si="3">(O20-O13)/O20</f>
        <v>-0.3720073664825046</v>
      </c>
      <c r="P25" s="313">
        <f t="shared" si="3"/>
        <v>-0.4</v>
      </c>
      <c r="Q25" s="311">
        <f>(Q20-Q13)/Q20</f>
        <v>-0.26803879820203452</v>
      </c>
      <c r="R25" s="312">
        <f t="shared" si="3"/>
        <v>-0.30694586312563843</v>
      </c>
      <c r="S25" s="314">
        <f t="shared" si="3"/>
        <v>-0.23446452181577787</v>
      </c>
    </row>
  </sheetData>
  <mergeCells count="8">
    <mergeCell ref="N23:P23"/>
    <mergeCell ref="Q23:S23"/>
    <mergeCell ref="N9:O9"/>
    <mergeCell ref="N10:P10"/>
    <mergeCell ref="Q10:S10"/>
    <mergeCell ref="N16:O16"/>
    <mergeCell ref="N17:P17"/>
    <mergeCell ref="Q17:S17"/>
  </mergeCells>
  <phoneticPr fontId="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19(18)　ノロウイルス関連情報 </vt:lpstr>
      <vt:lpstr>19 衛生訓話</vt:lpstr>
      <vt:lpstr>19　食中毒記事等 </vt:lpstr>
      <vt:lpstr>19　 海外情報</vt:lpstr>
      <vt:lpstr>18(17)　国内感染症情報</vt:lpstr>
      <vt:lpstr>19　感染症統計</vt:lpstr>
      <vt:lpstr>Sheet1</vt:lpstr>
      <vt:lpstr>19(18)　食品回収</vt:lpstr>
      <vt:lpstr>19(18)　食品表示</vt:lpstr>
      <vt:lpstr>19(18)　残留農薬など</vt:lpstr>
      <vt:lpstr>'18(17)　国内感染症情報'!Print_Area</vt:lpstr>
      <vt:lpstr>'19　 海外情報'!Print_Area</vt:lpstr>
      <vt:lpstr>'19 衛生訓話'!Print_Area</vt:lpstr>
      <vt:lpstr>'19　感染症統計'!Print_Area</vt:lpstr>
      <vt:lpstr>'19　食中毒記事等 '!Print_Area</vt:lpstr>
      <vt:lpstr>'19(18)　ノロウイルス関連情報 '!Print_Area</vt:lpstr>
      <vt:lpstr>'19(18)　残留農薬など'!Print_Area</vt:lpstr>
      <vt:lpstr>'19(18)　食品回収'!Print_Area</vt:lpstr>
      <vt:lpstr>'19(18)　食品表示'!Print_Area</vt:lpstr>
      <vt:lpstr>スポンサー公告!Print_Area</vt:lpstr>
      <vt:lpstr>'19　食中毒記事等 '!Print_Titles</vt:lpstr>
      <vt:lpstr>'19(18)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2025-05-18T00:35:49Z</dcterms:modified>
  <cp:category/>
  <cp:contentStatus/>
</cp:coreProperties>
</file>