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hidePivotFieldList="1"/>
  <xr:revisionPtr revIDLastSave="0" documentId="13_ncr:1_{A99B8FEE-0517-4160-B8BF-46A574BA31A4}"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230" r:id="rId2"/>
    <sheet name="17　ノロウイルス関連情報 " sheetId="101" r:id="rId3"/>
    <sheet name="17　衛生訓話" sheetId="241" r:id="rId4"/>
    <sheet name="17　食中毒記事等 " sheetId="29" r:id="rId5"/>
    <sheet name="17　 海外情報" sheetId="123" r:id="rId6"/>
    <sheet name="15　国内感染症情報" sheetId="124" r:id="rId7"/>
    <sheet name="17　感染症統計" sheetId="240" r:id="rId8"/>
    <sheet name="Sheet1" sheetId="209" state="hidden" r:id="rId9"/>
    <sheet name="17　食品回収" sheetId="60" r:id="rId10"/>
    <sheet name="17　食品表示" sheetId="156" r:id="rId11"/>
    <sheet name="17　残留農薬など" sheetId="34" r:id="rId12"/>
  </sheets>
  <definedNames>
    <definedName name="_xlnm._FilterDatabase" localSheetId="2" hidden="1">'17　ノロウイルス関連情報 '!$A$22:$G$75</definedName>
    <definedName name="_xlnm._FilterDatabase" localSheetId="4" hidden="1">'17　食中毒記事等 '!$A$1:$D$1</definedName>
    <definedName name="_xlnm._FilterDatabase" localSheetId="9" hidden="1">'17　食品回収'!$A$1:$E$33</definedName>
    <definedName name="_xlnm._FilterDatabase" localSheetId="10" hidden="1">'17　食品表示'!$A$1:$C$1</definedName>
    <definedName name="_xlnm.Print_Area" localSheetId="6">'15　国内感染症情報'!$A$1:$D$34</definedName>
    <definedName name="_xlnm.Print_Area" localSheetId="5">'17　 海外情報'!$A$1:$C$52</definedName>
    <definedName name="_xlnm.Print_Area" localSheetId="2">'17　ノロウイルス関連情報 '!$A$19:$N$84</definedName>
    <definedName name="_xlnm.Print_Area" localSheetId="3">'17　衛生訓話'!$A$1:$M$25</definedName>
    <definedName name="_xlnm.Print_Area" localSheetId="7">'17　感染症統計'!$A$1:$AC$39</definedName>
    <definedName name="_xlnm.Print_Area" localSheetId="11">'17　残留農薬など'!$A$1:$N$17</definedName>
    <definedName name="_xlnm.Print_Area" localSheetId="4">'17　食中毒記事等 '!$A$1:$D$54</definedName>
    <definedName name="_xlnm.Print_Area" localSheetId="9">'17　食品回収'!$A$1:$E$37</definedName>
    <definedName name="_xlnm.Print_Area" localSheetId="10">'17　食品表示'!$A$1:$C$36</definedName>
    <definedName name="_xlnm.Print_Area" localSheetId="1">スポンサー公告!$A$1:$U$44</definedName>
    <definedName name="_xlnm.Print_Titles" localSheetId="4">'17　食中毒記事等 '!$1:$1</definedName>
    <definedName name="_xlnm.Print_Titles" localSheetId="10">'17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78" l="1"/>
  <c r="B18" i="78"/>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W4" i="240"/>
  <c r="V4" i="240"/>
  <c r="U4" i="240"/>
  <c r="T4" i="240"/>
  <c r="S4" i="240"/>
  <c r="R4" i="240"/>
  <c r="Q4" i="240"/>
  <c r="P4" i="240"/>
  <c r="M4" i="240"/>
  <c r="L4" i="240"/>
  <c r="K4" i="240"/>
  <c r="J4" i="240"/>
  <c r="I4" i="240"/>
  <c r="H4" i="240"/>
  <c r="G4" i="240"/>
  <c r="F4" i="240"/>
  <c r="E4" i="240"/>
  <c r="D4" i="240"/>
  <c r="C4" i="240"/>
  <c r="B4" i="240"/>
  <c r="N4" i="240" s="1"/>
  <c r="AC4" i="240" l="1"/>
  <c r="B25" i="101" l="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8" i="101"/>
  <c r="B69" i="101"/>
  <c r="M4" i="209" l="1"/>
  <c r="B15" i="78"/>
  <c r="S13" i="209" l="1"/>
  <c r="R13" i="209"/>
  <c r="Q13" i="209"/>
  <c r="P13" i="209"/>
  <c r="O13" i="209"/>
  <c r="N13" i="209"/>
  <c r="S20" i="209"/>
  <c r="R20" i="209"/>
  <c r="Q20" i="209"/>
  <c r="P20" i="209"/>
  <c r="O20" i="209"/>
  <c r="N20" i="209"/>
  <c r="G25" i="101"/>
  <c r="G26" i="101"/>
  <c r="B10" i="78" l="1"/>
  <c r="B13" i="78" l="1"/>
  <c r="B14" i="78"/>
  <c r="G70" i="101" l="1"/>
  <c r="B70" i="101" s="1"/>
  <c r="Q25" i="209" l="1"/>
  <c r="N25" i="209"/>
  <c r="R25" i="209"/>
  <c r="O25" i="209"/>
  <c r="D5" i="209"/>
  <c r="G5" i="209"/>
  <c r="P25" i="209"/>
  <c r="S25" i="209"/>
  <c r="E5" i="209"/>
  <c r="F5" i="209"/>
  <c r="H5" i="209"/>
  <c r="I5" i="209"/>
  <c r="J5" i="209"/>
  <c r="D2" i="124" l="1"/>
  <c r="B12" i="78"/>
  <c r="G24" i="101" l="1"/>
  <c r="B24" i="101" s="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<sst xmlns="http://schemas.openxmlformats.org/spreadsheetml/2006/main" count="684" uniqueCount="484">
  <si>
    <t>皆様  週刊情報2024-10(9)を配信いたします</t>
    <phoneticPr fontId="5"/>
  </si>
  <si>
    <t>l</t>
    <phoneticPr fontId="30"/>
  </si>
  <si>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</si>
  <si>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</si>
  <si>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</si>
  <si>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</si>
  <si>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</si>
  <si>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</si>
  <si>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0"/>
  </si>
  <si>
    <t>2.　ノロウイルス</t>
    <phoneticPr fontId="30"/>
  </si>
  <si>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</si>
  <si>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</si>
  <si>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</si>
  <si>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</si>
  <si>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</si>
  <si>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0"/>
  </si>
  <si>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</si>
  <si>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</si>
  <si>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</si>
  <si>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</si>
  <si>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</si>
  <si>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</si>
  <si>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</si>
  <si>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0"/>
  </si>
  <si>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</si>
  <si>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</si>
  <si>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</si>
  <si>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0"/>
  </si>
  <si>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</si>
  <si>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</si>
  <si>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</si>
  <si>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0"/>
  </si>
  <si>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</si>
  <si>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0"/>
  </si>
  <si>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</si>
  <si>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</si>
  <si>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0"/>
  </si>
  <si>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</si>
  <si>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0"/>
  </si>
  <si>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</si>
  <si>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</si>
  <si>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2"/>
  </si>
  <si>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</si>
  <si>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</si>
  <si>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</si>
  <si>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</si>
  <si>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</si>
  <si>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</si>
  <si>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</si>
  <si>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</si>
  <si>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</si>
  <si>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</si>
  <si>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</si>
  <si>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</si>
  <si>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</si>
  <si>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</si>
  <si>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</si>
  <si>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</si>
  <si>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</si>
  <si>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</si>
  <si>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</si>
  <si>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</si>
  <si>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</si>
  <si>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</si>
  <si>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</si>
  <si>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</si>
  <si>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</si>
  <si>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</si>
  <si>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</si>
  <si>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</si>
  <si>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</si>
  <si>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</si>
  <si>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</si>
  <si>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</si>
  <si>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</si>
  <si>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</si>
  <si>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</si>
  <si>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</si>
  <si>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</si>
  <si>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</si>
  <si>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</si>
  <si>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</si>
  <si>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</si>
  <si>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</si>
  <si>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</si>
  <si>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</si>
  <si>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</si>
  <si>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</si>
  <si>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</si>
  <si>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</si>
  <si>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</si>
  <si>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</si>
  <si>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</si>
  <si>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</si>
  <si>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</si>
  <si>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</si>
  <si>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</si>
  <si>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</si>
  <si>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</si>
  <si>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</si>
  <si>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</si>
  <si>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</si>
  <si>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</si>
  <si>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</si>
  <si>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</si>
  <si>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</si>
  <si>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</si>
  <si>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</si>
  <si>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</si>
  <si>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</si>
  <si>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</si>
  <si>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</si>
  <si>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</si>
  <si>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</si>
  <si>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</si>
  <si>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</si>
  <si>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</si>
  <si>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</si>
  <si>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</si>
  <si>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</si>
  <si>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</si>
  <si>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</si>
  <si>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</si>
  <si>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</si>
  <si>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</si>
  <si>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</si>
  <si>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</si>
  <si>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2"/>
  </si>
  <si>
    <t>https://www.mhlw.go.jp/stf/covid-19/kokunainohasseijoukyou.html#h2_1</t>
    <phoneticPr fontId="82"/>
  </si>
  <si>
    <t>厚生労働省：データからわかる－新型コロナウイルス感染症情報－</t>
    <phoneticPr fontId="82"/>
  </si>
  <si>
    <t>https：//covid19.mhlw.go.jp/</t>
    <phoneticPr fontId="82"/>
  </si>
  <si>
    <t>腸管出血性大腸菌感染症</t>
    <phoneticPr fontId="5"/>
  </si>
  <si>
    <t>4類感染症</t>
    <phoneticPr fontId="82"/>
  </si>
  <si>
    <t>インフルエンザ
と
新型コロナ</t>
    <rPh sb="10" eb="12">
      <t>シンガタ</t>
    </rPh>
    <phoneticPr fontId="82"/>
  </si>
  <si>
    <t>注意</t>
    <rPh sb="0" eb="2">
      <t>チュウイ</t>
    </rPh>
    <phoneticPr fontId="82"/>
  </si>
  <si>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</si>
  <si>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</si>
  <si>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</si>
  <si>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2"/>
  </si>
  <si>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</si>
  <si>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</si>
  <si>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</si>
  <si>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</si>
  <si>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</si>
  <si>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</si>
  <si>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</si>
  <si>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</si>
  <si>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</si>
  <si>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</si>
  <si>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</si>
  <si>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</si>
  <si>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</si>
  <si>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2"/>
  </si>
  <si>
    <t>2024年</t>
    <rPh sb="4" eb="5">
      <t>ネン</t>
    </rPh>
    <phoneticPr fontId="82"/>
  </si>
  <si>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</si>
  <si>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</si>
  <si>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</si>
  <si>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</si>
  <si>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</si>
  <si>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</si>
  <si>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</si>
  <si>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</si>
  <si>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</si>
  <si>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</si>
  <si>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</si>
  <si>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</si>
  <si>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</si>
  <si>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</si>
  <si>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</si>
  <si>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</si>
  <si>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2"/>
  </si>
  <si>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</si>
  <si>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</si>
  <si>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</si>
  <si>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</si>
  <si>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</si>
  <si>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</si>
  <si>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</si>
  <si>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 xml:space="preserve">業者
 </t>
    <rPh sb="0" eb="2">
      <t>ギョウシャ</t>
    </rPh>
    <phoneticPr fontId="5"/>
  </si>
  <si>
    <t>★数年間では、平均的比率でノロウイルス継続</t>
    <rPh sb="0" eb="21">
      <t>ヘイキンテキヒリツケイゾク</t>
    </rPh>
    <phoneticPr fontId="5"/>
  </si>
  <si>
    <t>　</t>
    <phoneticPr fontId="82"/>
  </si>
  <si>
    <t>静岡県</t>
    <phoneticPr fontId="82"/>
  </si>
  <si>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</si>
  <si>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</si>
  <si>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2"/>
  </si>
  <si>
    <t>　</t>
    <phoneticPr fontId="15"/>
  </si>
  <si>
    <t>賞味</t>
    <rPh sb="0" eb="2">
      <t>ショウミ</t>
    </rPh>
    <phoneticPr fontId="82"/>
  </si>
  <si>
    <t>アレルゲン</t>
    <phoneticPr fontId="82"/>
  </si>
  <si>
    <t>残留</t>
    <rPh sb="0" eb="2">
      <t>ザンリュウ</t>
    </rPh>
    <phoneticPr fontId="82"/>
  </si>
  <si>
    <t>異物</t>
    <rPh sb="0" eb="2">
      <t>イブツ</t>
    </rPh>
    <phoneticPr fontId="82"/>
  </si>
  <si>
    <t>細菌</t>
    <rPh sb="0" eb="2">
      <t>サイキン</t>
    </rPh>
    <phoneticPr fontId="82"/>
  </si>
  <si>
    <t>表示</t>
    <rPh sb="0" eb="2">
      <t>ヒョウジ</t>
    </rPh>
    <phoneticPr fontId="82"/>
  </si>
  <si>
    <t>その他</t>
    <rPh sb="2" eb="3">
      <t>タ</t>
    </rPh>
    <phoneticPr fontId="82"/>
  </si>
  <si>
    <t>インフルエンザ新型</t>
    <rPh sb="7" eb="9">
      <t>シンガタ</t>
    </rPh>
    <phoneticPr fontId="82"/>
  </si>
  <si>
    <t>コロナウイルス感染症</t>
    <rPh sb="7" eb="10">
      <t>カンセンショウ</t>
    </rPh>
    <phoneticPr fontId="82"/>
  </si>
  <si>
    <t>報告数</t>
    <rPh sb="0" eb="3">
      <t>ホウコクスウ</t>
    </rPh>
    <phoneticPr fontId="82"/>
  </si>
  <si>
    <t>総数</t>
    <rPh sb="0" eb="2">
      <t>ソウスウ</t>
    </rPh>
    <phoneticPr fontId="82"/>
  </si>
  <si>
    <t>男性</t>
    <rPh sb="0" eb="2">
      <t>ダンセイ</t>
    </rPh>
    <phoneticPr fontId="82"/>
  </si>
  <si>
    <t>女性</t>
    <rPh sb="0" eb="2">
      <t>ジョセイ</t>
    </rPh>
    <phoneticPr fontId="82"/>
  </si>
  <si>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</si>
  <si>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</si>
  <si>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</si>
  <si>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</si>
  <si>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</si>
  <si>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11月ー3月中
施設の所在市町村で流行・食中毒が複数件報告される
定点観測値が5.00～10.00</t>
    <phoneticPr fontId="82"/>
  </si>
  <si>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82"/>
  </si>
  <si>
    <t>2025年</t>
    <phoneticPr fontId="5"/>
  </si>
  <si>
    <t>情報なし</t>
    <rPh sb="0" eb="2">
      <t>ジョウホウ</t>
    </rPh>
    <phoneticPr fontId="82"/>
  </si>
  <si>
    <t>計</t>
    <rPh sb="0" eb="1">
      <t>ケイ</t>
    </rPh>
    <phoneticPr fontId="5"/>
  </si>
  <si>
    <t>管理レベル「3」　</t>
    <phoneticPr fontId="5"/>
  </si>
  <si>
    <t>全国的に猛威</t>
    <rPh sb="0" eb="3">
      <t>ゼンコクテキ</t>
    </rPh>
    <rPh sb="4" eb="6">
      <t>モウイ</t>
    </rPh>
    <phoneticPr fontId="82"/>
  </si>
  <si>
    <t>食品表示 (2/17-2/24)</t>
  </si>
  <si>
    <t>日付</t>
    <rPh sb="0" eb="2">
      <t>ヒヅケ</t>
    </rPh>
    <phoneticPr fontId="82"/>
  </si>
  <si>
    <t xml:space="preserve">
3類感染症
</t>
    <phoneticPr fontId="5"/>
  </si>
  <si>
    <t>.</t>
    <phoneticPr fontId="82"/>
  </si>
  <si>
    <t>細菌性赤痢2例‌
菌種：S. flexneri（B群）2例＿感染地域：‌‌エジプト1例、国内・国外不明1例</t>
    <phoneticPr fontId="82"/>
  </si>
  <si>
    <t>パラチフス1例‌</t>
    <phoneticPr fontId="82"/>
  </si>
  <si>
    <t>感染地域：インド</t>
    <phoneticPr fontId="82"/>
  </si>
  <si>
    <t>2025年第14週</t>
    <rPh sb="4" eb="5">
      <t>ネン</t>
    </rPh>
    <rPh sb="5" eb="6">
      <t>ダイ</t>
    </rPh>
    <rPh sb="8" eb="9">
      <t>シュウ</t>
    </rPh>
    <phoneticPr fontId="82"/>
  </si>
  <si>
    <t>-</t>
    <phoneticPr fontId="82"/>
  </si>
  <si>
    <t>2025/15週</t>
    <phoneticPr fontId="82"/>
  </si>
  <si>
    <t>2025/16週</t>
    <phoneticPr fontId="82"/>
  </si>
  <si>
    <t>平年並み</t>
    <rPh sb="0" eb="3">
      <t>ヘイネンナ</t>
    </rPh>
    <phoneticPr fontId="82"/>
  </si>
  <si>
    <t>2025年第15週</t>
    <rPh sb="4" eb="5">
      <t>ネン</t>
    </rPh>
    <rPh sb="5" eb="6">
      <t>ダイ</t>
    </rPh>
    <rPh sb="8" eb="9">
      <t>シュウ</t>
    </rPh>
    <phoneticPr fontId="82"/>
  </si>
  <si>
    <r>
      <t xml:space="preserve">対前週
</t>
    </r>
    <r>
      <rPr>
        <b/>
        <sz val="14"/>
        <color rgb="FF7030A0"/>
        <rFont val="ＭＳ Ｐゴシック"/>
        <family val="3"/>
        <charset val="128"/>
      </rPr>
      <t>インフルエンザ 　　     　      -23%   減少</t>
    </r>
    <r>
      <rPr>
        <b/>
        <sz val="11"/>
        <color rgb="FF7030A0"/>
        <rFont val="ＭＳ Ｐゴシック"/>
        <family val="3"/>
        <charset val="128"/>
      </rPr>
      <t xml:space="preserve">
</t>
    </r>
    <r>
      <rPr>
        <b/>
        <sz val="14"/>
        <color rgb="FF7030A0"/>
        <rFont val="ＭＳ Ｐゴシック"/>
        <family val="3"/>
        <charset val="128"/>
      </rPr>
      <t>新型コロナウイルス          　-25% 　減少</t>
    </r>
    <rPh sb="0" eb="3">
      <t>タイゼンシュウゾウカゾウカゲンショウ</t>
    </rPh>
    <rPh sb="33" eb="35">
      <t>ゲンショウ</t>
    </rPh>
    <rPh sb="61" eb="63">
      <t>ゲンショウ</t>
    </rPh>
    <phoneticPr fontId="82"/>
  </si>
  <si>
    <t>結核例　229例</t>
    <rPh sb="7" eb="8">
      <t>レイ</t>
    </rPh>
    <phoneticPr fontId="5"/>
  </si>
  <si>
    <t xml:space="preserve">腸管出血性大腸菌感染症21例（有症者10例、うちHUS‌なし）
‌感染地域：国内14例、国内・国外不明7例
国内の感染地域：‌福岡県4例、埼玉県3例、岩手県2例、栃木県1例、群馬県1例、山口県1例、鹿児島県1例、国内（都道府県不明）1例
</t>
    <phoneticPr fontId="82"/>
  </si>
  <si>
    <t xml:space="preserve">年齢群：‌1歳（ 1 例 ）、 5歳（ 1 例 ）、 7歳（ 1 例 ）、 8歳（ 1 例 ）、 10代（2例）、
20 代（ 5 例 ）、 30 代（ 5 例 ）、 40 代（ 2 例 ）、 50代（1例）、60 代（1 例 ）、
70代（1例）
</t>
    <phoneticPr fontId="82"/>
  </si>
  <si>
    <t>血清群・毒素型：‌‌O145‌VT2（4例）、O157‌VT1・VT2（2例）、O103‌VT1（1例）、O115‌VT2（1例）、O153‌ VT1・VT2（1例）、
O157‌VT1（1例）、O26‌ VT2（1例）、O8‌VT1（1例）、O91‌VT1‌（1例）、その他・不明（8例）
累積報告数：350例（有症者132例、うちHUS‌2例．死亡なし）</t>
    <phoneticPr fontId="82"/>
  </si>
  <si>
    <t>E型肝炎17例
   感染地域（感染源）：‌宮城県2例（鹿のソーセージ1例、
   レバニラ/牛タン/刺身/カキ1例）、茨城県2例（羊肉1例、不明1例）、
   群馬県2例（不明2例）、千葉県2例（不明2例）、北海道1例（不明）、
   秋田県1例（猪のジビエ）、神奈川県1例（豚肉）、
   国内（都道府県不明）1例（不明）、国内・国外不明5例（不明5例）
 A型肝炎1例
   感染地域：富山県</t>
    <phoneticPr fontId="82"/>
  </si>
  <si>
    <t>レジオネラ症27例（肺炎型24例、ポンティアック熱型3例）
   感染地域：‌兵庫県3例、東京都2例、神奈川県2例、新潟県2例、沖縄県2例、北海道1例、岩手県1例、茨城県1例、埼玉県1例、
   富山県1例、静岡県1例、愛知県1例、三重県1例、島根県1例、鹿児島県1例、千葉県/東京都1例、国内（都道府県不明）1例、
   ギリシャ1例、国内・国外不明3例
‌
 ‌年齢群：‌30代（1例）、40代（1例）、50代（3例）、60代（1例）、70代（9例）、80代（7例）、90代以上（5例）累積報告数：469例</t>
    <phoneticPr fontId="82"/>
  </si>
  <si>
    <t>アメーバ赤痢7例（腸管アメーバ症7例）
   感染地域：‌神奈川県1例、富山県1例、愛知県1例、徳島県1例、国内（ 都 道 府 県 不 明 ）1例、ベトナム1例、国内・国外不明1例
   ‌感染経路：性的 接 触 1 例（ 同 性 間 ）、経口感染1例、その他・不明5例
ウイルス性肝炎2例‌ B型肝炎ウイルス1例＿感染経路：不明
  ‌ EBウイルス1例＿感染経路：不明</t>
    <phoneticPr fontId="82"/>
  </si>
  <si>
    <t>仙台市内の花見会場の仮設店舗で販売された殻付きの焼きガキを食べた２０代の男女３人が、下痢やおう吐などの症状を相次いで訴えていたことが分かりました。
仙台市はノロウイルスが原因の集団食中毒と断定し、仮設店舗の営業者を４月２５日から３日間の営業停止処分</t>
    <phoneticPr fontId="82"/>
  </si>
  <si>
    <t>仙台放送</t>
    <rPh sb="0" eb="4">
      <t>センダイホウソウ</t>
    </rPh>
    <phoneticPr fontId="82"/>
  </si>
  <si>
    <t>めんこいテレビ</t>
    <phoneticPr fontId="82"/>
  </si>
  <si>
    <t>神戸新聞</t>
    <rPh sb="0" eb="4">
      <t>コウベシンブン</t>
    </rPh>
    <phoneticPr fontId="82"/>
  </si>
  <si>
    <t>那覇市保健所は22日、那覇市楚辺の飲食店で、7日から8日にかけて同店の弁当を食べた男女11人が、8日から9日にかけて下痢や発熱などの症状を発症し、うち7人からノロウイルスが検出されたと発表した。調理した飲食店従業員2人からもノロウイルスが検出</t>
    <phoneticPr fontId="82"/>
  </si>
  <si>
    <t>琉球新聞</t>
    <rPh sb="0" eb="4">
      <t>リュウキュウシンブン</t>
    </rPh>
    <phoneticPr fontId="82"/>
  </si>
  <si>
    <t>4月の初め、富山県にある回転ずし店で起きたノロウイルスによる食中毒で、嘔吐や下痢の症状を訴えいている人が101人に。また、今月9日に栃木県の仕出し弁当店が調理、提供した弁当を食事をした人の討ち2人が下痢や嘔吐、発熱の症状を訴え、うち1人が死亡した。
県はノロウイルスによる集団食中毒と断定</t>
    <phoneticPr fontId="82"/>
  </si>
  <si>
    <t>女性自身</t>
    <rPh sb="0" eb="4">
      <t>ジョセイジシン</t>
    </rPh>
    <phoneticPr fontId="82"/>
  </si>
  <si>
    <t>（概要）	令和7年4月22日（火）、蒲生郡日野町内の飲食店「松喜園」の営業者から東近江保健所に「4月20日（日）に当店で調製した仕出し弁当を提供した複数のグループに下痢等の症状を呈している者がいる。」旨の連絡がありました。</t>
    <phoneticPr fontId="82"/>
  </si>
  <si>
    <t>滋賀県公表</t>
    <rPh sb="0" eb="3">
      <t>シガケン</t>
    </rPh>
    <rPh sb="3" eb="5">
      <t>コウヒョウ</t>
    </rPh>
    <phoneticPr fontId="82"/>
  </si>
  <si>
    <t>　</t>
    <phoneticPr fontId="15"/>
  </si>
  <si>
    <t>4月17日（木曜日）及び18日（金曜日）に同施設で会食をした3グループ12名のうち3グループ10名が下痢、吐き気、嘔吐等の症状を呈しており、患者及び当該飲食店の調理従事者の便からノロウイルスが検出された。患者の共通食は当該施設で提供された食事のみである。このことから、都城保健所は当該施設で提供された食品を原因とする食中毒と断定し3日間の営業停止を命じた</t>
    <phoneticPr fontId="82"/>
  </si>
  <si>
    <t>宮崎県公表</t>
    <rPh sb="0" eb="5">
      <t>ミヤザキケンコウヒョウ</t>
    </rPh>
    <phoneticPr fontId="82"/>
  </si>
  <si>
    <t>大分市保健所によりますと4月24日、大分市畑中の弁当店「ニコニコハウス」を利用した客から「下痢や嘔吐の症状のある人がいる」と連絡がありました。保健所が調査した結果、4月22日にこの店の弁当を食べた20代から50代までの13人が下痢や嘔吐、発熱などの症状を訴えていることが分かりました。</t>
    <phoneticPr fontId="82"/>
  </si>
  <si>
    <t>大分放送</t>
    <rPh sb="0" eb="2">
      <t>オオイタ</t>
    </rPh>
    <rPh sb="2" eb="4">
      <t>ホウソウ</t>
    </rPh>
    <phoneticPr fontId="82"/>
  </si>
  <si>
    <t xml:space="preserve">堺市は25日、市内8カ所の社会福祉施設で給食を食べた50～100歳代の男女計75人が嘔吐（おうと）や下痢などの症状を訴えたと発表した。いずれも軽症という。同じ業者が給食を提供しており、患者や調理従事者の便からノロウイルスが検出されたことから、市は給食が原因の食中毒と断定した。
　市によると、業者は堺市中区の飲食業「ダ…
</t>
    <phoneticPr fontId="82"/>
  </si>
  <si>
    <t>毎日新聞</t>
    <rPh sb="0" eb="4">
      <t>マイニチシンブン</t>
    </rPh>
    <phoneticPr fontId="82"/>
  </si>
  <si>
    <t>　↓　職場の先輩は以下のことを理解して　わかり易く　指導しましょう　↓</t>
    <phoneticPr fontId="5"/>
  </si>
  <si>
    <t>今週のニュース（Noroｖｉｒｕｓ） (4/28-5/7)</t>
    <rPh sb="0" eb="2">
      <t>コンシュウ</t>
    </rPh>
    <phoneticPr fontId="5"/>
  </si>
  <si>
    <t xml:space="preserve"> GⅡ17週　0例</t>
    <rPh sb="8" eb="9">
      <t>レイ</t>
    </rPh>
    <phoneticPr fontId="5"/>
  </si>
  <si>
    <t>、4月25日にこの旅館で食事をした2グループ44人のうちあわせて13人（30歳〜82歳）が、下痢や嘔吐などの症状を訴え、うち3人が医療機関を受診したということです。調理に携わった従業員2人と有症者10人の便から「ノロウイルス」が検出されたことから、保健所は「旅館での食事が原因の食中毒」と断定</t>
    <phoneticPr fontId="82"/>
  </si>
  <si>
    <t>長崎放送</t>
    <rPh sb="0" eb="4">
      <t>ナガサキホウソウ</t>
    </rPh>
    <phoneticPr fontId="82"/>
  </si>
  <si>
    <t>4月26日に中部保健所管内の高齢者施設（入所者17人・職員20人）から複数の入所者と職員に嘔吐や下痢などの症状があると保健所へ連絡があった。調査した結果、4月18日から5月1日にかけて、入所者9人と職員5人のあわせて14人に嘔吐や下痢などの症状があったことがわかった。糞便検査の結果、症状のある4人からノロウイルスが検出</t>
    <phoneticPr fontId="82"/>
  </si>
  <si>
    <t>水道水で食中毒に…複数住民から「カンピロバクター」検出　住民14人が下痢・腹痛など訴え　群馬・神流町</t>
    <phoneticPr fontId="15"/>
  </si>
  <si>
    <t>食中毒情報 (4/28-5/7)</t>
    <rPh sb="0" eb="3">
      <t>ショクチュウドク</t>
    </rPh>
    <rPh sb="3" eb="5">
      <t>ジョウホウ</t>
    </rPh>
    <phoneticPr fontId="5"/>
  </si>
  <si>
    <t>海外情報 (4/28-5/7)</t>
    <rPh sb="0" eb="4">
      <t>カイガイジョウホウ</t>
    </rPh>
    <phoneticPr fontId="5"/>
  </si>
  <si>
    <t>食品表示
 (4/28-5/7)</t>
    <rPh sb="0" eb="2">
      <t>ショクヒン</t>
    </rPh>
    <rPh sb="2" eb="4">
      <t>ヒョウジ</t>
    </rPh>
    <phoneticPr fontId="5"/>
  </si>
  <si>
    <t>食品表示 (4/28-5/7)</t>
    <phoneticPr fontId="5"/>
  </si>
  <si>
    <r>
      <t>残留農薬</t>
    </r>
    <r>
      <rPr>
        <sz val="20"/>
        <color theme="0"/>
        <rFont val="ＭＳ Ｐゴシック"/>
        <family val="3"/>
        <charset val="128"/>
      </rPr>
      <t xml:space="preserve"> (4/28-5/7)</t>
    </r>
    <phoneticPr fontId="5"/>
  </si>
  <si>
    <t>　水道水で食中毒に…複数住民から「カンピロバクター」検出　住民14人が下痢・腹痛など訴え　群馬・神流町
2025/04/30群馬・神流町で水道水が原因となる食中毒がありました。
4月11日以降、神流町で住民14人が下痢や腹痛などを訴え、住民が飲んだ水道水の配水池を調べたところ、水質基準を超えていたということです。
複数の住民から「カンピロバクター」が検出されたため、県は水道水が食中毒の原因だと断定し、水道水を飲まないよう呼びかけています。</t>
    <phoneticPr fontId="15"/>
  </si>
  <si>
    <t>戸市は３０日、同市灘区六甲山町の市立自然の家で体調不良を訴えた利用者について、施設が提供した食事が原因の食中毒ではなかったと発表した。施設は同日から、宿泊棟での食事の提供を再開した。
　施設では２４日から２５日にかけ、野外活動で訪れていた兵庫県外の高校生９人が体調不良を訴え、５人が嘔吐などの症状で搬送された。市保健所が患者を検査したところノロウイルスを検出。症状や潜伏期間も踏まえ、施設での食事が原因ではないと結論付けた。</t>
    <phoneticPr fontId="82"/>
  </si>
  <si>
    <t>東京・江東区の小学校で児童や教員など83人が体調不良を訴え、給食による集団食中毒のおそれもあるということです。区立浅間竪川小学校の児童73人と教師8人、給食の調理担当者2人のあわせて83人が、嘔吐（おうと）や下痢などの体調不良。また、翌日に給食を委託した業者から、給食の調理担当者6人からノロウイルスが検出されたと報告があったということです。</t>
    <phoneticPr fontId="82"/>
  </si>
  <si>
    <t>FMプライムオンライン</t>
    <phoneticPr fontId="82"/>
  </si>
  <si>
    <t>群馬県</t>
    <rPh sb="0" eb="3">
      <t>グンマケン</t>
    </rPh>
    <phoneticPr fontId="15"/>
  </si>
  <si>
    <t>　熊本県八代市の特別養護老人ホームの利用者などから、ノロウイルスが検出され、23人が嘔吐などの症状を訴えています。八代市の特別養護老人ホーム「ひかわの里」です。県によりますと、21日に施設で食事をした58人のうち23人が、嘔吐や下痢の症状を訴えました。利用者や調理スタッフの便からノロウイルスが検出され、県はこの施設が食中毒の原因と断定</t>
    <phoneticPr fontId="82"/>
  </si>
  <si>
    <t>隈本朝日放送</t>
    <rPh sb="0" eb="2">
      <t>クマモト</t>
    </rPh>
    <rPh sb="2" eb="4">
      <t>アサヒ</t>
    </rPh>
    <rPh sb="4" eb="6">
      <t>ホウソウ</t>
    </rPh>
    <phoneticPr fontId="82"/>
  </si>
  <si>
    <t>https://www.jomo-news.co.jp/articles/-/664643</t>
    <phoneticPr fontId="15"/>
  </si>
  <si>
    <t>上毛新聞</t>
    <rPh sb="0" eb="4">
      <t>ジョウモウシンブン</t>
    </rPh>
    <phoneticPr fontId="15"/>
  </si>
  <si>
    <t>井原市七日市町にある「炉ばた焼だんけ」です。県によりますと、今月２２日と２３日に、この店で提供された刺身や魚の煮付けなどを食べた３７人のうち、調査が終了した２５人中、２０代から６０代の男女２１人が２３日ごろから下痢やおう吐、発熱などの症状を訴えたということです。
保健所が調べたところ、患者や店の従業員からノロウイルスが検出</t>
    <phoneticPr fontId="82"/>
  </si>
  <si>
    <t>岡山NHK</t>
    <rPh sb="0" eb="2">
      <t>オカヤマ</t>
    </rPh>
    <phoneticPr fontId="82"/>
  </si>
  <si>
    <t xml:space="preserve">福岡市博多区の保育施設で感染性胃腸炎による集団感染が発生しました。園児と職員計23人が症状を訴え、1歳の女の子1人からサポウイルスが検出されています。福岡市によりますと博多区の保育施設で4月15日から30日までに0歳〜5歳の園児22人と20代の職員1人の計23人がおう吐や下痢などの症状を訴えました。
</t>
    <phoneticPr fontId="82"/>
  </si>
  <si>
    <t>RKB毎日放送</t>
    <rPh sb="3" eb="5">
      <t>マイニチ</t>
    </rPh>
    <rPh sb="5" eb="7">
      <t>ホウソウ</t>
    </rPh>
    <phoneticPr fontId="82"/>
  </si>
  <si>
    <t>市内の保育施設で今月23日から25日にかけて0歳から4歳までの乳幼児と施設職員あわせて21人が嘔吐や下痢などの症状を訴えました。いずれも快方にむかっているということです。
症状が出た人の一部が医療機関を受診したところ、5人からノロウイルスが確認されたため、保健所は21人はいずれも、ノロウイルスによる感染性胃腸炎と推定した</t>
    <phoneticPr fontId="82"/>
  </si>
  <si>
    <t>STBニュース</t>
    <phoneticPr fontId="82"/>
  </si>
  <si>
    <t>デリバリーで注文した牛ハラミ丼で食中毒 その原因は三つ</t>
    <phoneticPr fontId="15"/>
  </si>
  <si>
    <t>　20代前半の男性がデリバリーサービスを使って頼んだ牛ハラミ丼。それを食べたのちに男性は下痢に。2021年4月1日、コロナ禍でマスクが欠かせなかった時、東京都新宿区の保健所に腸管出血性大腸菌O157による食中毒が発生したと連絡が入った。保健所で担当したのは当時2年目の菊池舞さん。O157などに代表される腸管出血性大腸菌は、主に牛の腸管の中に生息、牛の体にも付着している菌。その菌がヒトの口から体内に入るとベロ毒素と呼ばれる毒性の強い物質を出す。これにより大腸をただれさせ、血便や激しい腹痛を起こす。一方ヒトの免疫はその菌を撃退しようとするが、その菌は死滅する前により多くのベロ毒素を出し、赤血球や血小板を破壊しながら全身を巡る。これによって溶血性尿毒症症候群を引き起こし、発症すると脳や腎臓に異常をきたし高血圧や意識障害が起こる。最悪の場合、死にいたる恐ろしい菌だ。発症した中野区の20代前半の男性への1週間の食事内容を中野区保健所が聞き取ると「体がだるくなる二日前に牛ハラミ丼を食べました」という。そこで菊池さんは牛ハラミ丼を販売した店舗へ連絡。保健所は食中毒の発生を未然に防ぐため、疑いの段階でも立ち入り調査を行う権限がある。店舗に向かおうとすると、さらに、男性と同じ日に同じ店舗で牛ハラミ丼を注文していた30代の女性から同じO157の菌が検出されていたことが判明した。保健所の立ち入り検査では主に施設の衛生管理、食品の取扱い状況、従業員の衛生管理などをチェックする。「お肉と野菜でエリアを分けて調理をしております」と店舗のマネージャー。調理場は広々とし、床や壁に目立った汚れはなく、清潔な状態。冷蔵庫も肉と野菜で別のもの。特に衛生管理に問題はないと思われた。牛ハラミ丼で使用した肉の使用期間も問題がないよう。
　では一体何が原因なのか？菊池さんは調理も見せてもらう。調理した肉をカットすると中心部分は少し赤かったが、腸管出血性大腸菌は肉の表面に付着している菌で基本的に肉の中には入り込まない。さらに熱に弱く、75℃で1分以上加熱すれば死滅する。なので、牛ステーキや牛の焼肉などは表面をしっかり焼けばレアに近い状態で食べても問題はない。原因がわからない中、また異なる20代男性からも同じ菌が検出された。立ち入り検査の2日後、菊池さん宛に店舗から調理マニュアルが届いた。すると、立ち入り調査では見なかった工程が書かれていた。書かれていたのは「筋切り」という文字。柔らかくするための加工方法「テンダライズ処理」だ。店が行っていたのは、針のような刃を肉に刺して繊維を断ち切る方法。この工程によって肉の硬い筋繊維を断ち切り、噛みやすくし、肉質を柔らかくしていた。
　針のようなものを刺す加工では、肉の表面に付着していた大腸菌などの細菌が針によって肉の内部に入り込むことがある。なので、この場合は中心部までしっかり焼かなければいけなかった。だが、実際に提供されていたものは、牛ハラミ肉の中心部が赤く、血が滴るような状態だったという。原因の一つはテンダライズ処理により肉の内部まで菌が入り込んでいたことだった。</t>
    <phoneticPr fontId="15"/>
  </si>
  <si>
    <t>https://www.ntv.co.jp/gyoten/articles/324f5bxjloikcvyprtn.html</t>
    <phoneticPr fontId="15"/>
  </si>
  <si>
    <t>東京都</t>
    <rPh sb="0" eb="3">
      <t>トウキョウト</t>
    </rPh>
    <phoneticPr fontId="15"/>
  </si>
  <si>
    <t>ザ仰天ニュース</t>
    <rPh sb="1" eb="3">
      <t>ギョウテン</t>
    </rPh>
    <phoneticPr fontId="15"/>
  </si>
  <si>
    <t>静岡市によりますと、静岡市葵区の飲食店が４月２１日に提供したコース料理（バーニャカウダ、つぶ貝のガーリックバター焼き等）を食べた１３人のうち、２５歳から５４歳の６人が嘔吐や下痢などの症状を訴えました。検査の結果、患者の便から食中毒の原因となるノロウイルスが検出</t>
    <phoneticPr fontId="82"/>
  </si>
  <si>
    <t>静岡朝日　　　テレビ</t>
    <rPh sb="0" eb="2">
      <t>シズオカ</t>
    </rPh>
    <rPh sb="2" eb="4">
      <t>アサヒ</t>
    </rPh>
    <phoneticPr fontId="82"/>
  </si>
  <si>
    <t>食中毒を発生させた施設の行政処分を行いました(カンピロバター)</t>
    <phoneticPr fontId="15"/>
  </si>
  <si>
    <t>埼玉県</t>
    <rPh sb="0" eb="3">
      <t>サイタマケン</t>
    </rPh>
    <phoneticPr fontId="15"/>
  </si>
  <si>
    <t>　令和7年4月25日（金曜日）、富士見市民から「4月17日（木曜日）18時30分から、新座市内の飲食店を友人と計4名で利用したところ、その後、発熱・嘔吐・下痢などを呈した。」旨の通報があり、朝霞保健所が調査を開始した。食品衛生法第6条違反
令和7年4月17日（木曜日）に上記営業施設において調理提供された食事を喫食した4名中4名に対して、発熱、下痢、腹痛を主症状とするカンピロバクターによる健康被害を生じさせた。宇宙飯店　埼玉県新座市東北2-31-1高橋ビル103
（イ）　患者　4名 （ 全員女性、20歳代 ）。受診者3名（うち入院者1名）。入院者はすでに退院し、全ての患者は回復している。
（ウ）　喫食日時　令和7年4月17日（木曜日）18時30分
（エ）　初発日時　令和7年4月20日（日曜日）0時
（オ）　主な症状　発熱、下痢、腹痛
（カ）　検査結果　患者4名の便からカンピロバクターが検出された。</t>
    <phoneticPr fontId="15"/>
  </si>
  <si>
    <t>https://www.pref.saitama.lg.jp/a0708/news/page/news2025050201.html</t>
    <phoneticPr fontId="15"/>
  </si>
  <si>
    <t>埼玉県公表</t>
    <rPh sb="0" eb="3">
      <t>サイタマケン</t>
    </rPh>
    <rPh sb="3" eb="5">
      <t>コウヒョウ</t>
    </rPh>
    <phoneticPr fontId="15"/>
  </si>
  <si>
    <t>横浜市内の医療機関から食中毒を疑う患者を診察した旨の連絡を受け、調査したところ、川崎市川崎区内の飲食店を同僚１８人で利用後、翌日から複数人がおう吐、下痢などを呈している」との連絡が川崎市保健所にありました。 当該患者グループの他に店を利用した１グループ４人からも体調不良者が確認され、患者６人全員及び従事者２人の便からノロウイルスが検出</t>
    <phoneticPr fontId="82"/>
  </si>
  <si>
    <t>川崎市（健康福祉局）</t>
    <phoneticPr fontId="82"/>
  </si>
  <si>
    <t>有毒植物「バイケイソウ」のお浸しを食べた50代男性が救急搬送 都が食中毒と断定　山菜「ウルイ」と間違えたか</t>
    <phoneticPr fontId="15"/>
  </si>
  <si>
    <t>　東京・福生市</t>
    <phoneticPr fontId="15"/>
  </si>
  <si>
    <t xml:space="preserve">  東京・福生市の飲食店で山菜の「お浸し」を食べた男性が吐き気や嘔吐などの症状を訴えたことを受け、東京都は有毒植物「バイケイソウ」による食中毒と断定しました。店は「ウルイと認識して調理した」と説明しているということです。東京都によりますと、先月30日、福生市内の飲食店で山菜の「お浸し」を食べた50代の男性が吐き気や嘔吐などの症状を訴え、救急搬送されました。都が店に残されていた未調理の山菜を調べたところ、男性が食べたものが有毒植物の「バイケイソウ」だったことがわかったということです。都は「バイケイソウ」による食中毒と断定し、店を6日間の営業停止処分としました。男性は入院しましたが、その後、症状は快方に向かい、2日に退院したということです。店は都の調査に対し、バイケイソウと見た目が似ている「ウルイと認識して調理した」と説明しているということです。
 山菜採りのシーズンであることから、都は食用と確実に判断できない植物は絶対に食べないよう、注意を呼びかけています。</t>
    <phoneticPr fontId="15"/>
  </si>
  <si>
    <t>dメニュー ニュース</t>
    <phoneticPr fontId="15"/>
  </si>
  <si>
    <t>https://topics.smt.docomo.ne.jp/article/tbs/nation/tbs-1893044?redirect=1</t>
    <phoneticPr fontId="15"/>
  </si>
  <si>
    <t>京都府は２日、与謝野町の飲食店で食事をした２３～５７歳の１３人が嘔吐（おうと）や下痢、発熱の症状を訴え、うち７人と調理従事者３人からノロウ…</t>
    <phoneticPr fontId="82"/>
  </si>
  <si>
    <t>京都新聞</t>
    <rPh sb="0" eb="4">
      <t>キョウトシンブン</t>
    </rPh>
    <phoneticPr fontId="82"/>
  </si>
  <si>
    <t>https://www.kenko-media.com/food_devlp/8351/</t>
    <phoneticPr fontId="82"/>
  </si>
  <si>
    <t>　アメリカに本社を置く大手食品メーカークラフト・ハインツでは、乳不使用でオーツミルクベースのチョコレートプリン「JELL-O オーツミルクプリン」を発売した。同社では初の植物由来デザートの発売となった。「JELL-O」シリーズはフルーツゼリーを筆頭に、長年にわたって愛されている定番デザートブランドである。今回の新商品では、オーツミルクを使用することで植物由来、乳糖フリー、グルテンフリー、ヴィーガン対応でありながら、JELL-Oならではの濃厚な味わいとクリーミーな食感を追求した。アメリカ人の30%以上が乳糖不耐症であるため、乳不使用のデザートの需要が高まっている。特にプリンはアメリカで最も人気のあるデザートの１つであるが、現在市場に出ている乳不使用の植物性プリンは味や食感に課題がある。今回の参入を契機に、おいしさを追求した新しい植物性デザートの開発が期待される。</t>
    <phoneticPr fontId="82"/>
  </si>
  <si>
    <t>https://www.jetro.go.jp/biznews/2025/05/672c0fabe0e5b104.html</t>
    <phoneticPr fontId="82"/>
  </si>
  <si>
    <t>　回転ずしチェーンの「スシロー」を運営するFOOD ＆ LIFE COMPANIESの現地法人の北京寿司郎餐飲は4月30日、中国浙江省杭州市の商業施設の杭州湖浜銀泰in77内に、同市初出店となるスシロー銀泰in77・D館店をオープンした。公式発表によると、スシローは中国大陸では50店舗以上を展開しており、杭州市への出店は今回が初となる。開業日当日の30日の開店時間には、多くの客が店頭に並び、開店直後には8時間待ちとなった。客層は若い世代が多く、家族連れも見られた。
　北京寿司郎餐飲の松田一成董事総経理はオープンセレモニーで「日本で創業40年以上の歴史を持ち、日本の回転すし業界では13年連続で年間売上高第1位を誇るスシローは、使命の『うまいすしを、腹一杯。うまいすしで、心も一杯』をここ杭州市のお客さまにお届けするために、素材の品質と鮮度にこだわり、日本のスシローと同じクオリティー以上のすしを提供したい」とコメントした。</t>
    <phoneticPr fontId="82"/>
  </si>
  <si>
    <t xml:space="preserve">https://www.jetro.go.jp/biznews/2025/05/62a56ef62b1d0bd9.html　　　　 </t>
    <phoneticPr fontId="82"/>
  </si>
  <si>
    <t>　デュッセルドルフ発
ドイツ・ビール醸造者連盟（DBB）は4月16日、ノンアルコールビール生産量がこの20年間で倍増したと発表した(プレスリリースPDFファイル(外部サイトへ、新しいウィンドウで開きます)）。ドイツには現在、約1,500のビール醸造メーカーが存在するが、それらのメーカーが800種類にも及ぶノンアルコールドリンク（ノンアルコールビールを含む）を販売しているとDBBは推定している。近年の消費者の健康志向や飲酒習慣の変化に伴って、ノンアルコールビールや、ノンアルコールビールが入った混合飲料への需要が高まり、2024年の生産量は2004年（約3億2,900万リットル）に比して、2倍以上の約7億リットルに増加した。ノンアルコールビールは人気の高いカテゴリーとしてビール全体の第3位にランクインし、ピルスナービール（市場シェア約48％）、ヘレスビール（同約11％）（注）に次ぎ、国内全体のビール販売量の約9％を占めた。なお、ドイツ連邦統計局によると、2024年のビール（ノンアルコールビール類を除く）の販売量は約82億4,610万リットル（前年比1.4％減）で、長期的な減少傾向が続いている。うち国内販売量は総販売量の82.4％に当たる67億9,370万リットル（前年比約2.0％減、10年前の2014年との比較で15.1％減）だった一方、国外販売量（輸出量）は約14億5,240万リットルで、前年比1.6％の増加を記録したものの、10年前と比較すると6.0％減と、緩やかな下降傾向にある。
　2024年の輸出先としては、重量ベースで米国（約60万608トン）、イタリア（約35万5,795トン）、中国（約13万2,914トン）、ロシア（約12万1,833トン）、オランダ（約7万5,222トン）、フランス（約7万4,991トン）の順となっている。米国に輸出する缶ビールについては、アルミ缶の価格に対して25％の鉄鋼・アルミニウム関税が4月4日から適用されていること（2025年4月7日記事参照）に加え、翌5日以来、10％のベースライン関税も課されている（2025年4月11日記事参照）。90日間の相互関税停止の期限内に米EU間の通商交渉が進展しない場合、関税率は最大20％に引き上げられる可能性があり、業界への影響が懸念されている。
（注）ピルスナーは、チェコを発祥とする下面発酵ビール（ラガー）で、澄んだ黄金色とポップの爽快感と苦味を特徴とする。へレスは、南ドイツ（ミュンヘン）を発祥とするラガーで、ピルスナーよりも苦みが抑えられ、麦芽の甘みを感じられるビール。</t>
    <phoneticPr fontId="82"/>
  </si>
  <si>
    <t>https://news.yahoo.co.jp/articles/e87f55b589d3d5351ac729f7bfc2501a7ded6003</t>
    <phoneticPr fontId="82"/>
  </si>
  <si>
    <t>　 ニュージーランド（ＮＺ）乳業大手フォンテラが売却を検討しているグローバルコンシューマー事業を巡り、明治、フランスのラクタリス、カナダのサプートなどの同業企業が入札を検討している。複数の関係者が今週、明らかにした。同事業のほか、オセアニア事業とスリランカ事業も売却予定。関係者によると、売却予定の事業の価値は約４０億ニュージーランドドル（２３億７０００万米ドル）に上る可能性がある。米国のプライベート・エクイティ会社、ウォーバーグ・ピンカスも事業取得に興味を示しているという。フォンテラは昨年１１月、国内での牛乳加工という中核事業に集中するため、これらの事業を売却するか、新規株式公開（ＩＰＯ）で上場させるかという２種類の計画を発表した。関係者によると、同社は今年半ばまでに売却を完了させたい考えだが、ＩＰＯプロセスについてはまだ検討中という。フォンテラは３０日、一連のプロセスについてコメントできないと回答。ラクタリスとウォーバーグ・ピンカスはコメントを拒否。明治は、正式なコメントはできないとした。</t>
    <phoneticPr fontId="82"/>
  </si>
  <si>
    <t>スシロー、浙江省杭州市に初出店(中国) ｜ ビジネス短信 ―ジェトロ</t>
  </si>
  <si>
    <t>ノンアルコールビール生産量が20年で倍増(米国、ドイツ) ｜ ビジネス短信 ―ジェトロ</t>
  </si>
  <si>
    <t>ＮＺフォンテラの消費者事業売却、明治など入札検討か＝関係筋（ロイター）</t>
  </si>
  <si>
    <t>英政府、清涼飲料水産業税の課税対象拡大へ(英国) ｜ ビジネス短信 ―ジェトロ</t>
  </si>
  <si>
    <t>農水大臣がインドネシアの農業相らと会談 乳製品の輸出解禁など要請（ABEMA TIMES） -</t>
  </si>
  <si>
    <t>食品卸のヤマエ、30年に海外売上高500億円へ　M&amp;Aや物流拠点 - 日本経済新聞</t>
  </si>
  <si>
    <t>日清食品、ブラジルでチョコ市場参入（時事通信）</t>
  </si>
  <si>
    <t xml:space="preserve">GSリテールは酒類専門プラットフォーム「ワイン25プラス」発売5年ぶりに累積注文額1500億 ... mk.co.kr </t>
  </si>
  <si>
    <t>国民の食欲はコントロールできるか（1）英国政府の肥満対策 ｜ 地域・分析レポート - 海外ビジネス情報</t>
  </si>
  <si>
    <t>韓国食品医薬品安全処、日本産栗きんとんから放射性物質セシウムを微量検出…輸入中断（中央日報日本語版）</t>
  </si>
  <si>
    <t>カンロ、米国に現地法人設立　「ピュレグミ」輸出拡大 - 日本食糧新聞・電子版</t>
  </si>
  <si>
    <t xml:space="preserve">蒸留酒に炭酸飲料を混ぜたハイボールがコンビニ業界の主流に浮上している。 店頭に正式製品 ...mk.co.kr </t>
  </si>
  <si>
    <t>アングル：外需に過剰依存、中国企業に米関税の壁　国内市場は薄利　category· 2025年4月25日</t>
  </si>
  <si>
    <t>生産が不安定なコーヒーを細胞培養で持続可能に</t>
  </si>
  <si>
    <t>クラフト・ハインツが植物性デザート分野に参入</t>
  </si>
  <si>
    <t>食品衛生行政の動き（国を中心に）　2025年４月</t>
    <phoneticPr fontId="15"/>
  </si>
  <si>
    <t>https://www.chubueisei.co.jp/archives/report_page/1105/</t>
    <phoneticPr fontId="15"/>
  </si>
  <si>
    <t>中部衛生公開</t>
    <rPh sb="0" eb="4">
      <t>チュウブエイセイ</t>
    </rPh>
    <rPh sb="4" eb="6">
      <t>コウカイ</t>
    </rPh>
    <phoneticPr fontId="15"/>
  </si>
  <si>
    <t>静岡県</t>
    <rPh sb="0" eb="3">
      <t>シズオカケン</t>
    </rPh>
    <phoneticPr fontId="15"/>
  </si>
  <si>
    <t>株式会社 中部衛生検査センター　顧問　道野 英司氏
１　令和６年食中毒発生状況 https://www.mhlw.go.jp/stf/newpage_53849.html
２　と畜場、食鳥処理場におけるHACCPの外部検証結果  https://www.mhlw.go.jp/content/001463477.pdf
３　有毒植物の誤食防止に関する注意喚起   https://www.mhlw.go.jp/content/001476148.pdf
４　「令和６年度食品、添加物等の年末一斉取締り」の実施結果の公表   https://www.mhlw.go.jp/content/001465200.pdf
５　令和７年度輸入食品監視指導計画の公表
（輸入食品監視指導計画）https://www.mhlw.go.jp/stf/seisakunitsuite/bunya/0000200506_00003.html
（検査命令通知）https://www.mhlw.go.jp/stf/newpage_56304.html
（モニタリング検査実施通知）https://www.mhlw.go.jp/stf/seisakunitsuite/bunya/0000201772_00008.html
６　災害時の避難所における炊き出しに関する食品衛生法上の取扱い     https://www.mhlw.go.jp/content/001465145.pdf
７　令和６年度野生鳥獣肉の衛生管理等に関する実態調査の結果     https://www.mhlw.go.jp/content/001468760.pdf
８　食品中の放射性物質に係る検査計画、出荷制限等の見直し     https://www.mhlw.go.jp/content/001468182.pdf
９　「食品ロス削減の推進に関する基本的な指針」の閣議決定
   https://www.caa.go.jp/policies/policy/consumer_policy/information/food_loss/promote/assets/consumer_education_cms201_250325_01.pdf
10　機能性表示食品に係る届出等に関する告示の改正等
  https://www.caa.go.jp/policies/policy/food_labeling/food_labeling_act/assets/food_labeling_cms205_250325_01.pdf
  https://www.caa.go.jp/policies/policy/food_labeling/foods_with_function_claims/notice/assets/food_labeling_cms205_250325_02.pdf
  https://www.caa.go.jp/policies/policy/food_labeling/foods_with_function_claims/notice　更に11-14
11　食品表示基準の改正
　（内閣府令）https://www.caa.go.jp/policies/policy/food_labeling/food_labeling_act/assets/food_labeling_cms201_250328_1012.pdf
（「表示基準について」）https://www.caa.go.jp/policies/policy/food_labeling/food_labeling_act/assets/food_labeling_cms201_250328_1018.pdf
（「食品表示基準Ｑ＆Ａ」）https://www.caa.go.jp/policies/policy/food_labeling/food_labeling_act/assets/food_labeling_cms201_250328_1031.pdf
「食品表示法に基づく栄養成分表示のためのガイドライン」）
   https://www.caa.go.jp/policies/policy/food_labeling/nutrient_declearation/business/
12 　令和７年度食品の安全性に関する有害化学物質及び有害微生物のサーベイランス・モニタリング年次計画の公表
   https://www.maff.go.jp/j/press/syouan/seisaku/attach/pdf/250331-1.pdf
13　カドミウム基準値を超えるコメの流通
（第1報）https://www.maff.go.jp/j/press/syouan/seisaku/250404.html
（第2報）https://www.maff.go.jp/j/press/syouan/kansa/250411.html
（「米に含まれるカドミウム」に関するQ&amp;A（消費者庁））
   https://www.caa.go.jp/policies/policy/standards_evaluation/food_pollution/cadmium/faq
14　「食料・農業・農村基本計画」の閣議決定について
  https://www.maff.go.jp/j/press/kanbo/kihyo01/250411.html</t>
    <rPh sb="24" eb="25">
      <t>シ</t>
    </rPh>
    <rPh sb="1310" eb="1311">
      <t>サラ</t>
    </rPh>
    <phoneticPr fontId="15"/>
  </si>
  <si>
    <t>日光市の飲食店で食事をした１１人が、相次いで発熱やおう吐などの症状を訴え、このうちの数人からノロウイルスが検出されました。県は集団食中毒が起きたとして、この店を当面、営業禁止としました。
集団食中毒が発生したのは、日光市の飲食店、「グルマンズ和牛」です。</t>
    <phoneticPr fontId="82"/>
  </si>
  <si>
    <t>NHK宇都宮</t>
    <rPh sb="3" eb="6">
      <t>ウツノミヤ</t>
    </rPh>
    <phoneticPr fontId="82"/>
  </si>
  <si>
    <t>https://www.jetro.go.jp/biznews/2025/04/a6e8e99cc35b7cf6.html</t>
    <phoneticPr fontId="82"/>
  </si>
  <si>
    <t>　英国歳入関税庁は4月28日、清涼飲料水産業税の課税対象の拡大について意見公募を開始外部サイトへ、新しいウィンドウで開きますした（7月21日締め切り）。清涼飲料水産業税は政府の肥満対策の一環で、2018年4月から導入した（2025年4月28日付地域・分析レポート参照）。現行制度では、100ミリリットル当たり5グラム以上8グラム未満の砂糖（注1）を含む清涼飲料水に1リットル当たり19.4ペンス（約37円、1ポンド＝100ペンス＝約191円）、8グラム以上の砂糖を含む清涼飲料水に25.9ペンスの税金を課し、製造業者や輸入業者から徴収している（注2）。英国政府は、これまでの清涼飲料水産業税の導入によって、清涼飲料水の砂糖含有量が46％減少したと評価しており、今回の意見公募では、清涼飲料水からの砂糖摂取をさらに削減することを目指し、次のような案を示している。清涼飲料水産業税が適用される下限値を100ミリリットル当たり糖分総量5グラムから4グラムに引き下げ
乳飲料、乳代替飲料の免除を廃止。ただし、乳成分に含まれる天然の糖分を考慮して「乳糖控除」を導入
これらについて、意見公募を経て、2027年4月1日に施行するとしている。
　約900商品の清涼飲料水を新たに課税対象に英国健康・改善格差局は同じ4月28日、英国で販売されている清涼飲料水、乳飲料、乳代替飲料の砂糖含有量の調査結果を公表外部サイトへ、新しいウィンドウで開きますした。これによると、清涼飲料水（乳飲料、乳代替飲料を除く）3,181商品のうち、現行制度で課税対象の100ミリリットル当たり5グラム以上の砂糖を含む商品は606商品、新たに課税対象となる4グラム以上5グラム未満の砂糖を含む商品は866商品（売り上げシェア16.6％）。これまで、大手飲料メーカーは課税を回避するため、5グラムをわずかに下回る商品を開発してきており、影響を受ける商品は少なくない。乳飲料についても、238商品のうち5グラム以上の砂糖を含む商品が203商品（売り上げシェア93.0％）あり、多くの商品が課税対象となる見込みだ。
　英国清涼飲料協会は翌29日、「今回の決定は、混乱と破壊をもたらすゴールポストの変更であり、長年にわたる配合変更への投資を無駄にするおそれがある。健康への効果も疑問視されている」とのコメントを発表外部サイトへ、新しいウィンドウで開きますした。
（注1）「砂糖」には、スクロース、グルコース、フルクトース、ラクトース（乳糖）、ガラクトースなどが含まれ、ステビア、アスパルテーム、スクラロースなどの代替甘味料は含まれない。
（注2）導入時はそれぞれ1リットル当たり18ペンス、24ペンスだったが、4月から物価上昇を反映して引き上げられた。</t>
    <phoneticPr fontId="82"/>
  </si>
  <si>
    <t>https://news.yahoo.co.jp/articles/f4d52045f2b130896896e24a5f47c4ab36afa352</t>
    <phoneticPr fontId="82"/>
  </si>
  <si>
    <t>　江藤農林水産大臣はインドネシアの農業相らと会談し、乳製品や牛肉などの輸出拡大に向けて意見交換しました。
会談で江藤大臣はインドネシア政府に対し、乳製品の輸出の早期解禁や、牛肉の安定的な輸出について要請しました。2024年、日本からの農林水産物と食品の輸出額はアメリカが最も多く、「相互関税」による影響が不透明な中、輸出先の多角化が求められています。政府はインドネシアを含む東南アジアを、これから輸出の拡大が見込まれる市場として重要視しています。江藤大臣はアメリカとの関税交渉にも触れ、「こういう時こそASEAN諸国とも団結することはお互いの国にとって有効」と話しました。（ANNニュース）</t>
    <phoneticPr fontId="82"/>
  </si>
  <si>
    <t>https://www.nikkei.com/article/DGXZQOJC213EN0R20C25A4000000/</t>
    <phoneticPr fontId="82"/>
  </si>
  <si>
    <t>　食品卸などのヤマエグループホールディングス（GHD）が海外事業を強化する。海外事業を統括する新会社を設立した。国内市場の縮小を見込むなか、東南アジアを中心に養殖会社など農水産業を念頭にM&amp;A（合併・買収）を進める。物流拠点の新設も検討する。海外売上高は現在の数十億円規模から2030年までに500億円を目指す。ヤマエGHDは日本国内で水産業や畜産業から食品製造、卸・物流、飲食店チェーンまで食品関連の事業を幅広く手掛ける。積極的なM&amp;Aを通じて業績を拡大してきた戦略を海外にも広げる。海外事業の統括会社ヤマエグローバル（福岡市）を2月下旬に新設した。海外子会社を傘下に収めるほか、将来はヤマエGHD中核子会社の食品卸、ヤマエ久野（同市）の飲食料品の輸出入部門もヤマエグローバルに移管する。ヤマエグローバルの新田真也会長は「30年に海外売上高を500億円へ引き上げたい」と意気込む。新会社の狙いを「M&amp;Aを含む海外の重要な経営案件についてボトムアップで進めやすくなる」と説明する。かつてはヤマエGHDが主導して決めていたが、今後は現場が一定の裁量権を持てるようになるという。新田氏はM&amp;Aについて「例えば東南アジアではエビなどの養殖業が盛んだが、当社は国内でまだ取り組んでいない」と話す。グループとの相乗効果が見込める分野に着目し、農水産業の業者などを対象として想定している。このほか、食品の流通業といった企業の買収も見据えている。ヤマエグローバルの吉本聖社長は「ヤマエGHDの社内ルールを海外の商慣習に合わせて業務を迅速にし、海外の販路を拡大させる」と話す。従来は国内を想定した社内ルールを適用しており、書類の作成や手続きに時間がかかっていた。国内で蓄積したノウハウを生かし、経済成長の続く東南アジアでの物流事業の展開も視野に入れる。現地への進出を狙う日本企業などと組んで物流拠点を設けることを想定する。ヤマエグローバルの売上高は非公表だが、HD全体の7127億円（24年3月期）のうち海外分はごくわずかとみられる。今後は東南アジアのほか、欧州を重点的に開拓する。北米や中東も有望な市場として本格参入を狙う。現在ヤマエGHDは海外子会社を2社持つ。シンガポールのアルコマーケティングは冷凍の魚介類などを輸入し、現地の和食飲食店へ卸している。22年にヤマエが買収して以降は、アルコは食品の一部をヤマエ久野から調達するようになった。取引品目を徐々に拡大し、連携を深める。イタリアのオリジナルジャパンはパックずしを製造し、スーパーで販売している。24年には現地レストランやスーパー向けに日本産食材の輸入卸を始めた。両社とも業績を伸ばし、倉庫の新設や拠点の拡張移転を計画している。ヤマエGHDの連結子会社は国内を中心に67社あり、このうち50社超はM&amp;Aで傘下に入れてきた。25年3月期は買収企業の収益が寄与して最高益となる見通し。中期経営計画では今期の売上高1兆円を目標に掲げる。新田氏は「次に売上高2兆円を目指す上で海外は外せない」と強調する。国内市場は人口減から将来的に縮小を見込むなか、海外を収益の柱に育てる。</t>
    <phoneticPr fontId="82"/>
  </si>
  <si>
    <t>https://news.yahoo.co.jp/articles/d14dff23a5a5001543c611d7899895ea039fab25</t>
    <phoneticPr fontId="82"/>
  </si>
  <si>
    <t xml:space="preserve">　【サンパウロ時事】空腹を感じたら「チョコ」っとつまんで―。日清食品ホールディングス &lt;2897&gt; の子会社ブラジル日清は29日、チョコレート製品を6月に発売すると発表した。ブラジルで主力の即席麺以外の市場に参入するのは初めてで、新たな成長の柱に位置付ける。　
</t>
    <phoneticPr fontId="82"/>
  </si>
  <si>
    <t>https://www.mk.co.kr/jp/business/11304637</t>
    <phoneticPr fontId="82"/>
  </si>
  <si>
    <t>　GSリテールの酒類注文プラットフォームが累積注文額1500億ウォンを突破した。GSリテールは酒類専門プラットフォーム「ワイン25プラス」発売5年ぶりに累積注文額1500億ウォンを達成したと29日明らかにした。ワイン25プラスは昨年5月、カカオトークプレゼントチャンネルに単独入店し、酒類プレゼント市場で旋風的な人気を集めている。 顧客はカカオトークプレゼント内の酒類タブで商品を選択し、本人や知人にプレゼントすることができる。 受領者は近くのコンビニGS25またはスーパーマーケットGSザ·フレッシュ売り場で製品を受け取れば良い。GSリテールによると、30代~50代中心だったワイン25プラス顧客の割合は20代20.7%、30代28.8%、40代29.6%、50代以上20.9%に拡大した。 ワイン25プラスの取り扱い商品数は1万種に上る。 特に、贈り物用の酒類需要の拡大に伴い、専用の杯企画セット、記念日スペシャルパッケージなど多様な製品を披露している。</t>
    <phoneticPr fontId="82"/>
  </si>
  <si>
    <t>https://www.jetro.go.jp/biz/areareports/2025/cef6fe9f0f850f50.html</t>
    <phoneticPr fontId="82"/>
  </si>
  <si>
    <t>　成人の約3割が肥満である英国では、肥満対策を巡る規制導入や、治療法の話題に事欠かない。肥満の原因とされる超加工食品（Ultra Processed Foods、注）について取り上げた書籍「Ultra-Processed People」が2023年8月のベストセラーになった。2024年末には英国紙「タイムズ」が、50万人以上の英国人が、月150ポンド（約2万8,350円、1ポンド＝約189円）から200ポンドの費用がかかる減量薬をオンライン購入していると報じた。本稿では、英国の肥満の現状を捉えた上で、政府と食品メーカーの対応を検証する。
英国の肥満の現状とスターマー政権の対策
世界保健機関（WHO）では、成人の場合、BMI〔体重（kg）÷（身長（m）×身長（m））〕が25以上30未満を過体重（Overweight）、30以上を肥満（Obesity）と定義している。WHOの2022年のデータによると、英国の成人肥満率は28.7％、過体重も含めると65.0％に及ぶ。G7各国の成人肥満率と比較すると、米国が42.9％と突出しているものの、英国は米国に次ぐ2番目の高さとなっている（日本は4.9％）（図1参照）。図1：G7各国の肥満率
2022年のG７各国の成人肥満率は、高い順に米国42.9％、英国28.7％、カナダ27.3％、ドイツ24.2％、イタリア21.6％、フランス10.9％、日本4.9％。 
出所：WHOのデータを基にジェトロ作成
　さらに、英国健康改善・格差局によると、10～11歳の子供の肥満率は、さかのぼって有効なデータが得られる2009年度（9月始まり）と比較して、2023年度は18.7％から22.1％に3.4ポイント増えている。なお、新型コロナウイルス禍の時期には25.5％（2020年度）まで増加したが、これは外出抑制による運動不足が主な原因と考えられる。2020年度から2023年度にかけては減少している。ただし、2023年度の22.1％は新型コロナ禍前の2019年度より高い水準にあり、新型コロナ禍前の増加傾向に基づく予測と一致した数値で、今後も子供の肥満率が増加していくと予想されている（図2参照）。図2：子供（10-11歳）の肥満率（イングランド）
2006年度は17.5％、2009年度は18.7％、2018年度は20.2％、2019年度は21.0％、2020年度は25.5％、2021年度は23.4％、2022年度は22.7％、2023年度は22.1％。 
注1：子供の肥満率は、成長過程に沿った評価ができるよう英国政府の研究グループが測定基準を設定しており、成人肥満率と単純な比較はできない。
注2：2006年度から2008年度までは測定数が少ないため参考値。</t>
    <phoneticPr fontId="82"/>
  </si>
  <si>
    <t>https://www.mk.co.kr/jp/business/11302652</t>
    <phoneticPr fontId="82"/>
  </si>
  <si>
    <t>　蒸留酒に炭酸飲料を混ぜたハイボールがコンビニ業界の主流に浮上している。 店頭に正式製品として敷かれてから2~3年ぶりにウイスキーとワインの売上を減らし、飛ぶように売れている。27日、毎日経済がGSリテールに要請し、今年第1四半期のGS25コンビニ酒類の売上高を把握した現況によると、ハイボールの売上は2023年第1四半期比12倍（1112.2%）急増したことが分かった。 コンビニ酒類品目1位のビールと2位の焼酎に次ぐ代表酒類に浮上したのだ。 GS25は2023年1月、ハイボールカテゴリーを新設し、商品販売を本格化した。 爆発的な人気に支えられ、2種で始まったハイボールは現在、40種以上大きく増えた。 今年第1四半期のGS25ハイボールの売上げは、ウィスキーとワインの売上げも上回った。 3品目の合計売上高を基準に、2023年第1四半期のウィスキー（45.8%）、ワイン（38.4%）、ハイボール（15.8%）の順だった売上高は、今年第1四半期のハイボール（39.7%）、ウイスキー（35.1%）、ワイン（25.2%）に再編された。GS25関係者は「ハイボールが2年ぶりにビール·焼酎と共に3大酒類製品として立地を固めつつある」と説明した。コンビニCUも酒類の売上げでハイボールの割合が急激に上昇している。 CUによると、酒類品目のうち、2022年0.6%に過ぎなかったハイボールの売上比重は、昨年11.3%へと大幅に跳ね上がった。 一方、ビールの売上比重は同期間61.5%から54.5%に減っている。 焼酎の売上比重は3年連続で20%水準だ。 CU関係者は「ビールの売上をハイボールが持って行っている」と話した。
　コンビニ業界では、ハイボールブームが酔いにくく、味まで楽しむMZ世代の低逃走(低度酒)トレンドが反映されたものと分析している。 ハイボール顧客の割合は、MZ世代が70%を占めている。 ハイボールの味の実現に集中した第1世代ハイボールに続き、第2世代フルーツハイボール、最近は透明缶を活用した第3世代ハイボールまで登場した。 今年の猛暑が繰り上げられ、ハイボールの売上げもさらに弾みがつくものとみられる。 気温が上昇する第2~第3四半期のハイボールの月別売上は第1四半期より最高2倍ほど急増するためだ。</t>
    <phoneticPr fontId="82"/>
  </si>
  <si>
    <t>https://jp.reuters.com/world/us-politics/ENT3RP7FY5LG3CN4CLLIM5JZWQ-2025-04-25/</t>
    <phoneticPr fontId="82"/>
  </si>
  <si>
    <t>　中国東部で衣料品工場を経営するエノ・チアン氏は、海外販売で１点あたり２０元（約２．７４ドル）の利益を得ているが、国内販売の利益はその１０分の１にとどまる。彼女の事業は関税の影響を被るものの、国内販売への移行は「現実的ではない」と頭を抱える。
米国は中国製品への輸入関税を１４５％に引き上げると発表し、中国製品にとって米市場は凍結状態になった。このため中国政府は輸出企業に対し、米国に代わる市場として国内で買い手を探すよう呼びかけを強めているが、転換は困難だと企業側は懸念を示す。
輸出に依存する製造業の多くは中国市場について、内需低迷、価格競争、利益の低さ、支払い遅延、返品率の高さといった問題を指摘する。
チアン氏は、薄利と「キャッシュフローのリスク」を理由に「国内販売は追求しない」ことに決めた。中国の小売業者は支払いが遅れたり返品を要求したりするが、「外国のビジネス相手はもっと安定感がある」という。
　こうした問題は、中国が経済成長を輸出に過剰依存している実態と、消費者の所得を早急に増やす必要性を浮き彫りにしているとアナリストは指摘する。
財政刺激策で内需を刺激しない限り、中国市場で製品の供給が増えれば事業が圧迫されてデフレ圧力が強まり、裏目に出るだけだという。
豪モナシュ大学経済学のヘリン・シー教授は「中国では激しい競争ゆえに利益率が極めて薄く、時にはゼロに近い。このため輸出企業の一部は、国内市場に軸足を移せば倒産する恐れがある」と述べ、倒産が増えれば人々の収入も減って悪循環に陥るとの懸念を示した。
中国商務省は今月、トランプ米大統領による関税引き上げの影響を緩和するための主要戦略の一つとして、輸出企業による国内販売拡大を支援すると表明した。
同省はその後、北京、広州、海南島など各地で「マッチング」イベントを開催し、製造業者と電子商取引（ＥＣ）プラットフォーム、スーパーなどの小売業者を結び付けようとしている。また地方政府は、輸出企業の「国内市場への不慣れ、運営経験の不足、ブランド認知度の低さ」などの問題を解決するためのタスクフォースを設置しつつある。</t>
    <phoneticPr fontId="82"/>
  </si>
  <si>
    <t>https://www.kenko-media.com/food_devlp/8405/</t>
    <phoneticPr fontId="82"/>
  </si>
  <si>
    <t>　シンガポールのフードテック企業アナザーフードでは、細胞培養コーヒーの開発を行っている。
コーヒーは、昨年も干ばつなどの影響で豆の収穫量が減少して価格の高騰が起こるなど、生産・供給に不安定な要素が多い。
そこでアナザーフードでは、コーヒーノキから切り取った小さな木片から細胞を採取し、それを液体培養して、成熟したら細胞を収穫、焙煎してコーヒーにするという手法で細胞培養コーヒーを作っている。木片は原産地から直接仕入れることにこだわり、自然と調和を保ったシステム作りを行っている。また、遺伝子組み換えを行わないことで、自然のコーヒー豆と同じ品質、風味を目指している。将来的にはコーヒーの遺伝子バンクを創設し、小規模な農園のみで生産されているような栽培量が少なく、絶滅の危機に瀕している種の細胞を登録していくなど、コーヒーのサステナビリティ向上を目的としたさまざまな事業を行う予定。まずはシンガポール国内から、その後タイやマレーシア、日本や韓国とアジア広域への進出を目指す。
https://www.foodnavigator-asia.com/Article/2025/04/16/cell-cultured-coffee-firm-eyes-asia-for-large-scale-launch</t>
    <phoneticPr fontId="82"/>
  </si>
  <si>
    <t>https://news.yahoo.co.jp/articles/1b153ef6720c742a24b1270eaba2870566ab0a77</t>
    <phoneticPr fontId="82"/>
  </si>
  <si>
    <t>　日本産ピーナッツ・堅果類が入った加工品から放射性物質であるセシウムが微量で検出された。
韓国食品医薬品安全処（食薬処）は１８～２４日、日本産輸入食品を対象に放射能検査を実施した結果、日本産ピーナッツ・堅果類加工品である「栗きんとん」から１ベクレル／キログラム（１キログラムあたりベクレル・放射能の強度を測定する単位）のセシウムが検出されたと２８日、伝えた。輸入物量は４０キログラムだった。栗きんとんは栗に砂糖を加えて作った日本式デザートの一種である栗の和菓子だ。食品の放射能基準値は１００ベクレル／キログラムで、今回検出された数値は基準値にはるかに至らない。しかし食薬処は微量でも放射性物質が検出されればストロンチウムなど追加核種に対する検査証明書を業者に提出させている。
これに対して輸入業者は追加検査を実施して、微量でも放射能が検出されれば追加核種検査証明書を出す代わりに輸入を取り消して返送するか廃棄する場合がほとんどだ。今回の栗きんとんの輸入業者もセシウム検出事実を確認した後、輸入手続きを中断して製品の輸入を自主的に取り下げた。韓国では今も放射能に対する消費者の不安が根強く、食薬処は日本産輸入食品に対する放射能検査を引き続き強化していて、基準値以内であっても微量でも検出されれば措置を取っている。昨年も日本産キャンディ類、ぬか、こんにゃく製品のほか、日本を経由して輸入されたメキシコ産原料などでセシウムが微量検出されて該当企業が製品の輸入を自主的に取り消していた。</t>
    <phoneticPr fontId="82"/>
  </si>
  <si>
    <t>https://news.nissyoku.co.jp/news/aoyagi20250427083326754</t>
    <phoneticPr fontId="82"/>
  </si>
  <si>
    <t xml:space="preserve">　カンロは海外展開を加速する。25日、米国現地法人Kanro America Inc.を設立すると発表した。前期、24年12月期決算で売上高・利益とも過去最高を達成した同社は今期、長期ビジョン「Kanro Vision2.0」と中期経営計画2030を策定。売上高500億円以上の数値目標達成に向けた成長ドライバーに世界最大級のグミ市場である米国事業を据える。登記は5月末日までに完了する予定。海外事業の拡大を推し進めるに当たり、米国に本格参入し、日本発
　非会員の方はこちら・・・・
</t>
    <phoneticPr fontId="82"/>
  </si>
  <si>
    <t>中国</t>
    <rPh sb="0" eb="2">
      <t>チュウゴク</t>
    </rPh>
    <phoneticPr fontId="82"/>
  </si>
  <si>
    <t>ドイツ</t>
    <phoneticPr fontId="82"/>
  </si>
  <si>
    <t>ニュージーランド</t>
    <phoneticPr fontId="82"/>
  </si>
  <si>
    <t>英国</t>
    <rPh sb="0" eb="2">
      <t>エイコク</t>
    </rPh>
    <phoneticPr fontId="82"/>
  </si>
  <si>
    <t>インドネシア</t>
    <phoneticPr fontId="82"/>
  </si>
  <si>
    <t>東南アジア</t>
    <rPh sb="0" eb="2">
      <t>トウナン</t>
    </rPh>
    <phoneticPr fontId="82"/>
  </si>
  <si>
    <t>ブラジル</t>
    <phoneticPr fontId="82"/>
  </si>
  <si>
    <t>韓国</t>
    <rPh sb="0" eb="2">
      <t>カンコク</t>
    </rPh>
    <phoneticPr fontId="82"/>
  </si>
  <si>
    <t>米国</t>
    <rPh sb="0" eb="2">
      <t>ベイコク</t>
    </rPh>
    <phoneticPr fontId="82"/>
  </si>
  <si>
    <t>シンガポール</t>
    <phoneticPr fontId="82"/>
  </si>
  <si>
    <t>★★★★</t>
    <phoneticPr fontId="82"/>
  </si>
  <si>
    <t>2025年 第17週（4/21～4/27） 現在</t>
    <phoneticPr fontId="5"/>
  </si>
  <si>
    <t>ね</t>
    <phoneticPr fontId="82"/>
  </si>
  <si>
    <t>回収＆返金</t>
  </si>
  <si>
    <t>マルエツ</t>
  </si>
  <si>
    <t>日本ハムファクト...</t>
  </si>
  <si>
    <t>回収</t>
  </si>
  <si>
    <t>ハローズ</t>
  </si>
  <si>
    <t>エスビー食品</t>
  </si>
  <si>
    <t>回収＆返金/交換</t>
  </si>
  <si>
    <t>カネハツ食品</t>
  </si>
  <si>
    <t>スーパーアルプス...</t>
  </si>
  <si>
    <t>ベルク</t>
  </si>
  <si>
    <t>ひまわり</t>
  </si>
  <si>
    <t>勝美ジャパン</t>
  </si>
  <si>
    <t>金正青果</t>
  </si>
  <si>
    <t>マミーマート</t>
  </si>
  <si>
    <t>鈴木製饀所</t>
  </si>
  <si>
    <t>スーパーナショナ...</t>
  </si>
  <si>
    <t>ジェントス</t>
  </si>
  <si>
    <t>ふくや</t>
  </si>
  <si>
    <t>フレスタ</t>
  </si>
  <si>
    <t>ささみチーズ大葉巻カツ 一部(卵,乳成分 他)表示欠落</t>
  </si>
  <si>
    <t>京急百貨店</t>
  </si>
  <si>
    <t>手作り紅生姜れんこん天 一部(卵)表示欠落</t>
  </si>
  <si>
    <t>サードプレイス</t>
  </si>
  <si>
    <t>味噌と焦がし醤油のプリン 一部(小麦)表示欠落</t>
  </si>
  <si>
    <t>G7ジャパンフー...</t>
  </si>
  <si>
    <t>神楽坂五〇番あんまん他 一部(ごま,大豆)表示欠落</t>
  </si>
  <si>
    <t>唐津農業協同組合...</t>
  </si>
  <si>
    <t>うまかもん市場 グラタン 一部(卵)表示欠落</t>
  </si>
  <si>
    <t>井筒まい泉</t>
  </si>
  <si>
    <t>ミックスサンド(ヒレ,エビ)他 一部消費期限誤記</t>
  </si>
  <si>
    <t>かね貞</t>
  </si>
  <si>
    <t>紅生姜れんこん天他 一部(卵)表示欠落</t>
  </si>
  <si>
    <t>イオンリテール</t>
  </si>
  <si>
    <t>尾鷲店 うなぎ蒲焼 一部(小麦,大豆)表示欠落</t>
  </si>
  <si>
    <t>稲毛長沼店 中華くらげ 一部賞味期限誤記</t>
  </si>
  <si>
    <t>マルハン食品</t>
  </si>
  <si>
    <t>コストコ もずくスープ15食入 一部金属異物混入の恐れコメントあり</t>
  </si>
  <si>
    <t>フジ</t>
  </si>
  <si>
    <t>徳山東店 他 チョコたっぷりパイ他 一部保存温度逸脱</t>
  </si>
  <si>
    <t>パドマ</t>
  </si>
  <si>
    <t>アムラ AMLA(FRESH AMLOKI) 一部モノクロトホス検出</t>
  </si>
  <si>
    <t>ドラムスティックDRUMSTICK 一部ヘキサコナゾール検出コメントあり</t>
  </si>
  <si>
    <t>小町産業</t>
  </si>
  <si>
    <t>鯛せんべい他 一部(小麦,エビ他)表示欠落</t>
  </si>
  <si>
    <t>じゃがいもコロッケ 一部ラベル誤貼付で表示欠落</t>
  </si>
  <si>
    <t>当新田店 ささみ生姜の大葉巻き竜田 一部(乳成分)表示欠落</t>
  </si>
  <si>
    <t>MAILLE 種入りマスタード 一部別商品の品名ラベル誤貼付</t>
  </si>
  <si>
    <t>もっちりこんぶ豆 一部(小麦、乳製品、大豆)表示欠落</t>
  </si>
  <si>
    <t>焼ちくわ 一部(卵)表示欠落</t>
  </si>
  <si>
    <t>野田柳沢店 海老のマヨソース 一部保存温度逸脱</t>
  </si>
  <si>
    <t>新房総ぼっち 一部裏面表示欠落</t>
  </si>
  <si>
    <t>蒸かぼちゃ角切 他 4品目 一部賞味期限表示欠落</t>
  </si>
  <si>
    <t>10種類のフレッシュサラダ 一部消費期限表示欠落</t>
  </si>
  <si>
    <t>川口安行店 若鶏手羽とろ 一部賞味期限誤記</t>
  </si>
  <si>
    <t>都まんじゅう 一部異物混入の恐れ</t>
  </si>
  <si>
    <t>豚肉しゃぶしゃぶ用(ロース) 期限表示誤記</t>
  </si>
  <si>
    <t>マスターシェフ・ヌーロウのグリーンカレー他 一部賞味期限誤記</t>
  </si>
  <si>
    <t>味の明太子無着色レギュラー 他30品 賞味期限誤記コメントあり</t>
  </si>
  <si>
    <t>モーニングサーブ160g 一部賞味期間誤記</t>
    <phoneticPr fontId="27"/>
  </si>
  <si>
    <t>　上位2種目(賞味期限・アレルギー表記ミス)で全体の　(75%)</t>
    <rPh sb="1" eb="3">
      <t>ジョウイ</t>
    </rPh>
    <rPh sb="4" eb="6">
      <t>シュモク</t>
    </rPh>
    <rPh sb="7" eb="11">
      <t>ショウミキゲン</t>
    </rPh>
    <rPh sb="17" eb="19">
      <t>ヒョウキ</t>
    </rPh>
    <rPh sb="23" eb="25">
      <t>ゼンタイ</t>
    </rPh>
    <phoneticPr fontId="5"/>
  </si>
  <si>
    <t xml:space="preserve"> GⅡ　16週   0例</t>
    <rPh sb="6" eb="7">
      <t>シュウ</t>
    </rPh>
    <phoneticPr fontId="5"/>
  </si>
  <si>
    <t>今週のお題(手拭タオルの共用使用は禁止です!)</t>
    <rPh sb="6" eb="8">
      <t>テフキ</t>
    </rPh>
    <rPh sb="12" eb="14">
      <t>キョウヨウ</t>
    </rPh>
    <rPh sb="14" eb="16">
      <t>シヨウ</t>
    </rPh>
    <rPh sb="17" eb="19">
      <t>キンシ</t>
    </rPh>
    <phoneticPr fontId="5"/>
  </si>
  <si>
    <t>なぜ　手洗い後のタオルを共用使用してはいけないのか?</t>
    <rPh sb="3" eb="5">
      <t>テアラ</t>
    </rPh>
    <rPh sb="6" eb="7">
      <t>ゴ</t>
    </rPh>
    <rPh sb="12" eb="14">
      <t>キョウヨウ</t>
    </rPh>
    <rPh sb="14" eb="16">
      <t>シヨウ</t>
    </rPh>
    <phoneticPr fontId="5"/>
  </si>
  <si>
    <r>
      <t>★最近では、小さな居酒屋さんでもタオルがぶら下がっている光景に出会わなくなりました。個人衛生観念の向上ですね！
★ところで、家庭ではまだ共用がほとんどですね。
★小さな職場や飲食店では、化粧室や調理室の手洗い場に、家庭感覚で何気なくタオルが架っていませんか?</t>
    </r>
    <r>
      <rPr>
        <b/>
        <sz val="12"/>
        <color indexed="13"/>
        <rFont val="ＭＳ Ｐゴシック"/>
        <family val="3"/>
        <charset val="128"/>
      </rPr>
      <t xml:space="preserve">
★誰がどのように使っているか、いつ替えたのかこれでは全く管理できません。管理できないものを使用するのは厳禁です。</t>
    </r>
    <rPh sb="1" eb="3">
      <t>サイキン</t>
    </rPh>
    <rPh sb="6" eb="7">
      <t>チイ</t>
    </rPh>
    <rPh sb="9" eb="12">
      <t>イザカヤ</t>
    </rPh>
    <rPh sb="22" eb="23">
      <t>サ</t>
    </rPh>
    <rPh sb="28" eb="30">
      <t>コウケイ</t>
    </rPh>
    <rPh sb="31" eb="33">
      <t>デア</t>
    </rPh>
    <rPh sb="42" eb="44">
      <t>コジン</t>
    </rPh>
    <rPh sb="44" eb="46">
      <t>エイセイ</t>
    </rPh>
    <rPh sb="46" eb="48">
      <t>カンネン</t>
    </rPh>
    <rPh sb="49" eb="51">
      <t>コウジョウ</t>
    </rPh>
    <rPh sb="68" eb="70">
      <t>キョウヨウ</t>
    </rPh>
    <rPh sb="81" eb="82">
      <t>チイ</t>
    </rPh>
    <rPh sb="84" eb="86">
      <t>ショクバ</t>
    </rPh>
    <rPh sb="87" eb="89">
      <t>インショク</t>
    </rPh>
    <rPh sb="89" eb="90">
      <t>テン</t>
    </rPh>
    <rPh sb="93" eb="95">
      <t>ケショウ</t>
    </rPh>
    <rPh sb="95" eb="96">
      <t>シツ</t>
    </rPh>
    <rPh sb="97" eb="100">
      <t>チョウリシツ</t>
    </rPh>
    <rPh sb="101" eb="103">
      <t>テアラ</t>
    </rPh>
    <rPh sb="104" eb="105">
      <t>バ</t>
    </rPh>
    <rPh sb="112" eb="114">
      <t>ナニゲ</t>
    </rPh>
    <rPh sb="120" eb="121">
      <t>カカ</t>
    </rPh>
    <rPh sb="131" eb="132">
      <t>ダレ</t>
    </rPh>
    <rPh sb="138" eb="139">
      <t>ツカ</t>
    </rPh>
    <rPh sb="147" eb="148">
      <t>カ</t>
    </rPh>
    <rPh sb="156" eb="157">
      <t>マッタ</t>
    </rPh>
    <rPh sb="158" eb="160">
      <t>カンリ</t>
    </rPh>
    <rPh sb="166" eb="168">
      <t>カンリ</t>
    </rPh>
    <rPh sb="175" eb="177">
      <t>シヨウ</t>
    </rPh>
    <phoneticPr fontId="5"/>
  </si>
  <si>
    <r>
      <t xml:space="preserve">人の手は、様々な場所に触れ、手洗いをしても微生物を完全に除去することはできません。
手洗いの最後に手を拭くという行為は、水分の除去とともに汚れを物理的に取り去ることです。
ここでタオルを共用すれば前に拭いた人の手のひらの微生物をもらいうけることになります。
使い続けたタオルは水分と汚れが豊富で、わずかな微生物でも短時間のうちに爆発的な数になります。
</t>
    </r>
    <r>
      <rPr>
        <b/>
        <sz val="12"/>
        <color indexed="10"/>
        <rFont val="メイリオ"/>
        <family val="3"/>
        <charset val="128"/>
      </rPr>
      <t>管理できない共有タオルの使用は禁止です。</t>
    </r>
    <rPh sb="0" eb="1">
      <t>ヒト</t>
    </rPh>
    <rPh sb="2" eb="3">
      <t>テ</t>
    </rPh>
    <rPh sb="5" eb="7">
      <t>サマザマ</t>
    </rPh>
    <rPh sb="8" eb="10">
      <t>バショ</t>
    </rPh>
    <rPh sb="11" eb="12">
      <t>フ</t>
    </rPh>
    <rPh sb="14" eb="16">
      <t>テアラ</t>
    </rPh>
    <rPh sb="21" eb="24">
      <t>ビセイブツ</t>
    </rPh>
    <rPh sb="25" eb="27">
      <t>カンゼン</t>
    </rPh>
    <rPh sb="28" eb="30">
      <t>ジョキョ</t>
    </rPh>
    <rPh sb="42" eb="44">
      <t>テアラ</t>
    </rPh>
    <rPh sb="46" eb="48">
      <t>サイゴ</t>
    </rPh>
    <rPh sb="49" eb="50">
      <t>テ</t>
    </rPh>
    <rPh sb="51" eb="52">
      <t>フ</t>
    </rPh>
    <rPh sb="56" eb="58">
      <t>コウイ</t>
    </rPh>
    <rPh sb="60" eb="62">
      <t>スイブン</t>
    </rPh>
    <rPh sb="63" eb="65">
      <t>ジョキョ</t>
    </rPh>
    <rPh sb="69" eb="70">
      <t>ヨゴ</t>
    </rPh>
    <rPh sb="72" eb="75">
      <t>ブツリテキ</t>
    </rPh>
    <rPh sb="76" eb="77">
      <t>ト</t>
    </rPh>
    <rPh sb="78" eb="79">
      <t>サ</t>
    </rPh>
    <rPh sb="93" eb="95">
      <t>キョウヨウ</t>
    </rPh>
    <rPh sb="98" eb="99">
      <t>マエ</t>
    </rPh>
    <rPh sb="100" eb="101">
      <t>フ</t>
    </rPh>
    <rPh sb="103" eb="104">
      <t>ヒト</t>
    </rPh>
    <rPh sb="105" eb="106">
      <t>テ</t>
    </rPh>
    <rPh sb="110" eb="113">
      <t>ビセイブツ</t>
    </rPh>
    <rPh sb="129" eb="130">
      <t>ツカ</t>
    </rPh>
    <rPh sb="131" eb="132">
      <t>ツヅ</t>
    </rPh>
    <rPh sb="138" eb="140">
      <t>スイブン</t>
    </rPh>
    <rPh sb="141" eb="142">
      <t>ヨゴ</t>
    </rPh>
    <rPh sb="144" eb="146">
      <t>ホウフ</t>
    </rPh>
    <rPh sb="152" eb="155">
      <t>ビセイブツ</t>
    </rPh>
    <rPh sb="157" eb="160">
      <t>タンジカン</t>
    </rPh>
    <rPh sb="164" eb="167">
      <t>バクハツテキ</t>
    </rPh>
    <rPh sb="168" eb="169">
      <t>スウ</t>
    </rPh>
    <rPh sb="176" eb="178">
      <t>カンリ</t>
    </rPh>
    <rPh sb="182" eb="184">
      <t>キョウユウ</t>
    </rPh>
    <rPh sb="188" eb="190">
      <t>シヨウ</t>
    </rPh>
    <rPh sb="191" eb="193">
      <t>キンシ</t>
    </rPh>
    <phoneticPr fontId="5"/>
  </si>
  <si>
    <t xml:space="preserve">キユーピー、「CITE JAPAN2025」に出展 化粧品トレンドにマッチした原料の新たな機能を紹介 </t>
    <phoneticPr fontId="82"/>
  </si>
  <si>
    <t xml:space="preserve">  キユーピー㈱（東京都渋谷区、髙宮満社長）は、14日から16日の3日間パシフィコ横浜（神奈川県横浜市）で開催される「第12回化粧品産業技術展（CITE JAPAN 2025）」に出展する（小間番号 : D4-02）。　ターンオーバー促進やオートファジー活性化による新たな機能が分かった肌活性型ヒアルロン酸「HAbooster®」、「バリア機能にアプローチする」機能を付与した保湿力を持つヒアルロン酸「ヒアロリペア®」、タマゴをたくさん扱っている同社だからこそのオリジナル素材で、サスティナブル原料として注目の加水分解卵殻膜「EMlastic」などを紹介する。
＜COMPANY INFORMATION＞
所在地：東京都渋谷区渋谷1-4-13（本社）
TEL：03-3486-3331
URL：https://www.kewpie.com/</t>
    <phoneticPr fontId="82"/>
  </si>
  <si>
    <t>https://wellness-news.co.jp/posts/250505-1/</t>
    <phoneticPr fontId="82"/>
  </si>
  <si>
    <t xml:space="preserve">事故情報DB公表 【5月2日消費者庁発表】食品事故52件 </t>
    <phoneticPr fontId="82"/>
  </si>
  <si>
    <t xml:space="preserve">   消費者庁は2日、消費者安全法に基づく重大事故以外の消費者事故を事故情報データバンクに登録したと発表した。登録したのは同法12条第2項により消費者庁に通知のあった消費者事故61件。そのうち食品に関連する事故が52件だった。リコール・自主回収情報では、「アレルギー表示の欠落」が11件と最も多く、「消費・賞味期限の欠落・誤表示」が10件で続いた。
　食中毒による事故情報は20件だった（前回16件）。
その他、東京都内の保育施設で、給食を食べた幼児がアナフィラキシーを発症し、救急搬送。される事案が報告されている。幼児用としてアレルゲン除去食を用意していたが、当日献立に予定していなかったメニューが追加され、職員によるメニューの確認、職員間でのメニュー追加に関する情報が共有されていなかったことが原因とされる。</t>
    <phoneticPr fontId="82"/>
  </si>
  <si>
    <t>https://wellness-news.co.jp/posts/250504-1/</t>
    <phoneticPr fontId="82"/>
  </si>
  <si>
    <t xml:space="preserve">2025/5/2【撤回】機能性表示食品 更新情報/消費者庁 [ 18件 ] - 健康美容EXPO ニュース </t>
    <phoneticPr fontId="82"/>
  </si>
  <si>
    <t xml:space="preserve">   【撤回】2025年5月2日 消費者庁は機能性表示食品の届出情報を更新しました。
・届出番号/J757
・届出日/2024/10/29
・届出者名/帝人株式会社
・商品名/ミライト 乳酸菌UREX(ユーレックス)
・食品の区分/加工食品(錠剤、カプセル剤等)
・撤回日/2025/4/23
・届出撤回の事由/今後販売の予定がないため。
【機能性関与成分名】
乳酸菌GR-1(Lactobacillus rhamnosus)および乳酸菌RC-14(Lactobacillus reuteri)
【表示しようとする機能性】
本品には乳酸菌GR-1(Lactobacillus rhamnosus)および乳酸菌RC-14(Lactobacillus reuteri)が含まれます。乳酸菌GR-1および乳酸菌RC-14には、膣内環境を良好にし、膣内の調子を整える機能が報告されています。
</t>
    <phoneticPr fontId="82"/>
  </si>
  <si>
    <t>https://news.e-expo.net/gyousei/2025/05/250502_g02.html/</t>
    <phoneticPr fontId="82"/>
  </si>
  <si>
    <t xml:space="preserve">健康を自分でまもる - 食品新聞 </t>
    <phoneticPr fontId="82"/>
  </si>
  <si>
    <t xml:space="preserve">  「くるみ」を含む食品のアレルギー表示について4月1日付で表示義務化が施行された。カシューナッツについても今年度中に食物アレルギーの義務表示対象品目に追加される予定となっている。▼ナッツ類がアレルギー表示制度の項目に付け加えられた背景には近年の健康ブームが挙げられる。ナッツ類には高血圧やコレステロール値の改善などメタボリックシンドロームの予防や
   ビタミン、ミネラル、食物繊維などの栄養素が豊富に含まれる点が消費者に支持されており、売れ行きも伸びている。
▼その一方でナッツ類を摂取し、かゆみやじんましん、重篤なケースでは呼吸困難などのショック症状を引き起こす事例も右肩上がりで増えている。健康を訴求している商品から健康被害
   が出ているのは皮肉な結果といえる。
▼アレルギー表示制度の対象品目の見直しは3年ごとに行われているが、アレルギーの原因となる食品は今後も増える見通しとなっている。食物アレルギーが心配な消費者は同制度に関する
    情報を自分なりに理解しておくのが健康を守ることにつながるように思う。
</t>
    <phoneticPr fontId="82"/>
  </si>
  <si>
    <t>https://shokuhin.net/120611/2025/05/02/gyakukousen/</t>
    <phoneticPr fontId="82"/>
  </si>
  <si>
    <t xml:space="preserve">急ぎすぎた国が見落としたもの（中） 【狂察】自己解釈と責任回避～制度不備が許した企業対応の ... </t>
    <phoneticPr fontId="82"/>
  </si>
  <si>
    <t xml:space="preserve">   小林製薬の紅麹サプリメントによる健康被害を巡り、企業の自己解釈による報告遅延が大きな問題となった。事実検証委員会が取りまとめ、2024年7月23日に公表された調査報告書では、「因果関係が明確な場合に限る」という判断が報告基準として30回以上も使われていた。これは、あたかも「被害者の苦情を裏付けなしに取り合わない」かのような姿勢であり、企業の都合による“沈黙の論理”であった。しかし当時、消費者庁の自見大臣は明言している。「因果関係が不明であっても、報告は速やかに行うべき」と。
　「機能性表示食品は、医薬品と異なり摂取が限定されるものではないことから、万が一、健康被害が発生した際には、急速に発生が拡大するおそれが考えられる。そのため、入手した情報が不十分であったとしても速やかに報告することが適当である」（（Ⅳ）健康被害の情報収集に係る事項）、「届出者は、評価の結果、届出食品による健康被害の発生及び拡大のおそれがある場合は、消費者庁食品表示企画課へ速やかに報告する」（3.消費者庁への報告）
　このように、『機能性表示食品の届出等に関するガイドライン』にもこの原則は明記されており、小林製薬側の姿勢は制度に対する重大な誤解、もしくは意図的な解釈変更であった可能性が高い。さらに深刻なのは、紅麹原料をOEM供給していた52社、そこから広がる173製品に対する報告義務が小林製薬側で果たされていなかった点である。報告の不備は7月26日に発覚した。「報告を求めていた」とする厚労省に対して、「OEM委託先の販売会社が報告するもの」と勘違いしていた小林製薬。厚労省の再調査によって報告対象製品の存在が確認された。これも26日に報告した数字を31日になって訂正、謝罪するなど、小林製薬はちぐはぐな対応に追われ続けた。結果として、製品ロットごとの対応遅延と重なり、行政からは是正命令・回収指示が出される事態となった。このような一連の経過を受けて、小林製薬では取締役会も関与して調査と反省を進めた。挙げられた課題は多岐にわたる――健康被害リスクへの意識の欠如、行政報告の遅延、危機管理体制の不備、社内連絡・検証能力の不足。検証を進める会議ではある時期からは、「自由な意見が出されることを目的とする」との理由から、録画も議事録も作成されなかった。調査報告書には今後の対策として、ガバナンス改革や品質管理体制の再構築が掲げられたが、被害者や社会からは「形式的なポーズではないか」との厳しい声も上がっている。この問題が浮き彫りにしたのは、制度の「自己解釈可能性」である。行政による通知行政と企業の自主性を前提とした機能性表示食品制度は、責任の所在を曖昧にし、「報告をしない自由」を暗に許容してきた。とりわけ、OEM製品における情報共有の希薄さと責任のたらい回しは、健康被害の早期把握を不可能にした。
　事件の根底には、情報の出し惜しみと説明責任の放棄という構造がある。こうした構造的欠陥が、実際の被害を拡大させ、制度不信を決定的なものにしたのである。</t>
    <phoneticPr fontId="82"/>
  </si>
  <si>
    <t>https://wellness-news.co.jp/posts/250502-1/</t>
    <phoneticPr fontId="82"/>
  </si>
  <si>
    <t xml:space="preserve">【2025年5月号】特集／アレルギーコントロールと検査技術 | 食品と開発 - 健康メディア.com </t>
    <phoneticPr fontId="82"/>
  </si>
  <si>
    <t xml:space="preserve">   特集１／アレルギーコントロールと検査技術
■食物アレルゲン低減を目指した技術 －アレルギー症状を引き起こさないための選択肢－
農研機構 食品研究部門 食品安全・信頼グループ 上級研究員　佐藤  里絵 
■アレルギー物質を含む食品の検査法
国立医薬品食品衛生研究所 生化学部　爲廣  紀正
■事故を未然に防ぐアレルゲン管理 ―的確な管理のための検査キット活用
㈱森永生科学研究所 営業部学術担当　菅村  茉莉佳
■食物アレルゲンコントロールⓇプログラム確立のための検査方法の考え方
シーアンドエス㈱　津田  訓範</t>
    <phoneticPr fontId="82"/>
  </si>
  <si>
    <t>https://www.kenko-media.com/food_devlp/8438/</t>
    <phoneticPr fontId="82"/>
  </si>
  <si>
    <t>なお、情報提供ページは提供者側により短期間で削除される場合もあります。予めご了解ください。</t>
    <phoneticPr fontId="15"/>
  </si>
  <si>
    <t xml:space="preserve">残留農薬テストキット 市場の成長、予測 2025 に 2032 - Pando </t>
    <phoneticPr fontId="15"/>
  </si>
  <si>
    <t xml:space="preserve">   “残留農薬テストキット 市場”は、コスト管理と効率向上を優先します。 さらに、報告書は市場の需要面と供給面の両方をカバーしています。 残留農薬テストキット 市場は 2025 から 13.2% に年率で成長すると予想されています2032 です。このレポート全体は 171 ページです。
残留農薬テストキット 市場分析です
農薬残留試験キット市場の調査レポートは、市場条件を特定し、成長要因を分析しています。農薬残留試験キットは、食品や環境サンプルに含まれる農薬の残留を迅速に検出・定量するためのツールです。対象市場は農業、生鮮食品、環境調査企業であり、食品安全性や規制遵守の重要性が成長を促進しています。市場では、Polysciences、Fera Science、Ringbio、Charm、Marine、CD BioSciences、Bioeasy、Creative Diagnostics、RenekaBio、Royal Biotech、SGSなどが主要企業として競争しています。調査結果では、技術革新と規制強化が成長を後押ししていると指摘しており、製品の迅速性と正確性が求められています。
レポートのサンプル PDF を入手します。 https://www.reliablemarketinsights.com/enquiry/request-sample/1882018</t>
    <phoneticPr fontId="15"/>
  </si>
  <si>
    <t>https://pando.life/article/1182131</t>
    <phoneticPr fontId="15"/>
  </si>
  <si>
    <t xml:space="preserve">【速報】大阪・淀川下流部でシジミから麻痺性貝毒検出 </t>
    <phoneticPr fontId="15"/>
  </si>
  <si>
    <t xml:space="preserve">   大阪府は淀川下流部で獲れたシジミから国の規制値を超える麻痺性の毒が検出されたと発表しました。大阪府は毎週月曜に海や川で貝の毒の原因となるプランクトンの数を検査しています。
　先月２８日、淀川下流部で実施した検査でシジミなどの二枚貝が毒化する可能性のある、１ミリリットルあたり１０細胞以上の数のプランクトンが検知されました。
　そのため３０日、シジミを獲って調べたところ国の規制値を超える１１．０マウスユニット／グラムの貝毒が見つかったということです。
　１マウスユニットとは、体重２０グラムのマウスを１５分で死なせる毒量のことで、人の致死量は体重６０キロで約３０００～２００００マウスユニットとされています。
　今回シジミから検出された１１．０マウスユニット／グラムは、シジミのむき身で換算すると約２７３グラムから１８１８グラム（概ね２７３個から１８１８個）が致死量に相当する
    ということです。
　この結果を受け、大阪府は漁業協同組合連合会や関係漁業協同組合に対し、淀川下流部で漁獲されたシジミは出荷しないよう自主規制を要請しました。
　大阪府は「食中毒のおそれがありますので、絶対に大阪府の海岸に自生する二枚貝（アサリ、ムラサキイガイ、カキなど）や、淀川下流部に自生するシジミ等の二枚貝を獲って
    食べないでください」と府民に呼びかけています。</t>
    <phoneticPr fontId="15"/>
  </si>
  <si>
    <t>https://www.asahi.co.jp/webnews/pages/abc_31024.html</t>
    <phoneticPr fontId="15"/>
  </si>
  <si>
    <t xml:space="preserve">残留農薬基準は何のためにあると思いますか？国によって - YouTube </t>
    <phoneticPr fontId="15"/>
  </si>
  <si>
    <t xml:space="preserve"> </t>
    <phoneticPr fontId="15"/>
  </si>
  <si>
    <r>
      <t>残留農薬基準は、食品中の農薬残留量を規制するために存在します。
各国の基準は、農薬の使用方法、栽培状況、食生活、国際的な基準などを考慮して設定されており、そのため国によって異なります。</t>
    </r>
    <r>
      <rPr>
        <b/>
        <sz val="14"/>
        <color rgb="FF000000"/>
        <rFont val="Tahoma"/>
        <family val="3"/>
        <charset val="1"/>
      </rPr>
      <t>﻿</t>
    </r>
    <r>
      <rPr>
        <b/>
        <sz val="14"/>
        <color rgb="FF000000"/>
        <rFont val="游ゴシック"/>
        <family val="3"/>
        <charset val="128"/>
      </rPr>
      <t xml:space="preserve">
残留農薬基準の目的
国民の健康保護:食品中の農薬が人の健康に影響を及ぼさないように、残留量を規制します。</t>
    </r>
    <r>
      <rPr>
        <b/>
        <sz val="14"/>
        <color rgb="FF000000"/>
        <rFont val="Tahoma"/>
        <family val="3"/>
        <charset val="1"/>
      </rPr>
      <t>﻿</t>
    </r>
    <r>
      <rPr>
        <b/>
        <sz val="14"/>
        <color rgb="FF000000"/>
        <rFont val="游ゴシック"/>
        <family val="3"/>
        <charset val="128"/>
      </rPr>
      <t xml:space="preserve">
食品の安全確保:残留農薬が基準を超えていないことを確認し、安全な食品を流通させます。</t>
    </r>
    <r>
      <rPr>
        <b/>
        <sz val="14"/>
        <color rgb="FF000000"/>
        <rFont val="Tahoma"/>
        <family val="3"/>
        <charset val="1"/>
      </rPr>
      <t>﻿</t>
    </r>
    <r>
      <rPr>
        <b/>
        <sz val="14"/>
        <color rgb="FF000000"/>
        <rFont val="游ゴシック"/>
        <family val="3"/>
        <charset val="128"/>
      </rPr>
      <t xml:space="preserve">
国際貿易の円滑化:各国の残留基準を統一することで、輸出入がスムーズに行えるようにします。</t>
    </r>
    <r>
      <rPr>
        <b/>
        <sz val="14"/>
        <color rgb="FF000000"/>
        <rFont val="Tahoma"/>
        <family val="3"/>
        <charset val="1"/>
      </rPr>
      <t>﻿</t>
    </r>
    <r>
      <rPr>
        <b/>
        <sz val="14"/>
        <color rgb="FF000000"/>
        <rFont val="游ゴシック"/>
        <family val="3"/>
        <charset val="128"/>
      </rPr>
      <t xml:space="preserve">
国によって基準が異なる理由
農薬の使用状況:各国の気候、害虫の種類、栽培方法によって、使用される農薬やその使用量、使用方法が異なります。これらが残留量に影響します。
食生活:各国の食生活で摂取する食品の種類や量が異なるため、同じ農薬でも摂取量が異なる場合があります。そのため、基準値が異なる場合があります。
国際的な基準:世界貿易機関（WTO）の協定では、各国の残留基準を、FAO/WHOの食品規格委員会（Codex委員会）が定める国際基準（Codex基準）に合わせることを目標としています。ただし、科学的な理由があれば、独自基準を設定することも可能です。</t>
    </r>
    <r>
      <rPr>
        <b/>
        <sz val="14"/>
        <color rgb="FF000000"/>
        <rFont val="Tahoma"/>
        <family val="3"/>
        <charset val="1"/>
      </rPr>
      <t>﻿</t>
    </r>
    <r>
      <rPr>
        <b/>
        <sz val="14"/>
        <color rgb="FF000000"/>
        <rFont val="游ゴシック"/>
        <family val="3"/>
        <charset val="128"/>
      </rPr>
      <t xml:space="preserve">
   日本では、残留農薬の基準値は食品衛生法で定められており、農薬の残留が認められる量（残留基準値）が設定されています。この基準値は、食品安全委員会が人の健康に影響がないと評価した範囲内で設定されています。</t>
    </r>
    <r>
      <rPr>
        <b/>
        <sz val="14"/>
        <color rgb="FF000000"/>
        <rFont val="Tahoma"/>
        <family val="3"/>
        <charset val="1"/>
      </rPr>
      <t>﻿</t>
    </r>
    <r>
      <rPr>
        <b/>
        <sz val="14"/>
        <color rgb="FF000000"/>
        <rFont val="游ゴシック"/>
        <family val="3"/>
        <charset val="128"/>
      </rPr>
      <t xml:space="preserve">
その他   ポジティブリスト制度:日本では、すべての食品において農薬等の残留が0.01ppm以下でなくてはならないとする「ポジティブリスト制度」が導入されています。</t>
    </r>
    <r>
      <rPr>
        <b/>
        <sz val="14"/>
        <color rgb="FF000000"/>
        <rFont val="Tahoma"/>
        <family val="3"/>
        <charset val="1"/>
      </rPr>
      <t>﻿</t>
    </r>
    <r>
      <rPr>
        <b/>
        <sz val="14"/>
        <color rgb="FF000000"/>
        <rFont val="游ゴシック"/>
        <family val="3"/>
        <charset val="128"/>
      </rPr>
      <t xml:space="preserve">
国際基準との比較:日本の基準値は、作物や農薬によって国際基準と比べて厳しかったり、緩かったりすることがあります。</t>
    </r>
    <r>
      <rPr>
        <b/>
        <sz val="14"/>
        <color rgb="FF000000"/>
        <rFont val="Tahoma"/>
        <family val="3"/>
        <charset val="1"/>
      </rPr>
      <t>﻿</t>
    </r>
    <r>
      <rPr>
        <b/>
        <sz val="14"/>
        <color rgb="FF000000"/>
        <rFont val="游ゴシック"/>
        <family val="3"/>
        <charset val="128"/>
      </rPr>
      <t xml:space="preserve">
結論       残留農薬基準は、国民の健康保護、食品の安全確保、国際貿易の円滑化のために存在し、各国の状況に合わせて設定されています。</t>
    </r>
    <r>
      <rPr>
        <b/>
        <sz val="14"/>
        <color rgb="FF000000"/>
        <rFont val="Tahoma"/>
        <family val="3"/>
        <charset val="1"/>
      </rPr>
      <t>﻿</t>
    </r>
    <phoneticPr fontId="15"/>
  </si>
  <si>
    <t>https://www.google.co.jp/search?q=%E6%AE%8B%E7%95%99%E8%BE%B2%E8%96%AC%E5%9F%BA%E6%BA%96%E3%81%AF%E4%BD%95%E3%81%AE%E3%81%9F%E3%82%81%E3%81%AB%E3%81%82%E3%82%8B%E3%81%A8%E6%80%9D%E3%81%84%E3%81%BE%E3%81%99%E3%81%8B%EF%BC%9F%E5%9B%BD%E3%81%AB%E3%82%88%E3%81%A3%E3%81%A6&amp;sca_esv=601b0517c7361365&amp;gl=jp&amp;sxsrf=AHTn8zpd0RZUphtXtak2gC0Se0jsjIUDQg%3A1746415146673&amp;source=hp&amp;ei=Ki4YaNnVJru90-kPnvHl0A0&amp;iflsig=ACkRmUkAAAAAaBg8OmXDqJATtSugkiUVNvwOhZD0LFOl&amp;ved=0ahUKEwjZksizr4uNAxW73jQHHZ54GdoQ4dUDCBk&amp;uact=5&amp;oq=%E6%AE%8B%E7%95%99%E8%BE%B2%E8%96%AC%E5%9F%BA%E6%BA%96%E3%81%AF%E4%BD%95%E3%81%AE%E3%81%9F%E3%82%81%E3%81%AB%E3%81%82%E3%82%8B%E3%81%A8%E6%80%9D%E3%81%84%E3%81%BE%E3%81%99%E3%81%8B%EF%BC%9F%E5%9B%BD%E3%81%AB%E3%82%88%E3%81%A3%E3%81%A6&amp;gs_lp=Egdnd3Mtd2l6Ik7mrovnlZnovrLolqzln7rmupbjga_kvZXjga7jgZ_jgoHjgavjgYLjgovjgajmgJ3jgYTjgb7jgZnjgYvvvJ_lm73jgavjgojjgaPjgaYyBRAhGKABSLMGUABYAHAAeACQAQCYAZkBoAGZAaoBAzAuMbgBA8gBAPgBAvgBAZgCAaACnAGYAwCSBwMwLjGgB9MCsgcDMC4xuAecAQ&amp;sclient=gws-wiz</t>
    <phoneticPr fontId="15"/>
  </si>
  <si>
    <t>㈲ユミヤ（多治見市下沢町）が製造・提供した弁当で、1日に提供された486食のうち、少なくとも12グループ28人（男性18人、女性10人、年齢は31歳～98歳）が症状を訴えた。このうち12人が医療機関を受診し、2人が入院する事態となった。　提供されたメニューは、「串カツ」、「もやし炒め」、「コーヤ豆腐の玉子とじ」、「カツオメンマ」、「ごはん」など。　患者や調理従事者の便からはノロウイルスが検出され、患者の症状もノロウイルス特有の下痢、嘔吐</t>
    <phoneticPr fontId="82"/>
  </si>
  <si>
    <t>岐阜県発表</t>
    <phoneticPr fontId="82"/>
  </si>
  <si>
    <t xml:space="preserve">食べ物から死んだヘビが見つかっても給食提供…インド小学校で１００人集団食中毒 - 中央日報 </t>
    <phoneticPr fontId="82"/>
  </si>
  <si>
    <t xml:space="preserve">   インドのある小学校で死んだヘビが混入していた給食を食べた児童１００人余りが集団食中毒にかかって関連当局が調査に着手した。２日（現地時間）、英国ＢＢＣによると、先月２５日インド東部ビハール州モカマ市のある小学校で５００人余りの児童が問題の食事を提供され、このうち１００人余りが目まいや嘔吐など食中毒症状を訴えた。報道によると、調理員は給食から死んだヘビが見つかると、すぐにヘビだけを取り除き給食をそのまま提供したという。
   警察の調査の結果、給食からはヘビの毒と推定される強力な毒性物質が発見されたという。インド政府傘下の独立機関「国家人権委員会（ＮＨＲＣ）」は今回の事件を「深刻な事案」と規定して調査に着手した状態だ。ＮＨＲＣは「調理員の行動が事実であると判明した場合、深刻な人権侵害になる」とし「該当事件を徹底的に調査して責任者を強力に処罰する」と明らかにした。一方、インドは児童の栄養状態を改善して教育を維持するための方法として世界最大規模の無料学校給食制度を運営している。ただし、食品衛生が劣悪で問題がたびたび発生している。２０１３年にはビハール州サラン地域で殺虫剤が入った給食が提供されて２３人の児童が死亡する事故が発生した。</t>
    <phoneticPr fontId="82"/>
  </si>
  <si>
    <t>https://s.japanese.joins.com/JArticle/333388</t>
    <phoneticPr fontId="82"/>
  </si>
  <si>
    <t>インド</t>
    <phoneticPr fontId="82"/>
  </si>
  <si>
    <t>Satoの食品製造トレサビリティ―は強力な仲間</t>
    <rPh sb="5" eb="9">
      <t>ショクヒンセイゾウ</t>
    </rPh>
    <rPh sb="18" eb="20">
      <t>キョウリョク</t>
    </rPh>
    <rPh sb="21" eb="23">
      <t>ナカマ</t>
    </rPh>
    <phoneticPr fontId="30"/>
  </si>
  <si>
    <t>2025年第16週（4月14日〜4月21日）ーーーーーーーーーーーーーーーーーーーーーーーーーーーーーーーーーーーーーーーーーーーーーーーーーーーーーーーーーーーーーー</t>
    <phoneticPr fontId="82"/>
  </si>
  <si>
    <t>「腐敗臭がする…」こどもの日のイベントで食中毒…チキンステーキを食べて2人が体調不良・福島市</t>
    <phoneticPr fontId="15"/>
  </si>
  <si>
    <t xml:space="preserve">   5日、福島市で行われたイベントで露店で提供されたチキンステーキから腐敗臭が確認され、これまでに2人が体調不良を訴えていることがわかりました。
福島市によりますと、5日午後1時ごろ露店で提供されたチキンステーキを食べた男性から「腐敗臭がする。傷んでいるのではないか」と通報がありました。その後、市の担当職員が確認し、露店の営業を中止しました。露店は市が主催する「まちなかこどもの日」のイベントで、駅前にぎわい広場に出店していて88食が提供されました。市によりますとこれまでにチキンステーキを食べた2人が体調不良を訴えていますが、いずれも快方に向かっているということです。取り扱いが不適切なチキンステーキが一部販売されました。福島市はチキンステーキを食べた人で体調に異変を感じた場合は、医療機関を受診するよう呼び掛けています。
また福島市にぎわい商業課 Tel024-535-1111（代表）に連絡して欲しいとしています。</t>
    <phoneticPr fontId="15"/>
  </si>
  <si>
    <t>https://nordot.app/1292306737521083270?c=1179248089549373591</t>
    <phoneticPr fontId="15"/>
  </si>
  <si>
    <t>福島県</t>
    <rPh sb="0" eb="3">
      <t>フクシマケン</t>
    </rPh>
    <phoneticPr fontId="15"/>
  </si>
  <si>
    <t>社福島中央テレビ</t>
    <phoneticPr fontId="15"/>
  </si>
  <si>
    <t>上水道の漏水で周辺民家が断水　50年前に設置の鉄管が腐食　滋賀</t>
    <phoneticPr fontId="15"/>
  </si>
  <si>
    <t>京都新聞</t>
    <rPh sb="0" eb="4">
      <t>キョウトシンブン</t>
    </rPh>
    <phoneticPr fontId="15"/>
  </si>
  <si>
    <t xml:space="preserve">  滋賀県近江八幡市は７日、同市下豊浦で上水道の漏水があったと発表した。市は漏水箇所付近の水を止めた上で給水車２台を出して対応し、同日中に復旧した。
　市上下水道施設課によると、同日午前９時４５分ごろ、市民から漏水の通報があった。市が調べたところ、１９７４年に敷設したダクタイル鋳鉄管が腐食し穴が開いていた。一般的に同管の実使用年数は６０～８０年とされており、漏水地点付近の管路は本年度から２０２７年度までに順次更新予定だったという。
　市が補修し、同日午後４時ごろ復旧した。市の説明では断水は４戸だが、「水道を止めたため周辺で濁水が出る可能性がある」としている。</t>
    <phoneticPr fontId="15"/>
  </si>
  <si>
    <t>https://www.kyoto-np.co.jp/articles/-/1471969</t>
    <phoneticPr fontId="15"/>
  </si>
  <si>
    <t>滋賀県</t>
    <rPh sb="0" eb="3">
      <t>シガケン</t>
    </rPh>
    <phoneticPr fontId="15"/>
  </si>
  <si>
    <t xml:space="preserve">ロタウイルスに集団感染か 宮城の小学校、児童ら116人が体調不良 - 朝日新聞 
</t>
    <phoneticPr fontId="15"/>
  </si>
  <si>
    <t xml:space="preserve">朝日新聞 </t>
    <phoneticPr fontId="15"/>
  </si>
  <si>
    <t xml:space="preserve">　　宮城県は7日、塩釜保健所黒川支所管内の小学校で「ロタウイルス」が原因とみられる感染性胃腸炎の集団発生があったと発表した。低温でも増える食中毒菌、対策は　県疾病・感染症対策課によると、4月18日～5月7日にかけ、児童113人と職員3人が腹痛や嘔吐（おうと）、発熱、下痢などの症状を訴えたという。入院や重症化した人はいなかった。うち五つの検体を調べたところ、全てからロタウイルスが確認された。一部の学級を閉鎖し、教室などを消毒したという。塩釜保健所は発生期間が長期にわたっていることなどから、食中毒ではなく、通常の活動で感染が広がったとみている。
　ロタウイルスは毎年3～5月にかけて乳幼児を中心に流行し、感染力の強さから集団感染を起こしやすいとされる。県は、トイレの後や調理・食事の前の手洗いの徹底などの対策を呼びかけている。
</t>
    <phoneticPr fontId="15"/>
  </si>
  <si>
    <t>https://www.asahi.com/articles/AST572V4ST57UNHB00QM.html</t>
    <phoneticPr fontId="15"/>
  </si>
  <si>
    <t>宮城県</t>
    <rPh sb="0" eb="3">
      <t>ミヤギケン</t>
    </rPh>
    <phoneticPr fontId="15"/>
  </si>
  <si>
    <t xml:space="preserve">岡山 井原 飲食店で２１人が食中毒 店を４日間の営業停止に - NHKニュース </t>
    <phoneticPr fontId="15"/>
  </si>
  <si>
    <t xml:space="preserve">NHKニュース </t>
    <phoneticPr fontId="15"/>
  </si>
  <si>
    <t>　今月、井原市の飲食店で食事をした２１人が、下痢やおう吐などの症状を訴え、保健所はノロウイルスによる集団食中毒と断定し、この店を４日間の営業停止の処分にしました。営業停止の処分を受けたのは、井原市七日市町にある「炉ばた焼だんけ」です。県によりますと、今月２２日と２３日に、この店で提供された刺身や魚の煮付けなどを食べた３７人のうち、調査が終了した２５人中、２０代から６０代の男女２１人が２３日ごろから下痢やおう吐、発熱などの症状を訴えたということです。保健所が調べたところ、患者や店の従業員からノロウイルスが検出されたほか、診察した医師から食中毒の届け出があったということです。保健所は、店で提供された食事による集団食中毒と断定し、２９日から４日間の営業停止の処分にしました。症状を訴えた人の中に入院した人はなく全員が快方に向かっているということです。県は、ノロウイルスによる食中毒は冬を中心に１年を通じて発生するため、調理器具の洗浄と消毒を徹底し、食品を十分加熱するよう注意を呼びかけています。</t>
    <phoneticPr fontId="15"/>
  </si>
  <si>
    <t>https://www3.nhk.or.jp/lnews/okayama/20250430/4020023285.html</t>
    <phoneticPr fontId="15"/>
  </si>
  <si>
    <t>岡山県</t>
    <rPh sb="0" eb="3">
      <t>オカヤマケン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</si>
</sst>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8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4"/>
      <color rgb="FF00206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7030A0"/>
      <name val="ＭＳ Ｐゴシック"/>
      <family val="3"/>
      <charset val="128"/>
    </font>
    <font>
      <b/>
      <sz val="14"/>
      <color rgb="FF333333"/>
      <name val="游ゴシック"/>
      <family val="3"/>
      <charset val="128"/>
    </font>
    <font>
      <b/>
      <sz val="15"/>
      <color rgb="FF454545"/>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4"/>
      <color indexed="12"/>
      <name val="ＭＳ Ｐゴシック"/>
      <family val="3"/>
      <charset val="128"/>
    </font>
    <font>
      <b/>
      <sz val="11"/>
      <color rgb="FF7030A0"/>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13"/>
      <name val="游ゴシック"/>
      <family val="3"/>
      <charset val="128"/>
    </font>
    <font>
      <b/>
      <sz val="20"/>
      <color theme="0"/>
      <name val="ＭＳ Ｐゴシック"/>
      <family val="3"/>
      <charset val="128"/>
    </font>
    <font>
      <sz val="20"/>
      <color theme="0"/>
      <name val="ＭＳ Ｐゴシック"/>
      <family val="3"/>
      <charset val="128"/>
    </font>
    <font>
      <b/>
      <sz val="12"/>
      <color indexed="13"/>
      <name val="ＭＳ Ｐゴシック"/>
      <family val="3"/>
      <charset val="128"/>
    </font>
    <font>
      <b/>
      <sz val="13.5"/>
      <name val="游ゴシック"/>
      <family val="3"/>
      <charset val="128"/>
    </font>
    <font>
      <b/>
      <sz val="14"/>
      <color indexed="53"/>
      <name val="ＭＳ Ｐゴシック"/>
      <family val="3"/>
      <charset val="128"/>
    </font>
    <font>
      <b/>
      <sz val="12"/>
      <name val="メイリオ"/>
      <family val="3"/>
      <charset val="128"/>
    </font>
    <font>
      <b/>
      <sz val="12"/>
      <color indexed="10"/>
      <name val="メイリオ"/>
      <family val="3"/>
      <charset val="128"/>
    </font>
    <font>
      <b/>
      <sz val="14"/>
      <color rgb="FF000000"/>
      <name val="Tahoma"/>
      <family val="3"/>
      <charset val="1"/>
    </font>
  </fonts>
  <fills count="4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rgb="FFFF9900"/>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indexed="12"/>
        <bgColor indexed="64"/>
      </patternFill>
    </fill>
    <fill>
      <patternFill patternType="solid">
        <fgColor theme="9" tint="-0.249977111117893"/>
        <bgColor indexed="64"/>
      </patternFill>
    </fill>
  </fills>
  <borders count="298">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thin">
        <color theme="3"/>
      </left>
      <right style="medium">
        <color theme="3"/>
      </right>
      <top style="thin">
        <color theme="3"/>
      </top>
      <bottom style="thin">
        <color theme="3"/>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style="medium">
        <color theme="3"/>
      </right>
      <top style="medium">
        <color auto="1"/>
      </top>
      <bottom/>
      <diagonal/>
    </border>
    <border>
      <left style="medium">
        <color theme="3"/>
      </left>
      <right style="medium">
        <color indexed="12"/>
      </right>
      <top style="medium">
        <color theme="3"/>
      </top>
      <bottom/>
      <diagonal/>
    </border>
    <border>
      <left/>
      <right/>
      <top style="thin">
        <color auto="1"/>
      </top>
      <bottom style="medium">
        <color auto="1"/>
      </bottom>
      <diagonal/>
    </border>
    <border>
      <left style="medium">
        <color theme="3"/>
      </left>
      <right style="medium">
        <color theme="3"/>
      </right>
      <top style="medium">
        <color rgb="FF0070C0"/>
      </top>
      <bottom/>
      <diagonal/>
    </border>
    <border>
      <left style="medium">
        <color theme="3"/>
      </left>
      <right style="medium">
        <color indexed="12"/>
      </right>
      <top style="medium">
        <color rgb="FF0070C0"/>
      </top>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medium">
        <color theme="3"/>
      </left>
      <right style="medium">
        <color theme="3"/>
      </right>
      <top/>
      <bottom style="medium">
        <color indexed="12"/>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64"/>
      </left>
      <right/>
      <top/>
      <bottom style="medium">
        <color auto="1"/>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right/>
      <top/>
      <bottom style="medium">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6" fillId="0" borderId="0">
      <alignment vertical="center"/>
    </xf>
    <xf numFmtId="0" fontId="6" fillId="0" borderId="0"/>
    <xf numFmtId="0" fontId="66" fillId="0" borderId="0">
      <alignment vertical="center"/>
    </xf>
    <xf numFmtId="0" fontId="6"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3" fillId="0" borderId="0">
      <alignment vertical="center"/>
    </xf>
    <xf numFmtId="0" fontId="4" fillId="0" borderId="0">
      <alignment vertical="center"/>
    </xf>
    <xf numFmtId="0" fontId="66"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4" fillId="0" borderId="0"/>
    <xf numFmtId="0" fontId="105" fillId="0" borderId="0" applyNumberFormat="0" applyFill="0" applyBorder="0" applyAlignment="0" applyProtection="0"/>
    <xf numFmtId="0" fontId="104" fillId="0" borderId="0"/>
    <xf numFmtId="0" fontId="139" fillId="0" borderId="0" applyNumberFormat="0" applyFill="0" applyBorder="0" applyAlignment="0" applyProtection="0">
      <alignment vertical="center"/>
    </xf>
  </cellStyleXfs>
  <cellXfs count="897">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1"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1"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3" fillId="0" borderId="0" xfId="2" applyFont="1">
      <alignment vertical="center"/>
    </xf>
    <xf numFmtId="0" fontId="6" fillId="0" borderId="0" xfId="2" applyAlignment="1">
      <alignment horizontal="center" vertical="center"/>
    </xf>
    <xf numFmtId="0" fontId="24" fillId="0" borderId="0" xfId="2" applyFont="1" applyAlignment="1">
      <alignment horizontal="center" vertical="center"/>
    </xf>
    <xf numFmtId="0" fontId="31" fillId="8" borderId="12" xfId="17" applyFont="1" applyFill="1" applyBorder="1" applyAlignment="1">
      <alignment horizontal="left" vertical="center"/>
    </xf>
    <xf numFmtId="0" fontId="31" fillId="8" borderId="13" xfId="17" applyFont="1" applyFill="1" applyBorder="1" applyAlignment="1">
      <alignment horizontal="center" vertical="center"/>
    </xf>
    <xf numFmtId="0" fontId="31" fillId="8" borderId="13" xfId="2" applyFont="1" applyFill="1" applyBorder="1" applyAlignment="1">
      <alignment horizontal="center" vertical="center"/>
    </xf>
    <xf numFmtId="0" fontId="32" fillId="8" borderId="13" xfId="2" applyFont="1" applyFill="1" applyBorder="1" applyAlignment="1">
      <alignment horizontal="center" vertical="center"/>
    </xf>
    <xf numFmtId="0" fontId="32" fillId="8" borderId="14" xfId="2" applyFont="1" applyFill="1" applyBorder="1" applyAlignment="1">
      <alignment horizontal="center" vertical="center"/>
    </xf>
    <xf numFmtId="0" fontId="1" fillId="0" borderId="0" xfId="17">
      <alignment vertical="center"/>
    </xf>
    <xf numFmtId="0" fontId="38" fillId="0" borderId="0" xfId="17" applyFont="1">
      <alignment vertical="center"/>
    </xf>
    <xf numFmtId="0" fontId="32" fillId="8" borderId="15" xfId="2" applyFont="1" applyFill="1" applyBorder="1" applyAlignment="1">
      <alignment horizontal="center" vertical="center"/>
    </xf>
    <xf numFmtId="0" fontId="32" fillId="8" borderId="16" xfId="2" applyFont="1" applyFill="1" applyBorder="1" applyAlignment="1">
      <alignment horizontal="center" vertical="center"/>
    </xf>
    <xf numFmtId="0" fontId="1" fillId="9" borderId="16" xfId="17" applyFill="1" applyBorder="1">
      <alignment vertical="center"/>
    </xf>
    <xf numFmtId="0" fontId="35" fillId="0" borderId="0" xfId="17" applyFont="1" applyAlignment="1">
      <alignment horizontal="center" vertical="center"/>
    </xf>
    <xf numFmtId="0" fontId="1" fillId="9" borderId="16" xfId="17" applyFill="1" applyBorder="1" applyAlignment="1">
      <alignment horizontal="center" vertical="center"/>
    </xf>
    <xf numFmtId="0" fontId="8" fillId="9" borderId="0" xfId="1" applyFill="1" applyBorder="1" applyAlignment="1" applyProtection="1">
      <alignment vertical="center" wrapText="1"/>
    </xf>
    <xf numFmtId="0" fontId="6" fillId="9" borderId="16" xfId="2" applyFill="1" applyBorder="1" applyAlignment="1">
      <alignment vertical="center" wrapText="1"/>
    </xf>
    <xf numFmtId="0" fontId="43" fillId="0" borderId="0" xfId="17" applyFont="1" applyAlignment="1">
      <alignment vertical="center" wrapText="1"/>
    </xf>
    <xf numFmtId="0" fontId="45" fillId="0" borderId="0" xfId="17" applyFont="1" applyAlignment="1">
      <alignment horizontal="left" vertical="center"/>
    </xf>
    <xf numFmtId="0" fontId="35"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6"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1" fillId="0" borderId="0" xfId="2" applyFont="1" applyAlignment="1">
      <alignment vertical="top" wrapText="1"/>
    </xf>
    <xf numFmtId="0" fontId="6" fillId="2" borderId="21" xfId="2" applyFill="1" applyBorder="1" applyAlignment="1">
      <alignment vertical="top" wrapText="1"/>
    </xf>
    <xf numFmtId="0" fontId="0" fillId="0" borderId="23" xfId="0" applyBorder="1">
      <alignment vertical="center"/>
    </xf>
    <xf numFmtId="0" fontId="14" fillId="0" borderId="23" xfId="0" applyFont="1" applyBorder="1">
      <alignment vertical="center"/>
    </xf>
    <xf numFmtId="0" fontId="0" fillId="0" borderId="24"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3" xfId="0" applyBorder="1" applyAlignment="1">
      <alignment vertical="top"/>
    </xf>
    <xf numFmtId="0" fontId="0" fillId="0" borderId="0" xfId="0" applyAlignment="1">
      <alignment vertical="top"/>
    </xf>
    <xf numFmtId="0" fontId="0" fillId="0" borderId="0" xfId="0" applyAlignment="1">
      <alignment horizontal="left" vertical="center"/>
    </xf>
    <xf numFmtId="0" fontId="69" fillId="0" borderId="0" xfId="0" applyFont="1" applyAlignment="1">
      <alignment horizontal="left" vertical="center"/>
    </xf>
    <xf numFmtId="0" fontId="70" fillId="0" borderId="0" xfId="0" applyFont="1" applyAlignment="1">
      <alignment horizontal="center" vertical="center" wrapText="1"/>
    </xf>
    <xf numFmtId="0" fontId="70" fillId="0" borderId="0" xfId="0" applyFont="1" applyAlignment="1">
      <alignment horizontal="left" vertical="center" wrapText="1"/>
    </xf>
    <xf numFmtId="0" fontId="80" fillId="0" borderId="0" xfId="17" applyFont="1">
      <alignment vertical="center"/>
    </xf>
    <xf numFmtId="0" fontId="79" fillId="0" borderId="0" xfId="2" applyFont="1">
      <alignment vertical="center"/>
    </xf>
    <xf numFmtId="0" fontId="88" fillId="0" borderId="0" xfId="2" applyFont="1" applyAlignment="1">
      <alignment horizontal="center" vertical="center"/>
    </xf>
    <xf numFmtId="14" fontId="87" fillId="0" borderId="0" xfId="2" applyNumberFormat="1" applyFont="1" applyAlignment="1">
      <alignment horizontal="center" vertical="center"/>
    </xf>
    <xf numFmtId="0" fontId="6" fillId="0" borderId="22" xfId="0" applyFont="1" applyBorder="1">
      <alignment vertical="center"/>
    </xf>
    <xf numFmtId="0" fontId="6" fillId="0" borderId="13" xfId="0" applyFont="1" applyBorder="1">
      <alignment vertical="center"/>
    </xf>
    <xf numFmtId="0" fontId="6" fillId="0" borderId="23" xfId="0" applyFont="1" applyBorder="1">
      <alignment vertical="center"/>
    </xf>
    <xf numFmtId="0" fontId="6" fillId="0" borderId="0" xfId="0" applyFont="1">
      <alignment vertical="center"/>
    </xf>
    <xf numFmtId="0" fontId="86" fillId="0" borderId="23" xfId="0" applyFont="1" applyBorder="1">
      <alignment vertical="center"/>
    </xf>
    <xf numFmtId="0" fontId="86" fillId="0" borderId="0" xfId="0" applyFont="1">
      <alignment vertical="center"/>
    </xf>
    <xf numFmtId="0" fontId="86" fillId="5" borderId="23" xfId="0" applyFont="1" applyFill="1" applyBorder="1">
      <alignment vertical="center"/>
    </xf>
    <xf numFmtId="0" fontId="86" fillId="5" borderId="0" xfId="0" applyFont="1" applyFill="1">
      <alignment vertical="center"/>
    </xf>
    <xf numFmtId="0" fontId="6" fillId="5" borderId="59" xfId="2" applyFill="1" applyBorder="1">
      <alignment vertical="center"/>
    </xf>
    <xf numFmtId="0" fontId="6" fillId="0" borderId="59" xfId="2" applyBorder="1">
      <alignment vertical="center"/>
    </xf>
    <xf numFmtId="0" fontId="6" fillId="0" borderId="0" xfId="2" applyAlignment="1">
      <alignment horizontal="left" vertical="top"/>
    </xf>
    <xf numFmtId="0" fontId="6" fillId="24" borderId="64" xfId="2" applyFill="1" applyBorder="1" applyAlignment="1">
      <alignment horizontal="left" vertical="top"/>
    </xf>
    <xf numFmtId="0" fontId="8" fillId="24" borderId="63" xfId="1" applyFill="1" applyBorder="1" applyAlignment="1" applyProtection="1">
      <alignment horizontal="left" vertical="top"/>
    </xf>
    <xf numFmtId="0" fontId="80" fillId="0" borderId="0" xfId="17" applyFont="1" applyAlignment="1">
      <alignment horizontal="left" vertical="center"/>
    </xf>
    <xf numFmtId="0" fontId="87" fillId="19" borderId="11" xfId="2" applyFont="1" applyFill="1" applyBorder="1" applyAlignment="1">
      <alignment horizontal="center" vertical="center"/>
    </xf>
    <xf numFmtId="0" fontId="6" fillId="0" borderId="0" xfId="2" applyAlignment="1">
      <alignment horizontal="left" vertical="center"/>
    </xf>
    <xf numFmtId="0" fontId="99" fillId="5" borderId="23" xfId="0" applyFont="1" applyFill="1" applyBorder="1">
      <alignment vertical="center"/>
    </xf>
    <xf numFmtId="0" fontId="99" fillId="5" borderId="0" xfId="0" applyFont="1" applyFill="1" applyAlignment="1">
      <alignment horizontal="left" vertical="center"/>
    </xf>
    <xf numFmtId="0" fontId="99" fillId="5" borderId="0" xfId="0" applyFont="1" applyFill="1">
      <alignment vertical="center"/>
    </xf>
    <xf numFmtId="176" fontId="99" fillId="5" borderId="0" xfId="0" applyNumberFormat="1" applyFont="1" applyFill="1" applyAlignment="1">
      <alignment horizontal="left" vertical="center"/>
    </xf>
    <xf numFmtId="182" fontId="99" fillId="5" borderId="0" xfId="0" applyNumberFormat="1" applyFont="1" applyFill="1" applyAlignment="1">
      <alignment horizontal="center" vertical="center"/>
    </xf>
    <xf numFmtId="0" fontId="99" fillId="5" borderId="23" xfId="0" applyFont="1" applyFill="1" applyBorder="1" applyAlignment="1">
      <alignment vertical="top"/>
    </xf>
    <xf numFmtId="0" fontId="99" fillId="5" borderId="0" xfId="0" applyFont="1" applyFill="1" applyAlignment="1">
      <alignment vertical="top"/>
    </xf>
    <xf numFmtId="14" fontId="99" fillId="5" borderId="0" xfId="0" applyNumberFormat="1" applyFont="1" applyFill="1" applyAlignment="1">
      <alignment horizontal="left" vertical="center"/>
    </xf>
    <xf numFmtId="14" fontId="99" fillId="0" borderId="0" xfId="0" applyNumberFormat="1" applyFont="1">
      <alignment vertical="center"/>
    </xf>
    <xf numFmtId="0" fontId="100" fillId="0" borderId="0" xfId="0" applyFont="1">
      <alignment vertical="center"/>
    </xf>
    <xf numFmtId="0" fontId="8" fillId="24" borderId="52" xfId="1" applyFill="1" applyBorder="1" applyAlignment="1" applyProtection="1">
      <alignment horizontal="left" vertical="top"/>
    </xf>
    <xf numFmtId="0" fontId="6" fillId="24" borderId="62" xfId="2" applyFill="1" applyBorder="1" applyAlignment="1">
      <alignment horizontal="left" vertical="top"/>
    </xf>
    <xf numFmtId="0" fontId="32"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6" fillId="0" borderId="0" xfId="17" applyFont="1" applyAlignment="1">
      <alignment horizontal="left" vertical="center"/>
    </xf>
    <xf numFmtId="0" fontId="47" fillId="0" borderId="18" xfId="17" applyFont="1" applyBorder="1">
      <alignment vertical="center"/>
    </xf>
    <xf numFmtId="0" fontId="47" fillId="0" borderId="18" xfId="17" applyFont="1" applyBorder="1" applyAlignment="1">
      <alignment horizontal="right" vertical="center"/>
    </xf>
    <xf numFmtId="0" fontId="35" fillId="0" borderId="20" xfId="17" applyFont="1" applyBorder="1" applyAlignment="1">
      <alignment horizontal="center" vertical="center"/>
    </xf>
    <xf numFmtId="0" fontId="49" fillId="0" borderId="0" xfId="17" applyFont="1" applyAlignment="1">
      <alignment horizontal="center" vertical="center"/>
    </xf>
    <xf numFmtId="0" fontId="50" fillId="0" borderId="0" xfId="17" applyFont="1" applyAlignment="1">
      <alignment horizontal="center" vertical="center" wrapText="1"/>
    </xf>
    <xf numFmtId="0" fontId="1" fillId="0" borderId="0" xfId="17" applyAlignment="1">
      <alignment vertical="center" shrinkToFit="1"/>
    </xf>
    <xf numFmtId="0" fontId="12" fillId="0" borderId="58"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6" fillId="3" borderId="0" xfId="17" applyFont="1" applyFill="1" applyAlignment="1">
      <alignment horizontal="center" vertical="center" wrapText="1"/>
    </xf>
    <xf numFmtId="0" fontId="1" fillId="5" borderId="0" xfId="2" applyFont="1" applyFill="1" applyAlignment="1">
      <alignment horizontal="center" vertical="center"/>
    </xf>
    <xf numFmtId="0" fontId="43" fillId="5" borderId="0" xfId="0" applyFont="1" applyFill="1" applyAlignment="1">
      <alignment horizontal="center" vertical="center" wrapText="1"/>
    </xf>
    <xf numFmtId="180" fontId="47"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7"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7" fillId="17" borderId="69" xfId="16" applyFont="1" applyFill="1" applyBorder="1">
      <alignment vertical="center"/>
    </xf>
    <xf numFmtId="0" fontId="10" fillId="17" borderId="69" xfId="16" applyFont="1" applyFill="1" applyBorder="1">
      <alignment vertical="center"/>
    </xf>
    <xf numFmtId="0" fontId="34" fillId="0" borderId="0" xfId="17" applyFont="1" applyAlignment="1">
      <alignment horizontal="left" vertical="center" indent="2"/>
    </xf>
    <xf numFmtId="0" fontId="101" fillId="0" borderId="0" xfId="17" applyFont="1">
      <alignment vertical="center"/>
    </xf>
    <xf numFmtId="0" fontId="1" fillId="17" borderId="0" xfId="2" applyFont="1" applyFill="1">
      <alignment vertical="center"/>
    </xf>
    <xf numFmtId="0" fontId="24" fillId="17" borderId="0" xfId="19" applyFont="1" applyFill="1">
      <alignment vertical="center"/>
    </xf>
    <xf numFmtId="0" fontId="24" fillId="17" borderId="0" xfId="2" applyFont="1" applyFill="1" applyAlignment="1">
      <alignment horizontal="left" vertical="center"/>
    </xf>
    <xf numFmtId="0" fontId="38" fillId="17" borderId="0" xfId="17" applyFont="1" applyFill="1">
      <alignment vertical="center"/>
    </xf>
    <xf numFmtId="0" fontId="12" fillId="0" borderId="0" xfId="2" applyFont="1" applyAlignment="1">
      <alignment horizontal="center" vertical="center"/>
    </xf>
    <xf numFmtId="14" fontId="83" fillId="0" borderId="0" xfId="2" applyNumberFormat="1" applyFont="1" applyAlignment="1">
      <alignment horizontal="center" vertical="center"/>
    </xf>
    <xf numFmtId="0" fontId="12" fillId="0" borderId="0" xfId="2" applyFont="1" applyAlignment="1">
      <alignment vertical="top" wrapText="1"/>
    </xf>
    <xf numFmtId="0" fontId="38" fillId="0" borderId="0" xfId="17" applyFont="1" applyAlignment="1">
      <alignment horizontal="center" vertical="center"/>
    </xf>
    <xf numFmtId="0" fontId="106" fillId="17" borderId="0" xfId="17" applyFont="1" applyFill="1" applyAlignment="1">
      <alignment horizontal="left" vertical="center"/>
    </xf>
    <xf numFmtId="0" fontId="83" fillId="0" borderId="0" xfId="2" applyFont="1" applyAlignment="1">
      <alignment vertical="top" wrapText="1"/>
    </xf>
    <xf numFmtId="180" fontId="47" fillId="10" borderId="71" xfId="17" applyNumberFormat="1" applyFont="1" applyFill="1" applyBorder="1" applyAlignment="1">
      <alignment horizontal="center" vertical="center"/>
    </xf>
    <xf numFmtId="14" fontId="87" fillId="19" borderId="61" xfId="2" applyNumberFormat="1" applyFont="1" applyFill="1" applyBorder="1" applyAlignment="1">
      <alignment vertical="center" shrinkToFit="1"/>
    </xf>
    <xf numFmtId="14" fontId="26" fillId="19" borderId="72" xfId="2" applyNumberFormat="1" applyFont="1" applyFill="1" applyBorder="1" applyAlignment="1">
      <alignment horizontal="center" vertical="center" shrinkToFit="1"/>
    </xf>
    <xf numFmtId="14" fontId="83" fillId="19" borderId="75" xfId="1" applyNumberFormat="1" applyFont="1" applyFill="1" applyBorder="1" applyAlignment="1" applyProtection="1">
      <alignment vertical="center" wrapText="1"/>
    </xf>
    <xf numFmtId="14" fontId="83" fillId="19" borderId="73" xfId="2" applyNumberFormat="1" applyFont="1" applyFill="1" applyBorder="1">
      <alignment vertical="center"/>
    </xf>
    <xf numFmtId="0" fontId="67" fillId="0" borderId="0" xfId="0" applyFont="1">
      <alignment vertical="center"/>
    </xf>
    <xf numFmtId="0" fontId="111" fillId="5" borderId="3" xfId="2" applyFont="1" applyFill="1" applyBorder="1">
      <alignment vertical="center"/>
    </xf>
    <xf numFmtId="0" fontId="110" fillId="0" borderId="59" xfId="0" applyFont="1" applyBorder="1">
      <alignment vertical="center"/>
    </xf>
    <xf numFmtId="0" fontId="24" fillId="17" borderId="0" xfId="19" applyFont="1" applyFill="1" applyAlignment="1">
      <alignment horizontal="center" vertical="center"/>
    </xf>
    <xf numFmtId="0" fontId="24" fillId="17" borderId="0" xfId="19" applyFont="1" applyFill="1" applyAlignment="1">
      <alignment horizontal="center" vertical="center" wrapText="1"/>
    </xf>
    <xf numFmtId="0" fontId="101" fillId="0" borderId="0" xfId="17" applyFont="1" applyAlignment="1">
      <alignment horizontal="left" vertical="center"/>
    </xf>
    <xf numFmtId="177" fontId="1" fillId="17" borderId="76" xfId="2" applyNumberFormat="1" applyFont="1" applyFill="1" applyBorder="1" applyAlignment="1">
      <alignment horizontal="center" vertical="center" wrapText="1"/>
    </xf>
    <xf numFmtId="0" fontId="112" fillId="17" borderId="77" xfId="2" applyFont="1" applyFill="1" applyBorder="1" applyAlignment="1">
      <alignment horizontal="center" vertical="center"/>
    </xf>
    <xf numFmtId="177" fontId="112" fillId="17" borderId="77" xfId="2" applyNumberFormat="1" applyFont="1" applyFill="1" applyBorder="1" applyAlignment="1">
      <alignment horizontal="center" vertical="center" shrinkToFit="1"/>
    </xf>
    <xf numFmtId="0" fontId="113" fillId="0" borderId="77" xfId="0" applyFont="1" applyBorder="1" applyAlignment="1">
      <alignment horizontal="center" vertical="center" wrapText="1"/>
    </xf>
    <xf numFmtId="177" fontId="12" fillId="17" borderId="77" xfId="2" applyNumberFormat="1" applyFont="1" applyFill="1" applyBorder="1" applyAlignment="1">
      <alignment horizontal="center" vertical="center" wrapText="1"/>
    </xf>
    <xf numFmtId="0" fontId="117" fillId="0" borderId="0" xfId="0" applyFont="1">
      <alignment vertical="center"/>
    </xf>
    <xf numFmtId="0" fontId="6" fillId="0" borderId="37" xfId="2" applyBorder="1">
      <alignment vertical="center"/>
    </xf>
    <xf numFmtId="0" fontId="6" fillId="0" borderId="38" xfId="2" applyBorder="1">
      <alignment vertical="center"/>
    </xf>
    <xf numFmtId="0" fontId="99" fillId="5" borderId="23" xfId="0" applyFont="1" applyFill="1" applyBorder="1" applyAlignment="1">
      <alignment horizontal="left" vertical="top"/>
    </xf>
    <xf numFmtId="0" fontId="33" fillId="17" borderId="0" xfId="2" applyFont="1" applyFill="1">
      <alignment vertical="center"/>
    </xf>
    <xf numFmtId="0" fontId="34" fillId="17" borderId="0" xfId="17" applyFont="1" applyFill="1">
      <alignment vertical="center"/>
    </xf>
    <xf numFmtId="0" fontId="35" fillId="17" borderId="0" xfId="17" applyFont="1" applyFill="1" applyAlignment="1">
      <alignment vertical="top" wrapText="1"/>
    </xf>
    <xf numFmtId="0" fontId="36" fillId="17" borderId="0" xfId="2" applyFont="1" applyFill="1" applyAlignment="1">
      <alignment horizontal="center" vertical="center"/>
    </xf>
    <xf numFmtId="0" fontId="78" fillId="17" borderId="0" xfId="17" applyFont="1" applyFill="1" applyAlignment="1">
      <alignment horizontal="left" vertical="center"/>
    </xf>
    <xf numFmtId="0" fontId="37" fillId="17" borderId="0" xfId="2" applyFont="1" applyFill="1" applyAlignment="1">
      <alignment vertical="center" wrapText="1"/>
    </xf>
    <xf numFmtId="0" fontId="39" fillId="17" borderId="0" xfId="2" applyFont="1" applyFill="1" applyAlignment="1">
      <alignment vertical="center" wrapText="1"/>
    </xf>
    <xf numFmtId="0" fontId="41" fillId="17" borderId="0" xfId="2" applyFont="1" applyFill="1">
      <alignment vertical="center"/>
    </xf>
    <xf numFmtId="0" fontId="42" fillId="17" borderId="0" xfId="2" applyFont="1" applyFill="1" applyAlignment="1">
      <alignment horizontal="center" vertical="center"/>
    </xf>
    <xf numFmtId="0" fontId="35" fillId="17" borderId="0" xfId="17" applyFont="1" applyFill="1" applyAlignment="1">
      <alignment horizontal="center" vertical="center"/>
    </xf>
    <xf numFmtId="0" fontId="40" fillId="17" borderId="0" xfId="17" applyFont="1" applyFill="1" applyAlignment="1">
      <alignment vertical="top" wrapText="1"/>
    </xf>
    <xf numFmtId="0" fontId="1" fillId="17" borderId="0" xfId="17" applyFill="1" applyAlignment="1">
      <alignment horizontal="center" vertical="center"/>
    </xf>
    <xf numFmtId="0" fontId="43" fillId="17" borderId="0" xfId="2" applyFont="1" applyFill="1" applyAlignment="1">
      <alignment vertical="center" wrapText="1"/>
    </xf>
    <xf numFmtId="0" fontId="39" fillId="17" borderId="0" xfId="2" applyFont="1" applyFill="1">
      <alignment vertical="center"/>
    </xf>
    <xf numFmtId="0" fontId="35" fillId="17" borderId="0" xfId="17" applyFont="1" applyFill="1">
      <alignment vertical="center"/>
    </xf>
    <xf numFmtId="0" fontId="44" fillId="17" borderId="0" xfId="17" applyFont="1" applyFill="1" applyAlignment="1">
      <alignment horizontal="center" vertical="center" wrapText="1"/>
    </xf>
    <xf numFmtId="0" fontId="45" fillId="17" borderId="0" xfId="17" applyFont="1" applyFill="1">
      <alignment vertical="center"/>
    </xf>
    <xf numFmtId="0" fontId="6" fillId="17" borderId="0" xfId="2" applyFill="1" applyAlignment="1">
      <alignment horizontal="center" vertical="center"/>
    </xf>
    <xf numFmtId="0" fontId="43" fillId="17" borderId="0" xfId="17" applyFont="1" applyFill="1" applyAlignment="1">
      <alignment vertical="center" wrapText="1"/>
    </xf>
    <xf numFmtId="0" fontId="48" fillId="17" borderId="0" xfId="17" applyFont="1" applyFill="1" applyAlignment="1">
      <alignment horizontal="center" vertical="center"/>
    </xf>
    <xf numFmtId="0" fontId="8" fillId="17" borderId="0" xfId="1" applyFill="1" applyAlignment="1" applyProtection="1">
      <alignment horizontal="center" vertical="center"/>
    </xf>
    <xf numFmtId="0" fontId="51" fillId="17" borderId="0" xfId="17" applyFont="1" applyFill="1" applyAlignment="1">
      <alignment horizontal="center" vertical="center"/>
    </xf>
    <xf numFmtId="0" fontId="0" fillId="17" borderId="0" xfId="0" applyFill="1" applyAlignment="1">
      <alignment vertical="center" wrapText="1"/>
    </xf>
    <xf numFmtId="0" fontId="1" fillId="17" borderId="56" xfId="17" applyFill="1" applyBorder="1" applyAlignment="1">
      <alignment horizontal="center" vertical="center" wrapText="1"/>
    </xf>
    <xf numFmtId="0" fontId="1" fillId="17" borderId="0" xfId="17" applyFill="1">
      <alignment vertical="center"/>
    </xf>
    <xf numFmtId="0" fontId="1" fillId="17" borderId="57" xfId="17" applyFill="1" applyBorder="1" applyAlignment="1">
      <alignment horizontal="center" vertical="center"/>
    </xf>
    <xf numFmtId="182" fontId="99" fillId="5" borderId="0" xfId="0" applyNumberFormat="1" applyFont="1" applyFill="1" applyAlignment="1">
      <alignment horizontal="left" vertical="center"/>
    </xf>
    <xf numFmtId="14" fontId="87" fillId="19" borderId="79" xfId="2" applyNumberFormat="1" applyFont="1" applyFill="1" applyBorder="1" applyAlignment="1">
      <alignment horizontal="center" vertical="center"/>
    </xf>
    <xf numFmtId="14" fontId="87" fillId="19" borderId="80" xfId="2" applyNumberFormat="1" applyFont="1" applyFill="1" applyBorder="1" applyAlignment="1">
      <alignment horizontal="center" vertical="center"/>
    </xf>
    <xf numFmtId="14" fontId="87" fillId="19" borderId="81" xfId="2" applyNumberFormat="1" applyFont="1" applyFill="1" applyBorder="1" applyAlignment="1">
      <alignment horizontal="center" vertical="center"/>
    </xf>
    <xf numFmtId="0" fontId="122" fillId="31" borderId="0" xfId="0" applyFont="1" applyFill="1" applyAlignment="1">
      <alignment horizontal="center" vertical="center" wrapText="1"/>
    </xf>
    <xf numFmtId="0" fontId="12" fillId="0" borderId="85" xfId="2" applyFont="1" applyBorder="1" applyAlignment="1">
      <alignment horizontal="center" vertical="center" wrapText="1"/>
    </xf>
    <xf numFmtId="14" fontId="83" fillId="19" borderId="1" xfId="1" applyNumberFormat="1" applyFont="1" applyFill="1" applyBorder="1" applyAlignment="1" applyProtection="1">
      <alignment horizontal="center" vertical="center" shrinkToFit="1"/>
    </xf>
    <xf numFmtId="0" fontId="108" fillId="19" borderId="80" xfId="2" applyFont="1" applyFill="1" applyBorder="1" applyAlignment="1">
      <alignment horizontal="center" vertical="center" wrapText="1"/>
    </xf>
    <xf numFmtId="0" fontId="108" fillId="19" borderId="80" xfId="2" applyFont="1" applyFill="1" applyBorder="1" applyAlignment="1">
      <alignment horizontal="center" vertical="center"/>
    </xf>
    <xf numFmtId="0" fontId="108" fillId="19" borderId="79" xfId="2" applyFont="1" applyFill="1" applyBorder="1" applyAlignment="1">
      <alignment horizontal="center" vertical="center"/>
    </xf>
    <xf numFmtId="0" fontId="121" fillId="0" borderId="0" xfId="2" applyFont="1">
      <alignment vertical="center"/>
    </xf>
    <xf numFmtId="0" fontId="6" fillId="0" borderId="0" xfId="2" applyAlignment="1">
      <alignment horizontal="center" vertical="top"/>
    </xf>
    <xf numFmtId="14" fontId="83" fillId="19" borderId="74" xfId="1" applyNumberFormat="1" applyFont="1" applyFill="1" applyBorder="1" applyAlignment="1" applyProtection="1">
      <alignment horizontal="center" vertical="center" wrapText="1"/>
    </xf>
    <xf numFmtId="0" fontId="118" fillId="31" borderId="0" xfId="0" applyFont="1" applyFill="1" applyAlignment="1">
      <alignment horizontal="center" vertical="center" wrapText="1"/>
    </xf>
    <xf numFmtId="0" fontId="21" fillId="17" borderId="76" xfId="2" applyFont="1" applyFill="1" applyBorder="1" applyAlignment="1">
      <alignment horizontal="center" vertical="center" wrapText="1"/>
    </xf>
    <xf numFmtId="0" fontId="85" fillId="0" borderId="0" xfId="2" applyFont="1" applyAlignment="1">
      <alignment vertical="top" wrapText="1"/>
    </xf>
    <xf numFmtId="0" fontId="8" fillId="0" borderId="88"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3" fillId="5" borderId="0" xfId="17" applyFont="1" applyFill="1" applyAlignment="1">
      <alignment vertical="center" wrapText="1"/>
    </xf>
    <xf numFmtId="14" fontId="83" fillId="19" borderId="61" xfId="2" applyNumberFormat="1" applyFont="1" applyFill="1" applyBorder="1" applyAlignment="1">
      <alignment horizontal="center" vertical="center" wrapText="1" shrinkToFit="1"/>
    </xf>
    <xf numFmtId="14" fontId="87" fillId="19" borderId="91" xfId="2" applyNumberFormat="1" applyFont="1" applyFill="1" applyBorder="1" applyAlignment="1">
      <alignment vertical="center" shrinkToFit="1"/>
    </xf>
    <xf numFmtId="0" fontId="113" fillId="21" borderId="77" xfId="0" applyFont="1" applyFill="1" applyBorder="1" applyAlignment="1">
      <alignment horizontal="center" vertical="center" wrapText="1"/>
    </xf>
    <xf numFmtId="0" fontId="113" fillId="33" borderId="77" xfId="0" applyFont="1" applyFill="1" applyBorder="1" applyAlignment="1">
      <alignment horizontal="center" vertical="center" wrapText="1"/>
    </xf>
    <xf numFmtId="0" fontId="136" fillId="17" borderId="0" xfId="2" applyFont="1" applyFill="1" applyAlignment="1">
      <alignment horizontal="center" vertical="center" wrapText="1"/>
    </xf>
    <xf numFmtId="183" fontId="136" fillId="17" borderId="0" xfId="2" applyNumberFormat="1" applyFont="1" applyFill="1" applyAlignment="1">
      <alignment horizontal="center" vertical="center"/>
    </xf>
    <xf numFmtId="14" fontId="87" fillId="19" borderId="1" xfId="2" applyNumberFormat="1" applyFont="1" applyFill="1" applyBorder="1" applyAlignment="1">
      <alignment horizontal="center" vertical="center" wrapText="1" shrinkToFit="1"/>
    </xf>
    <xf numFmtId="0" fontId="8" fillId="0" borderId="88" xfId="1" applyBorder="1" applyAlignment="1" applyProtection="1">
      <alignment horizontal="left" vertical="center" wrapText="1"/>
    </xf>
    <xf numFmtId="0" fontId="24" fillId="17" borderId="0" xfId="19" applyFont="1" applyFill="1" applyAlignment="1">
      <alignment horizontal="left" vertical="center"/>
    </xf>
    <xf numFmtId="0" fontId="137" fillId="21" borderId="82" xfId="2" applyFont="1" applyFill="1" applyBorder="1" applyAlignment="1">
      <alignment horizontal="center" vertical="center" wrapText="1"/>
    </xf>
    <xf numFmtId="0" fontId="114" fillId="0" borderId="0" xfId="2" applyFont="1" applyAlignment="1">
      <alignment vertical="top" wrapText="1"/>
    </xf>
    <xf numFmtId="0" fontId="83" fillId="19" borderId="80" xfId="1" applyFont="1" applyFill="1" applyBorder="1" applyAlignment="1" applyProtection="1">
      <alignment horizontal="center" vertical="center"/>
    </xf>
    <xf numFmtId="0" fontId="6" fillId="0" borderId="90" xfId="2" applyBorder="1">
      <alignment vertical="center"/>
    </xf>
    <xf numFmtId="0" fontId="8" fillId="0" borderId="93" xfId="1" applyFill="1" applyBorder="1" applyAlignment="1" applyProtection="1">
      <alignment vertical="center" wrapText="1"/>
    </xf>
    <xf numFmtId="0" fontId="114" fillId="0" borderId="94" xfId="1" applyFont="1" applyFill="1" applyBorder="1" applyAlignment="1" applyProtection="1">
      <alignment horizontal="left" vertical="top" wrapText="1"/>
    </xf>
    <xf numFmtId="0" fontId="8" fillId="0" borderId="95" xfId="1" applyBorder="1" applyAlignment="1" applyProtection="1">
      <alignment vertical="center" wrapText="1"/>
    </xf>
    <xf numFmtId="0" fontId="115" fillId="0" borderId="96" xfId="1" applyFont="1" applyFill="1" applyBorder="1" applyAlignment="1" applyProtection="1">
      <alignment horizontal="left" vertical="top" wrapText="1"/>
    </xf>
    <xf numFmtId="0" fontId="8" fillId="0" borderId="97" xfId="1" applyFill="1" applyBorder="1" applyAlignment="1" applyProtection="1">
      <alignment horizontal="left" vertical="center" wrapText="1"/>
    </xf>
    <xf numFmtId="0" fontId="11" fillId="0" borderId="100" xfId="17" applyFont="1" applyBorder="1" applyAlignment="1">
      <alignment horizontal="center" vertical="center" shrinkToFit="1"/>
    </xf>
    <xf numFmtId="0" fontId="47" fillId="0" borderId="101" xfId="17" applyFont="1" applyBorder="1" applyAlignment="1">
      <alignment vertical="center" shrinkToFit="1"/>
    </xf>
    <xf numFmtId="0" fontId="47" fillId="10" borderId="105" xfId="17" applyFont="1" applyFill="1" applyBorder="1" applyAlignment="1">
      <alignment horizontal="center" vertical="center"/>
    </xf>
    <xf numFmtId="0" fontId="47" fillId="0" borderId="101" xfId="17" applyFont="1" applyBorder="1" applyAlignment="1">
      <alignment horizontal="center" vertical="center"/>
    </xf>
    <xf numFmtId="0" fontId="89" fillId="17" borderId="108" xfId="17" applyFont="1" applyFill="1" applyBorder="1" applyAlignment="1">
      <alignment horizontal="center" vertical="center" wrapText="1"/>
    </xf>
    <xf numFmtId="14" fontId="89" fillId="17" borderId="109" xfId="17" applyNumberFormat="1" applyFont="1" applyFill="1" applyBorder="1" applyAlignment="1">
      <alignment horizontal="center" vertical="center"/>
    </xf>
    <xf numFmtId="0" fontId="12" fillId="0" borderId="111" xfId="2" applyFont="1" applyBorder="1" applyAlignment="1">
      <alignment horizontal="center" vertical="center" wrapText="1"/>
    </xf>
    <xf numFmtId="14" fontId="34" fillId="17" borderId="109" xfId="17" applyNumberFormat="1" applyFont="1" applyFill="1" applyBorder="1" applyAlignment="1">
      <alignment horizontal="center" vertical="center"/>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4" xfId="2" applyFont="1" applyBorder="1" applyAlignment="1">
      <alignment horizontal="center" vertical="center" wrapText="1"/>
    </xf>
    <xf numFmtId="0" fontId="12" fillId="0" borderId="111" xfId="2" applyFont="1" applyBorder="1" applyAlignment="1">
      <alignment horizontal="center" vertical="center"/>
    </xf>
    <xf numFmtId="0" fontId="12" fillId="5" borderId="114" xfId="2" applyFont="1" applyFill="1" applyBorder="1" applyAlignment="1">
      <alignment horizontal="center" vertical="center" wrapText="1"/>
    </xf>
    <xf numFmtId="0" fontId="1" fillId="17" borderId="116" xfId="17" applyFill="1" applyBorder="1" applyAlignment="1">
      <alignment horizontal="center" vertical="center" wrapText="1"/>
    </xf>
    <xf numFmtId="0" fontId="54" fillId="3" borderId="117" xfId="17" applyFont="1" applyFill="1" applyBorder="1" applyAlignment="1">
      <alignment horizontal="center" vertical="center" wrapText="1"/>
    </xf>
    <xf numFmtId="0" fontId="7" fillId="3" borderId="118" xfId="17" applyFont="1" applyFill="1" applyBorder="1" applyAlignment="1">
      <alignment horizontal="center" vertical="center" wrapText="1"/>
    </xf>
    <xf numFmtId="0" fontId="13" fillId="3" borderId="118" xfId="17" applyFont="1" applyFill="1" applyBorder="1" applyAlignment="1">
      <alignment horizontal="center" vertical="center" wrapText="1"/>
    </xf>
    <xf numFmtId="0" fontId="56" fillId="3" borderId="118" xfId="17" applyFont="1" applyFill="1" applyBorder="1" applyAlignment="1">
      <alignment horizontal="center" vertical="center" wrapText="1"/>
    </xf>
    <xf numFmtId="0" fontId="7" fillId="3" borderId="120" xfId="17" applyFont="1" applyFill="1" applyBorder="1" applyAlignment="1">
      <alignment horizontal="center" vertical="center" wrapText="1"/>
    </xf>
    <xf numFmtId="176" fontId="57" fillId="3" borderId="124" xfId="17" applyNumberFormat="1" applyFont="1" applyFill="1" applyBorder="1" applyAlignment="1">
      <alignment horizontal="center" vertical="center" wrapText="1"/>
    </xf>
    <xf numFmtId="0" fontId="57" fillId="3" borderId="124" xfId="17" applyFont="1" applyFill="1" applyBorder="1" applyAlignment="1">
      <alignment horizontal="left" vertical="center" wrapText="1"/>
    </xf>
    <xf numFmtId="176" fontId="57" fillId="11" borderId="125" xfId="17" applyNumberFormat="1" applyFont="1" applyFill="1" applyBorder="1" applyAlignment="1">
      <alignment horizontal="center" vertical="center" wrapText="1"/>
    </xf>
    <xf numFmtId="0" fontId="57" fillId="11" borderId="125" xfId="17" applyFont="1" applyFill="1" applyBorder="1" applyAlignment="1">
      <alignment horizontal="left" vertical="center" wrapText="1"/>
    </xf>
    <xf numFmtId="0" fontId="47" fillId="17" borderId="100" xfId="16" applyFont="1" applyFill="1" applyBorder="1">
      <alignment vertical="center"/>
    </xf>
    <xf numFmtId="0" fontId="61" fillId="12" borderId="126" xfId="17" applyFont="1" applyFill="1" applyBorder="1" applyAlignment="1">
      <alignment horizontal="center" vertical="center" wrapText="1"/>
    </xf>
    <xf numFmtId="176" fontId="59" fillId="12" borderId="126" xfId="17" applyNumberFormat="1" applyFont="1" applyFill="1" applyBorder="1" applyAlignment="1">
      <alignment horizontal="center" vertical="center" wrapText="1"/>
    </xf>
    <xf numFmtId="181" fontId="61" fillId="9" borderId="126" xfId="0" applyNumberFormat="1" applyFont="1" applyFill="1" applyBorder="1" applyAlignment="1">
      <alignment horizontal="center" vertical="center"/>
    </xf>
    <xf numFmtId="0" fontId="61" fillId="12" borderId="127" xfId="17" applyFont="1" applyFill="1" applyBorder="1" applyAlignment="1">
      <alignment horizontal="center" vertical="center" wrapText="1"/>
    </xf>
    <xf numFmtId="0" fontId="29" fillId="19" borderId="129" xfId="2" applyFont="1" applyFill="1" applyBorder="1" applyAlignment="1">
      <alignment horizontal="center" vertical="center" wrapText="1"/>
    </xf>
    <xf numFmtId="0" fontId="138" fillId="19" borderId="129" xfId="2" applyFont="1" applyFill="1" applyBorder="1" applyAlignment="1">
      <alignment horizontal="center" vertical="center" wrapText="1"/>
    </xf>
    <xf numFmtId="0" fontId="127" fillId="19" borderId="129" xfId="2" applyFont="1" applyFill="1" applyBorder="1" applyAlignment="1">
      <alignment horizontal="center" vertical="center" wrapText="1"/>
    </xf>
    <xf numFmtId="0" fontId="6" fillId="0" borderId="130" xfId="2" applyBorder="1" applyAlignment="1">
      <alignment vertical="top" wrapText="1"/>
    </xf>
    <xf numFmtId="0" fontId="6" fillId="0" borderId="131" xfId="2" applyBorder="1" applyAlignment="1">
      <alignment vertical="top" wrapText="1"/>
    </xf>
    <xf numFmtId="0" fontId="6" fillId="13" borderId="130" xfId="2" applyFill="1" applyBorder="1" applyAlignment="1">
      <alignment vertical="top" wrapText="1"/>
    </xf>
    <xf numFmtId="0" fontId="6" fillId="2" borderId="130" xfId="2" applyFill="1" applyBorder="1" applyAlignment="1">
      <alignment vertical="top" wrapText="1"/>
    </xf>
    <xf numFmtId="0" fontId="6" fillId="2" borderId="135" xfId="2" applyFill="1" applyBorder="1" applyAlignment="1">
      <alignment vertical="top" wrapText="1"/>
    </xf>
    <xf numFmtId="0" fontId="1" fillId="2" borderId="132" xfId="2" applyFont="1" applyFill="1" applyBorder="1" applyAlignment="1">
      <alignment vertical="top" wrapText="1"/>
    </xf>
    <xf numFmtId="0" fontId="96" fillId="2" borderId="135" xfId="2" applyFont="1" applyFill="1" applyBorder="1" applyAlignment="1">
      <alignment vertical="top" wrapText="1"/>
    </xf>
    <xf numFmtId="0" fontId="6" fillId="3" borderId="130" xfId="2" applyFill="1" applyBorder="1">
      <alignment vertical="center"/>
    </xf>
    <xf numFmtId="0" fontId="1" fillId="3" borderId="136" xfId="2" applyFont="1" applyFill="1" applyBorder="1" applyAlignment="1">
      <alignment vertical="top" wrapText="1"/>
    </xf>
    <xf numFmtId="0" fontId="0" fillId="19" borderId="130" xfId="0" applyFill="1" applyBorder="1" applyAlignment="1">
      <alignment vertical="top" wrapText="1"/>
    </xf>
    <xf numFmtId="0" fontId="6" fillId="14" borderId="130" xfId="2" applyFill="1" applyBorder="1">
      <alignment vertical="center"/>
    </xf>
    <xf numFmtId="0" fontId="17" fillId="3" borderId="137" xfId="2" applyFont="1" applyFill="1" applyBorder="1" applyAlignment="1">
      <alignment horizontal="center" vertical="center" wrapText="1"/>
    </xf>
    <xf numFmtId="0" fontId="87" fillId="19" borderId="138" xfId="2" applyFont="1" applyFill="1" applyBorder="1" applyAlignment="1">
      <alignment horizontal="center" vertical="center"/>
    </xf>
    <xf numFmtId="14" fontId="87" fillId="19" borderId="139" xfId="2" applyNumberFormat="1" applyFont="1" applyFill="1" applyBorder="1" applyAlignment="1">
      <alignment horizontal="center" vertical="center"/>
    </xf>
    <xf numFmtId="0" fontId="93" fillId="23" borderId="140" xfId="2" applyFont="1" applyFill="1" applyBorder="1" applyAlignment="1">
      <alignment horizontal="center" vertical="center" wrapText="1"/>
    </xf>
    <xf numFmtId="0" fontId="102" fillId="23" borderId="141" xfId="2" applyFont="1" applyFill="1" applyBorder="1" applyAlignment="1">
      <alignment horizontal="left" vertical="center" shrinkToFit="1"/>
    </xf>
    <xf numFmtId="0" fontId="92" fillId="23" borderId="141" xfId="2" applyFont="1" applyFill="1" applyBorder="1" applyAlignment="1">
      <alignment horizontal="center" vertical="center"/>
    </xf>
    <xf numFmtId="0" fontId="92" fillId="23" borderId="142" xfId="2" applyFont="1" applyFill="1" applyBorder="1" applyAlignment="1">
      <alignment horizontal="center" vertical="center"/>
    </xf>
    <xf numFmtId="0" fontId="8" fillId="0" borderId="144" xfId="1" applyFill="1" applyBorder="1" applyAlignment="1" applyProtection="1">
      <alignment vertical="center" wrapText="1"/>
    </xf>
    <xf numFmtId="0" fontId="25" fillId="0" borderId="145" xfId="2" applyFont="1" applyBorder="1" applyAlignment="1">
      <alignment vertical="top" wrapText="1"/>
    </xf>
    <xf numFmtId="0" fontId="92" fillId="23" borderId="141" xfId="2" applyFont="1" applyFill="1" applyBorder="1" applyAlignment="1">
      <alignment horizontal="center" vertical="center" wrapText="1"/>
    </xf>
    <xf numFmtId="0" fontId="140" fillId="0" borderId="96"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5"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5" fillId="3" borderId="0" xfId="1" applyNumberFormat="1" applyFont="1" applyFill="1" applyBorder="1" applyAlignment="1" applyProtection="1">
      <alignment horizontal="center" vertical="center" wrapText="1" shrinkToFit="1"/>
    </xf>
    <xf numFmtId="0" fontId="141" fillId="19" borderId="129" xfId="2" applyFont="1" applyFill="1" applyBorder="1" applyAlignment="1">
      <alignment horizontal="center" vertical="center" wrapText="1"/>
    </xf>
    <xf numFmtId="0" fontId="84" fillId="0" borderId="90" xfId="2" applyFont="1" applyBorder="1" applyAlignment="1">
      <alignment vertical="center" shrinkToFit="1"/>
    </xf>
    <xf numFmtId="0" fontId="8" fillId="0" borderId="157" xfId="1" applyBorder="1" applyAlignment="1" applyProtection="1">
      <alignment horizontal="left" vertical="center" wrapText="1"/>
    </xf>
    <xf numFmtId="0" fontId="6" fillId="0" borderId="157" xfId="2" applyBorder="1">
      <alignment vertical="center"/>
    </xf>
    <xf numFmtId="14" fontId="87" fillId="19" borderId="80" xfId="2" applyNumberFormat="1" applyFont="1" applyFill="1" applyBorder="1" applyAlignment="1">
      <alignment horizontal="center" vertical="center" wrapText="1"/>
    </xf>
    <xf numFmtId="0" fontId="8" fillId="0" borderId="161" xfId="1" applyFill="1" applyBorder="1" applyAlignment="1" applyProtection="1">
      <alignment horizontal="left" vertical="top" wrapText="1"/>
    </xf>
    <xf numFmtId="0" fontId="6" fillId="0" borderId="161" xfId="2" applyBorder="1">
      <alignment vertical="center"/>
    </xf>
    <xf numFmtId="0" fontId="142" fillId="31" borderId="65" xfId="0" applyFont="1" applyFill="1" applyBorder="1" applyAlignment="1">
      <alignment horizontal="center" vertical="center" wrapText="1"/>
    </xf>
    <xf numFmtId="0" fontId="85" fillId="19" borderId="143" xfId="2" applyFont="1" applyFill="1" applyBorder="1" applyAlignment="1">
      <alignment horizontal="center" vertical="center" wrapText="1"/>
    </xf>
    <xf numFmtId="0" fontId="114" fillId="0" borderId="163" xfId="1" applyFont="1" applyFill="1" applyBorder="1" applyAlignment="1" applyProtection="1">
      <alignment vertical="top" wrapText="1"/>
    </xf>
    <xf numFmtId="14" fontId="83" fillId="19" borderId="166" xfId="1" applyNumberFormat="1" applyFont="1" applyFill="1" applyBorder="1" applyAlignment="1" applyProtection="1">
      <alignment horizontal="center" vertical="center" shrinkToFit="1"/>
    </xf>
    <xf numFmtId="14" fontId="83" fillId="19" borderId="166" xfId="2" applyNumberFormat="1" applyFont="1" applyFill="1" applyBorder="1" applyAlignment="1">
      <alignment horizontal="center" vertical="center" wrapText="1" shrinkToFit="1"/>
    </xf>
    <xf numFmtId="14" fontId="83" fillId="19" borderId="166" xfId="1" applyNumberFormat="1" applyFont="1" applyFill="1" applyBorder="1" applyAlignment="1" applyProtection="1">
      <alignment horizontal="center" vertical="center" wrapText="1"/>
    </xf>
    <xf numFmtId="0" fontId="8" fillId="0" borderId="167" xfId="1" applyBorder="1" applyAlignment="1" applyProtection="1">
      <alignment vertical="center"/>
    </xf>
    <xf numFmtId="0" fontId="21" fillId="17" borderId="168" xfId="2" applyFont="1" applyFill="1" applyBorder="1" applyAlignment="1">
      <alignment horizontal="center" vertical="center" wrapText="1"/>
    </xf>
    <xf numFmtId="0" fontId="83" fillId="19" borderId="150" xfId="2" applyFont="1" applyFill="1" applyBorder="1" applyAlignment="1">
      <alignment horizontal="center" vertical="center"/>
    </xf>
    <xf numFmtId="0" fontId="83" fillId="19" borderId="0" xfId="2" applyFont="1" applyFill="1" applyAlignment="1">
      <alignment horizontal="center" vertical="center" wrapText="1"/>
    </xf>
    <xf numFmtId="0" fontId="145" fillId="0" borderId="0" xfId="0" applyFont="1">
      <alignment vertical="center"/>
    </xf>
    <xf numFmtId="0" fontId="128" fillId="0" borderId="0" xfId="0" applyFont="1">
      <alignment vertical="center"/>
    </xf>
    <xf numFmtId="0" fontId="0" fillId="19" borderId="159" xfId="0" applyFill="1" applyBorder="1" applyAlignment="1">
      <alignment horizontal="center" vertical="center"/>
    </xf>
    <xf numFmtId="0" fontId="0" fillId="0" borderId="159" xfId="0" applyBorder="1" applyAlignment="1">
      <alignment horizontal="center" vertical="center"/>
    </xf>
    <xf numFmtId="0" fontId="0" fillId="17" borderId="159" xfId="0" applyFill="1" applyBorder="1" applyAlignment="1">
      <alignment horizontal="center" vertical="center"/>
    </xf>
    <xf numFmtId="0" fontId="0" fillId="0" borderId="34" xfId="0" applyBorder="1" applyAlignment="1">
      <alignment horizontal="center" vertical="center"/>
    </xf>
    <xf numFmtId="9" fontId="0" fillId="19" borderId="159" xfId="0" applyNumberFormat="1" applyFill="1" applyBorder="1" applyAlignment="1">
      <alignment horizontal="center" vertical="center"/>
    </xf>
    <xf numFmtId="9" fontId="0" fillId="0" borderId="159" xfId="0" applyNumberFormat="1" applyBorder="1" applyAlignment="1">
      <alignment horizontal="center" vertical="center"/>
    </xf>
    <xf numFmtId="9" fontId="0" fillId="17" borderId="159" xfId="0" applyNumberFormat="1" applyFill="1" applyBorder="1" applyAlignment="1">
      <alignment horizontal="center" vertical="center"/>
    </xf>
    <xf numFmtId="0" fontId="146" fillId="0" borderId="175" xfId="0" applyFont="1" applyBorder="1" applyAlignment="1">
      <alignment horizontal="center" vertical="center"/>
    </xf>
    <xf numFmtId="0" fontId="146" fillId="0" borderId="176" xfId="0" applyFont="1" applyBorder="1" applyAlignment="1">
      <alignment horizontal="center" vertical="center"/>
    </xf>
    <xf numFmtId="0" fontId="146" fillId="0" borderId="177" xfId="0" applyFont="1" applyBorder="1" applyAlignment="1">
      <alignment horizontal="center" vertical="center"/>
    </xf>
    <xf numFmtId="0" fontId="146" fillId="0" borderId="178" xfId="0" applyFont="1" applyBorder="1" applyAlignment="1">
      <alignment horizontal="center" vertical="center"/>
    </xf>
    <xf numFmtId="0" fontId="146" fillId="0" borderId="179" xfId="0" applyFont="1" applyBorder="1" applyAlignment="1">
      <alignment horizontal="center" vertical="center"/>
    </xf>
    <xf numFmtId="0" fontId="146" fillId="0" borderId="180" xfId="0" applyFont="1" applyBorder="1" applyAlignment="1">
      <alignment horizontal="center" vertical="center"/>
    </xf>
    <xf numFmtId="0" fontId="146" fillId="0" borderId="181" xfId="0" applyFont="1" applyBorder="1" applyAlignment="1">
      <alignment horizontal="center" vertical="center"/>
    </xf>
    <xf numFmtId="0" fontId="146" fillId="0" borderId="182" xfId="0" applyFont="1" applyBorder="1" applyAlignment="1">
      <alignment horizontal="center" vertical="center"/>
    </xf>
    <xf numFmtId="0" fontId="0" fillId="0" borderId="183" xfId="0" applyBorder="1" applyAlignment="1">
      <alignment horizontal="center" vertical="center"/>
    </xf>
    <xf numFmtId="0" fontId="0" fillId="0" borderId="184" xfId="0" applyBorder="1" applyAlignment="1">
      <alignment horizontal="center" vertical="center"/>
    </xf>
    <xf numFmtId="0" fontId="0" fillId="0" borderId="185" xfId="0" applyBorder="1" applyAlignment="1">
      <alignment horizontal="center" vertical="center"/>
    </xf>
    <xf numFmtId="0" fontId="0" fillId="0" borderId="186" xfId="0" applyBorder="1" applyAlignment="1">
      <alignment horizontal="center" vertical="center"/>
    </xf>
    <xf numFmtId="0" fontId="0" fillId="0" borderId="187" xfId="0" applyBorder="1" applyAlignment="1">
      <alignment horizontal="center" vertical="center"/>
    </xf>
    <xf numFmtId="0" fontId="147" fillId="0" borderId="175" xfId="0" applyFont="1" applyBorder="1" applyAlignment="1">
      <alignment horizontal="center" vertical="center"/>
    </xf>
    <xf numFmtId="0" fontId="147" fillId="0" borderId="176" xfId="0" applyFont="1" applyBorder="1" applyAlignment="1">
      <alignment horizontal="center" vertical="center"/>
    </xf>
    <xf numFmtId="0" fontId="147" fillId="0" borderId="177" xfId="0" applyFont="1" applyBorder="1" applyAlignment="1">
      <alignment horizontal="center" vertical="center"/>
    </xf>
    <xf numFmtId="0" fontId="147" fillId="0" borderId="178" xfId="0" applyFont="1" applyBorder="1" applyAlignment="1">
      <alignment horizontal="center" vertical="center"/>
    </xf>
    <xf numFmtId="9" fontId="0" fillId="0" borderId="186" xfId="0" applyNumberFormat="1" applyBorder="1" applyAlignment="1">
      <alignment horizontal="center" vertical="center"/>
    </xf>
    <xf numFmtId="9" fontId="0" fillId="0" borderId="184" xfId="0" applyNumberFormat="1" applyBorder="1" applyAlignment="1">
      <alignment horizontal="center" vertical="center"/>
    </xf>
    <xf numFmtId="9" fontId="0" fillId="0" borderId="185" xfId="0" applyNumberFormat="1" applyBorder="1" applyAlignment="1">
      <alignment horizontal="center" vertical="center"/>
    </xf>
    <xf numFmtId="9" fontId="0" fillId="0" borderId="187" xfId="0" applyNumberFormat="1" applyBorder="1" applyAlignment="1">
      <alignment horizontal="center" vertical="center"/>
    </xf>
    <xf numFmtId="0" fontId="17" fillId="21" borderId="149" xfId="1" applyFont="1" applyFill="1" applyBorder="1" applyAlignment="1" applyProtection="1">
      <alignment horizontal="center" vertical="center" wrapText="1"/>
    </xf>
    <xf numFmtId="0" fontId="89" fillId="13" borderId="132" xfId="2" applyFont="1" applyFill="1" applyBorder="1" applyAlignment="1">
      <alignment vertical="top" wrapText="1"/>
    </xf>
    <xf numFmtId="14" fontId="87" fillId="19" borderId="193" xfId="2" applyNumberFormat="1" applyFont="1" applyFill="1" applyBorder="1" applyAlignment="1">
      <alignment horizontal="center" vertical="center"/>
    </xf>
    <xf numFmtId="14" fontId="87" fillId="19" borderId="192" xfId="2" applyNumberFormat="1" applyFont="1" applyFill="1" applyBorder="1" applyAlignment="1">
      <alignment horizontal="center" vertical="center"/>
    </xf>
    <xf numFmtId="0" fontId="88" fillId="19" borderId="194" xfId="2" applyFont="1" applyFill="1" applyBorder="1" applyAlignment="1">
      <alignment horizontal="center" vertical="center"/>
    </xf>
    <xf numFmtId="14" fontId="87" fillId="19" borderId="194" xfId="2" applyNumberFormat="1" applyFont="1" applyFill="1" applyBorder="1" applyAlignment="1">
      <alignment horizontal="center" vertical="center"/>
    </xf>
    <xf numFmtId="0" fontId="8" fillId="0" borderId="191" xfId="1" applyBorder="1" applyAlignment="1" applyProtection="1">
      <alignment vertical="top" wrapText="1"/>
    </xf>
    <xf numFmtId="0" fontId="114" fillId="0" borderId="83" xfId="2" applyFont="1" applyBorder="1" applyAlignment="1">
      <alignment horizontal="left" vertical="top" wrapText="1"/>
    </xf>
    <xf numFmtId="0" fontId="114" fillId="0" borderId="191" xfId="2" applyFont="1" applyBorder="1" applyAlignment="1">
      <alignment vertical="top" wrapText="1"/>
    </xf>
    <xf numFmtId="0" fontId="114" fillId="0" borderId="0" xfId="1" applyFont="1" applyAlignment="1" applyProtection="1">
      <alignment horizontal="left" vertical="top" wrapText="1"/>
    </xf>
    <xf numFmtId="0" fontId="17" fillId="19" borderId="195" xfId="2" applyFont="1" applyFill="1" applyBorder="1" applyAlignment="1">
      <alignment horizontal="center" vertical="center" wrapText="1"/>
    </xf>
    <xf numFmtId="0" fontId="83" fillId="19" borderId="65" xfId="2" applyFont="1" applyFill="1" applyBorder="1" applyAlignment="1">
      <alignment horizontal="center" vertical="center"/>
    </xf>
    <xf numFmtId="0" fontId="148" fillId="19" borderId="192" xfId="2" applyFont="1" applyFill="1" applyBorder="1" applyAlignment="1">
      <alignment horizontal="center" vertical="center"/>
    </xf>
    <xf numFmtId="0" fontId="148" fillId="19" borderId="193" xfId="2" applyFont="1" applyFill="1" applyBorder="1" applyAlignment="1">
      <alignment horizontal="center" vertical="center"/>
    </xf>
    <xf numFmtId="56" fontId="83" fillId="19" borderId="151" xfId="2" applyNumberFormat="1" applyFont="1" applyFill="1" applyBorder="1" applyAlignment="1">
      <alignment horizontal="center" vertical="center" wrapText="1"/>
    </xf>
    <xf numFmtId="14" fontId="87" fillId="19" borderId="196" xfId="2" applyNumberFormat="1" applyFont="1" applyFill="1" applyBorder="1" applyAlignment="1">
      <alignment horizontal="center" vertical="center"/>
    </xf>
    <xf numFmtId="0" fontId="12" fillId="37" borderId="0" xfId="2" applyFont="1" applyFill="1" applyAlignment="1">
      <alignment vertical="top" wrapText="1"/>
    </xf>
    <xf numFmtId="0" fontId="29" fillId="37" borderId="0" xfId="2" applyFont="1" applyFill="1" applyAlignment="1">
      <alignment vertical="top" wrapText="1"/>
    </xf>
    <xf numFmtId="0" fontId="8" fillId="37" borderId="0" xfId="1" applyFill="1" applyAlignment="1" applyProtection="1">
      <alignment horizontal="center" vertical="top" wrapText="1"/>
    </xf>
    <xf numFmtId="0" fontId="83" fillId="19" borderId="152" xfId="2" applyFont="1" applyFill="1" applyBorder="1">
      <alignment vertical="center"/>
    </xf>
    <xf numFmtId="14" fontId="83" fillId="2" borderId="149" xfId="2" applyNumberFormat="1" applyFont="1" applyFill="1" applyBorder="1" applyAlignment="1">
      <alignment horizontal="center" vertical="center"/>
    </xf>
    <xf numFmtId="14" fontId="83" fillId="19" borderId="152" xfId="2" applyNumberFormat="1" applyFont="1" applyFill="1" applyBorder="1">
      <alignment vertical="center"/>
    </xf>
    <xf numFmtId="14" fontId="83" fillId="19" borderId="158" xfId="2" applyNumberFormat="1" applyFont="1" applyFill="1" applyBorder="1">
      <alignment vertical="center"/>
    </xf>
    <xf numFmtId="0" fontId="83" fillId="19" borderId="0" xfId="2" applyFont="1" applyFill="1">
      <alignment vertical="center"/>
    </xf>
    <xf numFmtId="14" fontId="83" fillId="19" borderId="2" xfId="1" applyNumberFormat="1" applyFont="1" applyFill="1" applyBorder="1" applyAlignment="1" applyProtection="1">
      <alignment horizontal="center" vertical="center" shrinkToFit="1"/>
    </xf>
    <xf numFmtId="0" fontId="8" fillId="0" borderId="197" xfId="1" applyBorder="1" applyAlignment="1" applyProtection="1">
      <alignment horizontal="left" vertical="center" wrapText="1"/>
    </xf>
    <xf numFmtId="0" fontId="6" fillId="0" borderId="197" xfId="2" applyBorder="1">
      <alignment vertical="center"/>
    </xf>
    <xf numFmtId="56" fontId="83" fillId="19" borderId="162" xfId="2" applyNumberFormat="1" applyFont="1" applyFill="1" applyBorder="1">
      <alignment vertical="center"/>
    </xf>
    <xf numFmtId="0" fontId="8" fillId="0" borderId="0" xfId="1" applyAlignment="1" applyProtection="1">
      <alignment vertical="top" wrapText="1"/>
    </xf>
    <xf numFmtId="0" fontId="150" fillId="0" borderId="188" xfId="1" applyFont="1" applyBorder="1" applyAlignment="1" applyProtection="1">
      <alignment horizontal="left" vertical="top" wrapText="1"/>
    </xf>
    <xf numFmtId="0" fontId="114" fillId="17" borderId="169" xfId="2" applyFont="1" applyFill="1" applyBorder="1" applyAlignment="1">
      <alignment horizontal="left" vertical="top" wrapText="1"/>
    </xf>
    <xf numFmtId="0" fontId="83" fillId="19" borderId="198" xfId="1" applyFont="1" applyFill="1" applyBorder="1" applyAlignment="1" applyProtection="1">
      <alignment horizontal="center" vertical="center"/>
    </xf>
    <xf numFmtId="14" fontId="87" fillId="19" borderId="199" xfId="2" applyNumberFormat="1" applyFont="1" applyFill="1" applyBorder="1" applyAlignment="1">
      <alignment horizontal="center" vertical="center" wrapText="1"/>
    </xf>
    <xf numFmtId="0" fontId="85" fillId="27" borderId="0" xfId="0" applyFont="1" applyFill="1" applyAlignment="1">
      <alignment horizontal="center" vertical="center" wrapText="1"/>
    </xf>
    <xf numFmtId="0" fontId="151" fillId="0" borderId="160" xfId="1" applyFont="1" applyFill="1" applyBorder="1" applyAlignment="1" applyProtection="1">
      <alignment horizontal="left" vertical="top" wrapText="1"/>
    </xf>
    <xf numFmtId="0" fontId="7" fillId="38" borderId="118" xfId="17" applyFont="1" applyFill="1" applyBorder="1" applyAlignment="1">
      <alignment horizontal="center" vertical="center" wrapText="1"/>
    </xf>
    <xf numFmtId="0" fontId="8" fillId="0" borderId="203" xfId="1" applyBorder="1" applyAlignment="1" applyProtection="1">
      <alignment vertical="top" wrapText="1"/>
    </xf>
    <xf numFmtId="0" fontId="88" fillId="19" borderId="204" xfId="2" applyFont="1" applyFill="1" applyBorder="1" applyAlignment="1">
      <alignment horizontal="center" vertical="center"/>
    </xf>
    <xf numFmtId="0" fontId="88" fillId="19" borderId="205" xfId="2" applyFont="1" applyFill="1" applyBorder="1" applyAlignment="1">
      <alignment horizontal="center" vertical="center"/>
    </xf>
    <xf numFmtId="0" fontId="88" fillId="19" borderId="206" xfId="2" applyFont="1" applyFill="1" applyBorder="1" applyAlignment="1">
      <alignment horizontal="center" vertical="center"/>
    </xf>
    <xf numFmtId="14" fontId="87" fillId="19" borderId="204" xfId="2" applyNumberFormat="1" applyFont="1" applyFill="1" applyBorder="1" applyAlignment="1">
      <alignment horizontal="center" vertical="center"/>
    </xf>
    <xf numFmtId="14" fontId="87" fillId="19" borderId="205" xfId="2" applyNumberFormat="1" applyFont="1" applyFill="1" applyBorder="1" applyAlignment="1">
      <alignment horizontal="center" vertical="center"/>
    </xf>
    <xf numFmtId="14" fontId="87" fillId="19" borderId="206" xfId="2" applyNumberFormat="1" applyFont="1" applyFill="1" applyBorder="1" applyAlignment="1">
      <alignment horizontal="center" vertical="center"/>
    </xf>
    <xf numFmtId="0" fontId="114" fillId="0" borderId="202" xfId="2" applyFont="1" applyBorder="1" applyAlignment="1">
      <alignment vertical="top" wrapText="1"/>
    </xf>
    <xf numFmtId="14" fontId="87" fillId="19" borderId="11" xfId="2" applyNumberFormat="1" applyFont="1" applyFill="1" applyBorder="1" applyAlignment="1">
      <alignment vertical="center" shrinkToFit="1"/>
    </xf>
    <xf numFmtId="14" fontId="87" fillId="19" borderId="207" xfId="2" applyNumberFormat="1" applyFont="1" applyFill="1" applyBorder="1" applyAlignment="1">
      <alignment horizontal="center" vertical="center"/>
    </xf>
    <xf numFmtId="0" fontId="8" fillId="0" borderId="208" xfId="1" applyFill="1" applyBorder="1" applyAlignment="1" applyProtection="1">
      <alignment vertical="center" wrapText="1"/>
    </xf>
    <xf numFmtId="0" fontId="83" fillId="19" borderId="80" xfId="1" applyFont="1" applyFill="1" applyBorder="1" applyAlignment="1" applyProtection="1">
      <alignment horizontal="center" vertical="center" wrapText="1"/>
    </xf>
    <xf numFmtId="0" fontId="97" fillId="36" borderId="60" xfId="0" applyFont="1" applyFill="1" applyBorder="1" applyAlignment="1">
      <alignment horizontal="center" vertical="center" wrapText="1"/>
    </xf>
    <xf numFmtId="0" fontId="97" fillId="36" borderId="67" xfId="0" applyFont="1" applyFill="1" applyBorder="1" applyAlignment="1">
      <alignment horizontal="center" vertical="center" wrapText="1"/>
    </xf>
    <xf numFmtId="177" fontId="12" fillId="36" borderId="36" xfId="2" applyNumberFormat="1" applyFont="1" applyFill="1" applyBorder="1" applyAlignment="1">
      <alignment horizontal="center" vertical="center" wrapText="1"/>
    </xf>
    <xf numFmtId="0" fontId="29" fillId="21" borderId="191" xfId="2" applyFont="1" applyFill="1" applyBorder="1" applyAlignment="1">
      <alignment horizontal="center" vertical="center" wrapText="1"/>
    </xf>
    <xf numFmtId="0" fontId="29" fillId="21" borderId="201" xfId="2" applyFont="1" applyFill="1" applyBorder="1" applyAlignment="1">
      <alignment horizontal="center" vertical="center" wrapText="1"/>
    </xf>
    <xf numFmtId="0" fontId="153" fillId="27" borderId="78" xfId="1" applyFont="1" applyFill="1" applyBorder="1" applyAlignment="1" applyProtection="1">
      <alignment horizontal="center" vertical="center" wrapText="1" shrinkToFit="1"/>
    </xf>
    <xf numFmtId="0" fontId="22" fillId="17" borderId="209" xfId="2" applyFont="1" applyFill="1" applyBorder="1" applyAlignment="1">
      <alignment horizontal="center" vertical="center" wrapText="1"/>
    </xf>
    <xf numFmtId="0" fontId="22" fillId="17" borderId="210" xfId="2" applyFont="1" applyFill="1" applyBorder="1" applyAlignment="1">
      <alignment horizontal="center" vertical="center" wrapText="1"/>
    </xf>
    <xf numFmtId="0" fontId="83" fillId="19" borderId="0" xfId="2" applyFont="1" applyFill="1" applyAlignment="1">
      <alignment vertical="center" wrapText="1"/>
    </xf>
    <xf numFmtId="0" fontId="6" fillId="0" borderId="0" xfId="2" applyAlignment="1">
      <alignment vertical="top"/>
    </xf>
    <xf numFmtId="0" fontId="108" fillId="19" borderId="79" xfId="2" applyFont="1" applyFill="1" applyBorder="1">
      <alignment vertical="center"/>
    </xf>
    <xf numFmtId="14" fontId="87" fillId="19" borderId="79"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8" fillId="19" borderId="81" xfId="2" applyFont="1" applyFill="1" applyBorder="1" applyAlignment="1">
      <alignment horizontal="center" vertical="center"/>
    </xf>
    <xf numFmtId="14" fontId="107" fillId="17" borderId="37" xfId="2" applyNumberFormat="1" applyFont="1" applyFill="1" applyBorder="1" applyAlignment="1">
      <alignment horizontal="left" vertical="center"/>
    </xf>
    <xf numFmtId="0" fontId="157" fillId="0" borderId="68" xfId="17" applyFont="1" applyBorder="1" applyAlignment="1">
      <alignment horizontal="center" vertical="center" wrapText="1"/>
    </xf>
    <xf numFmtId="14" fontId="83" fillId="19" borderId="170" xfId="2" applyNumberFormat="1" applyFont="1" applyFill="1" applyBorder="1" applyAlignment="1">
      <alignment horizontal="center" vertical="center"/>
    </xf>
    <xf numFmtId="14" fontId="83" fillId="19" borderId="212" xfId="2" applyNumberFormat="1" applyFont="1" applyFill="1" applyBorder="1" applyAlignment="1">
      <alignment horizontal="center" vertical="center"/>
    </xf>
    <xf numFmtId="0" fontId="17" fillId="21" borderId="212" xfId="2" applyFont="1" applyFill="1" applyBorder="1" applyAlignment="1">
      <alignment horizontal="center" vertical="center" wrapText="1"/>
    </xf>
    <xf numFmtId="0" fontId="83" fillId="21" borderId="213" xfId="2" applyFont="1" applyFill="1" applyBorder="1" applyAlignment="1">
      <alignment horizontal="center" vertical="center"/>
    </xf>
    <xf numFmtId="0" fontId="83" fillId="21" borderId="0" xfId="2" applyFont="1" applyFill="1" applyAlignment="1">
      <alignment horizontal="center" vertical="center"/>
    </xf>
    <xf numFmtId="14" fontId="83" fillId="21" borderId="0" xfId="2" applyNumberFormat="1" applyFont="1" applyFill="1" applyAlignment="1">
      <alignment horizontal="center" vertical="center"/>
    </xf>
    <xf numFmtId="0" fontId="8" fillId="17" borderId="214" xfId="1" applyFill="1" applyBorder="1" applyAlignment="1" applyProtection="1">
      <alignment horizontal="left" vertical="center" wrapText="1"/>
    </xf>
    <xf numFmtId="0" fontId="83" fillId="19" borderId="0" xfId="2" applyFont="1" applyFill="1" applyAlignment="1">
      <alignment horizontal="center" vertical="center"/>
    </xf>
    <xf numFmtId="0" fontId="83" fillId="19" borderId="151" xfId="2" applyFont="1" applyFill="1" applyBorder="1" applyAlignment="1">
      <alignment horizontal="center" vertical="center"/>
    </xf>
    <xf numFmtId="0" fontId="114" fillId="17" borderId="215" xfId="2" applyFont="1" applyFill="1" applyBorder="1" applyAlignment="1">
      <alignment horizontal="left" vertical="top" wrapText="1"/>
    </xf>
    <xf numFmtId="14" fontId="83" fillId="19" borderId="165" xfId="1" applyNumberFormat="1" applyFont="1" applyFill="1" applyBorder="1" applyAlignment="1" applyProtection="1">
      <alignment vertical="center" shrinkToFit="1"/>
    </xf>
    <xf numFmtId="14" fontId="83" fillId="19" borderId="165" xfId="2" applyNumberFormat="1" applyFont="1" applyFill="1" applyBorder="1" applyAlignment="1">
      <alignment vertical="center" wrapText="1" shrinkToFit="1"/>
    </xf>
    <xf numFmtId="14" fontId="83" fillId="19" borderId="80" xfId="1" applyNumberFormat="1" applyFont="1" applyFill="1" applyBorder="1" applyAlignment="1" applyProtection="1">
      <alignment horizontal="center" vertical="center" wrapText="1"/>
    </xf>
    <xf numFmtId="0" fontId="83" fillId="19" borderId="0" xfId="1" applyFont="1" applyFill="1" applyBorder="1" applyAlignment="1" applyProtection="1">
      <alignment horizontal="center" vertical="center" wrapText="1"/>
    </xf>
    <xf numFmtId="0" fontId="8" fillId="0" borderId="206" xfId="1" applyBorder="1" applyAlignment="1" applyProtection="1">
      <alignment vertical="top" wrapText="1"/>
    </xf>
    <xf numFmtId="0" fontId="114" fillId="0" borderId="218" xfId="2" applyFont="1" applyBorder="1" applyAlignment="1">
      <alignment vertical="top" wrapText="1"/>
    </xf>
    <xf numFmtId="14" fontId="83" fillId="19" borderId="211" xfId="2" applyNumberFormat="1" applyFont="1" applyFill="1" applyBorder="1" applyAlignment="1">
      <alignment horizontal="center" vertical="center"/>
    </xf>
    <xf numFmtId="0" fontId="114" fillId="17" borderId="88" xfId="1" applyFont="1" applyFill="1" applyBorder="1" applyAlignment="1" applyProtection="1">
      <alignment vertical="top" wrapText="1"/>
    </xf>
    <xf numFmtId="14" fontId="83" fillId="19" borderId="220" xfId="2" applyNumberFormat="1" applyFont="1" applyFill="1" applyBorder="1" applyAlignment="1">
      <alignment horizontal="center" vertical="center"/>
    </xf>
    <xf numFmtId="0" fontId="29" fillId="21" borderId="204" xfId="2" applyFont="1" applyFill="1" applyBorder="1" applyAlignment="1">
      <alignment horizontal="center" vertical="center" wrapText="1"/>
    </xf>
    <xf numFmtId="0" fontId="29" fillId="21" borderId="0" xfId="2" applyFont="1" applyFill="1" applyAlignment="1">
      <alignment vertical="center" wrapText="1"/>
    </xf>
    <xf numFmtId="0" fontId="8" fillId="0" borderId="221" xfId="1" applyBorder="1" applyAlignment="1" applyProtection="1">
      <alignment vertical="top" wrapText="1"/>
    </xf>
    <xf numFmtId="14" fontId="83" fillId="19" borderId="151" xfId="2" applyNumberFormat="1" applyFont="1" applyFill="1" applyBorder="1" applyAlignment="1">
      <alignment horizontal="center" vertical="center"/>
    </xf>
    <xf numFmtId="0" fontId="67" fillId="21" borderId="0" xfId="0" applyFont="1" applyFill="1">
      <alignment vertical="center"/>
    </xf>
    <xf numFmtId="0" fontId="8" fillId="17" borderId="217" xfId="1" applyFill="1" applyBorder="1" applyAlignment="1" applyProtection="1">
      <alignment vertical="center" wrapText="1"/>
    </xf>
    <xf numFmtId="14" fontId="32" fillId="19" borderId="212" xfId="2" applyNumberFormat="1" applyFont="1" applyFill="1" applyBorder="1" applyAlignment="1">
      <alignment horizontal="center" vertical="center"/>
    </xf>
    <xf numFmtId="0" fontId="8" fillId="17" borderId="219" xfId="1" applyFill="1" applyBorder="1" applyAlignment="1" applyProtection="1">
      <alignment horizontal="left" vertical="center" wrapText="1"/>
    </xf>
    <xf numFmtId="0" fontId="17" fillId="19" borderId="79" xfId="2" applyFont="1" applyFill="1" applyBorder="1" applyAlignment="1">
      <alignment horizontal="center" vertical="center" wrapText="1"/>
    </xf>
    <xf numFmtId="0" fontId="17" fillId="19" borderId="216" xfId="2" applyFont="1" applyFill="1" applyBorder="1" applyAlignment="1">
      <alignment horizontal="center" vertical="center" wrapText="1"/>
    </xf>
    <xf numFmtId="0" fontId="17" fillId="19" borderId="82" xfId="1" applyFont="1" applyFill="1" applyBorder="1" applyAlignment="1" applyProtection="1">
      <alignment horizontal="center" vertical="center" wrapText="1"/>
    </xf>
    <xf numFmtId="0" fontId="114" fillId="17" borderId="200" xfId="1" applyFont="1" applyFill="1" applyBorder="1" applyAlignment="1" applyProtection="1">
      <alignment horizontal="left" vertical="top" wrapText="1"/>
    </xf>
    <xf numFmtId="0" fontId="17" fillId="19" borderId="82" xfId="2" applyFont="1" applyFill="1" applyBorder="1" applyAlignment="1">
      <alignment horizontal="center" vertical="center" wrapText="1"/>
    </xf>
    <xf numFmtId="0" fontId="114" fillId="17" borderId="0" xfId="2" applyFont="1" applyFill="1" applyAlignment="1">
      <alignment horizontal="left" vertical="top" wrapText="1"/>
    </xf>
    <xf numFmtId="0" fontId="6" fillId="21" borderId="0" xfId="2" applyFill="1">
      <alignment vertical="center"/>
    </xf>
    <xf numFmtId="14" fontId="107" fillId="17" borderId="0" xfId="2" applyNumberFormat="1" applyFont="1" applyFill="1" applyAlignment="1">
      <alignment horizontal="left" vertical="center"/>
    </xf>
    <xf numFmtId="178" fontId="83" fillId="3" borderId="150" xfId="2" applyNumberFormat="1" applyFont="1" applyFill="1" applyBorder="1">
      <alignment vertical="center"/>
    </xf>
    <xf numFmtId="0" fontId="148" fillId="19" borderId="205" xfId="2" applyFont="1" applyFill="1" applyBorder="1" applyAlignment="1">
      <alignment horizontal="center" vertical="center"/>
    </xf>
    <xf numFmtId="0" fontId="114" fillId="0" borderId="202" xfId="1" applyFont="1" applyBorder="1" applyAlignment="1" applyProtection="1">
      <alignment vertical="top" wrapText="1"/>
    </xf>
    <xf numFmtId="184" fontId="63" fillId="12" borderId="128" xfId="17" applyNumberFormat="1" applyFont="1" applyFill="1" applyBorder="1" applyAlignment="1">
      <alignment horizontal="center" vertical="center" wrapText="1"/>
    </xf>
    <xf numFmtId="178" fontId="83" fillId="3" borderId="151" xfId="0" applyNumberFormat="1" applyFont="1" applyFill="1" applyBorder="1" applyAlignment="1">
      <alignment horizontal="center" vertical="center"/>
    </xf>
    <xf numFmtId="0" fontId="114" fillId="17" borderId="83" xfId="1" applyFont="1" applyFill="1" applyBorder="1" applyAlignment="1" applyProtection="1">
      <alignment horizontal="left" vertical="top" wrapText="1"/>
    </xf>
    <xf numFmtId="0" fontId="8" fillId="0" borderId="37" xfId="1" applyBorder="1" applyAlignment="1" applyProtection="1">
      <alignment vertical="center" wrapText="1"/>
    </xf>
    <xf numFmtId="0" fontId="12" fillId="0" borderId="226" xfId="2" applyFont="1" applyBorder="1" applyAlignment="1">
      <alignment horizontal="center" vertical="center" wrapText="1"/>
    </xf>
    <xf numFmtId="180" fontId="47" fillId="10" borderId="227" xfId="17" applyNumberFormat="1" applyFont="1" applyFill="1" applyBorder="1" applyAlignment="1">
      <alignment horizontal="center" vertical="center"/>
    </xf>
    <xf numFmtId="14" fontId="89" fillId="17" borderId="231" xfId="17" applyNumberFormat="1" applyFont="1" applyFill="1" applyBorder="1" applyAlignment="1">
      <alignment horizontal="center" vertical="center"/>
    </xf>
    <xf numFmtId="0" fontId="160" fillId="17" borderId="0" xfId="0" applyFont="1" applyFill="1" applyAlignment="1">
      <alignment horizontal="left" vertical="top" wrapText="1"/>
    </xf>
    <xf numFmtId="0" fontId="108" fillId="19" borderId="232" xfId="2" applyFont="1" applyFill="1" applyBorder="1" applyAlignment="1">
      <alignment horizontal="center" vertical="center"/>
    </xf>
    <xf numFmtId="14" fontId="87" fillId="19" borderId="233" xfId="2" applyNumberFormat="1" applyFont="1" applyFill="1" applyBorder="1" applyAlignment="1">
      <alignment horizontal="center" vertical="center"/>
    </xf>
    <xf numFmtId="14" fontId="83" fillId="19" borderId="8" xfId="2" applyNumberFormat="1" applyFont="1" applyFill="1" applyBorder="1" applyAlignment="1">
      <alignment horizontal="center" vertical="center"/>
    </xf>
    <xf numFmtId="14" fontId="83" fillId="19" borderId="80" xfId="2" applyNumberFormat="1" applyFont="1" applyFill="1" applyBorder="1" applyAlignment="1">
      <alignment horizontal="center" vertical="center"/>
    </xf>
    <xf numFmtId="0" fontId="161" fillId="0" borderId="0" xfId="0" applyFont="1" applyAlignment="1">
      <alignment horizontal="left" vertical="top" wrapText="1"/>
    </xf>
    <xf numFmtId="0" fontId="124" fillId="17" borderId="0" xfId="0" applyFont="1" applyFill="1" applyAlignment="1">
      <alignment horizontal="center" vertical="center" wrapText="1"/>
    </xf>
    <xf numFmtId="14" fontId="89" fillId="17" borderId="109" xfId="17" applyNumberFormat="1" applyFont="1" applyFill="1" applyBorder="1" applyAlignment="1">
      <alignment horizontal="center" vertical="center" wrapText="1"/>
    </xf>
    <xf numFmtId="0" fontId="154" fillId="17" borderId="235" xfId="2" applyFont="1" applyFill="1" applyBorder="1" applyAlignment="1">
      <alignment horizontal="center" vertical="center" wrapText="1"/>
    </xf>
    <xf numFmtId="0" fontId="126" fillId="17" borderId="235" xfId="2" applyFont="1" applyFill="1" applyBorder="1" applyAlignment="1">
      <alignment horizontal="center" vertical="center" wrapText="1"/>
    </xf>
    <xf numFmtId="0" fontId="21" fillId="17" borderId="235" xfId="2" applyFont="1" applyFill="1" applyBorder="1" applyAlignment="1">
      <alignment horizontal="left" vertical="center" shrinkToFit="1"/>
    </xf>
    <xf numFmtId="14" fontId="21" fillId="17" borderId="235" xfId="2" applyNumberFormat="1" applyFont="1" applyFill="1" applyBorder="1" applyAlignment="1">
      <alignment horizontal="center" vertical="center"/>
    </xf>
    <xf numFmtId="14" fontId="21" fillId="17" borderId="236" xfId="2" applyNumberFormat="1" applyFont="1" applyFill="1" applyBorder="1" applyAlignment="1">
      <alignment horizontal="center" vertical="center"/>
    </xf>
    <xf numFmtId="0" fontId="114" fillId="17" borderId="0" xfId="1" applyFont="1" applyFill="1" applyAlignment="1" applyProtection="1">
      <alignment vertical="top" wrapText="1"/>
    </xf>
    <xf numFmtId="14" fontId="87" fillId="19" borderId="0" xfId="2" applyNumberFormat="1" applyFont="1" applyFill="1" applyAlignment="1">
      <alignment horizontal="center" vertical="center"/>
    </xf>
    <xf numFmtId="0" fontId="83" fillId="21" borderId="0" xfId="2" applyFont="1" applyFill="1" applyAlignment="1">
      <alignment horizontal="center" vertical="center" wrapText="1"/>
    </xf>
    <xf numFmtId="0" fontId="67" fillId="17" borderId="0" xfId="0" applyFont="1" applyFill="1" applyAlignment="1">
      <alignment horizontal="center" vertical="center" wrapText="1"/>
    </xf>
    <xf numFmtId="177" fontId="21" fillId="17" borderId="210" xfId="2" applyNumberFormat="1" applyFont="1" applyFill="1" applyBorder="1" applyAlignment="1">
      <alignment horizontal="center" vertical="center" shrinkToFit="1"/>
    </xf>
    <xf numFmtId="0" fontId="21" fillId="17" borderId="237" xfId="2" applyFont="1" applyFill="1" applyBorder="1" applyAlignment="1">
      <alignment horizontal="center" vertical="center" wrapText="1"/>
    </xf>
    <xf numFmtId="0" fontId="6" fillId="0" borderId="0" xfId="4"/>
    <xf numFmtId="0" fontId="162" fillId="0" borderId="0" xfId="2" applyFont="1">
      <alignment vertical="center"/>
    </xf>
    <xf numFmtId="0" fontId="88" fillId="19" borderId="205" xfId="2" applyFont="1" applyFill="1" applyBorder="1" applyAlignment="1">
      <alignment horizontal="center" vertical="center" wrapText="1"/>
    </xf>
    <xf numFmtId="0" fontId="114" fillId="0" borderId="234" xfId="1" applyFont="1" applyBorder="1" applyAlignment="1" applyProtection="1">
      <alignment horizontal="left" vertical="top" wrapText="1"/>
    </xf>
    <xf numFmtId="0" fontId="116" fillId="0" borderId="160" xfId="1" applyFont="1" applyFill="1" applyBorder="1" applyAlignment="1" applyProtection="1">
      <alignment horizontal="left" vertical="top" wrapText="1"/>
    </xf>
    <xf numFmtId="14" fontId="83" fillId="19" borderId="151" xfId="2" applyNumberFormat="1" applyFont="1" applyFill="1" applyBorder="1">
      <alignment vertical="center"/>
    </xf>
    <xf numFmtId="0" fontId="163" fillId="24" borderId="238" xfId="1" applyFont="1" applyFill="1" applyBorder="1" applyAlignment="1" applyProtection="1">
      <alignment horizontal="center" vertical="center" wrapText="1"/>
    </xf>
    <xf numFmtId="0" fontId="163" fillId="24" borderId="239" xfId="1" applyFont="1" applyFill="1" applyBorder="1" applyAlignment="1" applyProtection="1">
      <alignment horizontal="center" vertical="center" wrapText="1"/>
    </xf>
    <xf numFmtId="0" fontId="8" fillId="0" borderId="240" xfId="1" applyBorder="1" applyAlignment="1" applyProtection="1">
      <alignment vertical="center" wrapText="1"/>
    </xf>
    <xf numFmtId="0" fontId="114" fillId="0" borderId="239" xfId="2" applyFont="1" applyBorder="1" applyAlignment="1">
      <alignment horizontal="left" vertical="top" wrapText="1"/>
    </xf>
    <xf numFmtId="0" fontId="115" fillId="0" borderId="239" xfId="1" applyFont="1" applyBorder="1" applyAlignment="1" applyProtection="1">
      <alignment horizontal="left" vertical="top" wrapText="1"/>
    </xf>
    <xf numFmtId="0" fontId="29" fillId="21" borderId="0" xfId="2" applyFont="1" applyFill="1" applyAlignment="1">
      <alignment horizontal="center" vertical="center" wrapText="1"/>
    </xf>
    <xf numFmtId="0" fontId="158" fillId="17" borderId="0" xfId="0" applyFont="1" applyFill="1" applyAlignment="1">
      <alignment horizontal="center" vertical="center" wrapText="1"/>
    </xf>
    <xf numFmtId="0" fontId="164" fillId="18" borderId="51" xfId="0" applyFont="1" applyFill="1" applyBorder="1" applyAlignment="1">
      <alignment horizontal="center" vertical="center" wrapText="1"/>
    </xf>
    <xf numFmtId="0" fontId="164" fillId="32" borderId="51" xfId="0" applyFont="1" applyFill="1" applyBorder="1" applyAlignment="1">
      <alignment horizontal="center" vertical="center" wrapText="1"/>
    </xf>
    <xf numFmtId="0" fontId="164" fillId="40" borderId="51" xfId="0" applyFont="1" applyFill="1" applyBorder="1" applyAlignment="1">
      <alignment horizontal="center" vertical="center" wrapText="1"/>
    </xf>
    <xf numFmtId="0" fontId="164" fillId="0" borderId="60" xfId="0" applyFont="1" applyBorder="1" applyAlignment="1">
      <alignment horizontal="center" vertical="center" wrapText="1"/>
    </xf>
    <xf numFmtId="14" fontId="83" fillId="19" borderId="150" xfId="2" applyNumberFormat="1" applyFont="1" applyFill="1" applyBorder="1">
      <alignment vertical="center"/>
    </xf>
    <xf numFmtId="14" fontId="83" fillId="19" borderId="162" xfId="2" applyNumberFormat="1" applyFont="1" applyFill="1" applyBorder="1">
      <alignment vertical="center"/>
    </xf>
    <xf numFmtId="46" fontId="118" fillId="31" borderId="0" xfId="0" applyNumberFormat="1" applyFont="1" applyFill="1" applyAlignment="1">
      <alignment horizontal="center" vertical="center" wrapText="1"/>
    </xf>
    <xf numFmtId="0" fontId="0" fillId="42" borderId="0" xfId="0" applyFill="1">
      <alignment vertical="center"/>
    </xf>
    <xf numFmtId="0" fontId="170" fillId="0" borderId="0" xfId="2" applyFont="1">
      <alignment vertical="center"/>
    </xf>
    <xf numFmtId="0" fontId="34" fillId="17" borderId="108" xfId="17" applyFont="1" applyFill="1" applyBorder="1" applyAlignment="1">
      <alignment horizontal="center" vertical="center" wrapText="1"/>
    </xf>
    <xf numFmtId="0" fontId="19" fillId="19" borderId="205" xfId="1" applyFont="1" applyFill="1" applyBorder="1" applyAlignment="1" applyProtection="1">
      <alignment horizontal="center" vertical="center" wrapText="1"/>
    </xf>
    <xf numFmtId="0" fontId="122" fillId="19" borderId="0" xfId="0" applyFont="1" applyFill="1" applyAlignment="1">
      <alignment horizontal="center" vertical="center" wrapText="1"/>
    </xf>
    <xf numFmtId="0" fontId="17" fillId="24" borderId="0" xfId="1" applyFont="1" applyFill="1" applyAlignment="1" applyProtection="1">
      <alignment horizontal="center" vertical="center"/>
    </xf>
    <xf numFmtId="0" fontId="94" fillId="17" borderId="0" xfId="0" applyFont="1" applyFill="1" applyAlignment="1">
      <alignment horizontal="center" vertical="center" wrapText="1"/>
    </xf>
    <xf numFmtId="14" fontId="12" fillId="17" borderId="109" xfId="17" applyNumberFormat="1" applyFont="1" applyFill="1" applyBorder="1" applyAlignment="1">
      <alignment horizontal="center" vertical="center" wrapText="1"/>
    </xf>
    <xf numFmtId="14" fontId="17" fillId="19" borderId="206" xfId="2" applyNumberFormat="1" applyFont="1" applyFill="1" applyBorder="1" applyAlignment="1">
      <alignment horizontal="center" vertical="center"/>
    </xf>
    <xf numFmtId="0" fontId="8" fillId="17" borderId="222" xfId="1" applyFill="1" applyBorder="1" applyAlignment="1" applyProtection="1">
      <alignment vertical="center" wrapText="1"/>
    </xf>
    <xf numFmtId="0" fontId="84" fillId="19" borderId="0" xfId="2" applyFont="1" applyFill="1" applyAlignment="1">
      <alignment horizontal="center" vertical="center" wrapText="1"/>
    </xf>
    <xf numFmtId="0" fontId="114" fillId="0" borderId="92" xfId="1" applyFont="1" applyFill="1" applyBorder="1" applyAlignment="1" applyProtection="1">
      <alignment vertical="top" wrapText="1"/>
    </xf>
    <xf numFmtId="0" fontId="0" fillId="33" borderId="0" xfId="0" applyFill="1">
      <alignment vertical="center"/>
    </xf>
    <xf numFmtId="0" fontId="8" fillId="0" borderId="239" xfId="1" applyBorder="1" applyAlignment="1" applyProtection="1">
      <alignment horizontal="left" vertical="center" wrapText="1"/>
    </xf>
    <xf numFmtId="0" fontId="122" fillId="31" borderId="250" xfId="0" applyFont="1" applyFill="1" applyBorder="1" applyAlignment="1">
      <alignment horizontal="center" vertical="center" wrapText="1"/>
    </xf>
    <xf numFmtId="0" fontId="8" fillId="0" borderId="249" xfId="1" applyBorder="1" applyAlignment="1" applyProtection="1">
      <alignment vertical="center" wrapText="1"/>
    </xf>
    <xf numFmtId="0" fontId="116" fillId="0" borderId="0" xfId="0" applyFont="1" applyAlignment="1">
      <alignment horizontal="left" vertical="top" wrapText="1"/>
    </xf>
    <xf numFmtId="0" fontId="116" fillId="17" borderId="0" xfId="1" applyFont="1" applyFill="1" applyBorder="1" applyAlignment="1" applyProtection="1">
      <alignment vertical="top" wrapText="1"/>
    </xf>
    <xf numFmtId="14" fontId="21" fillId="17" borderId="109" xfId="17" applyNumberFormat="1" applyFont="1" applyFill="1" applyBorder="1" applyAlignment="1">
      <alignment horizontal="center" vertical="center"/>
    </xf>
    <xf numFmtId="0" fontId="21" fillId="17" borderId="108" xfId="17" applyFont="1" applyFill="1" applyBorder="1" applyAlignment="1">
      <alignment horizontal="center" vertical="center" wrapText="1"/>
    </xf>
    <xf numFmtId="0" fontId="89" fillId="19" borderId="108" xfId="17" applyFont="1" applyFill="1" applyBorder="1" applyAlignment="1">
      <alignment horizontal="center" vertical="center" wrapText="1"/>
    </xf>
    <xf numFmtId="14" fontId="89" fillId="19" borderId="109" xfId="17" applyNumberFormat="1" applyFont="1" applyFill="1" applyBorder="1" applyAlignment="1">
      <alignment horizontal="center" vertical="center"/>
    </xf>
    <xf numFmtId="0" fontId="95" fillId="19" borderId="108" xfId="17" applyFont="1" applyFill="1" applyBorder="1" applyAlignment="1">
      <alignment horizontal="center" vertical="center" wrapText="1"/>
    </xf>
    <xf numFmtId="14" fontId="21" fillId="19" borderId="109" xfId="17" applyNumberFormat="1" applyFont="1" applyFill="1" applyBorder="1" applyAlignment="1">
      <alignment horizontal="center" vertical="center"/>
    </xf>
    <xf numFmtId="0" fontId="34" fillId="19" borderId="108" xfId="17" applyFont="1" applyFill="1" applyBorder="1" applyAlignment="1">
      <alignment horizontal="center" vertical="center" wrapText="1"/>
    </xf>
    <xf numFmtId="14" fontId="12" fillId="19" borderId="109" xfId="17" applyNumberFormat="1" applyFont="1" applyFill="1" applyBorder="1" applyAlignment="1">
      <alignment horizontal="center" vertical="center"/>
    </xf>
    <xf numFmtId="0" fontId="21" fillId="19" borderId="0" xfId="0" applyFont="1" applyFill="1" applyAlignment="1">
      <alignment horizontal="center" vertical="center"/>
    </xf>
    <xf numFmtId="0" fontId="90" fillId="19" borderId="0" xfId="0" applyFont="1" applyFill="1" applyAlignment="1">
      <alignment horizontal="center" vertical="center" wrapText="1"/>
    </xf>
    <xf numFmtId="0" fontId="107" fillId="19" borderId="0" xfId="0" applyFont="1" applyFill="1">
      <alignment vertical="center"/>
    </xf>
    <xf numFmtId="0" fontId="67" fillId="19" borderId="108" xfId="0" applyFont="1" applyFill="1" applyBorder="1" applyAlignment="1">
      <alignment horizontal="center" vertical="center" wrapText="1"/>
    </xf>
    <xf numFmtId="14" fontId="95" fillId="19" borderId="109" xfId="17" applyNumberFormat="1" applyFont="1" applyFill="1" applyBorder="1" applyAlignment="1">
      <alignment horizontal="center" vertical="center" wrapText="1"/>
    </xf>
    <xf numFmtId="0" fontId="67" fillId="19" borderId="0" xfId="0" applyFont="1" applyFill="1" applyAlignment="1">
      <alignment horizontal="center" vertical="center" wrapText="1"/>
    </xf>
    <xf numFmtId="14" fontId="34" fillId="19" borderId="109" xfId="17" applyNumberFormat="1" applyFont="1" applyFill="1" applyBorder="1" applyAlignment="1">
      <alignment horizontal="center" vertical="center"/>
    </xf>
    <xf numFmtId="0" fontId="32" fillId="19" borderId="0" xfId="1" applyFont="1" applyFill="1" applyAlignment="1" applyProtection="1">
      <alignment horizontal="center" vertical="center" wrapText="1"/>
    </xf>
    <xf numFmtId="0" fontId="178" fillId="0" borderId="202" xfId="1" applyFont="1" applyBorder="1" applyAlignment="1" applyProtection="1">
      <alignment vertical="top" wrapText="1"/>
    </xf>
    <xf numFmtId="0" fontId="174" fillId="0" borderId="0" xfId="2" applyFont="1" applyAlignment="1">
      <alignment vertical="top" wrapText="1"/>
    </xf>
    <xf numFmtId="0" fontId="164" fillId="18" borderId="60" xfId="0" applyFont="1" applyFill="1" applyBorder="1" applyAlignment="1">
      <alignment horizontal="center" vertical="center" wrapText="1"/>
    </xf>
    <xf numFmtId="0" fontId="21" fillId="4" borderId="266" xfId="2" applyFont="1" applyFill="1" applyBorder="1" applyAlignment="1">
      <alignment horizontal="center" vertical="center" wrapText="1"/>
    </xf>
    <xf numFmtId="0" fontId="21" fillId="41" borderId="267" xfId="2" applyFont="1" applyFill="1" applyBorder="1" applyAlignment="1">
      <alignment horizontal="center" vertical="center" wrapText="1"/>
    </xf>
    <xf numFmtId="0" fontId="21" fillId="19" borderId="267" xfId="2" applyFont="1" applyFill="1" applyBorder="1" applyAlignment="1">
      <alignment horizontal="center" vertical="center" wrapText="1"/>
    </xf>
    <xf numFmtId="0" fontId="21" fillId="4" borderId="267" xfId="2" applyFont="1" applyFill="1" applyBorder="1" applyAlignment="1">
      <alignment horizontal="center" vertical="center" wrapText="1"/>
    </xf>
    <xf numFmtId="0" fontId="21" fillId="19" borderId="266" xfId="2" applyFont="1" applyFill="1" applyBorder="1" applyAlignment="1">
      <alignment horizontal="center" vertical="center" wrapText="1"/>
    </xf>
    <xf numFmtId="0" fontId="21" fillId="4" borderId="268" xfId="2" applyFont="1" applyFill="1" applyBorder="1" applyAlignment="1">
      <alignment horizontal="center" vertical="center" wrapText="1"/>
    </xf>
    <xf numFmtId="0" fontId="21" fillId="4" borderId="269" xfId="2" applyFont="1" applyFill="1" applyBorder="1" applyAlignment="1">
      <alignment horizontal="center" vertical="center" wrapText="1"/>
    </xf>
    <xf numFmtId="0" fontId="22" fillId="21" borderId="270" xfId="2" applyFont="1" applyFill="1" applyBorder="1" applyAlignment="1">
      <alignment horizontal="center" vertical="top" wrapText="1"/>
    </xf>
    <xf numFmtId="177" fontId="1" fillId="21" borderId="271" xfId="2" applyNumberFormat="1" applyFont="1" applyFill="1" applyBorder="1" applyAlignment="1">
      <alignment horizontal="center" vertical="center" wrapText="1"/>
    </xf>
    <xf numFmtId="0" fontId="22" fillId="21" borderId="270" xfId="2" applyFont="1" applyFill="1" applyBorder="1" applyAlignment="1">
      <alignment horizontal="center" vertical="center" wrapText="1"/>
    </xf>
    <xf numFmtId="0" fontId="22" fillId="17" borderId="271" xfId="2" applyFont="1" applyFill="1" applyBorder="1" applyAlignment="1">
      <alignment horizontal="center" vertical="top" wrapText="1"/>
    </xf>
    <xf numFmtId="177" fontId="21" fillId="19" borderId="209" xfId="2" applyNumberFormat="1" applyFont="1" applyFill="1" applyBorder="1" applyAlignment="1">
      <alignment horizontal="center" vertical="center" shrinkToFit="1"/>
    </xf>
    <xf numFmtId="177" fontId="1" fillId="17" borderId="271" xfId="2" applyNumberFormat="1" applyFont="1" applyFill="1" applyBorder="1" applyAlignment="1">
      <alignment horizontal="center" vertical="center" wrapText="1"/>
    </xf>
    <xf numFmtId="0" fontId="21" fillId="17" borderId="226" xfId="2" applyFont="1" applyFill="1" applyBorder="1" applyAlignment="1">
      <alignment horizontal="left" vertical="center"/>
    </xf>
    <xf numFmtId="177" fontId="21" fillId="17" borderId="209" xfId="2" applyNumberFormat="1" applyFont="1" applyFill="1" applyBorder="1" applyAlignment="1">
      <alignment horizontal="center" vertical="center" shrinkToFit="1"/>
    </xf>
    <xf numFmtId="177" fontId="34" fillId="39" borderId="209" xfId="2" applyNumberFormat="1" applyFont="1" applyFill="1" applyBorder="1" applyAlignment="1">
      <alignment horizontal="center" vertical="center" wrapText="1"/>
    </xf>
    <xf numFmtId="177" fontId="47" fillId="39" borderId="209" xfId="2" applyNumberFormat="1" applyFont="1" applyFill="1" applyBorder="1" applyAlignment="1">
      <alignment horizontal="center" vertical="center" wrapText="1"/>
    </xf>
    <xf numFmtId="0" fontId="81" fillId="0" borderId="272" xfId="0" applyFont="1" applyBorder="1" applyAlignment="1">
      <alignment horizontal="center" vertical="center" wrapText="1"/>
    </xf>
    <xf numFmtId="0" fontId="81" fillId="0" borderId="210" xfId="0" applyFont="1" applyBorder="1" applyAlignment="1">
      <alignment horizontal="center" vertical="center" wrapText="1"/>
    </xf>
    <xf numFmtId="0" fontId="81" fillId="21" borderId="210" xfId="0" applyFont="1" applyFill="1" applyBorder="1" applyAlignment="1">
      <alignment horizontal="center" vertical="center" wrapText="1"/>
    </xf>
    <xf numFmtId="0" fontId="81" fillId="17" borderId="210" xfId="0" applyFont="1" applyFill="1" applyBorder="1" applyAlignment="1">
      <alignment horizontal="center" vertical="center" wrapText="1"/>
    </xf>
    <xf numFmtId="0" fontId="81" fillId="33" borderId="210" xfId="0" applyFont="1" applyFill="1" applyBorder="1" applyAlignment="1">
      <alignment horizontal="center" vertical="center" wrapText="1"/>
    </xf>
    <xf numFmtId="0" fontId="21" fillId="17" borderId="210" xfId="2" applyFont="1" applyFill="1" applyBorder="1" applyAlignment="1">
      <alignment horizontal="center" vertical="center" wrapText="1"/>
    </xf>
    <xf numFmtId="0" fontId="21" fillId="28" borderId="210" xfId="2" applyFont="1" applyFill="1" applyBorder="1" applyAlignment="1">
      <alignment horizontal="center" vertical="center" wrapText="1"/>
    </xf>
    <xf numFmtId="0" fontId="21" fillId="34" borderId="210" xfId="2" applyFont="1" applyFill="1" applyBorder="1" applyAlignment="1">
      <alignment horizontal="center" vertical="center" wrapText="1"/>
    </xf>
    <xf numFmtId="0" fontId="21" fillId="35" borderId="210" xfId="2" applyFont="1" applyFill="1" applyBorder="1" applyAlignment="1">
      <alignment horizontal="center" vertical="center" wrapText="1"/>
    </xf>
    <xf numFmtId="0" fontId="21" fillId="17" borderId="273" xfId="2" applyFont="1" applyFill="1" applyBorder="1" applyAlignment="1">
      <alignment horizontal="center" vertical="center" wrapText="1"/>
    </xf>
    <xf numFmtId="177" fontId="21" fillId="17" borderId="273" xfId="2" applyNumberFormat="1" applyFont="1" applyFill="1" applyBorder="1" applyAlignment="1">
      <alignment horizontal="center" vertical="center" shrinkToFit="1"/>
    </xf>
    <xf numFmtId="0" fontId="0" fillId="0" borderId="274" xfId="0" applyBorder="1" applyAlignment="1">
      <alignment horizontal="center" vertical="center" wrapText="1"/>
    </xf>
    <xf numFmtId="177" fontId="21" fillId="21" borderId="274" xfId="2" applyNumberFormat="1" applyFont="1" applyFill="1" applyBorder="1" applyAlignment="1">
      <alignment horizontal="center" vertical="center" shrinkToFit="1"/>
    </xf>
    <xf numFmtId="177" fontId="21" fillId="17" borderId="274" xfId="2" applyNumberFormat="1" applyFont="1" applyFill="1" applyBorder="1" applyAlignment="1">
      <alignment horizontal="center" vertical="center" shrinkToFit="1"/>
    </xf>
    <xf numFmtId="0" fontId="21" fillId="0" borderId="273" xfId="2" applyFont="1" applyBorder="1" applyAlignment="1">
      <alignment horizontal="center" vertical="center"/>
    </xf>
    <xf numFmtId="177" fontId="34" fillId="17" borderId="273" xfId="2" applyNumberFormat="1" applyFont="1" applyFill="1" applyBorder="1" applyAlignment="1">
      <alignment horizontal="center" vertical="center" wrapText="1"/>
    </xf>
    <xf numFmtId="0" fontId="21" fillId="17" borderId="275" xfId="2" applyFont="1" applyFill="1" applyBorder="1" applyAlignment="1">
      <alignment horizontal="left" vertical="center"/>
    </xf>
    <xf numFmtId="0" fontId="21" fillId="30" borderId="273" xfId="2" applyFont="1" applyFill="1" applyBorder="1" applyAlignment="1">
      <alignment horizontal="center" vertical="center" wrapText="1"/>
    </xf>
    <xf numFmtId="177" fontId="21" fillId="30" borderId="273" xfId="2" applyNumberFormat="1" applyFont="1" applyFill="1" applyBorder="1" applyAlignment="1">
      <alignment horizontal="center" vertical="center" shrinkToFit="1"/>
    </xf>
    <xf numFmtId="177" fontId="21" fillId="28" borderId="273" xfId="2" applyNumberFormat="1" applyFont="1" applyFill="1" applyBorder="1" applyAlignment="1">
      <alignment horizontal="center" vertical="center" shrinkToFit="1"/>
    </xf>
    <xf numFmtId="0" fontId="6" fillId="28" borderId="273" xfId="2" applyFill="1" applyBorder="1" applyAlignment="1">
      <alignment horizontal="center" vertical="center"/>
    </xf>
    <xf numFmtId="177" fontId="1" fillId="17" borderId="273" xfId="2" applyNumberFormat="1" applyFont="1" applyFill="1" applyBorder="1" applyAlignment="1">
      <alignment horizontal="center" vertical="center" wrapText="1"/>
    </xf>
    <xf numFmtId="0" fontId="21" fillId="17" borderId="210" xfId="2" applyFont="1" applyFill="1" applyBorder="1" applyAlignment="1">
      <alignment horizontal="left" vertical="center"/>
    </xf>
    <xf numFmtId="0" fontId="21" fillId="30" borderId="210" xfId="2" applyFont="1" applyFill="1" applyBorder="1" applyAlignment="1">
      <alignment horizontal="left" vertical="center"/>
    </xf>
    <xf numFmtId="0" fontId="86" fillId="30" borderId="272" xfId="2" applyFont="1" applyFill="1" applyBorder="1" applyAlignment="1">
      <alignment horizontal="center" vertical="center"/>
    </xf>
    <xf numFmtId="177" fontId="86" fillId="30" borderId="272" xfId="2" applyNumberFormat="1" applyFont="1" applyFill="1" applyBorder="1" applyAlignment="1">
      <alignment horizontal="center" vertical="center" shrinkToFit="1"/>
    </xf>
    <xf numFmtId="177" fontId="10" fillId="30" borderId="272" xfId="2" applyNumberFormat="1" applyFont="1" applyFill="1" applyBorder="1" applyAlignment="1">
      <alignment horizontal="center" vertical="center" wrapText="1"/>
    </xf>
    <xf numFmtId="177" fontId="12" fillId="36" borderId="276" xfId="2" applyNumberFormat="1" applyFont="1" applyFill="1" applyBorder="1" applyAlignment="1">
      <alignment horizontal="center" vertical="center" wrapText="1"/>
    </xf>
    <xf numFmtId="177" fontId="86" fillId="30" borderId="210" xfId="2" applyNumberFormat="1" applyFont="1" applyFill="1" applyBorder="1" applyAlignment="1">
      <alignment horizontal="center" vertical="center" shrinkToFit="1"/>
    </xf>
    <xf numFmtId="177" fontId="123" fillId="30" borderId="210" xfId="2" applyNumberFormat="1" applyFont="1" applyFill="1" applyBorder="1" applyAlignment="1">
      <alignment horizontal="center" vertical="center" wrapText="1"/>
    </xf>
    <xf numFmtId="0" fontId="21" fillId="17" borderId="277" xfId="2" applyFont="1" applyFill="1" applyBorder="1" applyAlignment="1">
      <alignment horizontal="left" vertical="center"/>
    </xf>
    <xf numFmtId="0" fontId="97" fillId="36" borderId="210" xfId="0" applyFont="1" applyFill="1" applyBorder="1" applyAlignment="1">
      <alignment horizontal="center" vertical="center" wrapText="1"/>
    </xf>
    <xf numFmtId="177" fontId="98" fillId="36" borderId="210" xfId="2" applyNumberFormat="1" applyFont="1" applyFill="1" applyBorder="1" applyAlignment="1">
      <alignment horizontal="center" vertical="center" shrinkToFit="1"/>
    </xf>
    <xf numFmtId="177" fontId="6" fillId="17" borderId="210" xfId="2" applyNumberFormat="1" applyFill="1" applyBorder="1" applyAlignment="1">
      <alignment horizontal="center" vertical="center" shrinkToFit="1"/>
    </xf>
    <xf numFmtId="177" fontId="6" fillId="21" borderId="210" xfId="2" applyNumberFormat="1" applyFill="1" applyBorder="1" applyAlignment="1">
      <alignment horizontal="center" vertical="center" shrinkToFit="1"/>
    </xf>
    <xf numFmtId="177" fontId="12" fillId="39" borderId="210" xfId="2" applyNumberFormat="1" applyFont="1" applyFill="1" applyBorder="1" applyAlignment="1">
      <alignment horizontal="center" vertical="center" shrinkToFit="1"/>
    </xf>
    <xf numFmtId="0" fontId="21" fillId="5" borderId="277" xfId="2" applyFont="1" applyFill="1" applyBorder="1" applyAlignment="1">
      <alignment horizontal="left" vertical="center"/>
    </xf>
    <xf numFmtId="177" fontId="6" fillId="6" borderId="272" xfId="2" applyNumberFormat="1" applyFill="1" applyBorder="1" applyAlignment="1">
      <alignment horizontal="center" vertical="center" shrinkToFit="1"/>
    </xf>
    <xf numFmtId="177" fontId="6" fillId="5" borderId="272" xfId="2" applyNumberFormat="1" applyFill="1" applyBorder="1" applyAlignment="1">
      <alignment horizontal="center" vertical="center" shrinkToFit="1"/>
    </xf>
    <xf numFmtId="0" fontId="0" fillId="0" borderId="272" xfId="0" applyBorder="1" applyAlignment="1">
      <alignment horizontal="center" vertical="center" wrapText="1"/>
    </xf>
    <xf numFmtId="0" fontId="28" fillId="0" borderId="272" xfId="0" applyFont="1" applyBorder="1" applyAlignment="1">
      <alignment horizontal="center" vertical="center" wrapText="1"/>
    </xf>
    <xf numFmtId="0" fontId="0" fillId="21" borderId="272" xfId="0" applyFill="1" applyBorder="1" applyAlignment="1">
      <alignment horizontal="center" vertical="center" wrapText="1"/>
    </xf>
    <xf numFmtId="0" fontId="1" fillId="0" borderId="272" xfId="0" applyFont="1" applyBorder="1" applyAlignment="1">
      <alignment horizontal="center" vertical="center" wrapText="1"/>
    </xf>
    <xf numFmtId="177" fontId="6" fillId="0" borderId="272" xfId="2" applyNumberFormat="1" applyBorder="1" applyAlignment="1">
      <alignment horizontal="center" vertical="center" shrinkToFit="1"/>
    </xf>
    <xf numFmtId="177" fontId="12" fillId="39" borderId="278" xfId="2" applyNumberFormat="1" applyFont="1" applyFill="1" applyBorder="1" applyAlignment="1">
      <alignment horizontal="center" vertical="center" wrapText="1"/>
    </xf>
    <xf numFmtId="0" fontId="21" fillId="0" borderId="210" xfId="2" applyFont="1" applyBorder="1" applyAlignment="1">
      <alignment horizontal="left" vertical="center"/>
    </xf>
    <xf numFmtId="177" fontId="6" fillId="0" borderId="210" xfId="2" applyNumberFormat="1" applyBorder="1" applyAlignment="1">
      <alignment horizontal="center" vertical="center" shrinkToFit="1"/>
    </xf>
    <xf numFmtId="177" fontId="6" fillId="5" borderId="210" xfId="2" applyNumberFormat="1" applyFill="1" applyBorder="1" applyAlignment="1">
      <alignment horizontal="center" vertical="center" shrinkToFit="1"/>
    </xf>
    <xf numFmtId="177" fontId="6" fillId="20" borderId="210" xfId="2" applyNumberFormat="1" applyFill="1" applyBorder="1" applyAlignment="1">
      <alignment horizontal="center" vertical="center" shrinkToFit="1"/>
    </xf>
    <xf numFmtId="177" fontId="10" fillId="0" borderId="210" xfId="2" applyNumberFormat="1" applyFont="1" applyBorder="1" applyAlignment="1">
      <alignment horizontal="center" vertical="center" shrinkToFit="1"/>
    </xf>
    <xf numFmtId="0" fontId="21" fillId="5" borderId="210" xfId="2" applyFont="1" applyFill="1" applyBorder="1" applyAlignment="1">
      <alignment horizontal="left" vertical="center"/>
    </xf>
    <xf numFmtId="177" fontId="6" fillId="6" borderId="210" xfId="2" applyNumberFormat="1" applyFill="1" applyBorder="1" applyAlignment="1">
      <alignment horizontal="center" vertical="center" shrinkToFit="1"/>
    </xf>
    <xf numFmtId="177" fontId="6" fillId="2" borderId="210" xfId="2" applyNumberFormat="1" applyFill="1" applyBorder="1" applyAlignment="1">
      <alignment horizontal="center" vertical="center" shrinkToFit="1"/>
    </xf>
    <xf numFmtId="0" fontId="0" fillId="0" borderId="210" xfId="0" applyBorder="1" applyAlignment="1">
      <alignment horizontal="center" vertical="center" wrapText="1"/>
    </xf>
    <xf numFmtId="0" fontId="0" fillId="2" borderId="210" xfId="0" applyFill="1" applyBorder="1" applyAlignment="1">
      <alignment horizontal="center" vertical="center" wrapText="1"/>
    </xf>
    <xf numFmtId="0" fontId="1" fillId="0" borderId="210" xfId="0" applyFont="1" applyBorder="1" applyAlignment="1">
      <alignment horizontal="center" vertical="center" wrapText="1"/>
    </xf>
    <xf numFmtId="0" fontId="6" fillId="5" borderId="210" xfId="2" applyFill="1" applyBorder="1" applyAlignment="1">
      <alignment horizontal="center" vertical="center" wrapText="1"/>
    </xf>
    <xf numFmtId="177" fontId="12" fillId="26" borderId="278" xfId="2" applyNumberFormat="1" applyFont="1" applyFill="1" applyBorder="1" applyAlignment="1">
      <alignment horizontal="center" vertical="center" wrapText="1"/>
    </xf>
    <xf numFmtId="0" fontId="6" fillId="0" borderId="210" xfId="2" applyBorder="1" applyAlignment="1">
      <alignment horizontal="center" vertical="center"/>
    </xf>
    <xf numFmtId="177" fontId="1" fillId="0" borderId="210" xfId="2" applyNumberFormat="1" applyFont="1" applyBorder="1" applyAlignment="1">
      <alignment horizontal="center" vertical="center" shrinkToFit="1"/>
    </xf>
    <xf numFmtId="177" fontId="12" fillId="0" borderId="210" xfId="2" applyNumberFormat="1" applyFont="1" applyBorder="1" applyAlignment="1">
      <alignment horizontal="center" vertical="center" shrinkToFit="1"/>
    </xf>
    <xf numFmtId="0" fontId="21" fillId="5" borderId="277" xfId="2" applyFont="1" applyFill="1" applyBorder="1" applyAlignment="1">
      <alignment horizontal="center" vertical="center"/>
    </xf>
    <xf numFmtId="177" fontId="6" fillId="5" borderId="210" xfId="2" applyNumberFormat="1" applyFill="1" applyBorder="1" applyAlignment="1">
      <alignment horizontal="center" vertical="center" wrapText="1"/>
    </xf>
    <xf numFmtId="177" fontId="6" fillId="0" borderId="210" xfId="2" applyNumberFormat="1" applyBorder="1" applyAlignment="1">
      <alignment horizontal="center" vertical="center" wrapText="1"/>
    </xf>
    <xf numFmtId="177" fontId="6" fillId="6" borderId="210" xfId="2" applyNumberFormat="1" applyFill="1" applyBorder="1" applyAlignment="1">
      <alignment horizontal="center" vertical="center" wrapText="1"/>
    </xf>
    <xf numFmtId="0" fontId="6" fillId="0" borderId="210" xfId="2" applyBorder="1" applyAlignment="1">
      <alignment horizontal="center" vertical="center" wrapText="1"/>
    </xf>
    <xf numFmtId="0" fontId="21" fillId="5" borderId="279" xfId="2" applyFont="1" applyFill="1" applyBorder="1" applyAlignment="1">
      <alignment horizontal="left" vertical="center"/>
    </xf>
    <xf numFmtId="177" fontId="12" fillId="0" borderId="210" xfId="2" applyNumberFormat="1" applyFont="1" applyBorder="1" applyAlignment="1">
      <alignment horizontal="center" vertical="center" wrapText="1"/>
    </xf>
    <xf numFmtId="0" fontId="21" fillId="5" borderId="270" xfId="2" applyFont="1" applyFill="1" applyBorder="1" applyAlignment="1">
      <alignment horizontal="center" vertical="center"/>
    </xf>
    <xf numFmtId="177" fontId="6" fillId="7" borderId="278" xfId="2" applyNumberFormat="1" applyFill="1" applyBorder="1" applyAlignment="1">
      <alignment horizontal="center" vertical="center" wrapText="1"/>
    </xf>
    <xf numFmtId="0" fontId="21" fillId="5" borderId="279" xfId="2" applyFont="1" applyFill="1" applyBorder="1" applyAlignment="1">
      <alignment horizontal="center" vertical="center"/>
    </xf>
    <xf numFmtId="0" fontId="21" fillId="0" borderId="270" xfId="2" applyFont="1" applyBorder="1" applyAlignment="1">
      <alignment horizontal="center" vertical="center"/>
    </xf>
    <xf numFmtId="0" fontId="6" fillId="6" borderId="210" xfId="2" applyFill="1" applyBorder="1" applyAlignment="1">
      <alignment horizontal="center" vertical="center" wrapText="1"/>
    </xf>
    <xf numFmtId="0" fontId="21" fillId="0" borderId="279" xfId="2" applyFont="1" applyBorder="1" applyAlignment="1">
      <alignment horizontal="center" vertical="center"/>
    </xf>
    <xf numFmtId="177" fontId="6" fillId="0" borderId="278" xfId="2" applyNumberFormat="1" applyBorder="1" applyAlignment="1">
      <alignment horizontal="center" vertical="center" wrapText="1"/>
    </xf>
    <xf numFmtId="177" fontId="6" fillId="7" borderId="210" xfId="2" applyNumberFormat="1" applyFill="1" applyBorder="1" applyAlignment="1">
      <alignment horizontal="center" vertical="center" wrapText="1"/>
    </xf>
    <xf numFmtId="0" fontId="6" fillId="0" borderId="280" xfId="2" applyBorder="1" applyAlignment="1">
      <alignment horizontal="center" vertical="center" wrapText="1"/>
    </xf>
    <xf numFmtId="0" fontId="6" fillId="6" borderId="280" xfId="2" applyFill="1" applyBorder="1" applyAlignment="1">
      <alignment horizontal="center" vertical="center" wrapText="1"/>
    </xf>
    <xf numFmtId="177" fontId="6" fillId="0" borderId="281" xfId="2" applyNumberFormat="1" applyBorder="1" applyAlignment="1">
      <alignment horizontal="center" vertical="center" wrapText="1"/>
    </xf>
    <xf numFmtId="0" fontId="6" fillId="2" borderId="210" xfId="2" applyFill="1" applyBorder="1" applyAlignment="1">
      <alignment horizontal="center" vertical="center" wrapText="1"/>
    </xf>
    <xf numFmtId="0" fontId="68" fillId="5" borderId="286" xfId="2" applyFont="1" applyFill="1" applyBorder="1" applyAlignment="1">
      <alignment horizontal="center" vertical="center"/>
    </xf>
    <xf numFmtId="0" fontId="6" fillId="5" borderId="290" xfId="2" applyFill="1" applyBorder="1">
      <alignment vertical="center"/>
    </xf>
    <xf numFmtId="0" fontId="6" fillId="5" borderId="291" xfId="2" applyFill="1" applyBorder="1">
      <alignment vertical="center"/>
    </xf>
    <xf numFmtId="0" fontId="6" fillId="5" borderId="292" xfId="2" applyFill="1" applyBorder="1">
      <alignment vertical="center"/>
    </xf>
    <xf numFmtId="0" fontId="6" fillId="0" borderId="293" xfId="2" applyBorder="1">
      <alignment vertical="center"/>
    </xf>
    <xf numFmtId="0" fontId="6" fillId="0" borderId="294" xfId="2" applyBorder="1">
      <alignment vertical="center"/>
    </xf>
    <xf numFmtId="0" fontId="6" fillId="0" borderId="295" xfId="2" applyBorder="1">
      <alignment vertical="center"/>
    </xf>
    <xf numFmtId="0" fontId="6" fillId="0" borderId="296" xfId="2" applyBorder="1">
      <alignment vertical="center"/>
    </xf>
    <xf numFmtId="0" fontId="154" fillId="19" borderId="235" xfId="2" applyFont="1" applyFill="1" applyBorder="1" applyAlignment="1">
      <alignment horizontal="center" vertical="center" wrapText="1"/>
    </xf>
    <xf numFmtId="0" fontId="126" fillId="19" borderId="235" xfId="2" applyFont="1" applyFill="1" applyBorder="1" applyAlignment="1">
      <alignment horizontal="center" vertical="center" wrapText="1"/>
    </xf>
    <xf numFmtId="0" fontId="21" fillId="19" borderId="235" xfId="2" applyFont="1" applyFill="1" applyBorder="1" applyAlignment="1">
      <alignment horizontal="left" vertical="center" shrinkToFit="1"/>
    </xf>
    <xf numFmtId="14" fontId="21" fillId="19" borderId="235" xfId="2" applyNumberFormat="1" applyFont="1" applyFill="1" applyBorder="1" applyAlignment="1">
      <alignment horizontal="center" vertical="center"/>
    </xf>
    <xf numFmtId="14" fontId="21" fillId="19" borderId="236" xfId="2" applyNumberFormat="1" applyFont="1" applyFill="1" applyBorder="1" applyAlignment="1">
      <alignment horizontal="center" vertical="center"/>
    </xf>
    <xf numFmtId="0" fontId="154" fillId="25" borderId="235" xfId="2" applyFont="1" applyFill="1" applyBorder="1" applyAlignment="1">
      <alignment horizontal="center" vertical="center" wrapText="1"/>
    </xf>
    <xf numFmtId="0" fontId="126" fillId="25" borderId="189" xfId="2" applyFont="1" applyFill="1" applyBorder="1" applyAlignment="1">
      <alignment horizontal="center" vertical="center" wrapText="1"/>
    </xf>
    <xf numFmtId="0" fontId="21" fillId="25" borderId="189" xfId="2" applyFont="1" applyFill="1" applyBorder="1" applyAlignment="1">
      <alignment horizontal="left" vertical="center" shrinkToFit="1"/>
    </xf>
    <xf numFmtId="14" fontId="21" fillId="25" borderId="189" xfId="2" applyNumberFormat="1" applyFont="1" applyFill="1" applyBorder="1" applyAlignment="1">
      <alignment horizontal="center" vertical="center"/>
    </xf>
    <xf numFmtId="14" fontId="21" fillId="25" borderId="190" xfId="2" applyNumberFormat="1" applyFont="1" applyFill="1" applyBorder="1" applyAlignment="1">
      <alignment horizontal="center" vertical="center"/>
    </xf>
    <xf numFmtId="0" fontId="126" fillId="25" borderId="235" xfId="2" applyFont="1" applyFill="1" applyBorder="1" applyAlignment="1">
      <alignment horizontal="center" vertical="center" wrapText="1"/>
    </xf>
    <xf numFmtId="0" fontId="21" fillId="25" borderId="235" xfId="2" applyFont="1" applyFill="1" applyBorder="1" applyAlignment="1">
      <alignment horizontal="left" vertical="center" shrinkToFit="1"/>
    </xf>
    <xf numFmtId="14" fontId="21" fillId="25" borderId="235" xfId="2" applyNumberFormat="1" applyFont="1" applyFill="1" applyBorder="1" applyAlignment="1">
      <alignment horizontal="center" vertical="center"/>
    </xf>
    <xf numFmtId="14" fontId="21" fillId="25" borderId="236" xfId="2" applyNumberFormat="1" applyFont="1" applyFill="1" applyBorder="1" applyAlignment="1">
      <alignment horizontal="center" vertical="center"/>
    </xf>
    <xf numFmtId="0" fontId="154" fillId="24" borderId="235" xfId="2" applyFont="1" applyFill="1" applyBorder="1" applyAlignment="1">
      <alignment horizontal="center" vertical="center" wrapText="1"/>
    </xf>
    <xf numFmtId="0" fontId="126" fillId="24" borderId="235" xfId="2" applyFont="1" applyFill="1" applyBorder="1" applyAlignment="1">
      <alignment horizontal="center" vertical="center" wrapText="1"/>
    </xf>
    <xf numFmtId="0" fontId="21" fillId="24" borderId="235" xfId="2" applyFont="1" applyFill="1" applyBorder="1" applyAlignment="1">
      <alignment horizontal="left" vertical="center" shrinkToFit="1"/>
    </xf>
    <xf numFmtId="14" fontId="21" fillId="24" borderId="235" xfId="2" applyNumberFormat="1" applyFont="1" applyFill="1" applyBorder="1" applyAlignment="1">
      <alignment horizontal="center" vertical="center"/>
    </xf>
    <xf numFmtId="14" fontId="21" fillId="24" borderId="236" xfId="2" applyNumberFormat="1" applyFont="1" applyFill="1" applyBorder="1" applyAlignment="1">
      <alignment horizontal="center" vertical="center"/>
    </xf>
    <xf numFmtId="0" fontId="154" fillId="45" borderId="235" xfId="2" applyFont="1" applyFill="1" applyBorder="1" applyAlignment="1">
      <alignment horizontal="center" vertical="center" wrapText="1"/>
    </xf>
    <xf numFmtId="0" fontId="126" fillId="45" borderId="235" xfId="2" applyFont="1" applyFill="1" applyBorder="1" applyAlignment="1">
      <alignment horizontal="center" vertical="center" wrapText="1"/>
    </xf>
    <xf numFmtId="0" fontId="21" fillId="45" borderId="235" xfId="2" applyFont="1" applyFill="1" applyBorder="1" applyAlignment="1">
      <alignment horizontal="left" vertical="center" shrinkToFit="1"/>
    </xf>
    <xf numFmtId="14" fontId="21" fillId="45" borderId="235" xfId="2" applyNumberFormat="1" applyFont="1" applyFill="1" applyBorder="1" applyAlignment="1">
      <alignment horizontal="center" vertical="center"/>
    </xf>
    <xf numFmtId="14" fontId="21" fillId="45" borderId="236" xfId="2" applyNumberFormat="1" applyFont="1" applyFill="1" applyBorder="1" applyAlignment="1">
      <alignment horizontal="center" vertical="center"/>
    </xf>
    <xf numFmtId="0" fontId="154" fillId="38" borderId="235" xfId="2" applyFont="1" applyFill="1" applyBorder="1" applyAlignment="1">
      <alignment horizontal="center" vertical="center" wrapText="1"/>
    </xf>
    <xf numFmtId="0" fontId="126" fillId="38" borderId="235" xfId="2" applyFont="1" applyFill="1" applyBorder="1" applyAlignment="1">
      <alignment horizontal="center" vertical="center" wrapText="1"/>
    </xf>
    <xf numFmtId="0" fontId="21" fillId="38" borderId="235" xfId="2" applyFont="1" applyFill="1" applyBorder="1" applyAlignment="1">
      <alignment horizontal="left" vertical="center" shrinkToFit="1"/>
    </xf>
    <xf numFmtId="14" fontId="21" fillId="38" borderId="235" xfId="2" applyNumberFormat="1" applyFont="1" applyFill="1" applyBorder="1" applyAlignment="1">
      <alignment horizontal="center" vertical="center"/>
    </xf>
    <xf numFmtId="14" fontId="21" fillId="38" borderId="236" xfId="2" applyNumberFormat="1" applyFont="1" applyFill="1" applyBorder="1" applyAlignment="1">
      <alignment horizontal="center" vertical="center"/>
    </xf>
    <xf numFmtId="0" fontId="172" fillId="0" borderId="0" xfId="2" applyFont="1">
      <alignment vertical="center"/>
    </xf>
    <xf numFmtId="0" fontId="7" fillId="3" borderId="0" xfId="4" applyFont="1" applyFill="1" applyAlignment="1">
      <alignment vertical="top"/>
    </xf>
    <xf numFmtId="0" fontId="7" fillId="3" borderId="0" xfId="2" applyFont="1" applyFill="1" applyAlignment="1">
      <alignment vertical="top"/>
    </xf>
    <xf numFmtId="0" fontId="165" fillId="3" borderId="0" xfId="2" applyFont="1" applyFill="1" applyAlignment="1">
      <alignment vertical="top"/>
    </xf>
    <xf numFmtId="0" fontId="31" fillId="3" borderId="0" xfId="2" applyFont="1" applyFill="1" applyAlignment="1">
      <alignment vertical="top"/>
    </xf>
    <xf numFmtId="0" fontId="32" fillId="47" borderId="0" xfId="4" applyFont="1" applyFill="1"/>
    <xf numFmtId="0" fontId="6" fillId="47" borderId="0" xfId="4" applyFill="1"/>
    <xf numFmtId="0" fontId="8" fillId="0" borderId="273" xfId="1" applyBorder="1" applyAlignment="1" applyProtection="1">
      <alignment vertical="center" wrapText="1"/>
    </xf>
    <xf numFmtId="0" fontId="70" fillId="0" borderId="0" xfId="0" applyFont="1" applyAlignment="1">
      <alignment horizontal="left" vertical="center" wrapText="1"/>
    </xf>
    <xf numFmtId="0" fontId="74" fillId="0" borderId="0" xfId="0" applyFont="1" applyAlignment="1">
      <alignment horizontal="left" vertical="center" wrapText="1"/>
    </xf>
    <xf numFmtId="0" fontId="73" fillId="0" borderId="0" xfId="0" applyFont="1" applyAlignment="1">
      <alignment horizontal="left" vertical="center" wrapText="1"/>
    </xf>
    <xf numFmtId="0" fontId="74" fillId="0" borderId="0" xfId="0" applyFont="1" applyAlignment="1">
      <alignment horizontal="left" vertical="top" wrapText="1"/>
    </xf>
    <xf numFmtId="0" fontId="70" fillId="0" borderId="0" xfId="0" applyFont="1" applyAlignment="1">
      <alignment horizontal="left" vertical="top" wrapText="1"/>
    </xf>
    <xf numFmtId="0" fontId="71" fillId="0" borderId="0" xfId="0" applyFont="1" applyAlignment="1">
      <alignment horizontal="left" vertical="center" wrapText="1"/>
    </xf>
    <xf numFmtId="0" fontId="6" fillId="0" borderId="23"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99" fillId="5" borderId="0" xfId="0" applyFont="1" applyFill="1" applyAlignment="1">
      <alignment horizontal="left" vertical="center" wrapText="1"/>
    </xf>
    <xf numFmtId="0" fontId="99" fillId="5" borderId="25" xfId="0" applyFont="1" applyFill="1" applyBorder="1" applyAlignment="1">
      <alignment horizontal="left" vertical="center" wrapText="1"/>
    </xf>
    <xf numFmtId="0" fontId="99" fillId="5" borderId="0" xfId="0" applyFont="1" applyFill="1" applyAlignment="1">
      <alignment horizontal="left" vertical="center"/>
    </xf>
    <xf numFmtId="0" fontId="99" fillId="5" borderId="0" xfId="0" applyFont="1" applyFill="1" applyAlignment="1">
      <alignment horizontal="left" vertical="top" wrapText="1"/>
    </xf>
    <xf numFmtId="0" fontId="8" fillId="0" borderId="0" xfId="1" applyAlignment="1" applyProtection="1">
      <alignment horizontal="center" vertical="center" wrapText="1"/>
    </xf>
    <xf numFmtId="0" fontId="173" fillId="33" borderId="0" xfId="0" applyFont="1" applyFill="1" applyAlignment="1">
      <alignment horizontal="center" vertical="center" wrapText="1"/>
    </xf>
    <xf numFmtId="0" fontId="40" fillId="17" borderId="0" xfId="17" applyFont="1" applyFill="1" applyAlignment="1">
      <alignment horizontal="left" vertical="center"/>
    </xf>
    <xf numFmtId="0" fontId="47" fillId="17" borderId="17" xfId="17" applyFont="1" applyFill="1" applyBorder="1" applyAlignment="1">
      <alignment horizontal="center" vertical="center"/>
    </xf>
    <xf numFmtId="0" fontId="47" fillId="17" borderId="18" xfId="17" applyFont="1" applyFill="1" applyBorder="1" applyAlignment="1">
      <alignment horizontal="center" vertical="center"/>
    </xf>
    <xf numFmtId="0" fontId="47" fillId="0" borderId="18" xfId="17" applyFont="1" applyBorder="1" applyAlignment="1">
      <alignment horizontal="center" vertical="center"/>
    </xf>
    <xf numFmtId="0" fontId="47" fillId="0" borderId="19" xfId="17" applyFont="1"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1" fillId="0" borderId="28" xfId="17" applyBorder="1" applyAlignment="1">
      <alignment horizontal="center" vertical="center"/>
    </xf>
    <xf numFmtId="0" fontId="35" fillId="0" borderId="29" xfId="17" applyFont="1" applyBorder="1" applyAlignment="1">
      <alignment horizontal="center" vertical="center" wrapText="1"/>
    </xf>
    <xf numFmtId="0" fontId="35" fillId="0" borderId="13" xfId="17" applyFont="1" applyBorder="1" applyAlignment="1">
      <alignment horizontal="center" vertical="center" wrapText="1"/>
    </xf>
    <xf numFmtId="0" fontId="31" fillId="15" borderId="0" xfId="17" applyFont="1" applyFill="1" applyAlignment="1">
      <alignment horizontal="center" vertical="center"/>
    </xf>
    <xf numFmtId="179" fontId="125" fillId="0" borderId="98" xfId="17" applyNumberFormat="1" applyFont="1" applyBorder="1" applyAlignment="1">
      <alignment horizontal="center" vertical="center" shrinkToFit="1"/>
    </xf>
    <xf numFmtId="179" fontId="125" fillId="0" borderId="99" xfId="17" applyNumberFormat="1" applyFont="1" applyBorder="1" applyAlignment="1">
      <alignment horizontal="center" vertical="center" shrinkToFit="1"/>
    </xf>
    <xf numFmtId="0" fontId="45" fillId="0" borderId="30" xfId="17" applyFont="1" applyBorder="1" applyAlignment="1">
      <alignment horizontal="center" vertical="center"/>
    </xf>
    <xf numFmtId="0" fontId="45" fillId="0" borderId="31" xfId="17" applyFont="1" applyBorder="1" applyAlignment="1">
      <alignment horizontal="center" vertical="center"/>
    </xf>
    <xf numFmtId="0" fontId="10" fillId="6" borderId="86" xfId="17" applyFont="1" applyFill="1" applyBorder="1" applyAlignment="1">
      <alignment horizontal="center" vertical="center" wrapText="1"/>
    </xf>
    <xf numFmtId="0" fontId="10" fillId="6" borderId="84" xfId="17" applyFont="1" applyFill="1" applyBorder="1" applyAlignment="1">
      <alignment horizontal="center" vertical="center" wrapText="1"/>
    </xf>
    <xf numFmtId="0" fontId="10" fillId="6" borderId="87" xfId="17" applyFont="1" applyFill="1" applyBorder="1" applyAlignment="1">
      <alignment horizontal="center" vertical="center" wrapText="1"/>
    </xf>
    <xf numFmtId="0" fontId="89" fillId="17" borderId="110" xfId="17" applyFont="1" applyFill="1" applyBorder="1" applyAlignment="1">
      <alignment horizontal="left" vertical="top" wrapText="1"/>
    </xf>
    <xf numFmtId="0" fontId="89" fillId="17" borderId="106" xfId="17" applyFont="1" applyFill="1" applyBorder="1" applyAlignment="1">
      <alignment horizontal="left" vertical="top" wrapText="1"/>
    </xf>
    <xf numFmtId="0" fontId="89" fillId="17" borderId="107" xfId="17" applyFont="1" applyFill="1" applyBorder="1" applyAlignment="1">
      <alignment horizontal="left" vertical="top" wrapText="1"/>
    </xf>
    <xf numFmtId="0" fontId="89" fillId="19" borderId="110" xfId="17" applyFont="1" applyFill="1" applyBorder="1" applyAlignment="1">
      <alignment horizontal="left" vertical="top" wrapText="1"/>
    </xf>
    <xf numFmtId="0" fontId="89" fillId="19" borderId="106" xfId="17" applyFont="1" applyFill="1" applyBorder="1" applyAlignment="1">
      <alignment horizontal="left" vertical="top" wrapText="1"/>
    </xf>
    <xf numFmtId="0" fontId="89" fillId="19" borderId="107" xfId="17" applyFont="1" applyFill="1" applyBorder="1" applyAlignment="1">
      <alignment horizontal="left" vertical="top" wrapText="1"/>
    </xf>
    <xf numFmtId="0" fontId="34" fillId="17" borderId="32" xfId="18" applyFont="1" applyFill="1" applyBorder="1" applyAlignment="1">
      <alignment horizontal="center" vertical="center"/>
    </xf>
    <xf numFmtId="0" fontId="34" fillId="17" borderId="33" xfId="18" applyFont="1" applyFill="1" applyBorder="1" applyAlignment="1">
      <alignment horizontal="center" vertical="center"/>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11" fillId="0" borderId="104" xfId="17" applyFont="1" applyBorder="1" applyAlignment="1">
      <alignment horizontal="center" vertical="center" wrapText="1"/>
    </xf>
    <xf numFmtId="0" fontId="52" fillId="17" borderId="53" xfId="17" applyFont="1" applyFill="1" applyBorder="1" applyAlignment="1">
      <alignment horizontal="center" vertical="center"/>
    </xf>
    <xf numFmtId="0" fontId="52" fillId="17" borderId="54" xfId="17" applyFont="1" applyFill="1" applyBorder="1" applyAlignment="1">
      <alignment horizontal="center" vertical="center"/>
    </xf>
    <xf numFmtId="0" fontId="52" fillId="17" borderId="55" xfId="17" applyFont="1" applyFill="1" applyBorder="1" applyAlignment="1">
      <alignment horizontal="center" vertical="center"/>
    </xf>
    <xf numFmtId="0" fontId="89" fillId="19" borderId="156" xfId="17" applyFont="1" applyFill="1" applyBorder="1" applyAlignment="1">
      <alignment horizontal="left" vertical="top" wrapText="1"/>
    </xf>
    <xf numFmtId="0" fontId="89" fillId="19" borderId="154" xfId="17" applyFont="1" applyFill="1" applyBorder="1" applyAlignment="1">
      <alignment horizontal="left" vertical="top" wrapText="1"/>
    </xf>
    <xf numFmtId="0" fontId="89" fillId="19" borderId="155" xfId="17" applyFont="1" applyFill="1" applyBorder="1" applyAlignment="1">
      <alignment horizontal="left" vertical="top" wrapText="1"/>
    </xf>
    <xf numFmtId="0" fontId="103" fillId="17" borderId="153" xfId="17" applyFont="1" applyFill="1" applyBorder="1" applyAlignment="1">
      <alignment horizontal="left" vertical="top" wrapText="1"/>
    </xf>
    <xf numFmtId="0" fontId="103" fillId="17" borderId="154" xfId="17" applyFont="1" applyFill="1" applyBorder="1" applyAlignment="1">
      <alignment horizontal="left" vertical="top" wrapText="1"/>
    </xf>
    <xf numFmtId="0" fontId="103" fillId="17" borderId="155" xfId="17" applyFont="1" applyFill="1" applyBorder="1" applyAlignment="1">
      <alignment horizontal="left" vertical="top" wrapText="1"/>
    </xf>
    <xf numFmtId="0" fontId="34" fillId="17" borderId="110" xfId="17" applyFont="1" applyFill="1" applyBorder="1" applyAlignment="1">
      <alignment horizontal="left" vertical="top" wrapText="1"/>
    </xf>
    <xf numFmtId="0" fontId="34" fillId="17" borderId="106" xfId="17" applyFont="1" applyFill="1" applyBorder="1" applyAlignment="1">
      <alignment horizontal="left" vertical="top" wrapText="1"/>
    </xf>
    <xf numFmtId="0" fontId="34" fillId="17" borderId="107" xfId="17" applyFont="1" applyFill="1" applyBorder="1" applyAlignment="1">
      <alignment horizontal="left" vertical="top" wrapText="1"/>
    </xf>
    <xf numFmtId="0" fontId="156" fillId="17" borderId="110" xfId="17" applyFont="1" applyFill="1" applyBorder="1" applyAlignment="1">
      <alignment horizontal="left" vertical="top" wrapText="1"/>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2" fillId="17" borderId="110" xfId="17" applyFont="1" applyFill="1" applyBorder="1" applyAlignment="1">
      <alignment horizontal="left" vertical="top" wrapText="1"/>
    </xf>
    <xf numFmtId="0" fontId="12" fillId="17" borderId="106" xfId="17" applyFont="1" applyFill="1" applyBorder="1" applyAlignment="1">
      <alignment horizontal="left" vertical="top" wrapText="1"/>
    </xf>
    <xf numFmtId="0" fontId="12" fillId="17" borderId="107" xfId="17" applyFont="1" applyFill="1" applyBorder="1" applyAlignment="1">
      <alignment horizontal="left" vertical="top" wrapText="1"/>
    </xf>
    <xf numFmtId="0" fontId="156" fillId="19" borderId="110" xfId="17" applyFont="1" applyFill="1" applyBorder="1" applyAlignment="1">
      <alignment horizontal="left" vertical="top" wrapText="1"/>
    </xf>
    <xf numFmtId="0" fontId="34" fillId="19" borderId="106" xfId="17" applyFont="1" applyFill="1" applyBorder="1" applyAlignment="1">
      <alignment horizontal="left" vertical="top" wrapText="1"/>
    </xf>
    <xf numFmtId="0" fontId="34" fillId="19" borderId="107" xfId="17" applyFont="1" applyFill="1" applyBorder="1" applyAlignment="1">
      <alignment horizontal="left" vertical="top" wrapText="1"/>
    </xf>
    <xf numFmtId="0" fontId="12" fillId="19" borderId="110" xfId="17" applyFont="1" applyFill="1" applyBorder="1" applyAlignment="1">
      <alignment horizontal="left" vertical="top" wrapText="1"/>
    </xf>
    <xf numFmtId="0" fontId="12" fillId="19" borderId="106" xfId="17" applyFont="1" applyFill="1" applyBorder="1" applyAlignment="1">
      <alignment horizontal="left" vertical="top" wrapText="1"/>
    </xf>
    <xf numFmtId="0" fontId="12" fillId="19" borderId="107" xfId="17" applyFont="1" applyFill="1" applyBorder="1" applyAlignment="1">
      <alignment horizontal="left" vertical="top" wrapText="1"/>
    </xf>
    <xf numFmtId="0" fontId="156" fillId="19" borderId="115" xfId="17" applyFont="1" applyFill="1" applyBorder="1" applyAlignment="1">
      <alignment horizontal="left" vertical="top" wrapText="1"/>
    </xf>
    <xf numFmtId="0" fontId="34" fillId="19" borderId="108" xfId="17" applyFont="1" applyFill="1" applyBorder="1" applyAlignment="1">
      <alignment horizontal="left" vertical="top" wrapText="1"/>
    </xf>
    <xf numFmtId="0" fontId="156" fillId="17" borderId="156" xfId="17" applyFont="1" applyFill="1" applyBorder="1" applyAlignment="1">
      <alignment horizontal="left" vertical="top" wrapText="1"/>
    </xf>
    <xf numFmtId="0" fontId="47" fillId="17" borderId="154" xfId="17" applyFont="1" applyFill="1" applyBorder="1" applyAlignment="1">
      <alignment horizontal="left" vertical="top" wrapText="1"/>
    </xf>
    <xf numFmtId="0" fontId="47" fillId="17" borderId="155" xfId="17" applyFont="1" applyFill="1" applyBorder="1" applyAlignment="1">
      <alignment horizontal="left" vertical="top" wrapText="1"/>
    </xf>
    <xf numFmtId="0" fontId="21" fillId="19" borderId="110" xfId="2" applyFont="1" applyFill="1" applyBorder="1" applyAlignment="1">
      <alignment horizontal="left" vertical="top" wrapText="1"/>
    </xf>
    <xf numFmtId="0" fontId="21" fillId="19" borderId="106" xfId="2" applyFont="1" applyFill="1" applyBorder="1" applyAlignment="1">
      <alignment horizontal="left" vertical="top" wrapText="1"/>
    </xf>
    <xf numFmtId="0" fontId="21" fillId="19" borderId="107" xfId="2" applyFont="1" applyFill="1" applyBorder="1" applyAlignment="1">
      <alignment horizontal="left" vertical="top" wrapText="1"/>
    </xf>
    <xf numFmtId="0" fontId="57" fillId="11" borderId="125" xfId="17" applyFont="1" applyFill="1" applyBorder="1" applyAlignment="1">
      <alignment horizontal="right" vertical="center" wrapText="1"/>
    </xf>
    <xf numFmtId="0" fontId="58" fillId="11" borderId="125" xfId="0" applyFont="1" applyFill="1" applyBorder="1" applyAlignment="1">
      <alignment horizontal="right" vertical="center"/>
    </xf>
    <xf numFmtId="0" fontId="0" fillId="11" borderId="125" xfId="0" applyFill="1" applyBorder="1" applyAlignment="1">
      <alignment horizontal="right" vertical="center"/>
    </xf>
    <xf numFmtId="180" fontId="57" fillId="11" borderId="125" xfId="17" applyNumberFormat="1" applyFont="1" applyFill="1" applyBorder="1" applyAlignment="1">
      <alignment horizontal="center" vertical="center" wrapText="1"/>
    </xf>
    <xf numFmtId="180" fontId="0" fillId="11" borderId="125" xfId="0" applyNumberFormat="1" applyFill="1" applyBorder="1" applyAlignment="1">
      <alignment horizontal="center" vertical="center" wrapText="1"/>
    </xf>
    <xf numFmtId="0" fontId="59" fillId="12" borderId="126" xfId="17" applyFont="1" applyFill="1" applyBorder="1" applyAlignment="1">
      <alignment horizontal="center" vertical="center" wrapText="1"/>
    </xf>
    <xf numFmtId="0" fontId="60" fillId="12" borderId="126" xfId="0" applyFont="1" applyFill="1" applyBorder="1" applyAlignment="1">
      <alignment horizontal="center" vertical="center"/>
    </xf>
    <xf numFmtId="0" fontId="59" fillId="9" borderId="126" xfId="0" applyFont="1" applyFill="1" applyBorder="1" applyAlignment="1">
      <alignment horizontal="center" vertical="center"/>
    </xf>
    <xf numFmtId="0" fontId="62" fillId="9" borderId="126" xfId="0" applyFont="1" applyFill="1" applyBorder="1" applyAlignment="1">
      <alignment horizontal="center" vertical="center"/>
    </xf>
    <xf numFmtId="0" fontId="64" fillId="16" borderId="39" xfId="16" applyFont="1" applyFill="1" applyBorder="1" applyAlignment="1">
      <alignment horizontal="center" vertical="center"/>
    </xf>
    <xf numFmtId="0" fontId="64" fillId="16" borderId="44" xfId="16" applyFont="1" applyFill="1" applyBorder="1" applyAlignment="1">
      <alignment horizontal="center" vertical="center"/>
    </xf>
    <xf numFmtId="0" fontId="64" fillId="16" borderId="46" xfId="16" applyFont="1" applyFill="1" applyBorder="1" applyAlignment="1">
      <alignment horizontal="center" vertical="center"/>
    </xf>
    <xf numFmtId="0" fontId="65" fillId="2" borderId="40" xfId="16" applyFont="1" applyFill="1" applyBorder="1" applyAlignment="1">
      <alignment vertical="center" wrapText="1"/>
    </xf>
    <xf numFmtId="0" fontId="65" fillId="2" borderId="41" xfId="16" applyFont="1" applyFill="1" applyBorder="1" applyAlignment="1">
      <alignment vertical="center" wrapText="1"/>
    </xf>
    <xf numFmtId="0" fontId="65" fillId="2" borderId="42" xfId="16" applyFont="1" applyFill="1" applyBorder="1" applyAlignment="1">
      <alignment vertical="center" wrapText="1"/>
    </xf>
    <xf numFmtId="0" fontId="65" fillId="2" borderId="34" xfId="16" applyFont="1" applyFill="1" applyBorder="1" applyAlignment="1">
      <alignment vertical="center" wrapText="1"/>
    </xf>
    <xf numFmtId="0" fontId="65" fillId="2" borderId="0" xfId="16" applyFont="1" applyFill="1" applyAlignment="1">
      <alignment vertical="center" wrapText="1"/>
    </xf>
    <xf numFmtId="0" fontId="65" fillId="2" borderId="35" xfId="16" applyFont="1" applyFill="1" applyBorder="1" applyAlignment="1">
      <alignment vertical="center" wrapText="1"/>
    </xf>
    <xf numFmtId="0" fontId="65" fillId="2" borderId="47" xfId="16" applyFont="1" applyFill="1" applyBorder="1" applyAlignment="1">
      <alignment vertical="center" wrapText="1"/>
    </xf>
    <xf numFmtId="0" fontId="65" fillId="2" borderId="48" xfId="16" applyFont="1" applyFill="1" applyBorder="1" applyAlignment="1">
      <alignment vertical="center" wrapText="1"/>
    </xf>
    <xf numFmtId="0" fontId="65" fillId="2" borderId="49" xfId="16" applyFont="1" applyFill="1" applyBorder="1" applyAlignment="1">
      <alignment vertical="center" wrapText="1"/>
    </xf>
    <xf numFmtId="0" fontId="65" fillId="2" borderId="40" xfId="16" applyFont="1" applyFill="1" applyBorder="1" applyAlignment="1">
      <alignment horizontal="left" vertical="center" wrapText="1"/>
    </xf>
    <xf numFmtId="0" fontId="65" fillId="2" borderId="41" xfId="16" applyFont="1" applyFill="1" applyBorder="1" applyAlignment="1">
      <alignment horizontal="left" vertical="center" wrapText="1"/>
    </xf>
    <xf numFmtId="0" fontId="65" fillId="2" borderId="43" xfId="16" applyFont="1" applyFill="1" applyBorder="1" applyAlignment="1">
      <alignment horizontal="left" vertical="center" wrapText="1"/>
    </xf>
    <xf numFmtId="0" fontId="65" fillId="2" borderId="34" xfId="16" applyFont="1" applyFill="1" applyBorder="1" applyAlignment="1">
      <alignment horizontal="left" vertical="center" wrapText="1"/>
    </xf>
    <xf numFmtId="0" fontId="65" fillId="2" borderId="0" xfId="16" applyFont="1" applyFill="1" applyAlignment="1">
      <alignment horizontal="left" vertical="center" wrapText="1"/>
    </xf>
    <xf numFmtId="0" fontId="65" fillId="2" borderId="45" xfId="16" applyFont="1" applyFill="1" applyBorder="1" applyAlignment="1">
      <alignment horizontal="left" vertical="center" wrapText="1"/>
    </xf>
    <xf numFmtId="0" fontId="65" fillId="2" borderId="47" xfId="16" applyFont="1" applyFill="1" applyBorder="1" applyAlignment="1">
      <alignment horizontal="left" vertical="center" wrapText="1"/>
    </xf>
    <xf numFmtId="0" fontId="65" fillId="2" borderId="48" xfId="16" applyFont="1" applyFill="1" applyBorder="1" applyAlignment="1">
      <alignment horizontal="left" vertical="center" wrapText="1"/>
    </xf>
    <xf numFmtId="0" fontId="65" fillId="2" borderId="50" xfId="16" applyFont="1" applyFill="1" applyBorder="1" applyAlignment="1">
      <alignment horizontal="left" vertical="center" wrapText="1"/>
    </xf>
    <xf numFmtId="0" fontId="34" fillId="17" borderId="228" xfId="17" applyFont="1" applyFill="1" applyBorder="1" applyAlignment="1">
      <alignment horizontal="left" vertical="top" wrapText="1"/>
    </xf>
    <xf numFmtId="0" fontId="34" fillId="17" borderId="229" xfId="17" applyFont="1" applyFill="1" applyBorder="1" applyAlignment="1">
      <alignment horizontal="left" vertical="top" wrapText="1"/>
    </xf>
    <xf numFmtId="0" fontId="34" fillId="17" borderId="230"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7" fillId="38" borderId="119" xfId="17" applyFont="1" applyFill="1" applyBorder="1" applyAlignment="1">
      <alignment horizontal="center" vertical="center" wrapText="1"/>
    </xf>
    <xf numFmtId="0" fontId="55" fillId="38" borderId="119" xfId="17" applyFont="1" applyFill="1" applyBorder="1" applyAlignment="1">
      <alignment horizontal="center" vertical="center" wrapText="1"/>
    </xf>
    <xf numFmtId="0" fontId="0" fillId="38" borderId="119" xfId="0" applyFill="1" applyBorder="1" applyAlignment="1">
      <alignment horizontal="center" vertical="center" wrapText="1"/>
    </xf>
    <xf numFmtId="180" fontId="57" fillId="3" borderId="121" xfId="17" applyNumberFormat="1" applyFont="1" applyFill="1" applyBorder="1" applyAlignment="1">
      <alignment horizontal="center" vertical="center" wrapText="1"/>
    </xf>
    <xf numFmtId="180" fontId="57" fillId="3" borderId="123" xfId="17" applyNumberFormat="1" applyFont="1" applyFill="1" applyBorder="1" applyAlignment="1">
      <alignment horizontal="center" vertical="center" wrapText="1"/>
    </xf>
    <xf numFmtId="0" fontId="65" fillId="3" borderId="121" xfId="17" applyFont="1" applyFill="1" applyBorder="1" applyAlignment="1">
      <alignment horizontal="center" vertical="center" wrapText="1"/>
    </xf>
    <xf numFmtId="0" fontId="65" fillId="3" borderId="122" xfId="17" applyFont="1" applyFill="1" applyBorder="1" applyAlignment="1">
      <alignment horizontal="center" vertical="center" wrapText="1"/>
    </xf>
    <xf numFmtId="0" fontId="65" fillId="3" borderId="123" xfId="17" applyFont="1" applyFill="1" applyBorder="1" applyAlignment="1">
      <alignment horizontal="center" vertical="center" wrapText="1"/>
    </xf>
    <xf numFmtId="0" fontId="21" fillId="17" borderId="110" xfId="2" applyFont="1" applyFill="1" applyBorder="1" applyAlignment="1">
      <alignment horizontal="left" vertical="top" wrapText="1"/>
    </xf>
    <xf numFmtId="0" fontId="21" fillId="17" borderId="106" xfId="2" applyFont="1" applyFill="1" applyBorder="1" applyAlignment="1">
      <alignment horizontal="left" vertical="top" wrapText="1"/>
    </xf>
    <xf numFmtId="0" fontId="21" fillId="17" borderId="107" xfId="2" applyFont="1" applyFill="1" applyBorder="1" applyAlignment="1">
      <alignment horizontal="left" vertical="top" wrapText="1"/>
    </xf>
    <xf numFmtId="0" fontId="91" fillId="19" borderId="110" xfId="2" applyFont="1" applyFill="1" applyBorder="1" applyAlignment="1">
      <alignment horizontal="left" vertical="top" wrapText="1"/>
    </xf>
    <xf numFmtId="0" fontId="91" fillId="19" borderId="106" xfId="2" applyFont="1" applyFill="1" applyBorder="1" applyAlignment="1">
      <alignment horizontal="left" vertical="top" wrapText="1"/>
    </xf>
    <xf numFmtId="0" fontId="91" fillId="19" borderId="107" xfId="2" applyFont="1" applyFill="1" applyBorder="1" applyAlignment="1">
      <alignment horizontal="left" vertical="top" wrapText="1"/>
    </xf>
    <xf numFmtId="0" fontId="12" fillId="17" borderId="110" xfId="2" applyFont="1" applyFill="1" applyBorder="1" applyAlignment="1">
      <alignment horizontal="left" vertical="top" wrapText="1"/>
    </xf>
    <xf numFmtId="0" fontId="12" fillId="17" borderId="106" xfId="2" applyFont="1" applyFill="1" applyBorder="1" applyAlignment="1">
      <alignment horizontal="left" vertical="top" wrapText="1"/>
    </xf>
    <xf numFmtId="0" fontId="12" fillId="17" borderId="107" xfId="2" applyFont="1" applyFill="1" applyBorder="1" applyAlignment="1">
      <alignment horizontal="left" vertical="top" wrapText="1"/>
    </xf>
    <xf numFmtId="0" fontId="180" fillId="39" borderId="241" xfId="4" applyFont="1" applyFill="1" applyBorder="1" applyAlignment="1">
      <alignment horizontal="left" vertical="center" wrapText="1" indent="1"/>
    </xf>
    <xf numFmtId="0" fontId="180" fillId="39" borderId="242" xfId="4" applyFont="1" applyFill="1" applyBorder="1" applyAlignment="1">
      <alignment horizontal="left" vertical="center" wrapText="1" indent="1"/>
    </xf>
    <xf numFmtId="0" fontId="180" fillId="39" borderId="243" xfId="4" applyFont="1" applyFill="1" applyBorder="1" applyAlignment="1">
      <alignment horizontal="left" vertical="center" wrapText="1" indent="1"/>
    </xf>
    <xf numFmtId="0" fontId="180" fillId="39" borderId="244" xfId="4" applyFont="1" applyFill="1" applyBorder="1" applyAlignment="1">
      <alignment horizontal="left" vertical="center" wrapText="1" indent="1"/>
    </xf>
    <xf numFmtId="0" fontId="180" fillId="39" borderId="0" xfId="4" applyFont="1" applyFill="1" applyAlignment="1">
      <alignment horizontal="left" vertical="center" wrapText="1" indent="1"/>
    </xf>
    <xf numFmtId="0" fontId="180" fillId="39" borderId="245" xfId="4" applyFont="1" applyFill="1" applyBorder="1" applyAlignment="1">
      <alignment horizontal="left" vertical="center" wrapText="1" indent="1"/>
    </xf>
    <xf numFmtId="0" fontId="180" fillId="39" borderId="246" xfId="4" applyFont="1" applyFill="1" applyBorder="1" applyAlignment="1">
      <alignment horizontal="left" vertical="center" wrapText="1" indent="1"/>
    </xf>
    <xf numFmtId="0" fontId="180" fillId="39" borderId="247" xfId="4" applyFont="1" applyFill="1" applyBorder="1" applyAlignment="1">
      <alignment horizontal="left" vertical="center" wrapText="1" indent="1"/>
    </xf>
    <xf numFmtId="0" fontId="180" fillId="39" borderId="248" xfId="4" applyFont="1" applyFill="1" applyBorder="1" applyAlignment="1">
      <alignment horizontal="left" vertical="center" wrapText="1" indent="1"/>
    </xf>
    <xf numFmtId="0" fontId="152" fillId="46" borderId="0" xfId="2" applyFont="1" applyFill="1" applyAlignment="1">
      <alignment horizontal="center" vertical="center"/>
    </xf>
    <xf numFmtId="0" fontId="6" fillId="0" borderId="0" xfId="2">
      <alignment vertical="center"/>
    </xf>
    <xf numFmtId="0" fontId="83" fillId="17" borderId="0" xfId="2" applyFont="1" applyFill="1" applyAlignment="1">
      <alignment horizontal="center" vertical="center"/>
    </xf>
    <xf numFmtId="0" fontId="19" fillId="17" borderId="0" xfId="2" applyFont="1" applyFill="1" applyAlignment="1">
      <alignment horizontal="center" vertical="center"/>
    </xf>
    <xf numFmtId="0" fontId="171" fillId="0" borderId="0" xfId="2" applyFont="1">
      <alignment vertical="center"/>
    </xf>
    <xf numFmtId="0" fontId="179" fillId="17" borderId="0" xfId="2" applyFont="1" applyFill="1" applyAlignment="1">
      <alignment horizontal="center" vertical="center"/>
    </xf>
    <xf numFmtId="0" fontId="6" fillId="17" borderId="0" xfId="2" applyFill="1" applyAlignment="1">
      <alignment horizontal="center" vertical="center"/>
    </xf>
    <xf numFmtId="0" fontId="167" fillId="2" borderId="0" xfId="2" applyFont="1" applyFill="1" applyAlignment="1">
      <alignment vertical="top" wrapText="1"/>
    </xf>
    <xf numFmtId="0" fontId="168" fillId="2" borderId="0" xfId="2" applyFont="1" applyFill="1" applyAlignment="1">
      <alignment vertical="top" wrapText="1"/>
    </xf>
    <xf numFmtId="0" fontId="168" fillId="0" borderId="0" xfId="2" applyFont="1" applyAlignment="1">
      <alignment vertical="top" wrapText="1"/>
    </xf>
    <xf numFmtId="0" fontId="6" fillId="0" borderId="0" xfId="2" applyAlignment="1">
      <alignment vertical="top" wrapText="1"/>
    </xf>
    <xf numFmtId="0" fontId="48" fillId="44" borderId="0" xfId="2" applyFont="1" applyFill="1" applyAlignment="1">
      <alignment horizontal="left" vertical="center" wrapText="1" indent="1"/>
    </xf>
    <xf numFmtId="0" fontId="169" fillId="44" borderId="0" xfId="2" applyFont="1" applyFill="1" applyAlignment="1">
      <alignment horizontal="left" vertical="center" wrapText="1" indent="1"/>
    </xf>
    <xf numFmtId="14" fontId="83" fillId="19" borderId="72" xfId="1" applyNumberFormat="1" applyFont="1" applyFill="1" applyBorder="1" applyAlignment="1" applyProtection="1">
      <alignment horizontal="center" vertical="center" shrinkToFit="1"/>
    </xf>
    <xf numFmtId="14" fontId="83" fillId="19" borderId="1" xfId="1" applyNumberFormat="1" applyFont="1" applyFill="1" applyBorder="1" applyAlignment="1" applyProtection="1">
      <alignment horizontal="center" vertical="center" shrinkToFit="1"/>
    </xf>
    <xf numFmtId="14" fontId="83" fillId="19" borderId="61" xfId="1" applyNumberFormat="1" applyFont="1" applyFill="1" applyBorder="1" applyAlignment="1" applyProtection="1">
      <alignment horizontal="center" vertical="center" shrinkToFit="1"/>
    </xf>
    <xf numFmtId="14" fontId="83" fillId="19" borderId="164" xfId="1" applyNumberFormat="1" applyFont="1" applyFill="1" applyBorder="1" applyAlignment="1" applyProtection="1">
      <alignment horizontal="center" vertical="center" shrinkToFit="1"/>
    </xf>
    <xf numFmtId="14" fontId="83" fillId="19" borderId="165" xfId="1" applyNumberFormat="1" applyFont="1" applyFill="1" applyBorder="1" applyAlignment="1" applyProtection="1">
      <alignment horizontal="center" vertical="center" shrinkToFit="1"/>
    </xf>
    <xf numFmtId="14" fontId="83" fillId="19" borderId="164" xfId="1" applyNumberFormat="1" applyFont="1" applyFill="1" applyBorder="1" applyAlignment="1" applyProtection="1">
      <alignment horizontal="center" vertical="center" wrapText="1"/>
    </xf>
    <xf numFmtId="14" fontId="83" fillId="19" borderId="165" xfId="1" applyNumberFormat="1" applyFont="1" applyFill="1" applyBorder="1" applyAlignment="1" applyProtection="1">
      <alignment horizontal="center" vertical="center" wrapText="1"/>
    </xf>
    <xf numFmtId="14" fontId="83" fillId="19" borderId="164" xfId="2" applyNumberFormat="1" applyFont="1" applyFill="1" applyBorder="1" applyAlignment="1">
      <alignment horizontal="center" vertical="center" wrapText="1" shrinkToFit="1"/>
    </xf>
    <xf numFmtId="14" fontId="83" fillId="19" borderId="165" xfId="2" applyNumberFormat="1" applyFont="1" applyFill="1" applyBorder="1" applyAlignment="1">
      <alignment horizontal="center" vertical="center" wrapText="1" shrinkToFit="1"/>
    </xf>
    <xf numFmtId="14" fontId="83" fillId="19" borderId="70" xfId="1" applyNumberFormat="1" applyFont="1" applyFill="1" applyBorder="1" applyAlignment="1" applyProtection="1">
      <alignment horizontal="center" vertical="center" wrapText="1"/>
    </xf>
    <xf numFmtId="14" fontId="83" fillId="19" borderId="89" xfId="1" applyNumberFormat="1" applyFont="1" applyFill="1" applyBorder="1" applyAlignment="1" applyProtection="1">
      <alignment horizontal="center" vertical="center" wrapText="1"/>
    </xf>
    <xf numFmtId="14" fontId="83" fillId="19" borderId="1" xfId="1" applyNumberFormat="1" applyFont="1" applyFill="1" applyBorder="1" applyAlignment="1" applyProtection="1">
      <alignment horizontal="center" vertical="center" wrapText="1" shrinkToFit="1"/>
    </xf>
    <xf numFmtId="14" fontId="83" fillId="19" borderId="61" xfId="1" applyNumberFormat="1" applyFont="1" applyFill="1" applyBorder="1" applyAlignment="1" applyProtection="1">
      <alignment horizontal="center" vertical="center" wrapText="1" shrinkToFit="1"/>
    </xf>
    <xf numFmtId="14" fontId="83" fillId="19" borderId="72" xfId="2" applyNumberFormat="1" applyFont="1" applyFill="1" applyBorder="1" applyAlignment="1">
      <alignment horizontal="center" vertical="center" wrapText="1" shrinkToFit="1"/>
    </xf>
    <xf numFmtId="14" fontId="83" fillId="19" borderId="1" xfId="2" applyNumberFormat="1" applyFont="1" applyFill="1" applyBorder="1" applyAlignment="1">
      <alignment horizontal="center" vertical="center" wrapText="1" shrinkToFit="1"/>
    </xf>
    <xf numFmtId="14" fontId="83" fillId="19" borderId="72" xfId="2" applyNumberFormat="1" applyFont="1" applyFill="1" applyBorder="1" applyAlignment="1">
      <alignment horizontal="center" vertical="center" shrinkToFit="1"/>
    </xf>
    <xf numFmtId="14" fontId="83" fillId="19" borderId="1" xfId="2" applyNumberFormat="1" applyFont="1" applyFill="1" applyBorder="1" applyAlignment="1">
      <alignment horizontal="center" vertical="center" shrinkToFit="1"/>
    </xf>
    <xf numFmtId="14" fontId="83" fillId="19" borderId="61" xfId="2" applyNumberFormat="1" applyFont="1" applyFill="1" applyBorder="1" applyAlignment="1">
      <alignment horizontal="center" vertical="center" shrinkToFit="1"/>
    </xf>
    <xf numFmtId="0" fontId="155" fillId="34" borderId="0" xfId="2" applyFont="1" applyFill="1" applyAlignment="1">
      <alignment horizontal="center" vertical="center"/>
    </xf>
    <xf numFmtId="0" fontId="6" fillId="0" borderId="0" xfId="2" applyAlignment="1">
      <alignment horizontal="center" vertical="center" wrapText="1"/>
    </xf>
    <xf numFmtId="0" fontId="77" fillId="29" borderId="0" xfId="2" applyFont="1" applyFill="1" applyAlignment="1">
      <alignment horizontal="left" vertical="center" wrapText="1"/>
    </xf>
    <xf numFmtId="0" fontId="77" fillId="29" borderId="0" xfId="2" applyFont="1" applyFill="1" applyAlignment="1">
      <alignment horizontal="left" vertical="center"/>
    </xf>
    <xf numFmtId="0" fontId="1" fillId="14" borderId="136" xfId="2" applyFont="1" applyFill="1" applyBorder="1" applyAlignment="1">
      <alignment vertical="top" wrapText="1"/>
    </xf>
    <xf numFmtId="0" fontId="6" fillId="0" borderId="131" xfId="2" applyBorder="1" applyAlignment="1">
      <alignment vertical="top" wrapText="1"/>
    </xf>
    <xf numFmtId="0" fontId="6" fillId="22" borderId="133" xfId="2" applyFill="1" applyBorder="1" applyAlignment="1">
      <alignment horizontal="left" vertical="top" wrapText="1"/>
    </xf>
    <xf numFmtId="0" fontId="6" fillId="22" borderId="52" xfId="2" applyFill="1" applyBorder="1" applyAlignment="1">
      <alignment horizontal="left" vertical="top" wrapText="1"/>
    </xf>
    <xf numFmtId="0" fontId="6" fillId="22" borderId="63" xfId="2" applyFill="1" applyBorder="1" applyAlignment="1">
      <alignment horizontal="left" vertical="top" wrapText="1"/>
    </xf>
    <xf numFmtId="0" fontId="1" fillId="24" borderId="133" xfId="2" applyFont="1" applyFill="1" applyBorder="1" applyAlignment="1">
      <alignment horizontal="left" vertical="top" wrapText="1"/>
    </xf>
    <xf numFmtId="0" fontId="1" fillId="24" borderId="132" xfId="2" applyFont="1" applyFill="1" applyBorder="1" applyAlignment="1">
      <alignment horizontal="left" vertical="top" wrapText="1"/>
    </xf>
    <xf numFmtId="0" fontId="8" fillId="24" borderId="52" xfId="1" applyFill="1" applyBorder="1" applyAlignment="1" applyProtection="1">
      <alignment horizontal="left" vertical="top"/>
    </xf>
    <xf numFmtId="0" fontId="6" fillId="24" borderId="62" xfId="2" applyFill="1" applyBorder="1" applyAlignment="1">
      <alignment horizontal="left" vertical="top"/>
    </xf>
    <xf numFmtId="0" fontId="6" fillId="2" borderId="134" xfId="2" applyFill="1" applyBorder="1" applyAlignment="1">
      <alignment horizontal="left" vertical="top" wrapText="1"/>
    </xf>
    <xf numFmtId="0" fontId="14" fillId="2" borderId="131" xfId="0" applyFont="1" applyFill="1" applyBorder="1" applyAlignment="1">
      <alignment horizontal="left" vertical="top" wrapText="1"/>
    </xf>
    <xf numFmtId="0" fontId="1" fillId="2" borderId="134" xfId="2" applyFont="1" applyFill="1" applyBorder="1" applyAlignment="1">
      <alignment horizontal="left" vertical="top" wrapText="1"/>
    </xf>
    <xf numFmtId="0" fontId="1" fillId="2" borderId="131" xfId="2" applyFont="1" applyFill="1" applyBorder="1" applyAlignment="1">
      <alignment horizontal="left" vertical="top" wrapText="1"/>
    </xf>
    <xf numFmtId="0" fontId="6" fillId="2" borderId="223" xfId="2" applyFill="1" applyBorder="1" applyAlignment="1">
      <alignment horizontal="center" vertical="top" wrapText="1"/>
    </xf>
    <xf numFmtId="0" fontId="6" fillId="2" borderId="64" xfId="2" applyFill="1" applyBorder="1" applyAlignment="1">
      <alignment horizontal="center" vertical="top" wrapText="1"/>
    </xf>
    <xf numFmtId="0" fontId="6" fillId="21" borderId="224" xfId="1" applyFont="1" applyFill="1" applyBorder="1" applyAlignment="1" applyProtection="1">
      <alignment horizontal="left" vertical="center" wrapText="1"/>
    </xf>
    <xf numFmtId="0" fontId="6" fillId="21" borderId="225" xfId="1" applyFont="1" applyFill="1" applyBorder="1" applyAlignment="1" applyProtection="1">
      <alignment horizontal="left" vertical="center"/>
    </xf>
    <xf numFmtId="0" fontId="77" fillId="5" borderId="282" xfId="2" applyFont="1" applyFill="1" applyBorder="1" applyAlignment="1">
      <alignment horizontal="center" vertical="center"/>
    </xf>
    <xf numFmtId="0" fontId="77" fillId="5" borderId="283" xfId="2" applyFont="1" applyFill="1" applyBorder="1" applyAlignment="1">
      <alignment horizontal="center" vertical="center"/>
    </xf>
    <xf numFmtId="0" fontId="77" fillId="5" borderId="284" xfId="2" applyFont="1" applyFill="1" applyBorder="1" applyAlignment="1">
      <alignment horizontal="center" vertical="center"/>
    </xf>
    <xf numFmtId="0" fontId="144" fillId="17" borderId="285" xfId="2" applyFont="1" applyFill="1" applyBorder="1" applyAlignment="1">
      <alignment horizontal="center" vertical="center" shrinkToFit="1"/>
    </xf>
    <xf numFmtId="0" fontId="144" fillId="17" borderId="268" xfId="2" applyFont="1" applyFill="1" applyBorder="1" applyAlignment="1">
      <alignment horizontal="center" vertical="center" shrinkToFit="1"/>
    </xf>
    <xf numFmtId="0" fontId="143" fillId="17" borderId="287" xfId="2" applyFont="1" applyFill="1" applyBorder="1" applyAlignment="1">
      <alignment horizontal="center" vertical="center" wrapText="1"/>
    </xf>
    <xf numFmtId="0" fontId="143" fillId="17" borderId="288" xfId="2" applyFont="1" applyFill="1" applyBorder="1" applyAlignment="1">
      <alignment horizontal="center" vertical="center" wrapText="1"/>
    </xf>
    <xf numFmtId="0" fontId="143" fillId="17" borderId="289" xfId="2" applyFont="1" applyFill="1" applyBorder="1" applyAlignment="1">
      <alignment horizontal="center" vertical="center" wrapText="1"/>
    </xf>
    <xf numFmtId="0" fontId="6" fillId="5" borderId="258" xfId="2" applyFill="1" applyBorder="1">
      <alignment vertical="center"/>
    </xf>
    <xf numFmtId="0" fontId="6" fillId="5" borderId="259" xfId="2" applyFill="1" applyBorder="1">
      <alignment vertical="center"/>
    </xf>
    <xf numFmtId="0" fontId="6" fillId="5" borderId="260" xfId="2" applyFill="1" applyBorder="1">
      <alignment vertical="center"/>
    </xf>
    <xf numFmtId="0" fontId="20" fillId="5" borderId="261" xfId="2" applyFont="1" applyFill="1" applyBorder="1" applyAlignment="1">
      <alignment horizontal="center" vertical="top" wrapText="1"/>
    </xf>
    <xf numFmtId="0" fontId="20" fillId="5" borderId="262" xfId="2" applyFont="1" applyFill="1" applyBorder="1" applyAlignment="1">
      <alignment horizontal="center" vertical="top" wrapText="1"/>
    </xf>
    <xf numFmtId="0" fontId="20" fillId="5" borderId="263" xfId="2" applyFont="1" applyFill="1" applyBorder="1" applyAlignment="1">
      <alignment horizontal="center" vertical="top" wrapText="1"/>
    </xf>
    <xf numFmtId="0" fontId="20" fillId="5" borderId="264" xfId="2" applyFont="1" applyFill="1" applyBorder="1" applyAlignment="1">
      <alignment horizontal="center" vertical="top" wrapText="1"/>
    </xf>
    <xf numFmtId="0" fontId="20" fillId="5" borderId="265"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7" fillId="21" borderId="170" xfId="0" applyFont="1" applyFill="1" applyBorder="1" applyAlignment="1">
      <alignment horizontal="center" vertical="center"/>
    </xf>
    <xf numFmtId="0" fontId="67" fillId="21" borderId="65" xfId="0" applyFont="1" applyFill="1" applyBorder="1" applyAlignment="1">
      <alignment horizontal="center" vertical="center"/>
    </xf>
    <xf numFmtId="0" fontId="67" fillId="25" borderId="170" xfId="0" applyFont="1" applyFill="1" applyBorder="1" applyAlignment="1">
      <alignment horizontal="center" vertical="center"/>
    </xf>
    <xf numFmtId="0" fontId="67" fillId="25" borderId="65" xfId="0" applyFont="1" applyFill="1" applyBorder="1" applyAlignment="1">
      <alignment horizontal="center" vertical="center"/>
    </xf>
    <xf numFmtId="0" fontId="67" fillId="25" borderId="66" xfId="0" applyFont="1" applyFill="1" applyBorder="1" applyAlignment="1">
      <alignment horizontal="center" vertical="center"/>
    </xf>
    <xf numFmtId="0" fontId="67" fillId="34" borderId="171" xfId="0" applyFont="1" applyFill="1" applyBorder="1" applyAlignment="1">
      <alignment horizontal="center" vertical="center"/>
    </xf>
    <xf numFmtId="0" fontId="67" fillId="34" borderId="172" xfId="0" applyFont="1" applyFill="1" applyBorder="1" applyAlignment="1">
      <alignment horizontal="center" vertical="center"/>
    </xf>
    <xf numFmtId="0" fontId="67" fillId="21" borderId="171" xfId="0" applyFont="1" applyFill="1" applyBorder="1" applyAlignment="1">
      <alignment horizontal="center" vertical="center"/>
    </xf>
    <xf numFmtId="0" fontId="67" fillId="21" borderId="173" xfId="0" applyFont="1" applyFill="1" applyBorder="1" applyAlignment="1">
      <alignment horizontal="center" vertical="center"/>
    </xf>
    <xf numFmtId="0" fontId="67" fillId="21" borderId="174" xfId="0" applyFont="1" applyFill="1" applyBorder="1" applyAlignment="1">
      <alignment horizontal="center" vertical="center"/>
    </xf>
    <xf numFmtId="0" fontId="67" fillId="25" borderId="171" xfId="0" applyFont="1" applyFill="1" applyBorder="1" applyAlignment="1">
      <alignment horizontal="center" vertical="center"/>
    </xf>
    <xf numFmtId="0" fontId="67" fillId="25" borderId="173" xfId="0" applyFont="1" applyFill="1" applyBorder="1" applyAlignment="1">
      <alignment horizontal="center" vertical="center"/>
    </xf>
    <xf numFmtId="0" fontId="67" fillId="25" borderId="172" xfId="0" applyFont="1" applyFill="1" applyBorder="1" applyAlignment="1">
      <alignment horizontal="center" vertical="center"/>
    </xf>
    <xf numFmtId="0" fontId="24" fillId="17" borderId="0" xfId="19" applyFont="1" applyFill="1" applyAlignment="1">
      <alignment vertical="center" wrapText="1"/>
    </xf>
    <xf numFmtId="178" fontId="83" fillId="3" borderId="151" xfId="2" applyNumberFormat="1" applyFont="1" applyFill="1" applyBorder="1" applyAlignment="1">
      <alignment horizontal="center" vertical="center"/>
    </xf>
    <xf numFmtId="178" fontId="83" fillId="3" borderId="151" xfId="0" applyNumberFormat="1" applyFont="1" applyFill="1" applyBorder="1" applyAlignment="1">
      <alignment horizontal="center" vertical="center"/>
    </xf>
    <xf numFmtId="178" fontId="83" fillId="3" borderId="152" xfId="0" applyNumberFormat="1" applyFont="1" applyFill="1" applyBorder="1" applyAlignment="1">
      <alignment horizontal="center" vertical="center"/>
    </xf>
    <xf numFmtId="178" fontId="83" fillId="3" borderId="150" xfId="2" applyNumberFormat="1" applyFont="1" applyFill="1" applyBorder="1" applyAlignment="1">
      <alignment horizontal="center" vertical="center"/>
    </xf>
    <xf numFmtId="0" fontId="175" fillId="43" borderId="146" xfId="2" applyFont="1" applyFill="1" applyBorder="1" applyAlignment="1">
      <alignment horizontal="center" vertical="center" shrinkToFit="1"/>
    </xf>
    <xf numFmtId="0" fontId="175" fillId="43" borderId="147" xfId="2" applyFont="1" applyFill="1" applyBorder="1" applyAlignment="1">
      <alignment horizontal="center" vertical="center" shrinkToFit="1"/>
    </xf>
    <xf numFmtId="0" fontId="175" fillId="43" borderId="148" xfId="2" applyFont="1" applyFill="1" applyBorder="1" applyAlignment="1">
      <alignment horizontal="center" vertical="center" shrinkToFit="1"/>
    </xf>
    <xf numFmtId="0" fontId="109" fillId="36" borderId="251" xfId="2" applyFont="1" applyFill="1" applyBorder="1" applyAlignment="1">
      <alignment horizontal="center" vertical="center" wrapText="1" shrinkToFit="1"/>
    </xf>
    <xf numFmtId="0" fontId="29" fillId="36" borderId="252" xfId="2" applyFont="1" applyFill="1" applyBorder="1" applyAlignment="1">
      <alignment horizontal="center" vertical="center" shrinkToFit="1"/>
    </xf>
    <xf numFmtId="0" fontId="29" fillId="36" borderId="253" xfId="2" applyFont="1" applyFill="1" applyBorder="1" applyAlignment="1">
      <alignment horizontal="center" vertical="center" shrinkToFit="1"/>
    </xf>
    <xf numFmtId="0" fontId="116" fillId="17" borderId="254" xfId="1" applyFont="1" applyFill="1" applyBorder="1" applyAlignment="1" applyProtection="1">
      <alignment horizontal="left" vertical="top" wrapText="1"/>
    </xf>
    <xf numFmtId="0" fontId="116" fillId="17" borderId="249" xfId="1" applyFont="1" applyFill="1" applyBorder="1" applyAlignment="1" applyProtection="1">
      <alignment horizontal="left" vertical="top" wrapText="1"/>
    </xf>
    <xf numFmtId="0" fontId="116" fillId="17" borderId="255" xfId="1" applyFont="1" applyFill="1" applyBorder="1" applyAlignment="1" applyProtection="1">
      <alignment horizontal="left" vertical="top" wrapText="1"/>
    </xf>
    <xf numFmtId="0" fontId="8" fillId="17" borderId="256" xfId="1" applyFill="1" applyBorder="1" applyAlignment="1" applyProtection="1">
      <alignment horizontal="left" vertical="center" wrapText="1"/>
    </xf>
    <xf numFmtId="0" fontId="8" fillId="17" borderId="145" xfId="1" applyFill="1" applyBorder="1" applyAlignment="1" applyProtection="1">
      <alignment horizontal="left" vertical="center" wrapText="1"/>
    </xf>
    <xf numFmtId="0" fontId="8" fillId="17" borderId="257" xfId="1" applyFill="1" applyBorder="1" applyAlignment="1" applyProtection="1">
      <alignment horizontal="left" vertical="center" wrapText="1"/>
    </xf>
    <xf numFmtId="0" fontId="6" fillId="0" borderId="65" xfId="2" applyBorder="1" applyAlignment="1">
      <alignment horizontal="center" vertical="center"/>
    </xf>
    <xf numFmtId="0" fontId="116" fillId="17" borderId="37" xfId="1" applyFont="1" applyFill="1" applyBorder="1" applyAlignment="1" applyProtection="1">
      <alignment horizontal="left" vertical="top" wrapText="1"/>
    </xf>
    <xf numFmtId="0" fontId="8" fillId="17" borderId="297" xfId="1" applyFill="1" applyBorder="1" applyAlignment="1" applyProtection="1">
      <alignment horizontal="left" vertical="center" wrapText="1"/>
    </xf>
    <xf numFmtId="0" fontId="116" fillId="17" borderId="297" xfId="1" applyFont="1" applyFill="1" applyBorder="1" applyAlignment="1" applyProtection="1">
      <alignment horizontal="left" vertical="center" wrapText="1"/>
    </xf>
    <xf numFmtId="0" fontId="109" fillId="25" borderId="251" xfId="2" applyFont="1" applyFill="1" applyBorder="1" applyAlignment="1">
      <alignment horizontal="left" vertical="center" wrapText="1" shrinkToFit="1"/>
    </xf>
    <xf numFmtId="0" fontId="29" fillId="25" borderId="252" xfId="2" applyFont="1" applyFill="1" applyBorder="1" applyAlignment="1">
      <alignment horizontal="left" vertical="center" shrinkToFit="1"/>
    </xf>
    <xf numFmtId="0" fontId="29" fillId="25" borderId="253" xfId="2" applyFont="1" applyFill="1" applyBorder="1" applyAlignment="1">
      <alignment horizontal="left" vertical="center" shrinkToFit="1"/>
    </xf>
    <xf numFmtId="0" fontId="8" fillId="17" borderId="256" xfId="1" applyFill="1" applyBorder="1" applyAlignment="1" applyProtection="1">
      <alignment horizontal="left" vertical="top" wrapText="1"/>
    </xf>
    <xf numFmtId="0" fontId="8" fillId="17" borderId="145" xfId="1" applyFill="1" applyBorder="1" applyAlignment="1" applyProtection="1">
      <alignment horizontal="left" vertical="top" wrapText="1"/>
    </xf>
    <xf numFmtId="0" fontId="8" fillId="17" borderId="257" xfId="1" applyFill="1" applyBorder="1" applyAlignment="1" applyProtection="1">
      <alignment horizontal="left" vertical="top" wrapText="1"/>
    </xf>
    <xf numFmtId="0" fontId="116" fillId="17" borderId="254" xfId="1" applyFont="1" applyFill="1" applyBorder="1" applyAlignment="1" applyProtection="1">
      <alignment horizontal="left" vertical="center" wrapText="1"/>
    </xf>
    <xf numFmtId="0" fontId="116" fillId="17" borderId="249" xfId="1" applyFont="1" applyFill="1" applyBorder="1" applyAlignment="1" applyProtection="1">
      <alignment horizontal="left" vertical="center" wrapText="1"/>
    </xf>
    <xf numFmtId="0" fontId="116" fillId="17" borderId="255" xfId="1" applyFont="1" applyFill="1" applyBorder="1" applyAlignment="1" applyProtection="1">
      <alignment horizontal="left" vertical="center" wrapText="1"/>
    </xf>
    <xf numFmtId="0" fontId="109" fillId="25" borderId="251" xfId="2" applyFont="1" applyFill="1" applyBorder="1" applyAlignment="1">
      <alignment horizontal="center" vertical="center" wrapText="1" shrinkToFit="1"/>
    </xf>
    <xf numFmtId="0" fontId="29" fillId="25" borderId="252" xfId="2" applyFont="1" applyFill="1" applyBorder="1" applyAlignment="1">
      <alignment horizontal="center" vertical="center" shrinkToFit="1"/>
    </xf>
    <xf numFmtId="0" fontId="29" fillId="25" borderId="253" xfId="2" applyFont="1" applyFill="1" applyBorder="1" applyAlignment="1">
      <alignment horizontal="center" vertical="center" shrinkToFi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8">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6"/>
        <color auto="1"/>
        <name val="ＭＳ Ｐゴシック"/>
        <family val="3"/>
        <charset val="128"/>
        <scheme val="none"/>
      </font>
      <numFmt numFmtId="19" formatCode="yyyy/m/d"/>
      <fill>
        <patternFill patternType="solid">
          <fgColor indexed="64"/>
          <bgColor rgb="FFFFC000"/>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border outline="0">
        <right style="medium">
          <color auto="1"/>
        </right>
        <top style="medium">
          <color auto="1"/>
        </top>
      </border>
    </dxf>
  </dxfs>
  <tableStyles count="0" defaultTableStyle="TableStyleMedium2" defaultPivotStyle="PivotStyleLight16"/>
  <colors>
    <mruColors>
      <color rgb="FF6DDDF7"/>
      <color rgb="FF6EF729"/>
      <color rgb="FF95F963"/>
      <color rgb="FFFFFFCC"/>
      <color rgb="FF3399FF"/>
      <color rgb="FFFFA3C2"/>
      <color rgb="FF379B4F"/>
      <color rgb="FFFFF5D5"/>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'17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'17　感染症統計'!$B$7:$M$7</c:f>
              <c:numCache>
                <c:formatCode>#,##0_ </c:formatCode>
                <c:ptCount val="12"/>
                <c:pt idx="0">
                  <c:v>142</c:v>
                </c:pt>
                <c:pt idx="1">
                  <c:v>96</c:v>
                </c:pt>
                <c:pt idx="2">
                  <c:v>86</c:v>
                </c:pt>
                <c:pt idx="3">
                  <c:v>97</c:v>
                </c:pt>
              </c:numCache>
            </c:numRef>
          </c:val>
          <c:smooth val="0"/>
          <c:extLst>
            <c:ext xmlns:c16="http://schemas.microsoft.com/office/drawing/2014/chart" uri="{C3380CC4-5D6E-409C-BE32-E72D297353CC}">
              <c16:uniqueId val="{00000000-258B-4D78-9FAF-C894CF0226E0}"/>
            </c:ext>
          </c:extLst>
        </c:ser>
        <c:ser>
          <c:idx val="6"/>
          <c:order val="1"/>
          <c:tx>
            <c:strRef>
              <c:f>'17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'17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'17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'17　感染症統計'!$B$9:$M$9</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'17　感染症統計'!$A$10</c:f>
              <c:strCache>
                <c:ptCount val="1"/>
                <c:pt idx="0">
                  <c:v>2022年</c:v>
                </c:pt>
              </c:strCache>
            </c:strRef>
          </c:tx>
          <c:spPr>
            <a:ln w="28575" cap="rnd">
              <a:solidFill>
                <a:schemeClr val="accent2"/>
              </a:solidFill>
              <a:round/>
            </a:ln>
            <a:effectLst/>
          </c:spPr>
          <c:marker>
            <c:symbol val="none"/>
          </c:marker>
          <c:val>
            <c:numRef>
              <c:f>'17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'17　感染症統計'!$A$11</c:f>
              <c:strCache>
                <c:ptCount val="1"/>
                <c:pt idx="0">
                  <c:v>2021年</c:v>
                </c:pt>
              </c:strCache>
            </c:strRef>
          </c:tx>
          <c:spPr>
            <a:ln w="28575" cap="rnd">
              <a:solidFill>
                <a:schemeClr val="accent3"/>
              </a:solidFill>
              <a:round/>
            </a:ln>
            <a:effectLst/>
          </c:spPr>
          <c:marker>
            <c:symbol val="none"/>
          </c:marker>
          <c:val>
            <c:numRef>
              <c:f>'17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4-258B-4D78-9FAF-C894CF0226E0}"/>
            </c:ext>
          </c:extLst>
        </c:ser>
        <c:ser>
          <c:idx val="5"/>
          <c:order val="5"/>
          <c:tx>
            <c:strRef>
              <c:f>'17　感染症統計'!$A$12</c:f>
              <c:strCache>
                <c:ptCount val="1"/>
                <c:pt idx="0">
                  <c:v>2020年</c:v>
                </c:pt>
              </c:strCache>
            </c:strRef>
          </c:tx>
          <c:spPr>
            <a:ln w="28575" cap="rnd">
              <a:solidFill>
                <a:schemeClr val="accent6"/>
              </a:solidFill>
              <a:round/>
            </a:ln>
            <a:effectLst/>
          </c:spPr>
          <c:marker>
            <c:symbol val="none"/>
          </c:marker>
          <c:val>
            <c:numRef>
              <c:f>'17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848410640303431"/>
          <c:h val="0.481262583198379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'17　感染症統計'!$P$7</c:f>
              <c:strCache>
                <c:ptCount val="1"/>
                <c:pt idx="0">
                  <c:v>2025年</c:v>
                </c:pt>
              </c:strCache>
            </c:strRef>
          </c:tx>
          <c:spPr>
            <a:ln w="38100" cap="rnd">
              <a:solidFill>
                <a:srgbClr val="FF0000"/>
              </a:solidFill>
              <a:round/>
            </a:ln>
            <a:effectLst/>
          </c:spPr>
          <c:marker>
            <c:symbol val="none"/>
          </c:marker>
          <c:val>
            <c:numRef>
              <c:f>'17　感染症統計'!$Q$7:$AB$7</c:f>
              <c:numCache>
                <c:formatCode>#,##0_ </c:formatCode>
                <c:ptCount val="12"/>
                <c:pt idx="0">
                  <c:v>2</c:v>
                </c:pt>
                <c:pt idx="1">
                  <c:v>4</c:v>
                </c:pt>
                <c:pt idx="2">
                  <c:v>6</c:v>
                </c:pt>
                <c:pt idx="3">
                  <c:v>4</c:v>
                </c:pt>
              </c:numCache>
            </c:numRef>
          </c:val>
          <c:smooth val="0"/>
          <c:extLst>
            <c:ext xmlns:c16="http://schemas.microsoft.com/office/drawing/2014/chart" uri="{C3380CC4-5D6E-409C-BE32-E72D297353CC}">
              <c16:uniqueId val="{00000000-1B18-4E7B-939D-82A450FC20BD}"/>
            </c:ext>
          </c:extLst>
        </c:ser>
        <c:ser>
          <c:idx val="0"/>
          <c:order val="1"/>
          <c:tx>
            <c:strRef>
              <c:f>'17　感染症統計'!$P$8</c:f>
              <c:strCache>
                <c:ptCount val="1"/>
                <c:pt idx="0">
                  <c:v>2024年</c:v>
                </c:pt>
              </c:strCache>
            </c:strRef>
          </c:tx>
          <c:spPr>
            <a:ln w="19050" cap="rnd">
              <a:solidFill>
                <a:srgbClr val="00B050"/>
              </a:solidFill>
              <a:round/>
            </a:ln>
            <a:effectLst/>
          </c:spPr>
          <c:marker>
            <c:symbol val="none"/>
          </c:marker>
          <c:val>
            <c:numRef>
              <c:f>'17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'17　感染症統計'!$P$9</c:f>
              <c:strCache>
                <c:ptCount val="1"/>
                <c:pt idx="0">
                  <c:v>2023年</c:v>
                </c:pt>
              </c:strCache>
            </c:strRef>
          </c:tx>
          <c:spPr>
            <a:ln w="28575" cap="rnd">
              <a:solidFill>
                <a:schemeClr val="accent2"/>
              </a:solidFill>
              <a:round/>
            </a:ln>
            <a:effectLst/>
          </c:spPr>
          <c:marker>
            <c:symbol val="none"/>
          </c:marker>
          <c:val>
            <c:numRef>
              <c:f>'17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'17　感染症統計'!$P$10</c:f>
              <c:strCache>
                <c:ptCount val="1"/>
                <c:pt idx="0">
                  <c:v>2022年</c:v>
                </c:pt>
              </c:strCache>
            </c:strRef>
          </c:tx>
          <c:spPr>
            <a:ln w="28575" cap="rnd">
              <a:solidFill>
                <a:schemeClr val="accent3"/>
              </a:solidFill>
              <a:round/>
            </a:ln>
            <a:effectLst/>
          </c:spPr>
          <c:marker>
            <c:symbol val="none"/>
          </c:marker>
          <c:val>
            <c:numRef>
              <c:f>'17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'17　感染症統計'!$P$11</c:f>
              <c:strCache>
                <c:ptCount val="1"/>
                <c:pt idx="0">
                  <c:v>2021年</c:v>
                </c:pt>
              </c:strCache>
            </c:strRef>
          </c:tx>
          <c:spPr>
            <a:ln w="28575" cap="rnd">
              <a:solidFill>
                <a:schemeClr val="accent4"/>
              </a:solidFill>
              <a:round/>
            </a:ln>
            <a:effectLst/>
          </c:spPr>
          <c:marker>
            <c:symbol val="none"/>
          </c:marker>
          <c:val>
            <c:numRef>
              <c:f>'17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'17　感染症統計'!$P$12</c:f>
              <c:strCache>
                <c:ptCount val="1"/>
                <c:pt idx="0">
                  <c:v>2020年</c:v>
                </c:pt>
              </c:strCache>
            </c:strRef>
          </c:tx>
          <c:spPr>
            <a:ln w="28575" cap="rnd">
              <a:solidFill>
                <a:schemeClr val="accent6"/>
              </a:solidFill>
              <a:round/>
            </a:ln>
            <a:effectLst/>
          </c:spPr>
          <c:marker>
            <c:symbol val="none"/>
          </c:marker>
          <c:val>
            <c:numRef>
              <c:f>'17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287129189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youtu.be/67mb8YUt4Q8" TargetMode="External"/><Relationship Id="rId1" Type="http://schemas.openxmlformats.org/officeDocument/2006/relationships/image" Target="../media/image2.gif"/><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21</xdr:col>
      <xdr:colOff>26449</xdr:colOff>
      <xdr:row>44</xdr:row>
      <xdr:rowOff>131380</xdr:rowOff>
    </xdr:to>
    <xdr:pic>
      <xdr:nvPicPr>
        <xdr:cNvPr id="19" name="図 18">
          <a:extLst>
            <a:ext uri="{FF2B5EF4-FFF2-40B4-BE49-F238E27FC236}">
              <a16:creationId xmlns:a16="http://schemas.microsoft.com/office/drawing/2014/main" id="{C00D4E0B-2831-4AC7-0051-8BD0979A4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0921428" cy="8594443"/>
        </a:xfrm>
        <a:prstGeom prst="rect">
          <a:avLst/>
        </a:prstGeom>
      </xdr:spPr>
    </xdr:pic>
    <xdr:clientData/>
  </xdr:twoCellAnchor>
  <xdr:twoCellAnchor>
    <xdr:from>
      <xdr:col>1</xdr:col>
      <xdr:colOff>145914</xdr:colOff>
      <xdr:row>6</xdr:row>
      <xdr:rowOff>81064</xdr:rowOff>
    </xdr:from>
    <xdr:to>
      <xdr:col>20</xdr:col>
      <xdr:colOff>105382</xdr:colOff>
      <xdr:row>9</xdr:row>
      <xdr:rowOff>145915</xdr:rowOff>
    </xdr:to>
    <xdr:sp macro="" textlink="">
      <xdr:nvSpPr>
        <xdr:cNvPr id="20" name="テキスト ボックス 19">
          <a:hlinkClick xmlns:r="http://schemas.openxmlformats.org/officeDocument/2006/relationships" r:id="rId2"/>
          <a:extLst>
            <a:ext uri="{FF2B5EF4-FFF2-40B4-BE49-F238E27FC236}">
              <a16:creationId xmlns:a16="http://schemas.microsoft.com/office/drawing/2014/main" id="{D98D4B29-1906-C6A7-1157-1E3C6632AC85}"/>
            </a:ext>
          </a:extLst>
        </xdr:cNvPr>
        <xdr:cNvSpPr txBox="1"/>
      </xdr:nvSpPr>
      <xdr:spPr>
        <a:xfrm>
          <a:off x="664723" y="1394298"/>
          <a:ext cx="9816829" cy="72146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cene3d>
            <a:camera prst="orthographicFront"/>
            <a:lightRig rig="threePt" dir="t">
              <a:rot lat="0" lon="0" rev="2400000"/>
            </a:lightRig>
          </a:scene3d>
          <a:sp3d prstMaterial="dkEdge"/>
        </a:bodyPr>
        <a:lstStyle/>
        <a:p>
          <a:pPr algn="ctr"/>
          <a:r>
            <a:rPr kumimoji="1" lang="ja-JP" altLang="en-US" sz="2400">
              <a:solidFill>
                <a:srgbClr val="FF0000"/>
              </a:solidFill>
              <a:effectLst>
                <a:outerShdw dist="50800" dir="5400000" algn="ctr" rotWithShape="0">
                  <a:srgbClr val="C00000"/>
                </a:outerShdw>
              </a:effectLst>
              <a:latin typeface="AR丸ゴシック体E" panose="020F0909000000000000" pitchFamily="49" charset="-128"/>
              <a:ea typeface="AR丸ゴシック体E" panose="020F0909000000000000" pitchFamily="49" charset="-128"/>
            </a:rPr>
            <a:t>　　</a:t>
          </a:r>
          <a:r>
            <a:rPr kumimoji="1" lang="en-US" altLang="ja-JP" sz="2400">
              <a:solidFill>
                <a:srgbClr val="FF0000"/>
              </a:solidFill>
              <a:effectLst>
                <a:outerShdw dist="50800" dir="5400000" algn="ctr" rotWithShape="0">
                  <a:srgbClr val="C00000"/>
                </a:outerShdw>
              </a:effectLst>
              <a:latin typeface="AR丸ゴシック体E" panose="020F0909000000000000" pitchFamily="49" charset="-128"/>
              <a:ea typeface="AR丸ゴシック体E" panose="020F0909000000000000" pitchFamily="49" charset="-128"/>
            </a:rPr>
            <a:t>Sato</a:t>
          </a:r>
          <a:r>
            <a:rPr kumimoji="1" lang="ja-JP" altLang="en-US" sz="2400">
              <a:solidFill>
                <a:srgbClr val="FF0000"/>
              </a:solidFill>
              <a:effectLst>
                <a:outerShdw dist="50800" dir="5400000" algn="ctr" rotWithShape="0">
                  <a:srgbClr val="C00000"/>
                </a:outerShdw>
              </a:effectLst>
              <a:latin typeface="AR丸ゴシック体E" panose="020F0909000000000000" pitchFamily="49" charset="-128"/>
              <a:ea typeface="AR丸ゴシック体E" panose="020F0909000000000000" pitchFamily="49" charset="-128"/>
            </a:rPr>
            <a:t>のトレサビリティー・システムで食品製造をカバー</a:t>
          </a:r>
        </a:p>
      </xdr:txBody>
    </xdr:sp>
    <xdr:clientData/>
  </xdr:twoCellAnchor>
  <xdr:twoCellAnchor editAs="oneCell">
    <xdr:from>
      <xdr:col>1</xdr:col>
      <xdr:colOff>470168</xdr:colOff>
      <xdr:row>5</xdr:row>
      <xdr:rowOff>154021</xdr:rowOff>
    </xdr:from>
    <xdr:to>
      <xdr:col>3</xdr:col>
      <xdr:colOff>346951</xdr:colOff>
      <xdr:row>9</xdr:row>
      <xdr:rowOff>192932</xdr:rowOff>
    </xdr:to>
    <xdr:pic>
      <xdr:nvPicPr>
        <xdr:cNvPr id="30" name="グラフィックス 29" descr="ビデオ カメラ 枠線">
          <a:hlinkClick xmlns:r="http://schemas.openxmlformats.org/officeDocument/2006/relationships" r:id="rId2"/>
          <a:extLst>
            <a:ext uri="{FF2B5EF4-FFF2-40B4-BE49-F238E27FC236}">
              <a16:creationId xmlns:a16="http://schemas.microsoft.com/office/drawing/2014/main" id="{0F425839-2EB5-5194-521D-8664B35299EC}"/>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988977" y="1248383"/>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160020</xdr:colOff>
      <xdr:row>18</xdr:row>
      <xdr:rowOff>7620</xdr:rowOff>
    </xdr:to>
    <xdr:pic>
      <xdr:nvPicPr>
        <xdr:cNvPr id="4" name="図 3" descr="感染性胃腸炎患者報告数　直近5シーズン">
          <a:extLst>
            <a:ext uri="{FF2B5EF4-FFF2-40B4-BE49-F238E27FC236}">
              <a16:creationId xmlns:a16="http://schemas.microsoft.com/office/drawing/2014/main" id="{E304B66F-907A-15EA-00EE-9A8313114B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437120"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651124</xdr:colOff>
      <xdr:row>8</xdr:row>
      <xdr:rowOff>22860</xdr:rowOff>
    </xdr:from>
    <xdr:to>
      <xdr:col>13</xdr:col>
      <xdr:colOff>518160</xdr:colOff>
      <xdr:row>16</xdr:row>
      <xdr:rowOff>76339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185024" y="1684020"/>
          <a:ext cx="715937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8.39</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0516" y="1030722"/>
          <a:ext cx="2770004" cy="676158"/>
        </a:xfrm>
        <a:prstGeom prst="borderCallout2">
          <a:avLst>
            <a:gd name="adj1" fmla="val 102485"/>
            <a:gd name="adj2" fmla="val 49943"/>
            <a:gd name="adj3" fmla="val 143669"/>
            <a:gd name="adj4" fmla="val 32466"/>
            <a:gd name="adj5" fmla="val 178444"/>
            <a:gd name="adj6" fmla="val 1458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13</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10</xdr:col>
      <xdr:colOff>839621</xdr:colOff>
      <xdr:row>10</xdr:row>
      <xdr:rowOff>150603</xdr:rowOff>
    </xdr:from>
    <xdr:to>
      <xdr:col>11</xdr:col>
      <xdr:colOff>190500</xdr:colOff>
      <xdr:row>12</xdr:row>
      <xdr:rowOff>105808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9198761" y="2147043"/>
          <a:ext cx="27289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830580</xdr:colOff>
      <xdr:row>2</xdr:row>
      <xdr:rowOff>15240</xdr:rowOff>
    </xdr:from>
    <xdr:to>
      <xdr:col>6</xdr:col>
      <xdr:colOff>762000</xdr:colOff>
      <xdr:row>16</xdr:row>
      <xdr:rowOff>26478</xdr:rowOff>
    </xdr:to>
    <xdr:pic>
      <xdr:nvPicPr>
        <xdr:cNvPr id="9" name="図 8">
          <a:extLst>
            <a:ext uri="{FF2B5EF4-FFF2-40B4-BE49-F238E27FC236}">
              <a16:creationId xmlns:a16="http://schemas.microsoft.com/office/drawing/2014/main" id="{584B9729-F21A-8BD6-BDE5-E3C294BC2E0D}"/>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788920" y="563880"/>
          <a:ext cx="1729740" cy="2464878"/>
        </a:xfrm>
        <a:prstGeom prst="rect">
          <a:avLst/>
        </a:prstGeom>
      </xdr:spPr>
    </xdr:pic>
    <xdr:clientData/>
  </xdr:twoCellAnchor>
  <xdr:twoCellAnchor editAs="oneCell">
    <xdr:from>
      <xdr:col>0</xdr:col>
      <xdr:colOff>0</xdr:colOff>
      <xdr:row>2</xdr:row>
      <xdr:rowOff>1</xdr:rowOff>
    </xdr:from>
    <xdr:to>
      <xdr:col>3</xdr:col>
      <xdr:colOff>251995</xdr:colOff>
      <xdr:row>16</xdr:row>
      <xdr:rowOff>22861</xdr:rowOff>
    </xdr:to>
    <xdr:pic>
      <xdr:nvPicPr>
        <xdr:cNvPr id="5" name="図 4">
          <a:extLst>
            <a:ext uri="{FF2B5EF4-FFF2-40B4-BE49-F238E27FC236}">
              <a16:creationId xmlns:a16="http://schemas.microsoft.com/office/drawing/2014/main" id="{092E9C99-974F-4CA9-B1CB-9C49C1CAA72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1"/>
          <a:ext cx="1737895" cy="2476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E09859E7-31EE-4155-B7BC-3C881559B292}"/>
            </a:ext>
          </a:extLst>
        </xdr:cNvPr>
        <xdr:cNvSpPr>
          <a:spLocks noChangeAspect="1" noChangeArrowheads="1"/>
        </xdr:cNvSpPr>
      </xdr:nvSpPr>
      <xdr:spPr bwMode="auto">
        <a:xfrm>
          <a:off x="4442460" y="3398520"/>
          <a:ext cx="304800" cy="299085"/>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76200</xdr:rowOff>
    </xdr:to>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D8E38C1-6F31-47B8-92C5-A3A53B48EA1A}"/>
            </a:ext>
          </a:extLst>
        </xdr:cNvPr>
        <xdr:cNvSpPr>
          <a:spLocks noChangeAspect="1" noChangeArrowheads="1"/>
        </xdr:cNvSpPr>
      </xdr:nvSpPr>
      <xdr:spPr bwMode="auto">
        <a:xfrm>
          <a:off x="9479280" y="2651760"/>
          <a:ext cx="304800" cy="297180"/>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76200</xdr:rowOff>
    </xdr:to>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AAD605E8-1726-43F7-8D30-08CCC4361D26}"/>
            </a:ext>
          </a:extLst>
        </xdr:cNvPr>
        <xdr:cNvSpPr>
          <a:spLocks noChangeAspect="1" noChangeArrowheads="1"/>
        </xdr:cNvSpPr>
      </xdr:nvSpPr>
      <xdr:spPr bwMode="auto">
        <a:xfrm>
          <a:off x="9479280" y="2651760"/>
          <a:ext cx="304800" cy="297180"/>
        </a:xfrm>
        <a:prstGeom prst="rect">
          <a:avLst/>
        </a:prstGeom>
        <a:noFill/>
        <a:ln w="9525">
          <a:noFill/>
          <a:miter lim="800000"/>
          <a:headEnd/>
          <a:tailEnd/>
        </a:ln>
      </xdr:spPr>
    </xdr:sp>
    <xdr:clientData/>
  </xdr:twoCellAnchor>
  <xdr:twoCellAnchor>
    <xdr:from>
      <xdr:col>5</xdr:col>
      <xdr:colOff>249555</xdr:colOff>
      <xdr:row>7</xdr:row>
      <xdr:rowOff>38100</xdr:rowOff>
    </xdr:from>
    <xdr:to>
      <xdr:col>6</xdr:col>
      <xdr:colOff>478155</xdr:colOff>
      <xdr:row>10</xdr:row>
      <xdr:rowOff>114300</xdr:rowOff>
    </xdr:to>
    <xdr:sp macro="" textlink="">
      <xdr:nvSpPr>
        <xdr:cNvPr id="5" name="右矢印 4">
          <a:extLst>
            <a:ext uri="{FF2B5EF4-FFF2-40B4-BE49-F238E27FC236}">
              <a16:creationId xmlns:a16="http://schemas.microsoft.com/office/drawing/2014/main" id="{578F64A8-3280-4F17-A98A-DA048BD513F3}"/>
            </a:ext>
          </a:extLst>
        </xdr:cNvPr>
        <xdr:cNvSpPr>
          <a:spLocks noChangeArrowheads="1"/>
        </xdr:cNvSpPr>
      </xdr:nvSpPr>
      <xdr:spPr bwMode="auto">
        <a:xfrm>
          <a:off x="3053715" y="1661160"/>
          <a:ext cx="632460" cy="693420"/>
        </a:xfrm>
        <a:prstGeom prst="rightArrow">
          <a:avLst>
            <a:gd name="adj1" fmla="val 50000"/>
            <a:gd name="adj2" fmla="val 50003"/>
          </a:avLst>
        </a:prstGeom>
        <a:solidFill>
          <a:srgbClr val="C0C0C0"/>
        </a:solidFill>
        <a:ln w="25400" algn="ctr">
          <a:solidFill>
            <a:srgbClr val="385D8A"/>
          </a:solidFill>
          <a:miter lim="800000"/>
          <a:headEnd/>
          <a:tailEnd/>
        </a:ln>
        <a:effectLst>
          <a:outerShdw dist="53882" dir="2700000" algn="ctr" rotWithShape="0">
            <a:srgbClr val="FFFFFF"/>
          </a:outerShdw>
        </a:effectLst>
      </xdr:spPr>
      <xdr:txBody>
        <a:bodyPr/>
        <a:lstStyle/>
        <a:p>
          <a:endParaRPr lang="ja-JP" altLang="en-US"/>
        </a:p>
      </xdr:txBody>
    </xdr:sp>
    <xdr:clientData/>
  </xdr:twoCellAnchor>
  <xdr:twoCellAnchor editAs="oneCell">
    <xdr:from>
      <xdr:col>1</xdr:col>
      <xdr:colOff>9525</xdr:colOff>
      <xdr:row>4</xdr:row>
      <xdr:rowOff>142875</xdr:rowOff>
    </xdr:from>
    <xdr:to>
      <xdr:col>4</xdr:col>
      <xdr:colOff>615315</xdr:colOff>
      <xdr:row>14</xdr:row>
      <xdr:rowOff>38100</xdr:rowOff>
    </xdr:to>
    <xdr:pic>
      <xdr:nvPicPr>
        <xdr:cNvPr id="6" name="図 5">
          <a:extLst>
            <a:ext uri="{FF2B5EF4-FFF2-40B4-BE49-F238E27FC236}">
              <a16:creationId xmlns:a16="http://schemas.microsoft.com/office/drawing/2014/main" id="{BBF32541-D72D-4360-B8BF-1DF95028DC1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44805" y="1133475"/>
          <a:ext cx="2457450" cy="19831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447674</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203257" y="2667000"/>
          <a:ext cx="3494289"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33256" y="2667000"/>
          <a:ext cx="2397010" cy="69272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68580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4264" y="2667000"/>
          <a:ext cx="1786543" cy="69272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27</xdr:row>
      <xdr:rowOff>39794</xdr:rowOff>
    </xdr:from>
    <xdr:to>
      <xdr:col>14</xdr:col>
      <xdr:colOff>5080</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51490</xdr:colOff>
      <xdr:row>27</xdr:row>
      <xdr:rowOff>69046</xdr:rowOff>
    </xdr:from>
    <xdr:to>
      <xdr:col>28</xdr:col>
      <xdr:colOff>118376</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111303</xdr:colOff>
      <xdr:row>6</xdr:row>
      <xdr:rowOff>241040</xdr:rowOff>
    </xdr:from>
    <xdr:to>
      <xdr:col>19</xdr:col>
      <xdr:colOff>248816</xdr:colOff>
      <xdr:row>24</xdr:row>
      <xdr:rowOff>0</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8782863" y="1513580"/>
          <a:ext cx="602333" cy="168682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241040</xdr:rowOff>
    </xdr:from>
    <xdr:to>
      <xdr:col>4</xdr:col>
      <xdr:colOff>217714</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74817" y="1513580"/>
          <a:ext cx="108857" cy="1694596"/>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5</xdr:col>
      <xdr:colOff>138545</xdr:colOff>
      <xdr:row>42</xdr:row>
      <xdr:rowOff>147205</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51329" y="3601988"/>
          <a:ext cx="529080" cy="302221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188262</xdr:colOff>
      <xdr:row>25</xdr:row>
      <xdr:rowOff>34539</xdr:rowOff>
    </xdr:from>
    <xdr:to>
      <xdr:col>18</xdr:col>
      <xdr:colOff>329046</xdr:colOff>
      <xdr:row>44</xdr:row>
      <xdr:rowOff>129887</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8899307" y="3619403"/>
          <a:ext cx="140784" cy="331652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3970330</xdr:colOff>
      <xdr:row>34</xdr:row>
      <xdr:rowOff>182880</xdr:rowOff>
    </xdr:to>
    <xdr:pic>
      <xdr:nvPicPr>
        <xdr:cNvPr id="3" name="図 2">
          <a:extLst>
            <a:ext uri="{FF2B5EF4-FFF2-40B4-BE49-F238E27FC236}">
              <a16:creationId xmlns:a16="http://schemas.microsoft.com/office/drawing/2014/main" id="{19F285C0-4AFD-72C4-741F-3DF111A6D7F4}"/>
            </a:ext>
          </a:extLst>
        </xdr:cNvPr>
        <xdr:cNvPicPr>
          <a:picLocks noChangeAspect="1"/>
        </xdr:cNvPicPr>
      </xdr:nvPicPr>
      <xdr:blipFill>
        <a:blip xmlns:r="http://schemas.openxmlformats.org/officeDocument/2006/relationships" r:embed="rId1"/>
        <a:stretch>
          <a:fillRect/>
        </a:stretch>
      </xdr:blipFill>
      <xdr:spPr>
        <a:xfrm>
          <a:off x="1463040" y="10066020"/>
          <a:ext cx="5334310" cy="5638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65789-BA0A-4B88-AA26-CEEF159CED25}" name="テーブル1" displayName="テーブル1" ref="A1:D25" totalsRowShown="0" tableBorderDxfId="7">
  <tableColumns count="4">
    <tableColumn id="1" xr3:uid="{7A3970F1-52BE-4C60-A959-B0C4449B7DBA}" name="食中毒情報 (4/28-5/7)"/>
    <tableColumn id="2" xr3:uid="{0B775AFF-E1A7-460B-953B-60F82CB58AB2}" name="発生"/>
    <tableColumn id="3" xr3:uid="{5662DF9B-DBF3-4319-B5FA-69D34FF0A511}" name="ソース"/>
    <tableColumn id="4" xr3:uid="{C9C679FC-A357-4158-9240-6FBD1C4B15DA}" name="日付" dataDxfId="6" dataCellStyle="標準 2"/>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news.e-expo.net/gyousei/2025/05/250502_g02.html/" TargetMode="External"/><Relationship Id="rId7" Type="http://schemas.openxmlformats.org/officeDocument/2006/relationships/printerSettings" Target="../printerSettings/printerSettings10.bin"/><Relationship Id="rId2" Type="http://schemas.openxmlformats.org/officeDocument/2006/relationships/hyperlink" Target="https://wellness-news.co.jp/posts/250504-1/" TargetMode="External"/><Relationship Id="rId1" Type="http://schemas.openxmlformats.org/officeDocument/2006/relationships/hyperlink" Target="https://wellness-news.co.jp/posts/250505-1/" TargetMode="External"/><Relationship Id="rId6" Type="http://schemas.openxmlformats.org/officeDocument/2006/relationships/hyperlink" Target="https://www.kenko-media.com/food_devlp/8438/" TargetMode="External"/><Relationship Id="rId5" Type="http://schemas.openxmlformats.org/officeDocument/2006/relationships/hyperlink" Target="https://wellness-news.co.jp/posts/250502-1/" TargetMode="External"/><Relationship Id="rId4" Type="http://schemas.openxmlformats.org/officeDocument/2006/relationships/hyperlink" Target="https://shokuhin.net/120611/2025/05/02/gyakukousen/"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asahi.co.jp/webnews/pages/abc_31024.html" TargetMode="External"/><Relationship Id="rId1" Type="http://schemas.openxmlformats.org/officeDocument/2006/relationships/hyperlink" Target="https://pando.life/article/118213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kyoto-np.co.jp/articles/-/1471969" TargetMode="External"/><Relationship Id="rId3" Type="http://schemas.openxmlformats.org/officeDocument/2006/relationships/hyperlink" Target="https://www.ntv.co.jp/gyoten/articles/324f5bxjloikcvyprtn.html" TargetMode="External"/><Relationship Id="rId7" Type="http://schemas.openxmlformats.org/officeDocument/2006/relationships/hyperlink" Target="https://nordot.app/1292306737521083270?c=1179248089549373591" TargetMode="External"/><Relationship Id="rId12" Type="http://schemas.openxmlformats.org/officeDocument/2006/relationships/table" Target="../tables/table1.xml"/><Relationship Id="rId2" Type="http://schemas.openxmlformats.org/officeDocument/2006/relationships/hyperlink" Target="https://www.jomo-news.co.jp/articles/-/664643"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www.chubueisei.co.jp/archives/report_page/1105/" TargetMode="External"/><Relationship Id="rId11" Type="http://schemas.openxmlformats.org/officeDocument/2006/relationships/printerSettings" Target="../printerSettings/printerSettings5.bin"/><Relationship Id="rId5" Type="http://schemas.openxmlformats.org/officeDocument/2006/relationships/hyperlink" Target="https://topics.smt.docomo.ne.jp/article/tbs/nation/tbs-1893044?redirect=1" TargetMode="External"/><Relationship Id="rId10" Type="http://schemas.openxmlformats.org/officeDocument/2006/relationships/hyperlink" Target="https://www3.nhk.or.jp/lnews/okayama/20250430/4020023285.html" TargetMode="External"/><Relationship Id="rId4" Type="http://schemas.openxmlformats.org/officeDocument/2006/relationships/hyperlink" Target="https://www.pref.saitama.lg.jp/a0708/news/page/news2025050201.html" TargetMode="External"/><Relationship Id="rId9" Type="http://schemas.openxmlformats.org/officeDocument/2006/relationships/hyperlink" Target="https://www.asahi.com/articles/AST572V4ST57UNHB00QM.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d14dff23a5a5001543c611d7899895ea039fab25" TargetMode="External"/><Relationship Id="rId13" Type="http://schemas.openxmlformats.org/officeDocument/2006/relationships/hyperlink" Target="https://www.kenko-media.com/food_devlp/8405/" TargetMode="External"/><Relationship Id="rId3" Type="http://schemas.openxmlformats.org/officeDocument/2006/relationships/hyperlink" Target="https://www.jetro.go.jp/biznews/2025/05/62a56ef62b1d0bd9.html&#12288;&#12288;&#12288;&#12288;" TargetMode="External"/><Relationship Id="rId7" Type="http://schemas.openxmlformats.org/officeDocument/2006/relationships/hyperlink" Target="https://www.nikkei.com/article/DGXZQOJC213EN0R20C25A4000000/" TargetMode="External"/><Relationship Id="rId12" Type="http://schemas.openxmlformats.org/officeDocument/2006/relationships/hyperlink" Target="https://jp.reuters.com/world/us-politics/ENT3RP7FY5LG3CN4CLLIM5JZWQ-2025-04-25/" TargetMode="External"/><Relationship Id="rId17" Type="http://schemas.openxmlformats.org/officeDocument/2006/relationships/printerSettings" Target="../printerSettings/printerSettings6.bin"/><Relationship Id="rId2" Type="http://schemas.openxmlformats.org/officeDocument/2006/relationships/hyperlink" Target="https://www.jetro.go.jp/biznews/2025/05/672c0fabe0e5b104.html" TargetMode="External"/><Relationship Id="rId16" Type="http://schemas.openxmlformats.org/officeDocument/2006/relationships/hyperlink" Target="https://s.japanese.joins.com/JArticle/333388" TargetMode="External"/><Relationship Id="rId1" Type="http://schemas.openxmlformats.org/officeDocument/2006/relationships/hyperlink" Target="https://www.kenko-media.com/food_devlp/8351/" TargetMode="External"/><Relationship Id="rId6" Type="http://schemas.openxmlformats.org/officeDocument/2006/relationships/hyperlink" Target="https://news.yahoo.co.jp/articles/f4d52045f2b130896896e24a5f47c4ab36afa352" TargetMode="External"/><Relationship Id="rId11" Type="http://schemas.openxmlformats.org/officeDocument/2006/relationships/hyperlink" Target="https://www.mk.co.kr/jp/business/11302652" TargetMode="External"/><Relationship Id="rId5" Type="http://schemas.openxmlformats.org/officeDocument/2006/relationships/hyperlink" Target="https://www.jetro.go.jp/biznews/2025/04/a6e8e99cc35b7cf6.html" TargetMode="External"/><Relationship Id="rId15" Type="http://schemas.openxmlformats.org/officeDocument/2006/relationships/hyperlink" Target="https://news.nissyoku.co.jp/news/aoyagi20250427083326754" TargetMode="External"/><Relationship Id="rId10" Type="http://schemas.openxmlformats.org/officeDocument/2006/relationships/hyperlink" Target="https://www.jetro.go.jp/biz/areareports/2025/cef6fe9f0f850f50.html" TargetMode="External"/><Relationship Id="rId4" Type="http://schemas.openxmlformats.org/officeDocument/2006/relationships/hyperlink" Target="https://news.yahoo.co.jp/articles/e87f55b589d3d5351ac729f7bfc2501a7ded6003" TargetMode="External"/><Relationship Id="rId9" Type="http://schemas.openxmlformats.org/officeDocument/2006/relationships/hyperlink" Target="https://www.mk.co.kr/jp/business/11304637" TargetMode="External"/><Relationship Id="rId14" Type="http://schemas.openxmlformats.org/officeDocument/2006/relationships/hyperlink" Target="https://news.yahoo.co.jp/articles/1b153ef6720c742a24b1270eaba2870566ab0a77"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E20" sqref="A10:H20"/>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62" t="s">
        <v>0</v>
      </c>
      <c r="B1" s="63"/>
      <c r="C1" s="63" t="s">
        <v>1</v>
      </c>
      <c r="D1" s="63"/>
      <c r="E1" s="63"/>
      <c r="F1" s="63"/>
      <c r="G1" s="63"/>
      <c r="H1" s="63"/>
      <c r="I1" s="45"/>
    </row>
    <row r="2" spans="1:9">
      <c r="A2" s="64" t="s">
        <v>2</v>
      </c>
      <c r="B2" s="65"/>
      <c r="C2" s="65"/>
      <c r="D2" s="65"/>
      <c r="E2" s="65"/>
      <c r="F2" s="65"/>
      <c r="G2" s="65"/>
      <c r="H2" s="65"/>
      <c r="I2" s="45"/>
    </row>
    <row r="3" spans="1:9" ht="15.75" customHeight="1">
      <c r="A3" s="650" t="s">
        <v>3</v>
      </c>
      <c r="B3" s="651"/>
      <c r="C3" s="651"/>
      <c r="D3" s="651"/>
      <c r="E3" s="651"/>
      <c r="F3" s="651"/>
      <c r="G3" s="651"/>
      <c r="H3" s="652"/>
      <c r="I3" s="45"/>
    </row>
    <row r="4" spans="1:9">
      <c r="A4" s="64" t="s">
        <v>4</v>
      </c>
      <c r="B4" s="65"/>
      <c r="C4" s="65"/>
      <c r="D4" s="65"/>
      <c r="E4" s="65"/>
      <c r="F4" s="65"/>
      <c r="G4" s="65"/>
      <c r="H4" s="65"/>
      <c r="I4" s="45"/>
    </row>
    <row r="5" spans="1:9">
      <c r="A5" s="64" t="s">
        <v>5</v>
      </c>
      <c r="B5" s="65"/>
      <c r="C5" s="65"/>
      <c r="D5" s="65"/>
      <c r="E5" s="65"/>
      <c r="F5" s="65"/>
      <c r="G5" s="65"/>
      <c r="H5" s="65"/>
      <c r="I5" s="45"/>
    </row>
    <row r="6" spans="1:9">
      <c r="A6" s="66" t="s">
        <v>2</v>
      </c>
      <c r="B6" s="67"/>
      <c r="C6" s="67"/>
      <c r="D6" s="67"/>
      <c r="E6" s="67"/>
      <c r="F6" s="67"/>
      <c r="G6" s="67"/>
      <c r="H6" s="67"/>
      <c r="I6" s="45"/>
    </row>
    <row r="7" spans="1:9">
      <c r="A7" s="66"/>
      <c r="B7" s="67"/>
      <c r="C7" s="67"/>
      <c r="D7" s="67"/>
      <c r="E7" s="67"/>
      <c r="F7" s="67"/>
      <c r="G7" s="67"/>
      <c r="H7" s="67"/>
      <c r="I7" s="45"/>
    </row>
    <row r="8" spans="1:9">
      <c r="A8" s="66" t="s">
        <v>6</v>
      </c>
      <c r="B8" s="67"/>
      <c r="C8" s="67"/>
      <c r="D8" s="67"/>
      <c r="E8" s="67"/>
      <c r="F8" s="67"/>
      <c r="G8" s="67"/>
      <c r="H8" s="67"/>
      <c r="I8" s="45"/>
    </row>
    <row r="9" spans="1:9">
      <c r="A9" s="68" t="s">
        <v>7</v>
      </c>
      <c r="B9" s="69"/>
      <c r="C9" s="69"/>
      <c r="D9" s="69"/>
      <c r="E9" s="69"/>
      <c r="F9" s="69"/>
      <c r="G9" s="69"/>
      <c r="H9" s="69"/>
      <c r="I9" s="45"/>
    </row>
    <row r="10" spans="1:9" ht="15" customHeight="1">
      <c r="A10" s="148" t="s">
        <v>8</v>
      </c>
      <c r="B10" s="79" t="str">
        <f>+'17　食中毒記事等 '!A2</f>
        <v>水道水で食中毒に…複数住民から「カンピロバクター」検出　住民14人が下痢・腹痛など訴え　群馬・神流町</v>
      </c>
      <c r="C10" s="79"/>
      <c r="D10" s="81"/>
      <c r="E10" s="79"/>
      <c r="F10" s="82"/>
      <c r="G10" s="80"/>
      <c r="H10" s="80"/>
      <c r="I10" s="45"/>
    </row>
    <row r="11" spans="1:9" ht="15" customHeight="1">
      <c r="A11" s="148" t="s">
        <v>9</v>
      </c>
      <c r="B11" s="79" t="str">
        <f>+'17　ノロウイルス関連情報 '!H72</f>
        <v>管理レベル「3」　</v>
      </c>
      <c r="C11" s="79"/>
      <c r="D11" s="79" t="s">
        <v>10</v>
      </c>
      <c r="E11" s="79"/>
      <c r="F11" s="81">
        <f>+'17　ノロウイルス関連情報 '!G73</f>
        <v>8.39</v>
      </c>
      <c r="G11" s="79" t="str">
        <f>+'17　ノロウイルス関連情報 '!H73</f>
        <v>　：先週より</v>
      </c>
      <c r="H11" s="175">
        <f>+'17　ノロウイルス関連情報 '!I73</f>
        <v>-0.14999999999999858</v>
      </c>
      <c r="I11" s="45"/>
    </row>
    <row r="12" spans="1:9" s="53" customFormat="1" ht="15" customHeight="1">
      <c r="A12" s="83" t="s">
        <v>11</v>
      </c>
      <c r="B12" s="656" t="str">
        <f>+'17　残留農薬など'!A2</f>
        <v xml:space="preserve">残留農薬テストキット 市場の成長、予測 2025 に 2032 - Pando </v>
      </c>
      <c r="C12" s="656"/>
      <c r="D12" s="656"/>
      <c r="E12" s="656"/>
      <c r="F12" s="656"/>
      <c r="G12" s="656"/>
      <c r="H12" s="84"/>
      <c r="I12" s="52"/>
    </row>
    <row r="13" spans="1:9" ht="15" customHeight="1">
      <c r="A13" s="78" t="s">
        <v>12</v>
      </c>
      <c r="B13" s="656" t="str">
        <f>+'17　食品表示'!A2</f>
        <v xml:space="preserve">キユーピー、「CITE JAPAN2025」に出展 化粧品トレンドにマッチした原料の新たな機能を紹介 </v>
      </c>
      <c r="C13" s="656"/>
      <c r="D13" s="656"/>
      <c r="E13" s="656"/>
      <c r="F13" s="656"/>
      <c r="G13" s="656"/>
      <c r="H13" s="80"/>
      <c r="I13" s="45"/>
    </row>
    <row r="14" spans="1:9" ht="15" customHeight="1">
      <c r="A14" s="78" t="s">
        <v>13</v>
      </c>
      <c r="B14" s="80" t="str">
        <f>+'17　 海外情報'!A5</f>
        <v>スシロー、浙江省杭州市に初出店(中国) ｜ ビジネス短信 ―ジェトロ</v>
      </c>
      <c r="D14" s="80"/>
      <c r="E14" s="80"/>
      <c r="F14" s="80"/>
      <c r="G14" s="80"/>
      <c r="H14" s="80"/>
      <c r="I14" s="45"/>
    </row>
    <row r="15" spans="1:9" ht="15" customHeight="1">
      <c r="A15" s="85" t="s">
        <v>14</v>
      </c>
      <c r="B15" s="86" t="str">
        <f>+'17　 海外情報'!A8</f>
        <v>ノンアルコールビール生産量が20年で倍増(米国、ドイツ) ｜ ビジネス短信 ―ジェトロ</v>
      </c>
      <c r="C15" s="653" t="s">
        <v>15</v>
      </c>
      <c r="D15" s="653"/>
      <c r="E15" s="653"/>
      <c r="F15" s="653"/>
      <c r="G15" s="653"/>
      <c r="H15" s="654"/>
      <c r="I15" s="45"/>
    </row>
    <row r="16" spans="1:9" ht="15" customHeight="1">
      <c r="A16" s="78" t="s">
        <v>16</v>
      </c>
      <c r="B16" s="79" t="str">
        <f>+'15　国内感染症情報'!B2</f>
        <v>2025年第16週（4月14日〜4月21日）ーーーーーーーーーーーーーーーーーーーーーーーーーーーーーーーーーーーーーーーーーーーーーーーーーーーーーーーーーーーーーー</v>
      </c>
      <c r="C16" s="80"/>
      <c r="D16" s="79" t="s">
        <v>17</v>
      </c>
      <c r="E16" s="80"/>
      <c r="F16" s="80"/>
      <c r="G16" s="80"/>
      <c r="H16" s="80"/>
      <c r="I16" s="45"/>
    </row>
    <row r="17" spans="1:16" ht="15" customHeight="1">
      <c r="A17" s="78" t="s">
        <v>18</v>
      </c>
      <c r="B17" s="655" t="str">
        <f>+'15　国内感染症情報'!B2</f>
        <v>2025年第16週（4月14日〜4月21日）ーーーーーーーーーーーーーーーーーーーーーーーーーーーーーーーーーーーーーーーーーーーーーーーーーーーーーーーーーーーーーー</v>
      </c>
      <c r="C17" s="655"/>
      <c r="D17" s="655"/>
      <c r="E17" s="655"/>
      <c r="F17" s="655"/>
      <c r="G17" s="655"/>
      <c r="H17" s="80"/>
      <c r="I17" s="45"/>
    </row>
    <row r="18" spans="1:16" ht="15" customHeight="1">
      <c r="A18" s="78" t="s">
        <v>19</v>
      </c>
      <c r="B18" s="653" t="str">
        <f>+'17　衛生訓話'!A2</f>
        <v>今週のお題(手拭タオルの共用使用は禁止です!)</v>
      </c>
      <c r="C18" s="653"/>
      <c r="D18" s="653"/>
      <c r="E18" s="653"/>
      <c r="F18" s="87"/>
      <c r="G18" s="80"/>
      <c r="H18" s="80"/>
      <c r="I18" s="45"/>
    </row>
    <row r="19" spans="1:16" ht="15" customHeight="1">
      <c r="A19" s="78" t="s">
        <v>20</v>
      </c>
      <c r="B19" s="80" t="s">
        <v>462</v>
      </c>
      <c r="D19" s="80"/>
      <c r="E19" s="80"/>
      <c r="F19" s="80" t="s">
        <v>17</v>
      </c>
      <c r="G19" s="80"/>
      <c r="H19" s="80"/>
      <c r="I19" s="45"/>
      <c r="P19" t="s">
        <v>21</v>
      </c>
    </row>
    <row r="20" spans="1:16" ht="15" customHeight="1">
      <c r="A20" s="78" t="s">
        <v>17</v>
      </c>
      <c r="B20" t="s">
        <v>23</v>
      </c>
      <c r="C20" s="80"/>
      <c r="D20" s="80"/>
      <c r="E20" s="80"/>
      <c r="F20" s="80"/>
      <c r="G20" s="80"/>
      <c r="H20" s="80"/>
      <c r="I20" s="45"/>
      <c r="L20" t="s">
        <v>15</v>
      </c>
    </row>
    <row r="21" spans="1:16">
      <c r="A21" s="68" t="s">
        <v>7</v>
      </c>
      <c r="B21" s="69"/>
      <c r="C21" s="69"/>
      <c r="D21" s="69"/>
      <c r="E21" s="69"/>
      <c r="F21" s="69"/>
      <c r="G21" s="69"/>
      <c r="H21" s="69"/>
      <c r="I21" s="45"/>
    </row>
    <row r="22" spans="1:16">
      <c r="A22" s="66" t="s">
        <v>17</v>
      </c>
      <c r="B22" s="67"/>
      <c r="C22" s="67"/>
      <c r="D22" s="67"/>
      <c r="E22" s="67"/>
      <c r="F22" s="67"/>
      <c r="G22" s="67"/>
      <c r="H22" s="67"/>
      <c r="I22" s="45"/>
    </row>
    <row r="23" spans="1:16">
      <c r="A23" s="46" t="s">
        <v>22</v>
      </c>
      <c r="I23" s="45"/>
    </row>
    <row r="24" spans="1:16">
      <c r="A24" s="45"/>
      <c r="I24" s="45"/>
    </row>
    <row r="25" spans="1:16">
      <c r="A25" s="45"/>
      <c r="I25" s="45"/>
    </row>
    <row r="26" spans="1:16">
      <c r="A26" s="45"/>
      <c r="I26" s="45"/>
    </row>
    <row r="27" spans="1:16">
      <c r="A27" s="45"/>
      <c r="I27" s="45"/>
    </row>
    <row r="28" spans="1:16">
      <c r="A28" s="45"/>
      <c r="I28" s="45"/>
    </row>
    <row r="29" spans="1:16">
      <c r="A29" s="45"/>
      <c r="I29" s="45"/>
    </row>
    <row r="30" spans="1:16">
      <c r="A30" s="45"/>
      <c r="H30" t="s">
        <v>23</v>
      </c>
      <c r="I30" s="45"/>
    </row>
    <row r="31" spans="1:16">
      <c r="A31" s="45"/>
      <c r="I31" s="45"/>
    </row>
    <row r="32" spans="1:16">
      <c r="A32" s="45"/>
      <c r="I32" s="45"/>
    </row>
    <row r="33" spans="1:9">
      <c r="A33" s="45"/>
      <c r="I33" s="45"/>
    </row>
    <row r="34" spans="1:9" ht="13.8" thickBot="1">
      <c r="A34" s="47"/>
      <c r="B34" s="48"/>
      <c r="C34" s="48"/>
      <c r="D34" s="48"/>
      <c r="E34" s="48"/>
      <c r="F34" s="48"/>
      <c r="G34" s="48"/>
      <c r="H34" s="48"/>
      <c r="I34" s="45"/>
    </row>
    <row r="35" spans="1:9" ht="13.8" thickTop="1"/>
    <row r="38" spans="1:9" ht="24.6">
      <c r="A38" s="55" t="s">
        <v>24</v>
      </c>
    </row>
    <row r="39" spans="1:9" ht="40.5" customHeight="1">
      <c r="A39" s="657" t="s">
        <v>25</v>
      </c>
      <c r="B39" s="657"/>
      <c r="C39" s="657"/>
      <c r="D39" s="657"/>
      <c r="E39" s="657"/>
      <c r="F39" s="657"/>
      <c r="G39" s="657"/>
    </row>
    <row r="40" spans="1:9" ht="30.75" customHeight="1">
      <c r="A40" s="649" t="s">
        <v>26</v>
      </c>
      <c r="B40" s="649"/>
      <c r="C40" s="649"/>
      <c r="D40" s="649"/>
      <c r="E40" s="649"/>
      <c r="F40" s="649"/>
      <c r="G40" s="649"/>
    </row>
    <row r="41" spans="1:9" ht="15">
      <c r="A41" s="56"/>
    </row>
    <row r="42" spans="1:9" ht="69.75" customHeight="1">
      <c r="A42" s="644" t="s">
        <v>27</v>
      </c>
      <c r="B42" s="644"/>
      <c r="C42" s="644"/>
      <c r="D42" s="644"/>
      <c r="E42" s="644"/>
      <c r="F42" s="644"/>
      <c r="G42" s="644"/>
    </row>
    <row r="43" spans="1:9" ht="35.25" customHeight="1">
      <c r="A43" s="649" t="s">
        <v>28</v>
      </c>
      <c r="B43" s="649"/>
      <c r="C43" s="649"/>
      <c r="D43" s="649"/>
      <c r="E43" s="649"/>
      <c r="F43" s="649"/>
      <c r="G43" s="649"/>
    </row>
    <row r="44" spans="1:9" ht="59.25" customHeight="1">
      <c r="A44" s="644" t="s">
        <v>29</v>
      </c>
      <c r="B44" s="644"/>
      <c r="C44" s="644"/>
      <c r="D44" s="644"/>
      <c r="E44" s="644"/>
      <c r="F44" s="644"/>
      <c r="G44" s="644"/>
    </row>
    <row r="45" spans="1:9" ht="15">
      <c r="A45" s="57"/>
    </row>
    <row r="46" spans="1:9" ht="27.75" customHeight="1">
      <c r="A46" s="646" t="s">
        <v>30</v>
      </c>
      <c r="B46" s="646"/>
      <c r="C46" s="646"/>
      <c r="D46" s="646"/>
      <c r="E46" s="646"/>
      <c r="F46" s="646"/>
      <c r="G46" s="646"/>
    </row>
    <row r="47" spans="1:9" ht="53.25" customHeight="1">
      <c r="A47" s="645" t="s">
        <v>31</v>
      </c>
      <c r="B47" s="644"/>
      <c r="C47" s="644"/>
      <c r="D47" s="644"/>
      <c r="E47" s="644"/>
      <c r="F47" s="644"/>
      <c r="G47" s="644"/>
    </row>
    <row r="48" spans="1:9" ht="15">
      <c r="A48" s="57"/>
    </row>
    <row r="49" spans="1:7" ht="32.25" customHeight="1">
      <c r="A49" s="646" t="s">
        <v>32</v>
      </c>
      <c r="B49" s="646"/>
      <c r="C49" s="646"/>
      <c r="D49" s="646"/>
      <c r="E49" s="646"/>
      <c r="F49" s="646"/>
      <c r="G49" s="646"/>
    </row>
    <row r="50" spans="1:7" ht="15">
      <c r="A50" s="56"/>
    </row>
    <row r="51" spans="1:7" ht="87" customHeight="1">
      <c r="A51" s="645" t="s">
        <v>33</v>
      </c>
      <c r="B51" s="644"/>
      <c r="C51" s="644"/>
      <c r="D51" s="644"/>
      <c r="E51" s="644"/>
      <c r="F51" s="644"/>
      <c r="G51" s="644"/>
    </row>
    <row r="52" spans="1:7" ht="15">
      <c r="A52" s="57"/>
    </row>
    <row r="53" spans="1:7" ht="32.25" customHeight="1">
      <c r="A53" s="646" t="s">
        <v>34</v>
      </c>
      <c r="B53" s="646"/>
      <c r="C53" s="646"/>
      <c r="D53" s="646"/>
      <c r="E53" s="646"/>
      <c r="F53" s="646"/>
      <c r="G53" s="646"/>
    </row>
    <row r="54" spans="1:7" ht="29.25" customHeight="1">
      <c r="A54" s="644" t="s">
        <v>35</v>
      </c>
      <c r="B54" s="644"/>
      <c r="C54" s="644"/>
      <c r="D54" s="644"/>
      <c r="E54" s="644"/>
      <c r="F54" s="644"/>
      <c r="G54" s="644"/>
    </row>
    <row r="55" spans="1:7" ht="15">
      <c r="A55" s="57"/>
    </row>
    <row r="56" spans="1:7" s="53" customFormat="1" ht="110.25" customHeight="1">
      <c r="A56" s="647" t="s">
        <v>36</v>
      </c>
      <c r="B56" s="648"/>
      <c r="C56" s="648"/>
      <c r="D56" s="648"/>
      <c r="E56" s="648"/>
      <c r="F56" s="648"/>
      <c r="G56" s="648"/>
    </row>
    <row r="57" spans="1:7" ht="34.5" customHeight="1">
      <c r="A57" s="649" t="s">
        <v>37</v>
      </c>
      <c r="B57" s="649"/>
      <c r="C57" s="649"/>
      <c r="D57" s="649"/>
      <c r="E57" s="649"/>
      <c r="F57" s="649"/>
      <c r="G57" s="649"/>
    </row>
    <row r="58" spans="1:7" ht="114" customHeight="1">
      <c r="A58" s="645" t="s">
        <v>38</v>
      </c>
      <c r="B58" s="644"/>
      <c r="C58" s="644"/>
      <c r="D58" s="644"/>
      <c r="E58" s="644"/>
      <c r="F58" s="644"/>
      <c r="G58" s="644"/>
    </row>
    <row r="59" spans="1:7" ht="109.5" customHeight="1">
      <c r="A59" s="644"/>
      <c r="B59" s="644"/>
      <c r="C59" s="644"/>
      <c r="D59" s="644"/>
      <c r="E59" s="644"/>
      <c r="F59" s="644"/>
      <c r="G59" s="644"/>
    </row>
    <row r="60" spans="1:7" ht="15">
      <c r="A60" s="57"/>
    </row>
    <row r="61" spans="1:7" s="54" customFormat="1" ht="57.75" customHeight="1">
      <c r="A61" s="644"/>
      <c r="B61" s="644"/>
      <c r="C61" s="644"/>
      <c r="D61" s="644"/>
      <c r="E61" s="644"/>
      <c r="F61" s="644"/>
      <c r="G61" s="644"/>
    </row>
  </sheetData>
  <mergeCells count="22">
    <mergeCell ref="A3:H3"/>
    <mergeCell ref="C15:H15"/>
    <mergeCell ref="B17:G17"/>
    <mergeCell ref="B12:G12"/>
    <mergeCell ref="A39:G39"/>
    <mergeCell ref="B13:G13"/>
    <mergeCell ref="B18:E18"/>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0"/>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46"/>
  <sheetViews>
    <sheetView view="pageBreakPreview" zoomScaleNormal="100" zoomScaleSheetLayoutView="100" workbookViewId="0">
      <selection activeCell="C2" sqref="C2"/>
    </sheetView>
  </sheetViews>
  <sheetFormatPr defaultColWidth="9" defaultRowHeight="13.2"/>
  <cols>
    <col min="1" max="1" width="21.33203125" style="15" customWidth="1"/>
    <col min="2" max="2" width="19.88671875" style="15" customWidth="1"/>
    <col min="3" max="3" width="91.6640625" style="121"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57" t="s">
        <v>258</v>
      </c>
      <c r="B1" s="263" t="s">
        <v>178</v>
      </c>
      <c r="C1" s="258" t="s">
        <v>421</v>
      </c>
      <c r="D1" s="259" t="s">
        <v>173</v>
      </c>
      <c r="E1" s="260" t="s">
        <v>174</v>
      </c>
    </row>
    <row r="2" spans="1:5" ht="23.4" customHeight="1">
      <c r="A2" s="612" t="s">
        <v>362</v>
      </c>
      <c r="B2" s="613" t="s">
        <v>363</v>
      </c>
      <c r="C2" s="614" t="s">
        <v>406</v>
      </c>
      <c r="D2" s="615">
        <v>45779</v>
      </c>
      <c r="E2" s="616">
        <v>45779</v>
      </c>
    </row>
    <row r="3" spans="1:5" ht="23.4" customHeight="1">
      <c r="A3" s="607" t="s">
        <v>362</v>
      </c>
      <c r="B3" s="608" t="s">
        <v>364</v>
      </c>
      <c r="C3" s="609" t="s">
        <v>420</v>
      </c>
      <c r="D3" s="610">
        <v>45779</v>
      </c>
      <c r="E3" s="611">
        <v>45779</v>
      </c>
    </row>
    <row r="4" spans="1:5" ht="23.4" customHeight="1">
      <c r="A4" s="612" t="s">
        <v>365</v>
      </c>
      <c r="B4" s="617" t="s">
        <v>366</v>
      </c>
      <c r="C4" s="618" t="s">
        <v>407</v>
      </c>
      <c r="D4" s="619">
        <v>45778</v>
      </c>
      <c r="E4" s="620">
        <v>45779</v>
      </c>
    </row>
    <row r="5" spans="1:5" ht="23.4" customHeight="1">
      <c r="A5" s="631" t="s">
        <v>362</v>
      </c>
      <c r="B5" s="632" t="s">
        <v>367</v>
      </c>
      <c r="C5" s="633" t="s">
        <v>408</v>
      </c>
      <c r="D5" s="634">
        <v>45775</v>
      </c>
      <c r="E5" s="635">
        <v>45779</v>
      </c>
    </row>
    <row r="6" spans="1:5" ht="23.4" customHeight="1">
      <c r="A6" s="612" t="s">
        <v>368</v>
      </c>
      <c r="B6" s="617" t="s">
        <v>369</v>
      </c>
      <c r="C6" s="618" t="s">
        <v>409</v>
      </c>
      <c r="D6" s="619">
        <v>45778</v>
      </c>
      <c r="E6" s="620">
        <v>45779</v>
      </c>
    </row>
    <row r="7" spans="1:5" ht="23.4" customHeight="1">
      <c r="A7" s="612" t="s">
        <v>362</v>
      </c>
      <c r="B7" s="617" t="s">
        <v>370</v>
      </c>
      <c r="C7" s="618" t="s">
        <v>410</v>
      </c>
      <c r="D7" s="619">
        <v>45778</v>
      </c>
      <c r="E7" s="620">
        <v>45778</v>
      </c>
    </row>
    <row r="8" spans="1:5" ht="23.4" customHeight="1">
      <c r="A8" s="434" t="s">
        <v>362</v>
      </c>
      <c r="B8" s="435" t="s">
        <v>371</v>
      </c>
      <c r="C8" s="436" t="s">
        <v>411</v>
      </c>
      <c r="D8" s="437">
        <v>45778</v>
      </c>
      <c r="E8" s="438">
        <v>45778</v>
      </c>
    </row>
    <row r="9" spans="1:5" ht="23.4" customHeight="1">
      <c r="A9" s="612" t="s">
        <v>365</v>
      </c>
      <c r="B9" s="617" t="s">
        <v>372</v>
      </c>
      <c r="C9" s="618" t="s">
        <v>412</v>
      </c>
      <c r="D9" s="619">
        <v>45778</v>
      </c>
      <c r="E9" s="620">
        <v>45778</v>
      </c>
    </row>
    <row r="10" spans="1:5" ht="23.4" customHeight="1">
      <c r="A10" s="607" t="s">
        <v>368</v>
      </c>
      <c r="B10" s="608" t="s">
        <v>373</v>
      </c>
      <c r="C10" s="609" t="s">
        <v>413</v>
      </c>
      <c r="D10" s="610">
        <v>45778</v>
      </c>
      <c r="E10" s="611">
        <v>45778</v>
      </c>
    </row>
    <row r="11" spans="1:5" ht="23.4" customHeight="1">
      <c r="A11" s="607" t="s">
        <v>362</v>
      </c>
      <c r="B11" s="608" t="s">
        <v>374</v>
      </c>
      <c r="C11" s="609" t="s">
        <v>414</v>
      </c>
      <c r="D11" s="610">
        <v>45777</v>
      </c>
      <c r="E11" s="611">
        <v>45778</v>
      </c>
    </row>
    <row r="12" spans="1:5" ht="23.4" customHeight="1">
      <c r="A12" s="607" t="s">
        <v>362</v>
      </c>
      <c r="B12" s="608" t="s">
        <v>375</v>
      </c>
      <c r="C12" s="609" t="s">
        <v>415</v>
      </c>
      <c r="D12" s="610">
        <v>45777</v>
      </c>
      <c r="E12" s="611">
        <v>45778</v>
      </c>
    </row>
    <row r="13" spans="1:5" ht="23.4" customHeight="1">
      <c r="A13" s="621" t="s">
        <v>362</v>
      </c>
      <c r="B13" s="622" t="s">
        <v>376</v>
      </c>
      <c r="C13" s="623" t="s">
        <v>416</v>
      </c>
      <c r="D13" s="624">
        <v>45777</v>
      </c>
      <c r="E13" s="625">
        <v>45778</v>
      </c>
    </row>
    <row r="14" spans="1:5" ht="23.4" customHeight="1">
      <c r="A14" s="607" t="s">
        <v>362</v>
      </c>
      <c r="B14" s="608" t="s">
        <v>377</v>
      </c>
      <c r="C14" s="609" t="s">
        <v>417</v>
      </c>
      <c r="D14" s="610">
        <v>45777</v>
      </c>
      <c r="E14" s="611">
        <v>45778</v>
      </c>
    </row>
    <row r="15" spans="1:5" ht="23.4" customHeight="1">
      <c r="A15" s="607" t="s">
        <v>368</v>
      </c>
      <c r="B15" s="608" t="s">
        <v>378</v>
      </c>
      <c r="C15" s="609" t="s">
        <v>418</v>
      </c>
      <c r="D15" s="610">
        <v>45777</v>
      </c>
      <c r="E15" s="611">
        <v>45778</v>
      </c>
    </row>
    <row r="16" spans="1:5" ht="23.4" customHeight="1">
      <c r="A16" s="607" t="s">
        <v>368</v>
      </c>
      <c r="B16" s="608" t="s">
        <v>379</v>
      </c>
      <c r="C16" s="609" t="s">
        <v>419</v>
      </c>
      <c r="D16" s="610">
        <v>45777</v>
      </c>
      <c r="E16" s="611">
        <v>45778</v>
      </c>
    </row>
    <row r="17" spans="1:5" ht="23.4" customHeight="1">
      <c r="A17" s="612" t="s">
        <v>362</v>
      </c>
      <c r="B17" s="617" t="s">
        <v>380</v>
      </c>
      <c r="C17" s="618" t="s">
        <v>381</v>
      </c>
      <c r="D17" s="619">
        <v>45777</v>
      </c>
      <c r="E17" s="620">
        <v>45777</v>
      </c>
    </row>
    <row r="18" spans="1:5" ht="23.4" customHeight="1">
      <c r="A18" s="612" t="s">
        <v>365</v>
      </c>
      <c r="B18" s="617" t="s">
        <v>382</v>
      </c>
      <c r="C18" s="618" t="s">
        <v>383</v>
      </c>
      <c r="D18" s="619">
        <v>45777</v>
      </c>
      <c r="E18" s="620">
        <v>45777</v>
      </c>
    </row>
    <row r="19" spans="1:5" ht="23.4" customHeight="1">
      <c r="A19" s="612" t="s">
        <v>362</v>
      </c>
      <c r="B19" s="617" t="s">
        <v>384</v>
      </c>
      <c r="C19" s="618" t="s">
        <v>385</v>
      </c>
      <c r="D19" s="619">
        <v>45777</v>
      </c>
      <c r="E19" s="620">
        <v>45777</v>
      </c>
    </row>
    <row r="20" spans="1:5" ht="23.4" customHeight="1">
      <c r="A20" s="612" t="s">
        <v>362</v>
      </c>
      <c r="B20" s="617" t="s">
        <v>386</v>
      </c>
      <c r="C20" s="618" t="s">
        <v>387</v>
      </c>
      <c r="D20" s="619">
        <v>45777</v>
      </c>
      <c r="E20" s="620">
        <v>45777</v>
      </c>
    </row>
    <row r="21" spans="1:5" ht="23.4" customHeight="1">
      <c r="A21" s="612" t="s">
        <v>362</v>
      </c>
      <c r="B21" s="617" t="s">
        <v>388</v>
      </c>
      <c r="C21" s="618" t="s">
        <v>389</v>
      </c>
      <c r="D21" s="619">
        <v>45775</v>
      </c>
      <c r="E21" s="620">
        <v>45777</v>
      </c>
    </row>
    <row r="22" spans="1:5" ht="23.4" customHeight="1">
      <c r="A22" s="607" t="s">
        <v>362</v>
      </c>
      <c r="B22" s="608" t="s">
        <v>390</v>
      </c>
      <c r="C22" s="609" t="s">
        <v>391</v>
      </c>
      <c r="D22" s="610">
        <v>45775</v>
      </c>
      <c r="E22" s="611">
        <v>45777</v>
      </c>
    </row>
    <row r="23" spans="1:5" ht="23.4" customHeight="1">
      <c r="A23" s="612" t="s">
        <v>362</v>
      </c>
      <c r="B23" s="617" t="s">
        <v>392</v>
      </c>
      <c r="C23" s="618" t="s">
        <v>393</v>
      </c>
      <c r="D23" s="619">
        <v>45775</v>
      </c>
      <c r="E23" s="620">
        <v>45777</v>
      </c>
    </row>
    <row r="24" spans="1:5" ht="23.4" customHeight="1">
      <c r="A24" s="612" t="s">
        <v>362</v>
      </c>
      <c r="B24" s="617" t="s">
        <v>394</v>
      </c>
      <c r="C24" s="618" t="s">
        <v>395</v>
      </c>
      <c r="D24" s="619">
        <v>45775</v>
      </c>
      <c r="E24" s="620">
        <v>45777</v>
      </c>
    </row>
    <row r="25" spans="1:5" ht="23.4" customHeight="1">
      <c r="A25" s="607" t="s">
        <v>362</v>
      </c>
      <c r="B25" s="608" t="s">
        <v>375</v>
      </c>
      <c r="C25" s="609" t="s">
        <v>396</v>
      </c>
      <c r="D25" s="610">
        <v>45775</v>
      </c>
      <c r="E25" s="611">
        <v>45775</v>
      </c>
    </row>
    <row r="26" spans="1:5" ht="23.4" customHeight="1">
      <c r="A26" s="621" t="s">
        <v>362</v>
      </c>
      <c r="B26" s="622" t="s">
        <v>397</v>
      </c>
      <c r="C26" s="623" t="s">
        <v>398</v>
      </c>
      <c r="D26" s="624">
        <v>45772</v>
      </c>
      <c r="E26" s="625">
        <v>45775</v>
      </c>
    </row>
    <row r="27" spans="1:5" ht="23.4" customHeight="1">
      <c r="A27" s="434" t="s">
        <v>362</v>
      </c>
      <c r="B27" s="435" t="s">
        <v>399</v>
      </c>
      <c r="C27" s="436" t="s">
        <v>400</v>
      </c>
      <c r="D27" s="437">
        <v>45772</v>
      </c>
      <c r="E27" s="438">
        <v>45775</v>
      </c>
    </row>
    <row r="28" spans="1:5" ht="23.4" customHeight="1">
      <c r="A28" s="626" t="s">
        <v>362</v>
      </c>
      <c r="B28" s="627" t="s">
        <v>401</v>
      </c>
      <c r="C28" s="628" t="s">
        <v>402</v>
      </c>
      <c r="D28" s="629">
        <v>45772</v>
      </c>
      <c r="E28" s="630">
        <v>45775</v>
      </c>
    </row>
    <row r="29" spans="1:5" ht="23.4" customHeight="1">
      <c r="A29" s="626" t="s">
        <v>362</v>
      </c>
      <c r="B29" s="627" t="s">
        <v>401</v>
      </c>
      <c r="C29" s="628" t="s">
        <v>403</v>
      </c>
      <c r="D29" s="629">
        <v>45772</v>
      </c>
      <c r="E29" s="630">
        <v>45775</v>
      </c>
    </row>
    <row r="30" spans="1:5" ht="23.4" customHeight="1">
      <c r="A30" s="612" t="s">
        <v>362</v>
      </c>
      <c r="B30" s="617" t="s">
        <v>404</v>
      </c>
      <c r="C30" s="618" t="s">
        <v>405</v>
      </c>
      <c r="D30" s="619">
        <v>45772</v>
      </c>
      <c r="E30" s="620">
        <v>45775</v>
      </c>
    </row>
    <row r="31" spans="1:5" ht="23.4" customHeight="1">
      <c r="A31" s="434"/>
      <c r="B31" s="435"/>
      <c r="C31" s="436"/>
      <c r="D31" s="437"/>
      <c r="E31" s="438"/>
    </row>
    <row r="32" spans="1:5" ht="27.6" customHeight="1">
      <c r="A32" s="198" t="s">
        <v>208</v>
      </c>
      <c r="B32" s="199">
        <v>28</v>
      </c>
      <c r="C32" s="202"/>
      <c r="D32" s="137"/>
      <c r="E32" s="137"/>
    </row>
    <row r="33" spans="1:5" ht="19.2" customHeight="1">
      <c r="B33" s="379" t="s">
        <v>201</v>
      </c>
      <c r="D33" s="138"/>
      <c r="E33" s="138"/>
    </row>
    <row r="34" spans="1:5" ht="30" customHeight="1">
      <c r="B34" s="415"/>
      <c r="D34" s="138"/>
      <c r="E34" s="138"/>
    </row>
    <row r="35" spans="1:5" ht="30" customHeight="1">
      <c r="B35" s="415"/>
      <c r="D35" s="138"/>
      <c r="E35" s="138"/>
    </row>
    <row r="36" spans="1:5" ht="16.8" customHeight="1">
      <c r="A36" s="120" t="s">
        <v>175</v>
      </c>
    </row>
    <row r="37" spans="1:5" ht="16.8" customHeight="1">
      <c r="A37" s="864" t="s">
        <v>176</v>
      </c>
      <c r="B37" s="864"/>
      <c r="C37" s="864"/>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sheetData>
  <autoFilter ref="A1:E33" xr:uid="{00000000-0001-0000-0800-000000000000}"/>
  <mergeCells count="1">
    <mergeCell ref="A37:C37"/>
  </mergeCells>
  <phoneticPr fontId="27"/>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3"/>
  <sheetViews>
    <sheetView view="pageBreakPreview" zoomScale="80" zoomScaleNormal="75" zoomScaleSheetLayoutView="80" workbookViewId="0">
      <selection activeCell="A35" sqref="A35"/>
    </sheetView>
  </sheetViews>
  <sheetFormatPr defaultColWidth="9" defaultRowHeight="19.2"/>
  <cols>
    <col min="1" max="1" width="231.88671875" style="3" customWidth="1"/>
    <col min="2" max="2" width="33.109375" style="2" hidden="1" customWidth="1"/>
    <col min="3" max="3" width="25.109375" style="124" customWidth="1"/>
    <col min="4" max="16384" width="9" style="1"/>
  </cols>
  <sheetData>
    <row r="1" spans="1:3" s="15" customFormat="1" ht="46.2" customHeight="1" thickBot="1">
      <c r="A1" s="277" t="s">
        <v>259</v>
      </c>
      <c r="B1" s="277" t="s">
        <v>211</v>
      </c>
      <c r="C1" s="336" t="s">
        <v>212</v>
      </c>
    </row>
    <row r="2" spans="1:3" ht="46.95" customHeight="1">
      <c r="A2" s="179" t="s">
        <v>427</v>
      </c>
      <c r="B2" s="265"/>
      <c r="C2" s="865">
        <v>45782</v>
      </c>
    </row>
    <row r="3" spans="1:3" ht="190.8" customHeight="1">
      <c r="A3" s="204" t="s">
        <v>428</v>
      </c>
      <c r="B3" s="266"/>
      <c r="C3" s="866"/>
    </row>
    <row r="4" spans="1:3" ht="34.950000000000003" customHeight="1" thickBot="1">
      <c r="A4" s="422" t="s">
        <v>429</v>
      </c>
      <c r="B4" s="1"/>
      <c r="C4" s="337"/>
    </row>
    <row r="5" spans="1:3" ht="43.2" customHeight="1">
      <c r="A5" s="451" t="s">
        <v>430</v>
      </c>
      <c r="B5" s="1"/>
      <c r="C5" s="450"/>
    </row>
    <row r="6" spans="1:3" ht="123.6" customHeight="1">
      <c r="A6" s="454" t="s">
        <v>431</v>
      </c>
      <c r="B6" s="1"/>
      <c r="C6" s="403">
        <v>45781</v>
      </c>
    </row>
    <row r="7" spans="1:3" ht="34.950000000000003" customHeight="1" thickBot="1">
      <c r="A7" s="478" t="s">
        <v>432</v>
      </c>
      <c r="B7" s="1"/>
      <c r="C7" s="450"/>
    </row>
    <row r="8" spans="1:3" ht="44.4" customHeight="1">
      <c r="A8" s="452" t="s">
        <v>433</v>
      </c>
      <c r="B8" s="1"/>
      <c r="C8" s="462"/>
    </row>
    <row r="9" spans="1:3" ht="299.39999999999998" customHeight="1">
      <c r="A9" s="455" t="s">
        <v>434</v>
      </c>
      <c r="B9" s="1"/>
      <c r="C9" s="403">
        <v>45779</v>
      </c>
    </row>
    <row r="10" spans="1:3" ht="34.950000000000003" customHeight="1" thickBot="1">
      <c r="A10" s="453" t="s">
        <v>435</v>
      </c>
      <c r="B10" s="1"/>
      <c r="C10" s="463"/>
    </row>
    <row r="11" spans="1:3" ht="46.95" customHeight="1">
      <c r="A11" s="470" t="s">
        <v>436</v>
      </c>
      <c r="B11" s="265"/>
      <c r="C11" s="865">
        <v>45779</v>
      </c>
    </row>
    <row r="12" spans="1:3" ht="169.8" customHeight="1">
      <c r="A12" s="204" t="s">
        <v>437</v>
      </c>
      <c r="B12" s="266"/>
      <c r="C12" s="866"/>
    </row>
    <row r="13" spans="1:3" ht="34.950000000000003" customHeight="1" thickBot="1">
      <c r="A13" s="480" t="s">
        <v>438</v>
      </c>
      <c r="B13" s="1"/>
      <c r="C13" s="337"/>
    </row>
    <row r="14" spans="1:3" ht="45.6" customHeight="1">
      <c r="A14" s="479" t="s">
        <v>439</v>
      </c>
      <c r="B14" s="265"/>
      <c r="C14" s="416"/>
    </row>
    <row r="15" spans="1:3" ht="409.6" customHeight="1">
      <c r="A15" s="431" t="s">
        <v>440</v>
      </c>
      <c r="B15" s="266"/>
      <c r="C15" s="420">
        <v>45779</v>
      </c>
    </row>
    <row r="16" spans="1:3" ht="39" customHeight="1" thickBot="1">
      <c r="A16" s="341" t="s">
        <v>441</v>
      </c>
      <c r="B16" s="342"/>
      <c r="C16" s="343"/>
    </row>
    <row r="17" spans="1:3" ht="49.2" customHeight="1">
      <c r="A17" s="179" t="s">
        <v>442</v>
      </c>
      <c r="B17" s="265"/>
      <c r="C17" s="865">
        <v>45778</v>
      </c>
    </row>
    <row r="18" spans="1:3" ht="216" customHeight="1" thickBot="1">
      <c r="A18" s="204" t="s">
        <v>443</v>
      </c>
      <c r="B18" s="266"/>
      <c r="C18" s="866"/>
    </row>
    <row r="19" spans="1:3" ht="39" customHeight="1" thickBot="1">
      <c r="A19" s="643" t="s">
        <v>444</v>
      </c>
      <c r="B19" s="1"/>
      <c r="C19" s="337"/>
    </row>
    <row r="20" spans="1:3" ht="43.8" hidden="1" customHeight="1">
      <c r="A20" s="276"/>
      <c r="B20" s="267"/>
      <c r="C20" s="868"/>
    </row>
    <row r="21" spans="1:3" ht="251.4" hidden="1" customHeight="1">
      <c r="A21" s="481"/>
      <c r="B21" s="268"/>
      <c r="C21" s="865"/>
    </row>
    <row r="22" spans="1:3" ht="43.2" hidden="1" customHeight="1" thickBot="1">
      <c r="A22" s="271"/>
      <c r="B22" s="272"/>
      <c r="C22" s="338"/>
    </row>
    <row r="23" spans="1:3" s="146" customFormat="1" ht="49.8" hidden="1" customHeight="1">
      <c r="A23" s="369"/>
      <c r="B23" s="270"/>
      <c r="C23" s="865"/>
    </row>
    <row r="24" spans="1:3" ht="122.4" hidden="1" customHeight="1" thickBot="1">
      <c r="A24" s="345"/>
      <c r="B24" s="262"/>
      <c r="C24" s="866"/>
    </row>
    <row r="25" spans="1:3" s="147" customFormat="1" ht="40.200000000000003" hidden="1" customHeight="1" thickBot="1">
      <c r="A25" s="362"/>
      <c r="B25" s="206"/>
      <c r="C25" s="337"/>
    </row>
    <row r="26" spans="1:3" ht="49.2" hidden="1" customHeight="1">
      <c r="A26" s="349"/>
      <c r="B26" s="265"/>
      <c r="C26" s="868"/>
    </row>
    <row r="27" spans="1:3" ht="205.8" hidden="1" customHeight="1">
      <c r="A27" s="448"/>
      <c r="B27" s="266"/>
      <c r="C27" s="866"/>
    </row>
    <row r="28" spans="1:3" ht="39.6" hidden="1" customHeight="1" thickBot="1">
      <c r="A28" s="261"/>
      <c r="B28" s="1"/>
      <c r="C28" s="335"/>
    </row>
    <row r="29" spans="1:3" ht="51.6" hidden="1" customHeight="1">
      <c r="A29" s="464">
        <v>1.2354166666666666</v>
      </c>
      <c r="B29" s="1"/>
      <c r="C29" s="339"/>
    </row>
    <row r="30" spans="1:3" ht="207" hidden="1" customHeight="1" thickBot="1">
      <c r="A30" s="449"/>
      <c r="B30" s="1"/>
      <c r="C30" s="865"/>
    </row>
    <row r="31" spans="1:3" ht="38.4" hidden="1" customHeight="1" thickBot="1">
      <c r="A31" s="274"/>
      <c r="B31" s="275"/>
      <c r="C31" s="867"/>
    </row>
    <row r="32" spans="1:3" ht="51.6" hidden="1" customHeight="1">
      <c r="A32" s="188"/>
      <c r="B32" s="1"/>
      <c r="C32" s="339"/>
    </row>
    <row r="33" spans="1:3" ht="329.4" hidden="1" customHeight="1" thickBot="1">
      <c r="A33" s="350"/>
      <c r="B33" s="1"/>
      <c r="C33" s="865"/>
    </row>
    <row r="34" spans="1:3" ht="38.4" hidden="1" customHeight="1" thickBot="1">
      <c r="A34" s="274"/>
      <c r="B34" s="275"/>
      <c r="C34" s="867"/>
    </row>
    <row r="35" spans="1:3" ht="36.75" customHeight="1">
      <c r="A35" s="1" t="s">
        <v>177</v>
      </c>
    </row>
    <row r="36" spans="1:3" ht="36.75" customHeight="1"/>
    <row r="37" spans="1:3" ht="25.5" customHeight="1"/>
    <row r="38" spans="1:3" ht="32.25" customHeight="1"/>
    <row r="39" spans="1:3" ht="30.75" customHeight="1"/>
    <row r="40" spans="1:3" ht="42.75" customHeight="1"/>
    <row r="41" spans="1:3" ht="43.5" customHeight="1"/>
    <row r="42" spans="1:3" ht="27.75" customHeight="1"/>
    <row r="43" spans="1:3" ht="30.75" customHeight="1">
      <c r="A43" s="190"/>
    </row>
    <row r="44" spans="1:3" ht="29.25" customHeight="1"/>
    <row r="45" spans="1:3" ht="27" customHeight="1"/>
    <row r="46" spans="1:3" ht="27" customHeight="1"/>
    <row r="47" spans="1:3" ht="27" customHeight="1"/>
    <row r="48" spans="1:3" ht="27" customHeight="1"/>
    <row r="49" ht="27" customHeight="1"/>
    <row r="50" ht="27" customHeight="1"/>
    <row r="51" ht="27" customHeight="1"/>
    <row r="52" ht="27" customHeight="1"/>
    <row r="53" ht="27" customHeight="1"/>
  </sheetData>
  <mergeCells count="8">
    <mergeCell ref="C2:C3"/>
    <mergeCell ref="C33:C34"/>
    <mergeCell ref="C11:C12"/>
    <mergeCell ref="C26:C27"/>
    <mergeCell ref="C23:C24"/>
    <mergeCell ref="C30:C31"/>
    <mergeCell ref="C17:C18"/>
    <mergeCell ref="C20:C21"/>
  </mergeCells>
  <phoneticPr fontId="82"/>
  <hyperlinks>
    <hyperlink ref="A4" r:id="rId1" xr:uid="{0513E74C-1E7D-48F2-A1E2-B0060D577546}"/>
    <hyperlink ref="A7" r:id="rId2" xr:uid="{89ECDFC7-7B0E-43E6-AF79-1ED515101251}"/>
    <hyperlink ref="A10" r:id="rId3" xr:uid="{443DEF8C-C854-4B7C-B3CC-D6C0D557C381}"/>
    <hyperlink ref="A13" r:id="rId4" xr:uid="{1E299789-A238-4FD4-A35E-3D0F39B8FF48}"/>
    <hyperlink ref="A16" r:id="rId5" xr:uid="{29E504C1-4EC0-4142-B3E0-DE52D7A4A448}"/>
    <hyperlink ref="A19" r:id="rId6" xr:uid="{2BCCAF43-DCC3-4547-A125-9207F2254D05}"/>
  </hyperlinks>
  <pageMargins left="0" right="0" top="0.19685039370078741" bottom="0.39370078740157483" header="0" footer="0.19685039370078741"/>
  <pageSetup paperSize="9" scale="25" orientation="portrait"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7"/>
  <sheetViews>
    <sheetView view="pageBreakPreview" zoomScale="80" zoomScaleNormal="100" zoomScaleSheetLayoutView="80" workbookViewId="0">
      <selection activeCell="L25" sqref="L25"/>
    </sheetView>
  </sheetViews>
  <sheetFormatPr defaultColWidth="9" defaultRowHeight="36" customHeight="1"/>
  <cols>
    <col min="1" max="13" width="9" style="1"/>
    <col min="14" max="14" width="122.5546875" style="1" customWidth="1"/>
    <col min="15" max="15" width="26.88671875" style="4" customWidth="1"/>
    <col min="16" max="16384" width="9" style="1"/>
  </cols>
  <sheetData>
    <row r="1" spans="1:14" ht="46.2" customHeight="1" thickBot="1">
      <c r="A1" s="869" t="s">
        <v>260</v>
      </c>
      <c r="B1" s="870"/>
      <c r="C1" s="870"/>
      <c r="D1" s="870"/>
      <c r="E1" s="870"/>
      <c r="F1" s="870"/>
      <c r="G1" s="870"/>
      <c r="H1" s="870"/>
      <c r="I1" s="870"/>
      <c r="J1" s="870"/>
      <c r="K1" s="870"/>
      <c r="L1" s="870"/>
      <c r="M1" s="870"/>
      <c r="N1" s="871"/>
    </row>
    <row r="2" spans="1:14" ht="40.200000000000003" customHeight="1">
      <c r="A2" s="872" t="s">
        <v>446</v>
      </c>
      <c r="B2" s="873"/>
      <c r="C2" s="873"/>
      <c r="D2" s="873"/>
      <c r="E2" s="873"/>
      <c r="F2" s="873"/>
      <c r="G2" s="873"/>
      <c r="H2" s="873"/>
      <c r="I2" s="873"/>
      <c r="J2" s="873"/>
      <c r="K2" s="873"/>
      <c r="L2" s="873"/>
      <c r="M2" s="873"/>
      <c r="N2" s="874"/>
    </row>
    <row r="3" spans="1:14" s="482" customFormat="1" ht="187.8" customHeight="1">
      <c r="A3" s="875" t="s">
        <v>447</v>
      </c>
      <c r="B3" s="876"/>
      <c r="C3" s="876"/>
      <c r="D3" s="876"/>
      <c r="E3" s="876"/>
      <c r="F3" s="876"/>
      <c r="G3" s="876"/>
      <c r="H3" s="876"/>
      <c r="I3" s="876"/>
      <c r="J3" s="876"/>
      <c r="K3" s="876"/>
      <c r="L3" s="876"/>
      <c r="M3" s="876"/>
      <c r="N3" s="877"/>
    </row>
    <row r="4" spans="1:14" s="482" customFormat="1" ht="33" customHeight="1" thickBot="1">
      <c r="A4" s="878" t="s">
        <v>448</v>
      </c>
      <c r="B4" s="879"/>
      <c r="C4" s="879"/>
      <c r="D4" s="879"/>
      <c r="E4" s="879"/>
      <c r="F4" s="879"/>
      <c r="G4" s="879"/>
      <c r="H4" s="879"/>
      <c r="I4" s="879"/>
      <c r="J4" s="879"/>
      <c r="K4" s="879"/>
      <c r="L4" s="879"/>
      <c r="M4" s="879"/>
      <c r="N4" s="880"/>
    </row>
    <row r="5" spans="1:14" s="482" customFormat="1" ht="42" customHeight="1">
      <c r="A5" s="872" t="s">
        <v>449</v>
      </c>
      <c r="B5" s="873"/>
      <c r="C5" s="873"/>
      <c r="D5" s="873"/>
      <c r="E5" s="873"/>
      <c r="F5" s="873"/>
      <c r="G5" s="873"/>
      <c r="H5" s="873"/>
      <c r="I5" s="873"/>
      <c r="J5" s="873"/>
      <c r="K5" s="873"/>
      <c r="L5" s="873"/>
      <c r="M5" s="873"/>
      <c r="N5" s="874"/>
    </row>
    <row r="6" spans="1:14" s="482" customFormat="1" ht="213" customHeight="1">
      <c r="A6" s="882" t="s">
        <v>450</v>
      </c>
      <c r="B6" s="882"/>
      <c r="C6" s="882"/>
      <c r="D6" s="882"/>
      <c r="E6" s="882"/>
      <c r="F6" s="882"/>
      <c r="G6" s="882"/>
      <c r="H6" s="882"/>
      <c r="I6" s="882"/>
      <c r="J6" s="882"/>
      <c r="K6" s="882"/>
      <c r="L6" s="882"/>
      <c r="M6" s="882"/>
      <c r="N6" s="882"/>
    </row>
    <row r="7" spans="1:14" s="482" customFormat="1" ht="34.799999999999997" customHeight="1" thickBot="1">
      <c r="A7" s="883" t="s">
        <v>451</v>
      </c>
      <c r="B7" s="884"/>
      <c r="C7" s="884"/>
      <c r="D7" s="884"/>
      <c r="E7" s="884"/>
      <c r="F7" s="884"/>
      <c r="G7" s="884"/>
      <c r="H7" s="884"/>
      <c r="I7" s="884"/>
      <c r="J7" s="884"/>
      <c r="K7" s="884"/>
      <c r="L7" s="884"/>
      <c r="M7" s="884"/>
      <c r="N7" s="884"/>
    </row>
    <row r="8" spans="1:14" s="482" customFormat="1" ht="46.8" customHeight="1">
      <c r="A8" s="872" t="s">
        <v>452</v>
      </c>
      <c r="B8" s="873"/>
      <c r="C8" s="873"/>
      <c r="D8" s="873"/>
      <c r="E8" s="873"/>
      <c r="F8" s="873"/>
      <c r="G8" s="873"/>
      <c r="H8" s="873"/>
      <c r="I8" s="873"/>
      <c r="J8" s="873"/>
      <c r="K8" s="873"/>
      <c r="L8" s="873"/>
      <c r="M8" s="873"/>
      <c r="N8" s="874"/>
    </row>
    <row r="9" spans="1:14" s="482" customFormat="1" ht="365.4" customHeight="1">
      <c r="A9" s="891" t="s">
        <v>454</v>
      </c>
      <c r="B9" s="892"/>
      <c r="C9" s="892"/>
      <c r="D9" s="892"/>
      <c r="E9" s="892"/>
      <c r="F9" s="892"/>
      <c r="G9" s="892"/>
      <c r="H9" s="892"/>
      <c r="I9" s="892"/>
      <c r="J9" s="892"/>
      <c r="K9" s="892"/>
      <c r="L9" s="892"/>
      <c r="M9" s="892"/>
      <c r="N9" s="893"/>
    </row>
    <row r="10" spans="1:14" s="482" customFormat="1" ht="30.6" customHeight="1" thickBot="1">
      <c r="A10" s="888" t="s">
        <v>455</v>
      </c>
      <c r="B10" s="889"/>
      <c r="C10" s="889"/>
      <c r="D10" s="889"/>
      <c r="E10" s="889"/>
      <c r="F10" s="889"/>
      <c r="G10" s="889"/>
      <c r="H10" s="889"/>
      <c r="I10" s="889"/>
      <c r="J10" s="889"/>
      <c r="K10" s="889"/>
      <c r="L10" s="889"/>
      <c r="M10" s="889"/>
      <c r="N10" s="890"/>
    </row>
    <row r="11" spans="1:14" s="482" customFormat="1" ht="41.4" hidden="1" customHeight="1">
      <c r="A11" s="894"/>
      <c r="B11" s="895"/>
      <c r="C11" s="895"/>
      <c r="D11" s="895"/>
      <c r="E11" s="895"/>
      <c r="F11" s="895"/>
      <c r="G11" s="895"/>
      <c r="H11" s="895"/>
      <c r="I11" s="895"/>
      <c r="J11" s="895"/>
      <c r="K11" s="895"/>
      <c r="L11" s="895"/>
      <c r="M11" s="895"/>
      <c r="N11" s="896"/>
    </row>
    <row r="12" spans="1:14" s="482" customFormat="1" ht="80.400000000000006" hidden="1" customHeight="1">
      <c r="A12" s="875" t="s">
        <v>453</v>
      </c>
      <c r="B12" s="876"/>
      <c r="C12" s="876"/>
      <c r="D12" s="876"/>
      <c r="E12" s="876"/>
      <c r="F12" s="876"/>
      <c r="G12" s="876"/>
      <c r="H12" s="876"/>
      <c r="I12" s="876"/>
      <c r="J12" s="876"/>
      <c r="K12" s="876"/>
      <c r="L12" s="876"/>
      <c r="M12" s="876"/>
      <c r="N12" s="877"/>
    </row>
    <row r="13" spans="1:14" s="482" customFormat="1" ht="35.4" hidden="1" customHeight="1" thickBot="1">
      <c r="A13" s="878"/>
      <c r="B13" s="879"/>
      <c r="C13" s="879"/>
      <c r="D13" s="879"/>
      <c r="E13" s="879"/>
      <c r="F13" s="879"/>
      <c r="G13" s="879"/>
      <c r="H13" s="879"/>
      <c r="I13" s="879"/>
      <c r="J13" s="879"/>
      <c r="K13" s="879"/>
      <c r="L13" s="879"/>
      <c r="M13" s="879"/>
      <c r="N13" s="880"/>
    </row>
    <row r="14" spans="1:14" s="482" customFormat="1" ht="42" hidden="1" customHeight="1">
      <c r="A14" s="885" t="s">
        <v>185</v>
      </c>
      <c r="B14" s="886"/>
      <c r="C14" s="886"/>
      <c r="D14" s="886"/>
      <c r="E14" s="886"/>
      <c r="F14" s="886"/>
      <c r="G14" s="886"/>
      <c r="H14" s="886"/>
      <c r="I14" s="886"/>
      <c r="J14" s="886"/>
      <c r="K14" s="886"/>
      <c r="L14" s="886"/>
      <c r="M14" s="886"/>
      <c r="N14" s="887"/>
    </row>
    <row r="15" spans="1:14" s="482" customFormat="1" ht="195" hidden="1" customHeight="1">
      <c r="A15" s="875" t="s">
        <v>185</v>
      </c>
      <c r="B15" s="876"/>
      <c r="C15" s="876"/>
      <c r="D15" s="876"/>
      <c r="E15" s="876"/>
      <c r="F15" s="876"/>
      <c r="G15" s="876"/>
      <c r="H15" s="876"/>
      <c r="I15" s="876"/>
      <c r="J15" s="876"/>
      <c r="K15" s="876"/>
      <c r="L15" s="876"/>
      <c r="M15" s="876"/>
      <c r="N15" s="877"/>
    </row>
    <row r="16" spans="1:14" s="482" customFormat="1" ht="36" hidden="1" customHeight="1" thickBot="1">
      <c r="A16" s="888"/>
      <c r="B16" s="889"/>
      <c r="C16" s="889"/>
      <c r="D16" s="889"/>
      <c r="E16" s="889"/>
      <c r="F16" s="889"/>
      <c r="G16" s="889"/>
      <c r="H16" s="889"/>
      <c r="I16" s="889"/>
      <c r="J16" s="889"/>
      <c r="K16" s="889"/>
      <c r="L16" s="889"/>
      <c r="M16" s="889"/>
      <c r="N16" s="890"/>
    </row>
    <row r="17" spans="1:14" ht="36" customHeight="1">
      <c r="A17" s="881" t="s">
        <v>445</v>
      </c>
      <c r="B17" s="881"/>
      <c r="C17" s="881"/>
      <c r="D17" s="881"/>
      <c r="E17" s="881"/>
      <c r="F17" s="881"/>
      <c r="G17" s="881"/>
      <c r="H17" s="881"/>
      <c r="I17" s="881"/>
      <c r="J17" s="881"/>
      <c r="K17" s="881"/>
      <c r="L17" s="881"/>
      <c r="M17" s="881"/>
      <c r="N17" s="881"/>
    </row>
  </sheetData>
  <mergeCells count="17">
    <mergeCell ref="A17:N17"/>
    <mergeCell ref="A6:N6"/>
    <mergeCell ref="A8:N8"/>
    <mergeCell ref="A7:N7"/>
    <mergeCell ref="A12:N12"/>
    <mergeCell ref="A13:N13"/>
    <mergeCell ref="A14:N14"/>
    <mergeCell ref="A15:N15"/>
    <mergeCell ref="A16:N16"/>
    <mergeCell ref="A9:N9"/>
    <mergeCell ref="A10:N10"/>
    <mergeCell ref="A11:N11"/>
    <mergeCell ref="A1:N1"/>
    <mergeCell ref="A2:N2"/>
    <mergeCell ref="A3:N3"/>
    <mergeCell ref="A4:N4"/>
    <mergeCell ref="A5:N5"/>
  </mergeCells>
  <phoneticPr fontId="15"/>
  <hyperlinks>
    <hyperlink ref="A4" r:id="rId1" xr:uid="{AAA200E2-23D1-4724-BF7C-3F8BF28FF0F2}"/>
    <hyperlink ref="A7" r:id="rId2" xr:uid="{7D48AA27-2689-458A-9C76-4B84F188A305}"/>
  </hyperlinks>
  <pageMargins left="0.7" right="0.7" top="0.75" bottom="0.75" header="0.3" footer="0.3"/>
  <pageSetup paperSize="9" scale="37"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B4F6-1686-4FBA-827B-89B092F30EEF}">
  <dimension ref="A1:AZ64"/>
  <sheetViews>
    <sheetView view="pageBreakPreview" zoomScale="94" zoomScaleNormal="100" zoomScaleSheetLayoutView="94" workbookViewId="0">
      <selection activeCell="W7" sqref="W7"/>
    </sheetView>
  </sheetViews>
  <sheetFormatPr defaultRowHeight="13.2"/>
  <cols>
    <col min="1" max="18" width="7.5546875" customWidth="1"/>
    <col min="19" max="30" width="7.5546875" style="50" customWidth="1"/>
    <col min="31" max="51" width="8.88671875" style="50"/>
    <col min="52" max="52" width="8.88671875" style="465"/>
  </cols>
  <sheetData>
    <row r="1" spans="1:52" ht="17.399999999999999" customHeight="1">
      <c r="A1" s="477"/>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c r="AK1"/>
      <c r="AL1"/>
      <c r="AM1"/>
      <c r="AN1"/>
      <c r="AO1"/>
      <c r="AP1"/>
      <c r="AQ1"/>
      <c r="AR1"/>
      <c r="AS1"/>
      <c r="AT1"/>
      <c r="AU1"/>
      <c r="AV1"/>
      <c r="AW1"/>
      <c r="AX1"/>
      <c r="AY1"/>
      <c r="AZ1"/>
    </row>
    <row r="2" spans="1:52" ht="17.399999999999999" customHeight="1">
      <c r="A2" s="477"/>
      <c r="B2" s="477"/>
      <c r="C2" s="477"/>
      <c r="D2" s="477"/>
      <c r="E2" s="477"/>
      <c r="F2" s="477"/>
      <c r="G2" s="477"/>
      <c r="H2" s="477"/>
      <c r="I2" s="477"/>
      <c r="J2" s="477"/>
      <c r="K2" s="658"/>
      <c r="L2" s="658"/>
      <c r="M2" s="658"/>
      <c r="N2" s="658"/>
      <c r="O2" s="658"/>
      <c r="P2" s="658"/>
      <c r="Q2" s="658"/>
      <c r="R2" s="658"/>
      <c r="S2" s="658"/>
      <c r="T2" s="658"/>
      <c r="U2" s="658"/>
      <c r="V2" s="658"/>
      <c r="W2" s="658"/>
      <c r="X2" s="658"/>
      <c r="Y2" s="658"/>
      <c r="Z2" s="658"/>
      <c r="AA2" s="658"/>
      <c r="AB2" s="658"/>
      <c r="AC2" s="477"/>
      <c r="AD2" s="477"/>
      <c r="AE2" s="477"/>
      <c r="AF2" s="477"/>
      <c r="AG2" s="477"/>
      <c r="AH2" s="477"/>
      <c r="AI2" s="477"/>
      <c r="AJ2"/>
      <c r="AK2"/>
      <c r="AL2"/>
      <c r="AM2"/>
      <c r="AN2"/>
      <c r="AO2"/>
      <c r="AP2"/>
      <c r="AQ2"/>
      <c r="AR2"/>
      <c r="AS2"/>
      <c r="AT2"/>
      <c r="AU2"/>
      <c r="AV2"/>
      <c r="AW2"/>
      <c r="AX2"/>
      <c r="AY2"/>
      <c r="AZ2"/>
    </row>
    <row r="3" spans="1:52" ht="17.399999999999999" customHeight="1">
      <c r="A3" s="477"/>
      <c r="B3" s="477"/>
      <c r="C3" s="477"/>
      <c r="D3" s="477"/>
      <c r="E3" s="477"/>
      <c r="F3" s="477"/>
      <c r="G3" s="477"/>
      <c r="H3" s="477"/>
      <c r="I3" s="477"/>
      <c r="J3" s="477"/>
      <c r="K3" s="658"/>
      <c r="L3" s="658"/>
      <c r="M3" s="658"/>
      <c r="N3" s="658"/>
      <c r="O3" s="658"/>
      <c r="P3" s="658"/>
      <c r="Q3" s="658"/>
      <c r="R3" s="658"/>
      <c r="S3" s="658"/>
      <c r="T3" s="658"/>
      <c r="U3" s="658"/>
      <c r="V3" s="658"/>
      <c r="W3" s="658"/>
      <c r="X3" s="658"/>
      <c r="Y3" s="658"/>
      <c r="Z3" s="658"/>
      <c r="AA3" s="658"/>
      <c r="AB3" s="658"/>
      <c r="AC3" s="477"/>
      <c r="AD3" s="477"/>
      <c r="AE3" s="477"/>
      <c r="AF3" s="477"/>
      <c r="AG3" s="477"/>
      <c r="AH3" s="477"/>
      <c r="AI3" s="477"/>
      <c r="AJ3"/>
      <c r="AK3"/>
      <c r="AL3"/>
      <c r="AM3"/>
      <c r="AN3"/>
      <c r="AO3"/>
      <c r="AP3"/>
      <c r="AQ3"/>
      <c r="AR3"/>
      <c r="AS3"/>
      <c r="AT3"/>
      <c r="AU3"/>
      <c r="AV3"/>
      <c r="AW3"/>
      <c r="AX3"/>
      <c r="AY3"/>
      <c r="AZ3"/>
    </row>
    <row r="4" spans="1:52" ht="17.399999999999999" customHeight="1">
      <c r="A4" s="477"/>
      <c r="B4" s="477"/>
      <c r="C4" s="477"/>
      <c r="D4" s="477"/>
      <c r="E4" s="477"/>
      <c r="F4" s="477"/>
      <c r="G4" s="477"/>
      <c r="H4" s="477"/>
      <c r="I4" s="477"/>
      <c r="J4" s="477"/>
      <c r="K4" s="658"/>
      <c r="L4" s="658"/>
      <c r="M4" s="658"/>
      <c r="N4" s="658"/>
      <c r="O4" s="658"/>
      <c r="P4" s="658"/>
      <c r="Q4" s="658"/>
      <c r="R4" s="658"/>
      <c r="S4" s="658"/>
      <c r="T4" s="658"/>
      <c r="U4" s="658"/>
      <c r="V4" s="658"/>
      <c r="W4" s="658"/>
      <c r="X4" s="658"/>
      <c r="Y4" s="658"/>
      <c r="Z4" s="658"/>
      <c r="AA4" s="658"/>
      <c r="AB4" s="658"/>
      <c r="AC4" s="477"/>
      <c r="AD4" s="477"/>
      <c r="AE4" s="477"/>
      <c r="AF4" s="477"/>
      <c r="AG4" s="477"/>
      <c r="AH4" s="477"/>
      <c r="AI4" s="477"/>
      <c r="AJ4"/>
      <c r="AK4"/>
      <c r="AL4"/>
      <c r="AM4"/>
      <c r="AN4"/>
      <c r="AO4"/>
      <c r="AP4"/>
      <c r="AQ4"/>
      <c r="AR4"/>
      <c r="AS4"/>
      <c r="AT4"/>
      <c r="AU4"/>
      <c r="AV4"/>
      <c r="AW4"/>
      <c r="AX4"/>
      <c r="AY4"/>
      <c r="AZ4"/>
    </row>
    <row r="5" spans="1:52" ht="17.399999999999999" customHeight="1">
      <c r="A5" s="477"/>
      <c r="B5" s="477"/>
      <c r="C5" s="477"/>
      <c r="D5" s="477"/>
      <c r="E5" s="477"/>
      <c r="F5" s="477"/>
      <c r="G5" s="477"/>
      <c r="H5" s="477"/>
      <c r="I5" s="477"/>
      <c r="J5" s="477"/>
      <c r="K5" s="658"/>
      <c r="L5" s="658"/>
      <c r="M5" s="658"/>
      <c r="N5" s="658"/>
      <c r="O5" s="658"/>
      <c r="P5" s="658"/>
      <c r="Q5" s="658"/>
      <c r="R5" s="658"/>
      <c r="S5" s="658"/>
      <c r="T5" s="658"/>
      <c r="U5" s="658"/>
      <c r="V5" s="658"/>
      <c r="W5" s="658"/>
      <c r="X5" s="658"/>
      <c r="Y5" s="658"/>
      <c r="Z5" s="658"/>
      <c r="AA5" s="658"/>
      <c r="AB5" s="658"/>
      <c r="AC5" s="477"/>
      <c r="AD5" s="477"/>
      <c r="AE5" s="477"/>
      <c r="AF5" s="477"/>
      <c r="AG5" s="477"/>
      <c r="AH5" s="477"/>
      <c r="AI5" s="477"/>
      <c r="AJ5"/>
      <c r="AK5"/>
      <c r="AL5"/>
      <c r="AM5"/>
      <c r="AN5"/>
      <c r="AO5"/>
      <c r="AP5"/>
      <c r="AQ5"/>
      <c r="AR5"/>
      <c r="AS5"/>
      <c r="AT5"/>
      <c r="AU5"/>
      <c r="AV5"/>
      <c r="AW5"/>
      <c r="AX5"/>
      <c r="AY5"/>
      <c r="AZ5"/>
    </row>
    <row r="6" spans="1:52" ht="17.399999999999999" customHeight="1">
      <c r="A6" s="477"/>
      <c r="B6" s="477"/>
      <c r="C6" s="477"/>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c r="AE6" s="477"/>
      <c r="AF6" s="477"/>
      <c r="AG6" s="477"/>
      <c r="AH6" s="477"/>
      <c r="AI6" s="477"/>
      <c r="AJ6"/>
      <c r="AK6"/>
      <c r="AL6"/>
      <c r="AM6"/>
      <c r="AN6"/>
      <c r="AO6"/>
      <c r="AP6"/>
      <c r="AQ6"/>
      <c r="AR6"/>
      <c r="AS6"/>
      <c r="AT6"/>
      <c r="AU6"/>
      <c r="AV6"/>
      <c r="AW6"/>
      <c r="AX6"/>
      <c r="AY6"/>
      <c r="AZ6"/>
    </row>
    <row r="7" spans="1:52" ht="17.399999999999999" customHeight="1">
      <c r="A7" s="477"/>
      <c r="B7" s="477"/>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c r="AK7"/>
      <c r="AL7"/>
      <c r="AM7"/>
      <c r="AN7"/>
      <c r="AO7"/>
      <c r="AP7"/>
      <c r="AQ7"/>
      <c r="AR7"/>
      <c r="AS7"/>
      <c r="AT7"/>
      <c r="AU7"/>
      <c r="AV7"/>
      <c r="AW7"/>
      <c r="AX7"/>
      <c r="AY7"/>
      <c r="AZ7"/>
    </row>
    <row r="8" spans="1:52" ht="17.399999999999999" customHeight="1">
      <c r="A8" s="477"/>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c r="AK8"/>
      <c r="AL8"/>
      <c r="AM8"/>
      <c r="AN8"/>
      <c r="AO8"/>
      <c r="AP8"/>
      <c r="AQ8"/>
      <c r="AR8"/>
      <c r="AS8"/>
      <c r="AT8"/>
      <c r="AU8"/>
      <c r="AV8"/>
      <c r="AW8"/>
      <c r="AX8"/>
      <c r="AY8"/>
      <c r="AZ8"/>
    </row>
    <row r="9" spans="1:52" ht="17.399999999999999" customHeight="1">
      <c r="A9" s="477"/>
      <c r="B9" s="477"/>
      <c r="C9" s="477"/>
      <c r="D9" s="477"/>
      <c r="E9" s="477"/>
      <c r="F9" s="477"/>
      <c r="G9" s="477"/>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c r="AK9"/>
      <c r="AL9"/>
      <c r="AM9"/>
      <c r="AN9"/>
      <c r="AO9"/>
      <c r="AP9"/>
      <c r="AQ9"/>
      <c r="AR9"/>
      <c r="AS9"/>
      <c r="AT9"/>
      <c r="AU9"/>
      <c r="AV9"/>
      <c r="AW9"/>
      <c r="AX9"/>
      <c r="AY9"/>
      <c r="AZ9"/>
    </row>
    <row r="10" spans="1:52" ht="17.399999999999999" customHeight="1">
      <c r="A10" s="477"/>
      <c r="B10" s="477"/>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c r="AK10"/>
      <c r="AL10"/>
      <c r="AM10"/>
      <c r="AN10"/>
      <c r="AO10"/>
      <c r="AP10"/>
      <c r="AQ10"/>
      <c r="AR10"/>
      <c r="AS10"/>
      <c r="AT10"/>
      <c r="AU10"/>
      <c r="AV10"/>
      <c r="AW10"/>
      <c r="AX10"/>
      <c r="AY10"/>
      <c r="AZ10"/>
    </row>
    <row r="11" spans="1:52" ht="17.399999999999999" customHeight="1">
      <c r="A11" s="477"/>
      <c r="B11" s="477"/>
      <c r="C11" s="477"/>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c r="AK11"/>
      <c r="AL11"/>
      <c r="AM11"/>
      <c r="AN11"/>
      <c r="AO11"/>
      <c r="AP11"/>
      <c r="AQ11"/>
      <c r="AR11"/>
      <c r="AS11"/>
      <c r="AT11"/>
      <c r="AU11"/>
      <c r="AV11"/>
      <c r="AW11"/>
      <c r="AX11"/>
      <c r="AY11"/>
      <c r="AZ11"/>
    </row>
    <row r="12" spans="1:52" ht="17.399999999999999" customHeight="1">
      <c r="A12" s="477"/>
      <c r="B12" s="477"/>
      <c r="C12" s="477"/>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c r="AK12"/>
      <c r="AL12"/>
      <c r="AM12"/>
      <c r="AN12"/>
      <c r="AO12"/>
      <c r="AP12"/>
      <c r="AQ12"/>
      <c r="AR12"/>
      <c r="AS12"/>
      <c r="AT12"/>
      <c r="AU12"/>
      <c r="AV12"/>
      <c r="AW12"/>
      <c r="AX12"/>
      <c r="AY12"/>
      <c r="AZ12"/>
    </row>
    <row r="13" spans="1:52" ht="17.399999999999999" customHeight="1">
      <c r="A13" s="477"/>
      <c r="B13" s="477"/>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c r="AK13"/>
      <c r="AL13"/>
      <c r="AM13"/>
      <c r="AN13"/>
      <c r="AO13"/>
      <c r="AP13"/>
      <c r="AQ13"/>
      <c r="AR13"/>
      <c r="AS13"/>
      <c r="AT13"/>
      <c r="AU13"/>
      <c r="AV13"/>
      <c r="AW13"/>
      <c r="AX13"/>
      <c r="AY13"/>
      <c r="AZ13"/>
    </row>
    <row r="14" spans="1:52" ht="17.399999999999999" customHeight="1">
      <c r="A14" s="477"/>
      <c r="B14" s="477"/>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c r="AK14"/>
      <c r="AL14"/>
      <c r="AM14"/>
      <c r="AN14"/>
      <c r="AO14"/>
      <c r="AP14"/>
      <c r="AQ14"/>
      <c r="AR14"/>
      <c r="AS14"/>
      <c r="AT14"/>
      <c r="AU14"/>
      <c r="AV14"/>
      <c r="AW14"/>
      <c r="AX14"/>
      <c r="AY14"/>
      <c r="AZ14"/>
    </row>
    <row r="15" spans="1:52" ht="17.399999999999999" customHeight="1">
      <c r="A15" s="477"/>
      <c r="B15" s="477"/>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c r="AK15"/>
      <c r="AL15"/>
      <c r="AM15"/>
      <c r="AN15"/>
      <c r="AO15"/>
      <c r="AP15"/>
      <c r="AQ15"/>
      <c r="AR15"/>
      <c r="AS15"/>
      <c r="AT15"/>
      <c r="AU15"/>
      <c r="AV15"/>
      <c r="AW15"/>
      <c r="AX15"/>
      <c r="AY15"/>
      <c r="AZ15"/>
    </row>
    <row r="16" spans="1:52" ht="17.399999999999999" customHeight="1">
      <c r="A16" s="477"/>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c r="AK16"/>
      <c r="AL16"/>
      <c r="AM16"/>
      <c r="AN16"/>
      <c r="AO16"/>
      <c r="AP16"/>
      <c r="AQ16"/>
      <c r="AR16"/>
      <c r="AS16"/>
      <c r="AT16"/>
      <c r="AU16"/>
      <c r="AV16"/>
      <c r="AW16"/>
      <c r="AX16"/>
      <c r="AY16"/>
      <c r="AZ16"/>
    </row>
    <row r="17" spans="1:52" ht="17.399999999999999" customHeight="1">
      <c r="A17" s="477"/>
      <c r="B17" s="477"/>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c r="AK17"/>
      <c r="AL17"/>
      <c r="AM17"/>
      <c r="AN17"/>
      <c r="AO17"/>
      <c r="AP17"/>
      <c r="AQ17"/>
      <c r="AR17"/>
      <c r="AS17"/>
      <c r="AT17"/>
      <c r="AU17"/>
      <c r="AV17"/>
      <c r="AW17"/>
      <c r="AX17"/>
      <c r="AY17"/>
      <c r="AZ17"/>
    </row>
    <row r="18" spans="1:52" ht="17.399999999999999" customHeight="1">
      <c r="A18" s="477"/>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c r="AK18"/>
      <c r="AL18"/>
      <c r="AM18"/>
      <c r="AN18"/>
      <c r="AO18"/>
      <c r="AP18"/>
      <c r="AQ18"/>
      <c r="AR18"/>
      <c r="AS18"/>
      <c r="AT18"/>
      <c r="AU18"/>
      <c r="AV18"/>
      <c r="AW18"/>
      <c r="AX18"/>
      <c r="AY18"/>
      <c r="AZ18"/>
    </row>
    <row r="19" spans="1:52" ht="17.399999999999999" customHeight="1">
      <c r="A19" s="477"/>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c r="AK19"/>
      <c r="AL19"/>
      <c r="AM19"/>
      <c r="AN19"/>
      <c r="AO19"/>
      <c r="AP19"/>
      <c r="AQ19"/>
      <c r="AR19"/>
      <c r="AS19"/>
      <c r="AT19"/>
      <c r="AU19"/>
      <c r="AV19"/>
      <c r="AW19"/>
      <c r="AX19"/>
      <c r="AY19"/>
      <c r="AZ19"/>
    </row>
    <row r="20" spans="1:52" ht="17.399999999999999" customHeight="1">
      <c r="A20" s="477"/>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c r="AK20"/>
      <c r="AL20"/>
      <c r="AM20"/>
      <c r="AN20"/>
      <c r="AO20"/>
      <c r="AP20"/>
      <c r="AQ20"/>
      <c r="AR20"/>
      <c r="AS20"/>
      <c r="AT20"/>
      <c r="AU20"/>
      <c r="AV20"/>
      <c r="AW20"/>
      <c r="AX20"/>
      <c r="AY20"/>
      <c r="AZ20"/>
    </row>
    <row r="21" spans="1:52" ht="13.2" customHeight="1">
      <c r="A21" s="477"/>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c r="AK21"/>
      <c r="AL21"/>
      <c r="AM21"/>
      <c r="AN21"/>
      <c r="AO21"/>
      <c r="AP21"/>
      <c r="AQ21"/>
      <c r="AR21"/>
      <c r="AS21"/>
      <c r="AT21"/>
      <c r="AU21"/>
      <c r="AV21"/>
      <c r="AW21"/>
      <c r="AX21"/>
      <c r="AY21"/>
      <c r="AZ21"/>
    </row>
    <row r="22" spans="1:52" ht="13.2" customHeight="1">
      <c r="A22" s="477"/>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c r="AK22"/>
      <c r="AL22"/>
      <c r="AM22"/>
      <c r="AN22"/>
      <c r="AO22"/>
      <c r="AP22"/>
      <c r="AQ22"/>
      <c r="AR22"/>
      <c r="AS22"/>
      <c r="AT22"/>
      <c r="AU22"/>
      <c r="AV22"/>
      <c r="AW22"/>
      <c r="AX22"/>
      <c r="AY22"/>
      <c r="AZ22"/>
    </row>
    <row r="23" spans="1:52">
      <c r="A23" s="477"/>
      <c r="B23" s="477"/>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7"/>
      <c r="AI23" s="477"/>
      <c r="AJ23"/>
      <c r="AK23"/>
      <c r="AL23"/>
      <c r="AM23"/>
      <c r="AN23"/>
      <c r="AO23"/>
      <c r="AP23"/>
      <c r="AQ23"/>
      <c r="AR23"/>
      <c r="AS23"/>
      <c r="AT23"/>
      <c r="AU23"/>
      <c r="AV23"/>
      <c r="AW23"/>
      <c r="AX23"/>
      <c r="AY23"/>
      <c r="AZ23"/>
    </row>
    <row r="24" spans="1:52">
      <c r="A24" s="477"/>
      <c r="B24" s="477"/>
      <c r="C24" s="477"/>
      <c r="D24" s="477"/>
      <c r="E24" s="477"/>
      <c r="F24" s="477"/>
      <c r="G24" s="477"/>
      <c r="H24" s="477"/>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c r="AK24"/>
      <c r="AL24"/>
      <c r="AM24"/>
      <c r="AN24"/>
      <c r="AO24"/>
      <c r="AP24"/>
      <c r="AQ24"/>
      <c r="AR24"/>
      <c r="AS24"/>
      <c r="AT24"/>
      <c r="AU24"/>
      <c r="AV24"/>
      <c r="AW24"/>
      <c r="AX24"/>
      <c r="AY24"/>
      <c r="AZ24"/>
    </row>
    <row r="25" spans="1:52">
      <c r="A25" s="477"/>
      <c r="B25" s="477"/>
      <c r="C25" s="477"/>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c r="AK25"/>
      <c r="AL25"/>
      <c r="AM25"/>
      <c r="AN25"/>
      <c r="AO25"/>
      <c r="AP25"/>
      <c r="AQ25"/>
      <c r="AR25"/>
      <c r="AS25"/>
      <c r="AT25"/>
      <c r="AU25"/>
      <c r="AV25"/>
      <c r="AW25"/>
      <c r="AX25"/>
      <c r="AY25"/>
      <c r="AZ25"/>
    </row>
    <row r="26" spans="1:52">
      <c r="A26" s="477"/>
      <c r="B26" s="477"/>
      <c r="C26" s="477"/>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c r="AK26"/>
      <c r="AL26"/>
      <c r="AM26"/>
      <c r="AN26"/>
      <c r="AO26"/>
      <c r="AP26"/>
      <c r="AQ26"/>
      <c r="AR26"/>
      <c r="AS26"/>
      <c r="AT26"/>
      <c r="AU26"/>
      <c r="AV26"/>
      <c r="AW26"/>
      <c r="AX26"/>
      <c r="AY26"/>
      <c r="AZ26"/>
    </row>
    <row r="27" spans="1:52">
      <c r="A27" s="477"/>
      <c r="B27" s="477"/>
      <c r="C27" s="477"/>
      <c r="D27" s="477"/>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c r="AK27"/>
      <c r="AL27"/>
      <c r="AM27"/>
      <c r="AN27"/>
      <c r="AO27"/>
      <c r="AP27"/>
      <c r="AQ27"/>
      <c r="AR27"/>
      <c r="AS27"/>
      <c r="AT27"/>
      <c r="AU27"/>
      <c r="AV27"/>
      <c r="AW27"/>
      <c r="AX27"/>
      <c r="AY27"/>
      <c r="AZ27"/>
    </row>
    <row r="28" spans="1:52">
      <c r="A28" s="477"/>
      <c r="B28" s="477"/>
      <c r="C28" s="477"/>
      <c r="D28" s="477"/>
      <c r="E28" s="477"/>
      <c r="F28" s="477"/>
      <c r="G28" s="477"/>
      <c r="H28" s="477"/>
      <c r="I28" s="477"/>
      <c r="J28" s="477"/>
      <c r="K28" s="477"/>
      <c r="L28" s="477"/>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c r="AK28"/>
      <c r="AL28"/>
      <c r="AM28"/>
      <c r="AN28"/>
      <c r="AO28"/>
      <c r="AP28"/>
      <c r="AQ28"/>
      <c r="AR28"/>
      <c r="AS28"/>
      <c r="AT28"/>
      <c r="AU28"/>
      <c r="AV28"/>
      <c r="AW28"/>
      <c r="AX28"/>
      <c r="AY28"/>
      <c r="AZ28"/>
    </row>
    <row r="29" spans="1:52">
      <c r="A29" s="477"/>
      <c r="B29" s="477"/>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c r="AK29"/>
      <c r="AL29"/>
      <c r="AM29"/>
      <c r="AN29"/>
      <c r="AO29"/>
      <c r="AP29"/>
      <c r="AQ29"/>
      <c r="AR29"/>
      <c r="AS29"/>
      <c r="AT29"/>
      <c r="AU29"/>
      <c r="AV29"/>
      <c r="AW29"/>
      <c r="AX29"/>
      <c r="AY29"/>
      <c r="AZ29"/>
    </row>
    <row r="30" spans="1:52">
      <c r="A30" s="477"/>
      <c r="B30" s="477"/>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c r="AK30"/>
      <c r="AL30"/>
      <c r="AM30"/>
      <c r="AN30"/>
      <c r="AO30"/>
      <c r="AP30"/>
      <c r="AQ30"/>
      <c r="AR30"/>
      <c r="AS30"/>
      <c r="AT30"/>
      <c r="AU30"/>
      <c r="AV30"/>
      <c r="AW30"/>
      <c r="AX30"/>
      <c r="AY30"/>
      <c r="AZ30"/>
    </row>
    <row r="31" spans="1:52">
      <c r="A31" s="477"/>
      <c r="B31" s="477"/>
      <c r="C31" s="477"/>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c r="AK31"/>
      <c r="AL31"/>
      <c r="AM31"/>
      <c r="AN31"/>
      <c r="AO31"/>
      <c r="AP31"/>
      <c r="AQ31"/>
      <c r="AR31"/>
      <c r="AS31"/>
      <c r="AT31"/>
      <c r="AU31"/>
      <c r="AV31"/>
      <c r="AW31"/>
      <c r="AX31"/>
      <c r="AY31"/>
      <c r="AZ31"/>
    </row>
    <row r="32" spans="1:52">
      <c r="A32" s="477"/>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c r="AK32"/>
      <c r="AL32"/>
      <c r="AM32"/>
      <c r="AN32"/>
      <c r="AO32"/>
      <c r="AP32"/>
      <c r="AQ32"/>
      <c r="AR32"/>
      <c r="AS32"/>
      <c r="AT32"/>
      <c r="AU32"/>
      <c r="AV32"/>
      <c r="AW32"/>
      <c r="AX32"/>
      <c r="AY32"/>
      <c r="AZ32"/>
    </row>
    <row r="33" spans="1:52">
      <c r="A33" s="477"/>
      <c r="B33" s="477"/>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c r="AK33"/>
      <c r="AL33"/>
      <c r="AM33"/>
      <c r="AN33"/>
      <c r="AO33"/>
      <c r="AP33"/>
      <c r="AQ33"/>
      <c r="AR33"/>
      <c r="AS33"/>
      <c r="AT33"/>
      <c r="AU33"/>
      <c r="AV33"/>
      <c r="AW33"/>
      <c r="AX33"/>
      <c r="AY33"/>
      <c r="AZ33"/>
    </row>
    <row r="34" spans="1:52">
      <c r="A34" s="477"/>
      <c r="B34" s="477"/>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c r="AK34"/>
      <c r="AL34"/>
      <c r="AM34"/>
      <c r="AN34"/>
      <c r="AO34"/>
      <c r="AP34"/>
      <c r="AQ34"/>
      <c r="AR34"/>
      <c r="AS34"/>
      <c r="AT34"/>
      <c r="AU34"/>
      <c r="AV34"/>
      <c r="AW34"/>
      <c r="AX34"/>
      <c r="AY34"/>
      <c r="AZ34"/>
    </row>
    <row r="35" spans="1:52">
      <c r="A35" s="477"/>
      <c r="B35" s="477"/>
      <c r="C35" s="477"/>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77"/>
    </row>
    <row r="36" spans="1:52">
      <c r="A36" s="477"/>
      <c r="B36" s="477"/>
      <c r="C36" s="477"/>
      <c r="D36" s="477"/>
      <c r="E36" s="477"/>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477"/>
      <c r="AE36" s="477"/>
      <c r="AF36" s="477"/>
      <c r="AG36" s="477"/>
      <c r="AH36" s="477"/>
      <c r="AI36" s="477"/>
    </row>
    <row r="37" spans="1:52">
      <c r="A37" s="477"/>
      <c r="B37" s="477"/>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477"/>
      <c r="AE37" s="477"/>
      <c r="AF37" s="477"/>
      <c r="AG37" s="477"/>
      <c r="AH37" s="477"/>
      <c r="AI37" s="477"/>
    </row>
    <row r="38" spans="1:52">
      <c r="A38" s="477"/>
      <c r="B38" s="477"/>
      <c r="C38" s="477"/>
      <c r="D38" s="477"/>
      <c r="E38" s="477"/>
      <c r="F38" s="477"/>
      <c r="G38" s="477"/>
      <c r="H38" s="477"/>
      <c r="I38" s="477"/>
      <c r="J38" s="477"/>
      <c r="K38" s="477"/>
      <c r="L38" s="477"/>
      <c r="M38" s="477"/>
      <c r="N38" s="477"/>
      <c r="O38" s="477"/>
      <c r="P38" s="477"/>
      <c r="Q38" s="477"/>
      <c r="R38" s="477"/>
      <c r="S38" s="477"/>
      <c r="T38" s="477"/>
      <c r="U38" s="477"/>
      <c r="V38" s="477"/>
      <c r="W38" s="477"/>
      <c r="X38" s="477"/>
      <c r="Y38" s="477"/>
      <c r="Z38" s="477"/>
      <c r="AA38" s="477"/>
      <c r="AB38" s="477"/>
      <c r="AC38" s="477"/>
      <c r="AD38" s="477"/>
      <c r="AE38" s="477"/>
      <c r="AF38" s="477"/>
      <c r="AG38" s="477"/>
      <c r="AH38" s="477"/>
      <c r="AI38" s="477"/>
    </row>
    <row r="39" spans="1:52">
      <c r="A39" s="477"/>
      <c r="B39" s="477"/>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477"/>
      <c r="AE39" s="477"/>
      <c r="AF39" s="477"/>
      <c r="AG39" s="477"/>
      <c r="AH39" s="477"/>
      <c r="AI39" s="477"/>
    </row>
    <row r="40" spans="1:52">
      <c r="A40" s="477"/>
      <c r="B40" s="477"/>
      <c r="C40" s="477"/>
      <c r="D40" s="477"/>
      <c r="E40" s="477"/>
      <c r="F40" s="477"/>
      <c r="G40" s="477"/>
      <c r="H40" s="477"/>
      <c r="I40" s="477"/>
      <c r="J40" s="477"/>
      <c r="K40" s="477"/>
      <c r="L40" s="477"/>
      <c r="M40" s="477"/>
      <c r="N40" s="477"/>
      <c r="O40" s="477"/>
      <c r="P40" s="477"/>
      <c r="Q40" s="477"/>
      <c r="R40" s="477"/>
      <c r="S40" s="477"/>
      <c r="T40" s="477"/>
      <c r="U40" s="477"/>
      <c r="V40" s="477"/>
      <c r="W40" s="477"/>
      <c r="X40" s="477"/>
      <c r="Y40" s="477"/>
      <c r="Z40" s="477"/>
      <c r="AA40" s="477"/>
      <c r="AB40" s="477"/>
      <c r="AC40" s="477"/>
      <c r="AD40" s="477"/>
      <c r="AE40" s="477"/>
      <c r="AF40" s="477"/>
      <c r="AG40" s="477"/>
      <c r="AH40" s="477"/>
      <c r="AI40" s="477"/>
    </row>
    <row r="41" spans="1:52">
      <c r="A41" s="477"/>
      <c r="B41" s="477"/>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77"/>
    </row>
    <row r="42" spans="1:52">
      <c r="A42" s="477"/>
      <c r="B42" s="477"/>
      <c r="C42" s="477"/>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77"/>
    </row>
    <row r="43" spans="1:52">
      <c r="A43" s="477"/>
      <c r="B43" s="477"/>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row>
    <row r="44" spans="1:52">
      <c r="A44" s="477"/>
      <c r="B44" s="477"/>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row>
    <row r="45" spans="1:52">
      <c r="A45" s="477"/>
      <c r="B45" s="477"/>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row>
    <row r="46" spans="1:52">
      <c r="A46" s="477"/>
      <c r="B46" s="477"/>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row>
    <row r="47" spans="1:52">
      <c r="A47" s="477"/>
      <c r="B47" s="477"/>
      <c r="C47" s="477"/>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77"/>
    </row>
    <row r="48" spans="1:52">
      <c r="A48" s="477"/>
      <c r="B48" s="477"/>
      <c r="C48" s="477"/>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row>
    <row r="49" spans="1:35">
      <c r="A49" s="477"/>
      <c r="B49" s="477"/>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row>
    <row r="50" spans="1:35">
      <c r="A50" s="477"/>
      <c r="B50" s="477"/>
      <c r="C50" s="477"/>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row>
    <row r="51" spans="1:35">
      <c r="A51" s="477"/>
      <c r="B51" s="477"/>
      <c r="C51" s="477"/>
      <c r="D51" s="477"/>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row>
    <row r="52" spans="1:35">
      <c r="A52" s="477"/>
      <c r="B52" s="477"/>
      <c r="C52" s="477"/>
      <c r="D52" s="477"/>
      <c r="E52" s="477"/>
      <c r="F52" s="477"/>
      <c r="G52" s="477"/>
      <c r="H52" s="477"/>
      <c r="I52" s="477"/>
      <c r="J52" s="477"/>
      <c r="K52" s="477"/>
      <c r="L52" s="477"/>
      <c r="M52" s="477"/>
      <c r="N52" s="477"/>
      <c r="O52" s="477"/>
      <c r="P52" s="477"/>
      <c r="Q52" s="477"/>
      <c r="R52" s="477"/>
      <c r="S52" s="477"/>
      <c r="T52" s="477"/>
      <c r="U52" s="477"/>
      <c r="V52" s="477"/>
      <c r="W52" s="477"/>
      <c r="X52" s="477"/>
      <c r="Y52" s="477"/>
      <c r="Z52" s="477"/>
      <c r="AA52" s="477"/>
      <c r="AB52" s="477"/>
      <c r="AC52" s="477"/>
      <c r="AD52" s="477"/>
      <c r="AE52" s="477"/>
      <c r="AF52" s="477"/>
      <c r="AG52" s="477"/>
      <c r="AH52" s="477"/>
      <c r="AI52" s="477"/>
    </row>
    <row r="53" spans="1:35">
      <c r="A53" s="477"/>
      <c r="B53" s="477"/>
      <c r="C53" s="477"/>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row>
    <row r="54" spans="1:35">
      <c r="A54" s="477"/>
      <c r="B54" s="477"/>
      <c r="C54" s="477"/>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row>
    <row r="55" spans="1:35">
      <c r="A55" s="477"/>
      <c r="B55" s="477"/>
      <c r="C55" s="477"/>
      <c r="D55" s="477"/>
      <c r="E55" s="477"/>
      <c r="F55" s="477"/>
      <c r="G55" s="477"/>
      <c r="H55" s="477"/>
      <c r="I55" s="477"/>
      <c r="J55" s="477"/>
      <c r="K55" s="477"/>
      <c r="L55" s="477"/>
      <c r="M55" s="477"/>
      <c r="N55" s="477"/>
      <c r="O55" s="477"/>
      <c r="P55" s="477"/>
      <c r="Q55" s="477"/>
      <c r="R55" s="477"/>
      <c r="S55" s="477"/>
      <c r="T55" s="477"/>
      <c r="U55" s="477"/>
      <c r="V55" s="477"/>
      <c r="W55" s="477"/>
      <c r="X55" s="477"/>
      <c r="Y55" s="477"/>
      <c r="Z55" s="477"/>
      <c r="AA55" s="477"/>
      <c r="AB55" s="477"/>
      <c r="AC55" s="477"/>
      <c r="AD55" s="477"/>
      <c r="AE55" s="477"/>
      <c r="AF55" s="477"/>
      <c r="AG55" s="477"/>
      <c r="AH55" s="477"/>
      <c r="AI55" s="477"/>
    </row>
    <row r="56" spans="1:35">
      <c r="A56" s="477"/>
      <c r="B56" s="477"/>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row>
    <row r="57" spans="1:35">
      <c r="A57" s="477"/>
      <c r="B57" s="477"/>
      <c r="C57" s="477"/>
      <c r="D57" s="477"/>
      <c r="E57" s="477"/>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row>
    <row r="58" spans="1:35">
      <c r="A58" s="477"/>
      <c r="B58" s="477"/>
      <c r="C58" s="477"/>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row>
    <row r="59" spans="1:35">
      <c r="A59" s="477"/>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row>
    <row r="60" spans="1:35">
      <c r="A60" s="477"/>
      <c r="B60" s="477"/>
      <c r="C60" s="477"/>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c r="AE60" s="477"/>
      <c r="AF60" s="477"/>
      <c r="AG60" s="477"/>
      <c r="AH60" s="477"/>
      <c r="AI60" s="477"/>
    </row>
    <row r="61" spans="1:35">
      <c r="A61" s="477"/>
      <c r="B61" s="477"/>
      <c r="C61" s="477"/>
      <c r="D61" s="477"/>
      <c r="E61" s="477"/>
      <c r="F61" s="477"/>
      <c r="G61" s="477"/>
      <c r="H61" s="477"/>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7"/>
    </row>
    <row r="62" spans="1:35">
      <c r="A62" s="477"/>
      <c r="B62" s="477"/>
      <c r="C62" s="477"/>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row>
    <row r="63" spans="1:35">
      <c r="A63" s="477"/>
      <c r="B63" s="477"/>
      <c r="C63" s="477"/>
      <c r="D63" s="477"/>
      <c r="E63" s="477"/>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row>
    <row r="64" spans="1:35">
      <c r="A64" s="477"/>
      <c r="B64" s="477"/>
      <c r="C64" s="477"/>
      <c r="D64" s="477"/>
      <c r="E64" s="477"/>
      <c r="F64" s="477"/>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row>
  </sheetData>
  <sheetProtection formatCells="0" formatColumns="0" formatRows="0" insertColumns="0" insertRows="0" insertHyperlinks="0" deleteColumns="0" deleteRows="0" sort="0" autoFilter="0" pivotTables="0"/>
  <mergeCells count="1">
    <mergeCell ref="K2:AB5"/>
  </mergeCells>
  <phoneticPr fontId="82"/>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O13" sqref="O13"/>
    </sheetView>
  </sheetViews>
  <sheetFormatPr defaultColWidth="9" defaultRowHeight="13.2"/>
  <cols>
    <col min="1" max="1" width="12.77734375" style="22" customWidth="1"/>
    <col min="2" max="2" width="5.109375" style="22" customWidth="1"/>
    <col min="3" max="3" width="3.77734375" style="22" customWidth="1"/>
    <col min="4" max="4" width="6.88671875" style="22" customWidth="1"/>
    <col min="5" max="5" width="13.109375" style="22" customWidth="1"/>
    <col min="6" max="6" width="13.109375" style="41" customWidth="1"/>
    <col min="7" max="7" width="11.33203125" style="22" customWidth="1"/>
    <col min="8" max="8" width="26.6640625" style="33" customWidth="1"/>
    <col min="9" max="9" width="13" style="27" customWidth="1"/>
    <col min="10" max="10" width="16.109375" style="27" customWidth="1"/>
    <col min="11" max="11" width="13.44140625" style="41" customWidth="1"/>
    <col min="12" max="12" width="23.6640625" style="41" customWidth="1"/>
    <col min="13" max="13" width="13.44140625" style="31"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9"/>
      <c r="I1" s="150" t="s">
        <v>40</v>
      </c>
      <c r="J1" s="151"/>
      <c r="K1" s="152"/>
      <c r="L1" s="153"/>
      <c r="M1" s="154"/>
    </row>
    <row r="2" spans="1:16" ht="17.399999999999999">
      <c r="A2" s="24"/>
      <c r="B2" s="90"/>
      <c r="C2" s="90"/>
      <c r="D2" s="90"/>
      <c r="E2" s="90"/>
      <c r="F2" s="90"/>
      <c r="G2" s="25"/>
      <c r="H2" s="155"/>
      <c r="I2" s="659" t="s">
        <v>203</v>
      </c>
      <c r="J2" s="659"/>
      <c r="K2" s="659"/>
      <c r="L2" s="659"/>
      <c r="M2" s="659"/>
      <c r="N2" s="75"/>
      <c r="O2" s="23" t="s">
        <v>214</v>
      </c>
      <c r="P2" s="58"/>
    </row>
    <row r="3" spans="1:16" ht="17.399999999999999">
      <c r="A3" s="701" t="s">
        <v>207</v>
      </c>
      <c r="B3" s="701"/>
      <c r="C3" s="702"/>
      <c r="D3" s="91"/>
      <c r="E3" s="91"/>
      <c r="F3" s="91"/>
      <c r="G3" s="26"/>
      <c r="H3" s="50"/>
      <c r="I3" s="158"/>
      <c r="J3" s="159"/>
      <c r="K3" s="160"/>
      <c r="L3" s="152"/>
      <c r="M3" s="161"/>
    </row>
    <row r="4" spans="1:16" ht="17.399999999999999">
      <c r="A4" s="701"/>
      <c r="B4" s="701"/>
      <c r="C4" s="702"/>
      <c r="D4" s="91"/>
      <c r="E4" s="91"/>
      <c r="F4" s="91"/>
      <c r="G4" s="28"/>
      <c r="H4" s="162"/>
      <c r="I4" s="162"/>
      <c r="J4" s="151"/>
      <c r="K4" s="160"/>
      <c r="L4" s="152"/>
      <c r="M4" s="161"/>
      <c r="N4" s="117"/>
    </row>
    <row r="5" spans="1:16">
      <c r="A5" s="701"/>
      <c r="B5" s="701"/>
      <c r="C5" s="702"/>
      <c r="D5" s="91"/>
      <c r="E5" s="29"/>
      <c r="F5" s="91"/>
      <c r="G5" s="30"/>
      <c r="H5"/>
      <c r="I5" s="163"/>
      <c r="J5" s="151"/>
      <c r="K5" s="160"/>
      <c r="L5" s="160"/>
      <c r="M5" s="161"/>
      <c r="N5" s="22" t="s">
        <v>219</v>
      </c>
    </row>
    <row r="6" spans="1:16">
      <c r="A6" s="701"/>
      <c r="B6" s="701"/>
      <c r="C6" s="702"/>
      <c r="D6" s="91"/>
      <c r="E6" s="92"/>
      <c r="F6" s="91"/>
      <c r="G6" s="30"/>
      <c r="H6"/>
      <c r="I6" s="164"/>
      <c r="J6" s="151"/>
      <c r="K6" s="160"/>
      <c r="L6" s="160"/>
      <c r="M6" s="161"/>
      <c r="P6" s="22">
        <v>1</v>
      </c>
    </row>
    <row r="7" spans="1:16">
      <c r="A7" s="701"/>
      <c r="B7" s="701"/>
      <c r="C7" s="702"/>
      <c r="D7" s="91"/>
      <c r="E7" s="92"/>
      <c r="F7" s="91" t="s">
        <v>207</v>
      </c>
      <c r="G7" s="30"/>
      <c r="H7" s="165"/>
      <c r="I7" s="163"/>
      <c r="J7" s="151"/>
      <c r="K7" s="160"/>
      <c r="L7" s="160"/>
      <c r="M7" s="161"/>
    </row>
    <row r="8" spans="1:16">
      <c r="A8" s="701"/>
      <c r="B8" s="701"/>
      <c r="C8" s="702"/>
      <c r="D8" s="91"/>
      <c r="E8" s="92"/>
      <c r="F8" s="91"/>
      <c r="G8" s="30"/>
      <c r="H8" s="156"/>
      <c r="I8" s="166"/>
      <c r="J8" s="166"/>
      <c r="K8" s="166"/>
      <c r="L8" s="160"/>
      <c r="M8" s="167"/>
      <c r="N8" s="32" t="s">
        <v>42</v>
      </c>
    </row>
    <row r="9" spans="1:16">
      <c r="A9" s="701"/>
      <c r="B9" s="701"/>
      <c r="C9" s="702"/>
      <c r="D9" s="91"/>
      <c r="E9" s="92"/>
      <c r="F9" s="91"/>
      <c r="G9" s="30"/>
      <c r="H9" s="166"/>
      <c r="I9" s="166"/>
      <c r="J9" s="166"/>
      <c r="K9" s="166"/>
      <c r="L9" s="160"/>
      <c r="M9" s="167"/>
      <c r="N9" s="32"/>
    </row>
    <row r="10" spans="1:16">
      <c r="A10" s="701"/>
      <c r="B10" s="701"/>
      <c r="C10" s="702"/>
      <c r="D10" s="91"/>
      <c r="E10" s="92"/>
      <c r="F10" s="91"/>
      <c r="G10" s="30"/>
      <c r="H10" s="166"/>
      <c r="I10" s="166"/>
      <c r="J10" s="166"/>
      <c r="K10" s="166"/>
      <c r="L10" s="160"/>
      <c r="M10" s="167"/>
      <c r="N10" s="32" t="s">
        <v>43</v>
      </c>
    </row>
    <row r="11" spans="1:16">
      <c r="A11" s="701"/>
      <c r="B11" s="701"/>
      <c r="C11" s="702"/>
      <c r="D11" s="91"/>
      <c r="E11" s="92"/>
      <c r="F11" s="91"/>
      <c r="G11" s="30"/>
      <c r="H11" s="166"/>
      <c r="I11" s="166"/>
      <c r="J11" s="166"/>
      <c r="K11" s="166"/>
      <c r="L11" s="160"/>
      <c r="M11" s="167"/>
    </row>
    <row r="12" spans="1:16">
      <c r="A12" s="701"/>
      <c r="B12" s="701"/>
      <c r="C12" s="702"/>
      <c r="D12" s="91"/>
      <c r="E12" s="92"/>
      <c r="F12" s="91"/>
      <c r="G12" s="30"/>
      <c r="H12" s="166"/>
      <c r="I12" s="166"/>
      <c r="J12" s="166"/>
      <c r="K12" s="166"/>
      <c r="L12" s="160"/>
      <c r="M12" s="167"/>
      <c r="O12" s="126"/>
    </row>
    <row r="13" spans="1:16">
      <c r="A13" s="701"/>
      <c r="B13" s="701"/>
      <c r="C13" s="702"/>
      <c r="D13" s="91"/>
      <c r="E13" s="92"/>
      <c r="F13" s="91"/>
      <c r="G13" s="30"/>
      <c r="H13" s="166"/>
      <c r="I13" s="166"/>
      <c r="J13" s="166"/>
      <c r="K13" s="166"/>
      <c r="L13" s="160"/>
      <c r="M13" s="167"/>
      <c r="N13" s="139" t="s">
        <v>44</v>
      </c>
    </row>
    <row r="14" spans="1:16">
      <c r="A14" s="701"/>
      <c r="B14" s="701"/>
      <c r="C14" s="702"/>
      <c r="D14" s="91"/>
      <c r="E14" s="92"/>
      <c r="F14" s="91"/>
      <c r="G14" s="30"/>
      <c r="H14" s="166"/>
      <c r="I14" s="166"/>
      <c r="J14" s="166"/>
      <c r="K14" s="166"/>
      <c r="L14" s="160"/>
      <c r="M14" s="167"/>
    </row>
    <row r="15" spans="1:16">
      <c r="A15" s="701"/>
      <c r="B15" s="701"/>
      <c r="C15" s="702"/>
      <c r="D15" s="91"/>
      <c r="E15" s="91" t="s">
        <v>17</v>
      </c>
      <c r="F15" s="91"/>
      <c r="G15" s="26"/>
      <c r="H15" s="165"/>
      <c r="I15" s="163"/>
      <c r="J15" s="156"/>
      <c r="K15" s="160"/>
      <c r="L15" s="160"/>
      <c r="M15" s="167"/>
      <c r="N15" s="118" t="s">
        <v>45</v>
      </c>
    </row>
    <row r="16" spans="1:16">
      <c r="A16" s="701"/>
      <c r="B16" s="701"/>
      <c r="C16" s="702"/>
      <c r="D16" s="91"/>
      <c r="E16" s="91"/>
      <c r="F16" s="91"/>
      <c r="G16" s="26"/>
      <c r="H16" s="151"/>
      <c r="I16" s="163"/>
      <c r="J16" s="151"/>
      <c r="K16" s="160"/>
      <c r="L16" s="160"/>
      <c r="M16" s="167"/>
      <c r="N16" s="93" t="s">
        <v>46</v>
      </c>
    </row>
    <row r="17" spans="1:19" ht="20.25" customHeight="1" thickBot="1">
      <c r="A17" s="660" t="s">
        <v>422</v>
      </c>
      <c r="B17" s="661"/>
      <c r="C17" s="661"/>
      <c r="D17" s="94"/>
      <c r="E17" s="95"/>
      <c r="F17" s="662" t="s">
        <v>251</v>
      </c>
      <c r="G17" s="663"/>
      <c r="H17" s="165"/>
      <c r="I17" s="163"/>
      <c r="J17" s="156"/>
      <c r="K17" s="160"/>
      <c r="L17" s="157"/>
      <c r="M17" s="161"/>
    </row>
    <row r="18" spans="1:19" ht="39" customHeight="1" thickTop="1">
      <c r="A18" s="664" t="s">
        <v>47</v>
      </c>
      <c r="B18" s="665"/>
      <c r="C18" s="666"/>
      <c r="D18" s="96" t="s">
        <v>48</v>
      </c>
      <c r="E18" s="380" t="s">
        <v>210</v>
      </c>
      <c r="F18" s="667" t="s">
        <v>49</v>
      </c>
      <c r="G18" s="668"/>
      <c r="H18" s="151"/>
      <c r="I18" s="163"/>
      <c r="J18" s="151"/>
      <c r="K18" s="160"/>
      <c r="L18" s="160"/>
      <c r="M18" s="161"/>
      <c r="Q18" s="22" t="s">
        <v>3</v>
      </c>
      <c r="S18" s="22" t="s">
        <v>17</v>
      </c>
    </row>
    <row r="19" spans="1:19" ht="30" customHeight="1">
      <c r="A19" s="669" t="s">
        <v>179</v>
      </c>
      <c r="B19" s="669"/>
      <c r="C19" s="669"/>
      <c r="D19" s="669"/>
      <c r="E19" s="669"/>
      <c r="F19" s="669"/>
      <c r="G19" s="669"/>
      <c r="H19" s="168"/>
      <c r="I19" s="169" t="s">
        <v>50</v>
      </c>
      <c r="J19" s="169"/>
      <c r="K19" s="169"/>
      <c r="L19" s="157"/>
      <c r="M19" s="161"/>
    </row>
    <row r="20" spans="1:19" ht="17.399999999999999">
      <c r="E20" s="97" t="s">
        <v>51</v>
      </c>
      <c r="F20" s="98" t="s">
        <v>52</v>
      </c>
      <c r="H20" s="127" t="s">
        <v>41</v>
      </c>
      <c r="I20" s="163"/>
      <c r="J20" s="151" t="s">
        <v>17</v>
      </c>
      <c r="K20" s="170" t="s">
        <v>17</v>
      </c>
      <c r="L20" s="160"/>
      <c r="M20" s="161"/>
    </row>
    <row r="21" spans="1:19" ht="16.8" thickBot="1">
      <c r="A21" s="99"/>
      <c r="B21" s="670">
        <v>45784</v>
      </c>
      <c r="C21" s="671"/>
      <c r="D21" s="212" t="s">
        <v>53</v>
      </c>
      <c r="E21" s="672" t="s">
        <v>54</v>
      </c>
      <c r="F21" s="673"/>
      <c r="G21" s="27" t="s">
        <v>55</v>
      </c>
      <c r="H21" s="683" t="s">
        <v>250</v>
      </c>
      <c r="I21" s="684"/>
      <c r="J21" s="684"/>
      <c r="K21" s="684"/>
      <c r="L21" s="684"/>
      <c r="M21" s="171" t="s">
        <v>184</v>
      </c>
      <c r="N21" s="173"/>
    </row>
    <row r="22" spans="1:19" ht="36" customHeight="1" thickTop="1" thickBot="1">
      <c r="A22" s="213" t="s">
        <v>56</v>
      </c>
      <c r="B22" s="685" t="s">
        <v>57</v>
      </c>
      <c r="C22" s="686"/>
      <c r="D22" s="687"/>
      <c r="E22" s="214" t="s">
        <v>220</v>
      </c>
      <c r="F22" s="214" t="s">
        <v>221</v>
      </c>
      <c r="G22" s="215" t="s">
        <v>58</v>
      </c>
      <c r="H22" s="688" t="s">
        <v>59</v>
      </c>
      <c r="I22" s="689"/>
      <c r="J22" s="689"/>
      <c r="K22" s="689"/>
      <c r="L22" s="690"/>
      <c r="M22" s="172" t="s">
        <v>60</v>
      </c>
      <c r="N22" s="174" t="s">
        <v>61</v>
      </c>
      <c r="R22" s="22" t="s">
        <v>3</v>
      </c>
    </row>
    <row r="23" spans="1:19" ht="71.400000000000006" customHeight="1" thickBot="1">
      <c r="A23" s="180" t="s">
        <v>62</v>
      </c>
      <c r="B23" s="674" t="str">
        <f>IF(G23&gt;5,"☆☆☆☆",IF(AND(G23&gt;=2.39,G23&lt;5),"☆☆☆",IF(AND(G23&gt;=1.39,G23&lt;2.4),"☆☆",IF(AND(G23&gt;0,G23&lt;1.4),"☆",IF(AND(G23&gt;=-1.39,G23&lt;0),"★",IF(AND(G23&gt;=-2.39,G23&lt;-1.4),"★★",IF(AND(G23&gt;=-3.39,G23&lt;-2.4),"★★★")))))))</f>
        <v>☆</v>
      </c>
      <c r="C23" s="675"/>
      <c r="D23" s="676"/>
      <c r="E23" s="459">
        <v>6.07</v>
      </c>
      <c r="F23" s="459">
        <v>7.17</v>
      </c>
      <c r="G23" s="129">
        <f t="shared" ref="G23:G69" si="0">F23-E23</f>
        <v>1.0999999999999996</v>
      </c>
      <c r="H23" s="691" t="s">
        <v>274</v>
      </c>
      <c r="I23" s="692"/>
      <c r="J23" s="692"/>
      <c r="K23" s="692"/>
      <c r="L23" s="693"/>
      <c r="M23" s="494" t="s">
        <v>275</v>
      </c>
      <c r="N23" s="495">
        <v>45776</v>
      </c>
      <c r="O23" s="122" t="s">
        <v>63</v>
      </c>
    </row>
    <row r="24" spans="1:19" ht="61.2" customHeight="1" thickBot="1">
      <c r="A24" s="100" t="s">
        <v>64</v>
      </c>
      <c r="B24" s="674" t="str">
        <f>IF(G24&gt;5,"☆☆☆☆",IF(AND(G24&gt;=2.39,G24&lt;5),"☆☆☆",IF(AND(G24&gt;=1.39,G24&lt;2.4),"☆☆",IF(AND(G24&gt;0,G24&lt;1.4),"☆",IF(AND(G24&gt;=-1.39,G24&lt;0),"★",IF(AND(G24&gt;=-2.39,G24&lt;-1.4),"★★",IF(AND(G24&gt;=-3.39,G24&lt;-2.4),"★★★")))))))</f>
        <v>★</v>
      </c>
      <c r="C24" s="675"/>
      <c r="D24" s="676"/>
      <c r="E24" s="458">
        <v>5.03</v>
      </c>
      <c r="F24" s="458">
        <v>4.41</v>
      </c>
      <c r="G24" s="129">
        <f t="shared" si="0"/>
        <v>-0.62000000000000011</v>
      </c>
      <c r="H24" s="694"/>
      <c r="I24" s="695"/>
      <c r="J24" s="695"/>
      <c r="K24" s="695"/>
      <c r="L24" s="696"/>
      <c r="M24" s="216"/>
      <c r="N24" s="217"/>
      <c r="O24" s="122" t="s">
        <v>64</v>
      </c>
      <c r="Q24" s="22" t="s">
        <v>3</v>
      </c>
    </row>
    <row r="25" spans="1:19" ht="65.400000000000006" customHeight="1" thickBot="1">
      <c r="A25" s="218" t="s">
        <v>65</v>
      </c>
      <c r="B25" s="674" t="str">
        <f t="shared" ref="B25:B70" si="1">IF(G25&gt;5,"☆☆☆☆",IF(AND(G25&gt;=2.39,G25&lt;5),"☆☆☆",IF(AND(G25&gt;=1.39,G25&lt;2.4),"☆☆",IF(AND(G25&gt;0,G25&lt;1.4),"☆",IF(AND(G25&gt;=-1.39,G25&lt;0),"★",IF(AND(G25&gt;=-2.39,G25&lt;-1.4),"★★",IF(AND(G25&gt;=-3.39,G25&lt;-2.4),"★★★")))))))</f>
        <v>★★</v>
      </c>
      <c r="C25" s="675"/>
      <c r="D25" s="676"/>
      <c r="E25" s="459">
        <v>9.64</v>
      </c>
      <c r="F25" s="459">
        <v>7.39</v>
      </c>
      <c r="G25" s="129">
        <f t="shared" si="0"/>
        <v>-2.2500000000000009</v>
      </c>
      <c r="H25" s="680" t="s">
        <v>254</v>
      </c>
      <c r="I25" s="681"/>
      <c r="J25" s="681"/>
      <c r="K25" s="681"/>
      <c r="L25" s="682"/>
      <c r="M25" s="487" t="s">
        <v>234</v>
      </c>
      <c r="N25" s="486">
        <v>45778</v>
      </c>
      <c r="O25" s="122" t="s">
        <v>65</v>
      </c>
    </row>
    <row r="26" spans="1:19" ht="61.2" customHeight="1" thickBot="1">
      <c r="A26" s="218" t="s">
        <v>66</v>
      </c>
      <c r="B26" s="674" t="str">
        <f t="shared" si="1"/>
        <v>★</v>
      </c>
      <c r="C26" s="675"/>
      <c r="D26" s="676"/>
      <c r="E26" s="458">
        <v>5.2</v>
      </c>
      <c r="F26" s="458">
        <v>4.9000000000000004</v>
      </c>
      <c r="G26" s="129">
        <f t="shared" si="0"/>
        <v>-0.29999999999999982</v>
      </c>
      <c r="H26" s="697" t="s">
        <v>232</v>
      </c>
      <c r="I26" s="698"/>
      <c r="J26" s="698"/>
      <c r="K26" s="698"/>
      <c r="L26" s="699"/>
      <c r="M26" s="216" t="s">
        <v>233</v>
      </c>
      <c r="N26" s="217">
        <v>45772</v>
      </c>
      <c r="O26" s="122" t="s">
        <v>66</v>
      </c>
    </row>
    <row r="27" spans="1:19" ht="61.2" customHeight="1" thickBot="1">
      <c r="A27" s="218" t="s">
        <v>67</v>
      </c>
      <c r="B27" s="674" t="str">
        <f t="shared" si="1"/>
        <v>☆</v>
      </c>
      <c r="C27" s="675"/>
      <c r="D27" s="676"/>
      <c r="E27" s="458">
        <v>3.38</v>
      </c>
      <c r="F27" s="458">
        <v>3.77</v>
      </c>
      <c r="G27" s="129">
        <f t="shared" si="0"/>
        <v>0.39000000000000012</v>
      </c>
      <c r="H27" s="700"/>
      <c r="I27" s="698"/>
      <c r="J27" s="698"/>
      <c r="K27" s="698"/>
      <c r="L27" s="699"/>
      <c r="M27" s="216"/>
      <c r="N27" s="219"/>
      <c r="O27" s="122" t="s">
        <v>67</v>
      </c>
    </row>
    <row r="28" spans="1:19" ht="61.2" customHeight="1" thickBot="1">
      <c r="A28" s="218" t="s">
        <v>68</v>
      </c>
      <c r="B28" s="674" t="str">
        <f t="shared" si="1"/>
        <v>☆☆</v>
      </c>
      <c r="C28" s="675"/>
      <c r="D28" s="676"/>
      <c r="E28" s="459">
        <v>8.0399999999999991</v>
      </c>
      <c r="F28" s="459">
        <v>10.19</v>
      </c>
      <c r="G28" s="129">
        <f t="shared" si="0"/>
        <v>2.1500000000000004</v>
      </c>
      <c r="H28" s="677"/>
      <c r="I28" s="678"/>
      <c r="J28" s="678"/>
      <c r="K28" s="678"/>
      <c r="L28" s="679"/>
      <c r="M28" s="216"/>
      <c r="N28" s="217"/>
      <c r="O28" s="122" t="s">
        <v>68</v>
      </c>
    </row>
    <row r="29" spans="1:19" ht="61.2" customHeight="1" thickBot="1">
      <c r="A29" s="218" t="s">
        <v>69</v>
      </c>
      <c r="B29" s="674" t="str">
        <f t="shared" si="1"/>
        <v>☆</v>
      </c>
      <c r="C29" s="675"/>
      <c r="D29" s="676"/>
      <c r="E29" s="459">
        <v>7.36</v>
      </c>
      <c r="F29" s="459">
        <v>7.54</v>
      </c>
      <c r="G29" s="129">
        <f t="shared" si="0"/>
        <v>0.17999999999999972</v>
      </c>
      <c r="H29" s="677"/>
      <c r="I29" s="678"/>
      <c r="J29" s="678"/>
      <c r="K29" s="678"/>
      <c r="L29" s="679"/>
      <c r="M29" s="216"/>
      <c r="N29" s="217"/>
      <c r="O29" s="122" t="s">
        <v>69</v>
      </c>
    </row>
    <row r="30" spans="1:19" ht="61.2" customHeight="1" thickBot="1">
      <c r="A30" s="218" t="s">
        <v>70</v>
      </c>
      <c r="B30" s="674" t="str">
        <f t="shared" si="1"/>
        <v>☆</v>
      </c>
      <c r="C30" s="675"/>
      <c r="D30" s="676"/>
      <c r="E30" s="459">
        <v>9.24</v>
      </c>
      <c r="F30" s="459">
        <v>9.42</v>
      </c>
      <c r="G30" s="129">
        <f t="shared" si="0"/>
        <v>0.17999999999999972</v>
      </c>
      <c r="H30" s="677"/>
      <c r="I30" s="678"/>
      <c r="J30" s="678"/>
      <c r="K30" s="678"/>
      <c r="L30" s="679"/>
      <c r="M30" s="432"/>
      <c r="N30" s="217"/>
      <c r="O30" s="122" t="s">
        <v>70</v>
      </c>
    </row>
    <row r="31" spans="1:19" ht="61.2" customHeight="1" thickBot="1">
      <c r="A31" s="218" t="s">
        <v>71</v>
      </c>
      <c r="B31" s="674" t="str">
        <f t="shared" si="1"/>
        <v>★</v>
      </c>
      <c r="C31" s="675"/>
      <c r="D31" s="676"/>
      <c r="E31" s="459">
        <v>7.81</v>
      </c>
      <c r="F31" s="459">
        <v>6.96</v>
      </c>
      <c r="G31" s="129">
        <f t="shared" si="0"/>
        <v>-0.84999999999999964</v>
      </c>
      <c r="H31" s="706" t="s">
        <v>325</v>
      </c>
      <c r="I31" s="707"/>
      <c r="J31" s="707"/>
      <c r="K31" s="707"/>
      <c r="L31" s="708"/>
      <c r="M31" s="491" t="s">
        <v>326</v>
      </c>
      <c r="N31" s="486">
        <v>45780</v>
      </c>
      <c r="O31" s="122" t="s">
        <v>71</v>
      </c>
    </row>
    <row r="32" spans="1:19" ht="61.2" customHeight="1" thickBot="1">
      <c r="A32" s="220" t="s">
        <v>72</v>
      </c>
      <c r="B32" s="674" t="str">
        <f t="shared" si="1"/>
        <v>☆☆</v>
      </c>
      <c r="C32" s="675"/>
      <c r="D32" s="676"/>
      <c r="E32" s="459">
        <v>9.68</v>
      </c>
      <c r="F32" s="459">
        <v>11.64</v>
      </c>
      <c r="G32" s="129">
        <f t="shared" si="0"/>
        <v>1.9600000000000009</v>
      </c>
      <c r="H32" s="697"/>
      <c r="I32" s="698"/>
      <c r="J32" s="698"/>
      <c r="K32" s="698"/>
      <c r="L32" s="699"/>
      <c r="M32" s="216"/>
      <c r="N32" s="433"/>
      <c r="O32" s="122" t="s">
        <v>72</v>
      </c>
    </row>
    <row r="33" spans="1:16" ht="61.2" customHeight="1" thickBot="1">
      <c r="A33" s="221" t="s">
        <v>73</v>
      </c>
      <c r="B33" s="674" t="str">
        <f t="shared" si="1"/>
        <v>★</v>
      </c>
      <c r="C33" s="675"/>
      <c r="D33" s="676"/>
      <c r="E33" s="459">
        <v>8.77</v>
      </c>
      <c r="F33" s="459">
        <v>8.2899999999999991</v>
      </c>
      <c r="G33" s="129">
        <f t="shared" si="0"/>
        <v>-0.48000000000000043</v>
      </c>
      <c r="H33" s="697"/>
      <c r="I33" s="698"/>
      <c r="J33" s="698"/>
      <c r="K33" s="698"/>
      <c r="L33" s="699"/>
      <c r="M33" s="216"/>
      <c r="N33" s="217"/>
      <c r="O33" s="122" t="s">
        <v>73</v>
      </c>
    </row>
    <row r="34" spans="1:16" ht="61.2" customHeight="1" thickBot="1">
      <c r="A34" s="100" t="s">
        <v>74</v>
      </c>
      <c r="B34" s="674" t="str">
        <f t="shared" si="1"/>
        <v>★</v>
      </c>
      <c r="C34" s="675"/>
      <c r="D34" s="676"/>
      <c r="E34" s="459">
        <v>6.07</v>
      </c>
      <c r="F34" s="459">
        <v>6.02</v>
      </c>
      <c r="G34" s="129">
        <f t="shared" si="0"/>
        <v>-5.0000000000000711E-2</v>
      </c>
      <c r="H34" s="703"/>
      <c r="I34" s="704"/>
      <c r="J34" s="704"/>
      <c r="K34" s="704"/>
      <c r="L34" s="705"/>
      <c r="M34" s="471"/>
      <c r="N34" s="472"/>
      <c r="O34" s="122" t="s">
        <v>74</v>
      </c>
    </row>
    <row r="35" spans="1:16" ht="61.2" customHeight="1" thickBot="1">
      <c r="A35" s="222" t="s">
        <v>75</v>
      </c>
      <c r="B35" s="674" t="str">
        <f t="shared" si="1"/>
        <v>☆</v>
      </c>
      <c r="C35" s="675"/>
      <c r="D35" s="676"/>
      <c r="E35" s="459">
        <v>7.6</v>
      </c>
      <c r="F35" s="459">
        <v>8.64</v>
      </c>
      <c r="G35" s="129">
        <f t="shared" si="0"/>
        <v>1.0400000000000009</v>
      </c>
      <c r="H35" s="709" t="s">
        <v>263</v>
      </c>
      <c r="I35" s="710"/>
      <c r="J35" s="710"/>
      <c r="K35" s="710"/>
      <c r="L35" s="711"/>
      <c r="M35" s="489" t="s">
        <v>264</v>
      </c>
      <c r="N35" s="490">
        <v>45777</v>
      </c>
      <c r="O35" s="122" t="s">
        <v>75</v>
      </c>
    </row>
    <row r="36" spans="1:16" ht="61.2" customHeight="1" thickBot="1">
      <c r="A36" s="223" t="s">
        <v>76</v>
      </c>
      <c r="B36" s="674" t="str">
        <f t="shared" si="1"/>
        <v>☆</v>
      </c>
      <c r="C36" s="675"/>
      <c r="D36" s="676"/>
      <c r="E36" s="459">
        <v>7.17</v>
      </c>
      <c r="F36" s="459">
        <v>7.37</v>
      </c>
      <c r="G36" s="129">
        <f t="shared" si="0"/>
        <v>0.20000000000000018</v>
      </c>
      <c r="H36" s="680" t="s">
        <v>288</v>
      </c>
      <c r="I36" s="681"/>
      <c r="J36" s="681"/>
      <c r="K36" s="681"/>
      <c r="L36" s="682"/>
      <c r="M36" s="489" t="s">
        <v>289</v>
      </c>
      <c r="N36" s="497">
        <v>45779</v>
      </c>
      <c r="O36" s="122" t="s">
        <v>76</v>
      </c>
    </row>
    <row r="37" spans="1:16" ht="70.2" customHeight="1" thickBot="1">
      <c r="A37" s="218" t="s">
        <v>77</v>
      </c>
      <c r="B37" s="674" t="str">
        <f t="shared" si="1"/>
        <v>★★</v>
      </c>
      <c r="C37" s="675"/>
      <c r="D37" s="676"/>
      <c r="E37" s="459">
        <v>7.63</v>
      </c>
      <c r="F37" s="458">
        <v>5.27</v>
      </c>
      <c r="G37" s="129">
        <f t="shared" si="0"/>
        <v>-2.3600000000000003</v>
      </c>
      <c r="H37" s="677"/>
      <c r="I37" s="678"/>
      <c r="J37" s="678"/>
      <c r="K37" s="678"/>
      <c r="L37" s="679"/>
      <c r="M37" s="216"/>
      <c r="N37" s="217"/>
      <c r="O37" s="122" t="s">
        <v>77</v>
      </c>
    </row>
    <row r="38" spans="1:16" ht="61.2" customHeight="1" thickBot="1">
      <c r="A38" s="218" t="s">
        <v>78</v>
      </c>
      <c r="B38" s="674" t="str">
        <f t="shared" si="1"/>
        <v>★</v>
      </c>
      <c r="C38" s="675"/>
      <c r="D38" s="676"/>
      <c r="E38" s="459">
        <v>9.3800000000000008</v>
      </c>
      <c r="F38" s="459">
        <v>8.66</v>
      </c>
      <c r="G38" s="129">
        <f t="shared" si="0"/>
        <v>-0.72000000000000064</v>
      </c>
      <c r="H38" s="677" t="s">
        <v>238</v>
      </c>
      <c r="I38" s="678"/>
      <c r="J38" s="678"/>
      <c r="K38" s="678"/>
      <c r="L38" s="679"/>
      <c r="M38" s="216" t="s">
        <v>239</v>
      </c>
      <c r="N38" s="217">
        <v>45770</v>
      </c>
      <c r="O38" s="122" t="s">
        <v>78</v>
      </c>
    </row>
    <row r="39" spans="1:16" ht="61.2" customHeight="1" thickBot="1">
      <c r="A39" s="218" t="s">
        <v>79</v>
      </c>
      <c r="B39" s="674" t="str">
        <f t="shared" si="1"/>
        <v>★</v>
      </c>
      <c r="C39" s="675"/>
      <c r="D39" s="676"/>
      <c r="E39" s="460">
        <v>13.03</v>
      </c>
      <c r="F39" s="460">
        <v>12.07</v>
      </c>
      <c r="G39" s="129">
        <f t="shared" si="0"/>
        <v>-0.95999999999999908</v>
      </c>
      <c r="H39" s="677"/>
      <c r="I39" s="678"/>
      <c r="J39" s="678"/>
      <c r="K39" s="678"/>
      <c r="L39" s="679"/>
      <c r="M39" s="467"/>
      <c r="N39" s="219"/>
      <c r="O39" s="122" t="s">
        <v>79</v>
      </c>
    </row>
    <row r="40" spans="1:16" ht="61.2" customHeight="1" thickBot="1">
      <c r="A40" s="218" t="s">
        <v>80</v>
      </c>
      <c r="B40" s="674" t="str">
        <f t="shared" si="1"/>
        <v>★★</v>
      </c>
      <c r="C40" s="675"/>
      <c r="D40" s="676"/>
      <c r="E40" s="459">
        <v>10.4</v>
      </c>
      <c r="F40" s="459">
        <v>8.24</v>
      </c>
      <c r="G40" s="129">
        <f t="shared" si="0"/>
        <v>-2.16</v>
      </c>
      <c r="H40" s="697"/>
      <c r="I40" s="698"/>
      <c r="J40" s="698"/>
      <c r="K40" s="698"/>
      <c r="L40" s="699"/>
      <c r="M40" s="216"/>
      <c r="N40" s="217"/>
      <c r="O40" s="122" t="s">
        <v>80</v>
      </c>
    </row>
    <row r="41" spans="1:16" ht="75" customHeight="1" thickBot="1">
      <c r="A41" s="218" t="s">
        <v>81</v>
      </c>
      <c r="B41" s="674" t="str">
        <f t="shared" si="1"/>
        <v>★★</v>
      </c>
      <c r="C41" s="675"/>
      <c r="D41" s="676"/>
      <c r="E41" s="459">
        <v>6.52</v>
      </c>
      <c r="F41" s="458">
        <v>4.4800000000000004</v>
      </c>
      <c r="G41" s="129">
        <f t="shared" si="0"/>
        <v>-2.0399999999999991</v>
      </c>
      <c r="H41" s="714"/>
      <c r="I41" s="715"/>
      <c r="J41" s="715"/>
      <c r="K41" s="715"/>
      <c r="L41" s="716"/>
      <c r="M41" s="216"/>
      <c r="N41" s="217"/>
      <c r="O41" s="122" t="s">
        <v>81</v>
      </c>
    </row>
    <row r="42" spans="1:16" ht="61.2" customHeight="1" thickBot="1">
      <c r="A42" s="218" t="s">
        <v>82</v>
      </c>
      <c r="B42" s="674" t="str">
        <f t="shared" si="1"/>
        <v>☆</v>
      </c>
      <c r="C42" s="675"/>
      <c r="D42" s="676"/>
      <c r="E42" s="459">
        <v>7.96</v>
      </c>
      <c r="F42" s="459">
        <v>8.1199999999999992</v>
      </c>
      <c r="G42" s="129">
        <f t="shared" si="0"/>
        <v>0.15999999999999925</v>
      </c>
      <c r="H42" s="697"/>
      <c r="I42" s="698"/>
      <c r="J42" s="698"/>
      <c r="K42" s="698"/>
      <c r="L42" s="699"/>
      <c r="M42" s="467"/>
      <c r="N42" s="217"/>
      <c r="O42" s="122" t="s">
        <v>82</v>
      </c>
      <c r="P42" s="22" t="s">
        <v>41</v>
      </c>
    </row>
    <row r="43" spans="1:16" ht="69" customHeight="1" thickBot="1">
      <c r="A43" s="218" t="s">
        <v>83</v>
      </c>
      <c r="B43" s="674" t="str">
        <f t="shared" si="1"/>
        <v>☆☆</v>
      </c>
      <c r="C43" s="675"/>
      <c r="D43" s="676"/>
      <c r="E43" s="459">
        <v>10.26</v>
      </c>
      <c r="F43" s="459">
        <v>11.96</v>
      </c>
      <c r="G43" s="129">
        <f t="shared" si="0"/>
        <v>1.7000000000000011</v>
      </c>
      <c r="H43" s="680" t="s">
        <v>456</v>
      </c>
      <c r="I43" s="681"/>
      <c r="J43" s="681"/>
      <c r="K43" s="681"/>
      <c r="L43" s="682"/>
      <c r="M43" s="485" t="s">
        <v>457</v>
      </c>
      <c r="N43" s="486">
        <v>45783</v>
      </c>
      <c r="O43" s="122" t="s">
        <v>83</v>
      </c>
    </row>
    <row r="44" spans="1:16" ht="61.2" customHeight="1" thickBot="1">
      <c r="A44" s="224" t="s">
        <v>181</v>
      </c>
      <c r="B44" s="674" t="str">
        <f t="shared" si="1"/>
        <v>★</v>
      </c>
      <c r="C44" s="675"/>
      <c r="D44" s="676"/>
      <c r="E44" s="459">
        <v>6.12</v>
      </c>
      <c r="F44" s="458">
        <v>5.7</v>
      </c>
      <c r="G44" s="129">
        <f t="shared" si="0"/>
        <v>-0.41999999999999993</v>
      </c>
      <c r="H44" s="712" t="s">
        <v>281</v>
      </c>
      <c r="I44" s="713"/>
      <c r="J44" s="713"/>
      <c r="K44" s="713"/>
      <c r="L44" s="713"/>
      <c r="M44" s="496" t="s">
        <v>282</v>
      </c>
      <c r="N44" s="486">
        <v>45778</v>
      </c>
      <c r="O44" s="22" t="s">
        <v>181</v>
      </c>
    </row>
    <row r="45" spans="1:16" ht="61.2" customHeight="1" thickBot="1">
      <c r="A45" s="218" t="s">
        <v>84</v>
      </c>
      <c r="B45" s="674" t="str">
        <f t="shared" si="1"/>
        <v>★</v>
      </c>
      <c r="C45" s="675"/>
      <c r="D45" s="676"/>
      <c r="E45" s="459">
        <v>6.7</v>
      </c>
      <c r="F45" s="459">
        <v>6.59</v>
      </c>
      <c r="G45" s="129">
        <f t="shared" si="0"/>
        <v>-0.11000000000000032</v>
      </c>
      <c r="H45" s="677"/>
      <c r="I45" s="678"/>
      <c r="J45" s="678"/>
      <c r="K45" s="678"/>
      <c r="L45" s="679"/>
      <c r="M45" s="216"/>
      <c r="N45" s="433"/>
      <c r="O45" s="122" t="s">
        <v>84</v>
      </c>
    </row>
    <row r="46" spans="1:16" ht="61.2" customHeight="1" thickBot="1">
      <c r="A46" s="218" t="s">
        <v>85</v>
      </c>
      <c r="B46" s="674" t="str">
        <f t="shared" si="1"/>
        <v>☆</v>
      </c>
      <c r="C46" s="675"/>
      <c r="D46" s="676"/>
      <c r="E46" s="459">
        <v>7.96</v>
      </c>
      <c r="F46" s="459">
        <v>8.42</v>
      </c>
      <c r="G46" s="129">
        <f t="shared" si="0"/>
        <v>0.45999999999999996</v>
      </c>
      <c r="H46" s="700"/>
      <c r="I46" s="698"/>
      <c r="J46" s="698"/>
      <c r="K46" s="698"/>
      <c r="L46" s="699"/>
      <c r="M46" s="216"/>
      <c r="N46" s="217"/>
      <c r="O46" s="122" t="s">
        <v>85</v>
      </c>
    </row>
    <row r="47" spans="1:16" ht="61.2" customHeight="1" thickBot="1">
      <c r="A47" s="218" t="s">
        <v>86</v>
      </c>
      <c r="B47" s="674" t="str">
        <f t="shared" si="1"/>
        <v>☆</v>
      </c>
      <c r="C47" s="675"/>
      <c r="D47" s="676"/>
      <c r="E47" s="458">
        <v>4.2</v>
      </c>
      <c r="F47" s="458">
        <v>4.66</v>
      </c>
      <c r="G47" s="129">
        <f t="shared" si="0"/>
        <v>0.45999999999999996</v>
      </c>
      <c r="H47" s="697" t="s">
        <v>240</v>
      </c>
      <c r="I47" s="698"/>
      <c r="J47" s="698"/>
      <c r="K47" s="698"/>
      <c r="L47" s="699"/>
      <c r="M47" s="216" t="s">
        <v>241</v>
      </c>
      <c r="N47" s="217">
        <v>45770</v>
      </c>
      <c r="O47" s="122" t="s">
        <v>86</v>
      </c>
    </row>
    <row r="48" spans="1:16" ht="61.2" customHeight="1" thickBot="1">
      <c r="A48" s="218" t="s">
        <v>87</v>
      </c>
      <c r="B48" s="674" t="str">
        <f t="shared" si="1"/>
        <v>☆</v>
      </c>
      <c r="C48" s="675"/>
      <c r="D48" s="676"/>
      <c r="E48" s="459">
        <v>9.2100000000000009</v>
      </c>
      <c r="F48" s="459">
        <v>9.44</v>
      </c>
      <c r="G48" s="129">
        <f t="shared" si="0"/>
        <v>0.22999999999999865</v>
      </c>
      <c r="H48" s="717" t="s">
        <v>295</v>
      </c>
      <c r="I48" s="718"/>
      <c r="J48" s="718"/>
      <c r="K48" s="718"/>
      <c r="L48" s="719"/>
      <c r="M48" s="485" t="s">
        <v>296</v>
      </c>
      <c r="N48" s="486">
        <v>45779</v>
      </c>
      <c r="O48" s="122" t="s">
        <v>87</v>
      </c>
    </row>
    <row r="49" spans="1:15" ht="61.2" customHeight="1" thickBot="1">
      <c r="A49" s="218" t="s">
        <v>88</v>
      </c>
      <c r="B49" s="674" t="str">
        <f t="shared" si="1"/>
        <v>☆</v>
      </c>
      <c r="C49" s="675"/>
      <c r="D49" s="676"/>
      <c r="E49" s="459">
        <v>9.18</v>
      </c>
      <c r="F49" s="459">
        <v>9.43</v>
      </c>
      <c r="G49" s="129">
        <f t="shared" si="0"/>
        <v>0.25</v>
      </c>
      <c r="H49" s="677" t="s">
        <v>247</v>
      </c>
      <c r="I49" s="678"/>
      <c r="J49" s="678"/>
      <c r="K49" s="678"/>
      <c r="L49" s="679"/>
      <c r="M49" s="216" t="s">
        <v>248</v>
      </c>
      <c r="N49" s="217">
        <v>45774</v>
      </c>
      <c r="O49" s="122" t="s">
        <v>88</v>
      </c>
    </row>
    <row r="50" spans="1:15" ht="75.599999999999994" customHeight="1" thickBot="1">
      <c r="A50" s="218" t="s">
        <v>89</v>
      </c>
      <c r="B50" s="674" t="str">
        <f t="shared" si="1"/>
        <v>★</v>
      </c>
      <c r="C50" s="675"/>
      <c r="D50" s="676"/>
      <c r="E50" s="459">
        <v>9.82</v>
      </c>
      <c r="F50" s="459">
        <v>9.0399999999999991</v>
      </c>
      <c r="G50" s="129">
        <f t="shared" si="0"/>
        <v>-0.78000000000000114</v>
      </c>
      <c r="H50" s="717" t="s">
        <v>262</v>
      </c>
      <c r="I50" s="718"/>
      <c r="J50" s="718"/>
      <c r="K50" s="718"/>
      <c r="L50" s="719"/>
      <c r="M50" s="485" t="s">
        <v>235</v>
      </c>
      <c r="N50" s="488">
        <v>45777</v>
      </c>
      <c r="O50" s="122" t="s">
        <v>89</v>
      </c>
    </row>
    <row r="51" spans="1:15" ht="61.2" customHeight="1" thickBot="1">
      <c r="A51" s="218" t="s">
        <v>90</v>
      </c>
      <c r="B51" s="674" t="str">
        <f t="shared" si="1"/>
        <v>☆</v>
      </c>
      <c r="C51" s="675"/>
      <c r="D51" s="676"/>
      <c r="E51" s="459">
        <v>10</v>
      </c>
      <c r="F51" s="459">
        <v>11.08</v>
      </c>
      <c r="G51" s="129">
        <f t="shared" si="0"/>
        <v>1.08</v>
      </c>
      <c r="H51" s="697"/>
      <c r="I51" s="698"/>
      <c r="J51" s="698"/>
      <c r="K51" s="698"/>
      <c r="L51" s="699"/>
      <c r="M51" s="216"/>
      <c r="N51" s="217"/>
      <c r="O51" s="122" t="s">
        <v>90</v>
      </c>
    </row>
    <row r="52" spans="1:15" ht="61.2" customHeight="1" thickBot="1">
      <c r="A52" s="218" t="s">
        <v>91</v>
      </c>
      <c r="B52" s="674" t="str">
        <f t="shared" si="1"/>
        <v>★</v>
      </c>
      <c r="C52" s="675"/>
      <c r="D52" s="676"/>
      <c r="E52" s="459">
        <v>6.59</v>
      </c>
      <c r="F52" s="458">
        <v>5.78</v>
      </c>
      <c r="G52" s="129">
        <f t="shared" si="0"/>
        <v>-0.80999999999999961</v>
      </c>
      <c r="H52" s="677"/>
      <c r="I52" s="678"/>
      <c r="J52" s="678"/>
      <c r="K52" s="678"/>
      <c r="L52" s="679"/>
      <c r="M52" s="216"/>
      <c r="N52" s="217"/>
      <c r="O52" s="122" t="s">
        <v>91</v>
      </c>
    </row>
    <row r="53" spans="1:15" ht="61.2" customHeight="1" thickBot="1">
      <c r="A53" s="218" t="s">
        <v>92</v>
      </c>
      <c r="B53" s="674" t="str">
        <f t="shared" si="1"/>
        <v>★★</v>
      </c>
      <c r="C53" s="675"/>
      <c r="D53" s="676"/>
      <c r="E53" s="459">
        <v>11.37</v>
      </c>
      <c r="F53" s="459">
        <v>9.11</v>
      </c>
      <c r="G53" s="129">
        <f t="shared" si="0"/>
        <v>-2.2599999999999998</v>
      </c>
      <c r="H53" s="697"/>
      <c r="I53" s="698"/>
      <c r="J53" s="698"/>
      <c r="K53" s="698"/>
      <c r="L53" s="699"/>
      <c r="M53" s="457"/>
      <c r="N53" s="217"/>
      <c r="O53" s="122" t="s">
        <v>92</v>
      </c>
    </row>
    <row r="54" spans="1:15" ht="61.2" customHeight="1" thickBot="1">
      <c r="A54" s="218" t="s">
        <v>93</v>
      </c>
      <c r="B54" s="674" t="str">
        <f t="shared" si="1"/>
        <v>☆</v>
      </c>
      <c r="C54" s="675"/>
      <c r="D54" s="676"/>
      <c r="E54" s="459">
        <v>8.5500000000000007</v>
      </c>
      <c r="F54" s="459">
        <v>9.27</v>
      </c>
      <c r="G54" s="129">
        <f t="shared" si="0"/>
        <v>0.71999999999999886</v>
      </c>
      <c r="H54" s="697"/>
      <c r="I54" s="698"/>
      <c r="J54" s="698"/>
      <c r="K54" s="698"/>
      <c r="L54" s="699"/>
      <c r="M54" s="216"/>
      <c r="N54" s="217"/>
      <c r="O54" s="122" t="s">
        <v>93</v>
      </c>
    </row>
    <row r="55" spans="1:15" ht="61.2" customHeight="1" thickBot="1">
      <c r="A55" s="218" t="s">
        <v>94</v>
      </c>
      <c r="B55" s="674" t="str">
        <f t="shared" si="1"/>
        <v>★★</v>
      </c>
      <c r="C55" s="675"/>
      <c r="D55" s="676"/>
      <c r="E55" s="460">
        <v>12.93</v>
      </c>
      <c r="F55" s="459">
        <v>10.64</v>
      </c>
      <c r="G55" s="129">
        <f t="shared" si="0"/>
        <v>-2.2899999999999991</v>
      </c>
      <c r="H55" s="680" t="s">
        <v>270</v>
      </c>
      <c r="I55" s="681"/>
      <c r="J55" s="681"/>
      <c r="K55" s="681"/>
      <c r="L55" s="682"/>
      <c r="M55" s="485" t="s">
        <v>271</v>
      </c>
      <c r="N55" s="486">
        <v>45777</v>
      </c>
      <c r="O55" s="122" t="s">
        <v>94</v>
      </c>
    </row>
    <row r="56" spans="1:15" ht="61.2" customHeight="1" thickBot="1">
      <c r="A56" s="218" t="s">
        <v>95</v>
      </c>
      <c r="B56" s="674" t="str">
        <f t="shared" si="1"/>
        <v>★</v>
      </c>
      <c r="C56" s="675"/>
      <c r="D56" s="676"/>
      <c r="E56" s="459">
        <v>11.07</v>
      </c>
      <c r="F56" s="459">
        <v>9.98</v>
      </c>
      <c r="G56" s="129">
        <f t="shared" si="0"/>
        <v>-1.0899999999999999</v>
      </c>
      <c r="H56" s="700"/>
      <c r="I56" s="698"/>
      <c r="J56" s="698"/>
      <c r="K56" s="698"/>
      <c r="L56" s="699"/>
      <c r="M56" s="216"/>
      <c r="N56" s="217"/>
      <c r="O56" s="122" t="s">
        <v>95</v>
      </c>
    </row>
    <row r="57" spans="1:15" ht="61.2" customHeight="1" thickBot="1">
      <c r="A57" s="218" t="s">
        <v>96</v>
      </c>
      <c r="B57" s="674" t="str">
        <f t="shared" si="1"/>
        <v>★★</v>
      </c>
      <c r="C57" s="675"/>
      <c r="D57" s="676"/>
      <c r="E57" s="460">
        <v>13.45</v>
      </c>
      <c r="F57" s="459">
        <v>11.75</v>
      </c>
      <c r="G57" s="129">
        <f t="shared" si="0"/>
        <v>-1.6999999999999993</v>
      </c>
      <c r="H57" s="700"/>
      <c r="I57" s="698"/>
      <c r="J57" s="698"/>
      <c r="K57" s="698"/>
      <c r="L57" s="699"/>
      <c r="M57" s="216"/>
      <c r="N57" s="217"/>
      <c r="O57" s="122" t="s">
        <v>96</v>
      </c>
    </row>
    <row r="58" spans="1:15" ht="61.2" customHeight="1" thickBot="1">
      <c r="A58" s="218" t="s">
        <v>97</v>
      </c>
      <c r="B58" s="674" t="str">
        <f t="shared" si="1"/>
        <v>★</v>
      </c>
      <c r="C58" s="675"/>
      <c r="D58" s="676"/>
      <c r="E58" s="459">
        <v>8.24</v>
      </c>
      <c r="F58" s="459">
        <v>6.9</v>
      </c>
      <c r="G58" s="129">
        <f t="shared" si="0"/>
        <v>-1.3399999999999999</v>
      </c>
      <c r="H58" s="697"/>
      <c r="I58" s="698"/>
      <c r="J58" s="698"/>
      <c r="K58" s="698"/>
      <c r="L58" s="699"/>
      <c r="M58" s="216"/>
      <c r="N58" s="217"/>
      <c r="O58" s="122" t="s">
        <v>97</v>
      </c>
    </row>
    <row r="59" spans="1:15" ht="61.2" customHeight="1" thickBot="1">
      <c r="A59" s="218" t="s">
        <v>98</v>
      </c>
      <c r="B59" s="674" t="str">
        <f t="shared" si="1"/>
        <v>★</v>
      </c>
      <c r="C59" s="675"/>
      <c r="D59" s="676"/>
      <c r="E59" s="460">
        <v>13.42</v>
      </c>
      <c r="F59" s="460">
        <v>12.54</v>
      </c>
      <c r="G59" s="129">
        <f t="shared" si="0"/>
        <v>-0.88000000000000078</v>
      </c>
      <c r="H59" s="697"/>
      <c r="I59" s="698"/>
      <c r="J59" s="698"/>
      <c r="K59" s="698"/>
      <c r="L59" s="699"/>
      <c r="M59" s="216"/>
      <c r="N59" s="217"/>
      <c r="O59" s="122" t="s">
        <v>98</v>
      </c>
    </row>
    <row r="60" spans="1:15" ht="61.2" customHeight="1" thickBot="1">
      <c r="A60" s="218" t="s">
        <v>99</v>
      </c>
      <c r="B60" s="674" t="str">
        <f t="shared" si="1"/>
        <v>★</v>
      </c>
      <c r="C60" s="675"/>
      <c r="D60" s="676"/>
      <c r="E60" s="460">
        <v>18.190000000000001</v>
      </c>
      <c r="F60" s="460">
        <v>17.38</v>
      </c>
      <c r="G60" s="129">
        <f t="shared" si="0"/>
        <v>-0.81000000000000227</v>
      </c>
      <c r="H60" s="700"/>
      <c r="I60" s="698"/>
      <c r="J60" s="698"/>
      <c r="K60" s="698"/>
      <c r="L60" s="699"/>
      <c r="M60" s="216"/>
      <c r="N60" s="217"/>
      <c r="O60" s="122" t="s">
        <v>99</v>
      </c>
    </row>
    <row r="61" spans="1:15" ht="61.2" customHeight="1" thickBot="1">
      <c r="A61" s="218" t="s">
        <v>100</v>
      </c>
      <c r="B61" s="674" t="str">
        <f t="shared" si="1"/>
        <v>★★</v>
      </c>
      <c r="C61" s="675"/>
      <c r="D61" s="676"/>
      <c r="E61" s="458">
        <v>5.6</v>
      </c>
      <c r="F61" s="458">
        <v>3.9</v>
      </c>
      <c r="G61" s="129">
        <f t="shared" si="0"/>
        <v>-1.6999999999999997</v>
      </c>
      <c r="H61" s="697"/>
      <c r="I61" s="698"/>
      <c r="J61" s="698"/>
      <c r="K61" s="698"/>
      <c r="L61" s="699"/>
      <c r="M61" s="216"/>
      <c r="N61" s="217"/>
      <c r="O61" s="122" t="s">
        <v>100</v>
      </c>
    </row>
    <row r="62" spans="1:15" ht="69" customHeight="1" thickBot="1">
      <c r="A62" s="218" t="s">
        <v>101</v>
      </c>
      <c r="B62" s="674" t="str">
        <f t="shared" si="1"/>
        <v>★</v>
      </c>
      <c r="C62" s="675"/>
      <c r="D62" s="676"/>
      <c r="E62" s="459">
        <v>10.86</v>
      </c>
      <c r="F62" s="459">
        <v>10.67</v>
      </c>
      <c r="G62" s="129">
        <f t="shared" si="0"/>
        <v>-0.1899999999999995</v>
      </c>
      <c r="H62" s="706" t="s">
        <v>272</v>
      </c>
      <c r="I62" s="707"/>
      <c r="J62" s="707"/>
      <c r="K62" s="707"/>
      <c r="L62" s="708"/>
      <c r="M62" s="493" t="s">
        <v>273</v>
      </c>
      <c r="N62" s="486">
        <v>45777</v>
      </c>
      <c r="O62" s="122" t="s">
        <v>101</v>
      </c>
    </row>
    <row r="63" spans="1:15" ht="61.2" customHeight="1" thickBot="1">
      <c r="A63" s="218" t="s">
        <v>102</v>
      </c>
      <c r="B63" s="674" t="str">
        <f t="shared" si="1"/>
        <v>★★</v>
      </c>
      <c r="C63" s="675"/>
      <c r="D63" s="676"/>
      <c r="E63" s="459">
        <v>11</v>
      </c>
      <c r="F63" s="459">
        <v>9</v>
      </c>
      <c r="G63" s="129">
        <f t="shared" si="0"/>
        <v>-2</v>
      </c>
      <c r="H63" s="677"/>
      <c r="I63" s="678"/>
      <c r="J63" s="678"/>
      <c r="K63" s="678"/>
      <c r="L63" s="679"/>
      <c r="M63" s="442"/>
      <c r="N63" s="217"/>
      <c r="O63" s="122" t="s">
        <v>102</v>
      </c>
    </row>
    <row r="64" spans="1:15" ht="61.2" customHeight="1" thickBot="1">
      <c r="A64" s="218" t="s">
        <v>103</v>
      </c>
      <c r="B64" s="674" t="str">
        <f t="shared" si="1"/>
        <v>★</v>
      </c>
      <c r="C64" s="675"/>
      <c r="D64" s="676"/>
      <c r="E64" s="459">
        <v>9.06</v>
      </c>
      <c r="F64" s="459">
        <v>8.65</v>
      </c>
      <c r="G64" s="129">
        <f t="shared" si="0"/>
        <v>-0.41000000000000014</v>
      </c>
      <c r="H64" s="765" t="s">
        <v>252</v>
      </c>
      <c r="I64" s="766"/>
      <c r="J64" s="766"/>
      <c r="K64" s="766"/>
      <c r="L64" s="767"/>
      <c r="M64" s="485" t="s">
        <v>253</v>
      </c>
      <c r="N64" s="486">
        <v>45778</v>
      </c>
      <c r="O64" s="122" t="s">
        <v>103</v>
      </c>
    </row>
    <row r="65" spans="1:18" ht="61.2" customHeight="1" thickBot="1">
      <c r="A65" s="218" t="s">
        <v>104</v>
      </c>
      <c r="B65" s="674" t="str">
        <f t="shared" si="1"/>
        <v>★★</v>
      </c>
      <c r="C65" s="675"/>
      <c r="D65" s="676"/>
      <c r="E65" s="459">
        <v>9.41</v>
      </c>
      <c r="F65" s="459">
        <v>7.55</v>
      </c>
      <c r="G65" s="129">
        <f t="shared" si="0"/>
        <v>-1.8600000000000003</v>
      </c>
      <c r="H65" s="717" t="s">
        <v>266</v>
      </c>
      <c r="I65" s="718"/>
      <c r="J65" s="718"/>
      <c r="K65" s="718"/>
      <c r="L65" s="719"/>
      <c r="M65" s="492" t="s">
        <v>267</v>
      </c>
      <c r="N65" s="486">
        <v>45776</v>
      </c>
      <c r="O65" s="122" t="s">
        <v>104</v>
      </c>
    </row>
    <row r="66" spans="1:18" ht="61.2" customHeight="1" thickBot="1">
      <c r="A66" s="218" t="s">
        <v>105</v>
      </c>
      <c r="B66" s="674" t="str">
        <f t="shared" si="1"/>
        <v>★</v>
      </c>
      <c r="C66" s="675"/>
      <c r="D66" s="676"/>
      <c r="E66" s="460">
        <v>16.670000000000002</v>
      </c>
      <c r="F66" s="460">
        <v>15.44</v>
      </c>
      <c r="G66" s="129">
        <f t="shared" si="0"/>
        <v>-1.2300000000000022</v>
      </c>
      <c r="H66" s="768" t="s">
        <v>245</v>
      </c>
      <c r="I66" s="769"/>
      <c r="J66" s="769"/>
      <c r="K66" s="769"/>
      <c r="L66" s="770"/>
      <c r="M66" s="484" t="s">
        <v>246</v>
      </c>
      <c r="N66" s="483">
        <v>45773</v>
      </c>
      <c r="O66" s="122" t="s">
        <v>105</v>
      </c>
    </row>
    <row r="67" spans="1:18" ht="61.2" customHeight="1" thickBot="1">
      <c r="A67" s="218" t="s">
        <v>106</v>
      </c>
      <c r="B67" s="674" t="s">
        <v>359</v>
      </c>
      <c r="C67" s="675"/>
      <c r="D67" s="676"/>
      <c r="E67" s="460">
        <v>17.2</v>
      </c>
      <c r="F67" s="460">
        <v>12.47</v>
      </c>
      <c r="G67" s="129">
        <f t="shared" si="0"/>
        <v>-4.7299999999999986</v>
      </c>
      <c r="H67" s="700" t="s">
        <v>243</v>
      </c>
      <c r="I67" s="698"/>
      <c r="J67" s="698"/>
      <c r="K67" s="698"/>
      <c r="L67" s="699"/>
      <c r="M67" s="216" t="s">
        <v>244</v>
      </c>
      <c r="N67" s="217">
        <v>45772</v>
      </c>
      <c r="O67" s="122" t="s">
        <v>106</v>
      </c>
    </row>
    <row r="68" spans="1:18" ht="61.2" customHeight="1" thickBot="1">
      <c r="A68" s="223" t="s">
        <v>107</v>
      </c>
      <c r="B68" s="674" t="str">
        <f t="shared" si="1"/>
        <v>☆</v>
      </c>
      <c r="C68" s="675"/>
      <c r="D68" s="676"/>
      <c r="E68" s="459">
        <v>11.13</v>
      </c>
      <c r="F68" s="459">
        <v>11.97</v>
      </c>
      <c r="G68" s="129">
        <f t="shared" si="0"/>
        <v>0.83999999999999986</v>
      </c>
      <c r="H68" s="697"/>
      <c r="I68" s="698"/>
      <c r="J68" s="698"/>
      <c r="K68" s="698"/>
      <c r="L68" s="699"/>
      <c r="M68" s="216"/>
      <c r="N68" s="217"/>
      <c r="O68" s="122" t="s">
        <v>107</v>
      </c>
    </row>
    <row r="69" spans="1:18" ht="61.2" customHeight="1" thickBot="1">
      <c r="A69" s="220" t="s">
        <v>108</v>
      </c>
      <c r="B69" s="674" t="str">
        <f t="shared" si="1"/>
        <v>☆</v>
      </c>
      <c r="C69" s="675"/>
      <c r="D69" s="676"/>
      <c r="E69" s="461">
        <v>2.8</v>
      </c>
      <c r="F69" s="501">
        <v>4</v>
      </c>
      <c r="G69" s="129">
        <f t="shared" si="0"/>
        <v>1.2000000000000002</v>
      </c>
      <c r="H69" s="762" t="s">
        <v>236</v>
      </c>
      <c r="I69" s="763"/>
      <c r="J69" s="763"/>
      <c r="K69" s="763"/>
      <c r="L69" s="764"/>
      <c r="M69" s="216" t="s">
        <v>237</v>
      </c>
      <c r="N69" s="217">
        <v>45771</v>
      </c>
      <c r="O69" s="122" t="s">
        <v>108</v>
      </c>
    </row>
    <row r="70" spans="1:18" ht="61.2" customHeight="1" thickBot="1">
      <c r="A70" s="423" t="s">
        <v>109</v>
      </c>
      <c r="B70" s="674" t="str">
        <f t="shared" si="1"/>
        <v>★</v>
      </c>
      <c r="C70" s="675"/>
      <c r="D70" s="676"/>
      <c r="E70" s="459">
        <v>8.5399999999999991</v>
      </c>
      <c r="F70" s="459">
        <v>8.39</v>
      </c>
      <c r="G70" s="424">
        <f t="shared" ref="G70" si="2">F70-E70</f>
        <v>-0.14999999999999858</v>
      </c>
      <c r="H70" s="750"/>
      <c r="I70" s="751"/>
      <c r="J70" s="751"/>
      <c r="K70" s="751"/>
      <c r="L70" s="752"/>
      <c r="M70" s="225"/>
      <c r="N70" s="425"/>
      <c r="O70" s="122"/>
    </row>
    <row r="71" spans="1:18" ht="42.75" customHeight="1" thickBot="1">
      <c r="A71" s="101"/>
      <c r="B71" s="101"/>
      <c r="C71" s="101"/>
      <c r="D71" s="101"/>
      <c r="E71" s="753"/>
      <c r="F71" s="753"/>
      <c r="G71" s="753"/>
      <c r="H71" s="753"/>
      <c r="I71" s="753"/>
      <c r="J71" s="753"/>
      <c r="K71" s="753"/>
      <c r="L71" s="753"/>
      <c r="M71" s="23">
        <f>COUNTIF(E24:E70,"&gt;=10")</f>
        <v>15</v>
      </c>
      <c r="N71" s="23">
        <f>COUNTIF(F24:F70,"&gt;=10")</f>
        <v>13</v>
      </c>
      <c r="O71" s="23" t="s">
        <v>3</v>
      </c>
    </row>
    <row r="72" spans="1:18" ht="36.75" customHeight="1" thickBot="1">
      <c r="A72" s="226" t="s">
        <v>17</v>
      </c>
      <c r="B72" s="227"/>
      <c r="C72" s="351"/>
      <c r="D72" s="351"/>
      <c r="E72" s="754" t="s">
        <v>110</v>
      </c>
      <c r="F72" s="754"/>
      <c r="G72" s="754"/>
      <c r="H72" s="755" t="s">
        <v>209</v>
      </c>
      <c r="I72" s="756"/>
      <c r="J72" s="351"/>
      <c r="K72" s="228"/>
      <c r="L72" s="228"/>
      <c r="M72" s="229"/>
      <c r="N72" s="230"/>
    </row>
    <row r="73" spans="1:18" ht="36.75" customHeight="1" thickBot="1">
      <c r="A73" s="34"/>
      <c r="B73" s="102"/>
      <c r="C73" s="759" t="s">
        <v>111</v>
      </c>
      <c r="D73" s="760"/>
      <c r="E73" s="760"/>
      <c r="F73" s="761"/>
      <c r="G73" s="231">
        <f>+F70</f>
        <v>8.39</v>
      </c>
      <c r="H73" s="232" t="s">
        <v>112</v>
      </c>
      <c r="I73" s="757">
        <f>+G70</f>
        <v>-0.14999999999999858</v>
      </c>
      <c r="J73" s="758"/>
      <c r="K73" s="103"/>
      <c r="L73" s="103"/>
      <c r="M73" s="104"/>
      <c r="N73" s="35"/>
    </row>
    <row r="74" spans="1:18" ht="36.75" customHeight="1" thickBot="1">
      <c r="A74" s="34"/>
      <c r="B74" s="102"/>
      <c r="C74" s="720" t="s">
        <v>113</v>
      </c>
      <c r="D74" s="721"/>
      <c r="E74" s="721"/>
      <c r="F74" s="722"/>
      <c r="G74" s="233">
        <f>+F35</f>
        <v>8.64</v>
      </c>
      <c r="H74" s="234" t="s">
        <v>114</v>
      </c>
      <c r="I74" s="723">
        <f>+G35</f>
        <v>1.0400000000000009</v>
      </c>
      <c r="J74" s="724"/>
      <c r="K74" s="103"/>
      <c r="L74" s="103"/>
      <c r="M74" s="104"/>
      <c r="N74" s="35"/>
      <c r="R74" s="235" t="s">
        <v>17</v>
      </c>
    </row>
    <row r="75" spans="1:18" ht="36.75" customHeight="1" thickBot="1">
      <c r="A75" s="34"/>
      <c r="B75" s="102"/>
      <c r="C75" s="725" t="s">
        <v>115</v>
      </c>
      <c r="D75" s="726"/>
      <c r="E75" s="726"/>
      <c r="F75" s="236" t="str">
        <f>VLOOKUP(G75,F:P,10,0)</f>
        <v>愛媛県</v>
      </c>
      <c r="G75" s="237">
        <f>MAX(F23:F69)</f>
        <v>17.38</v>
      </c>
      <c r="H75" s="727" t="s">
        <v>116</v>
      </c>
      <c r="I75" s="728"/>
      <c r="J75" s="728"/>
      <c r="K75" s="238">
        <f>+N71</f>
        <v>13</v>
      </c>
      <c r="L75" s="239" t="s">
        <v>117</v>
      </c>
      <c r="M75" s="419">
        <f>N71-M71</f>
        <v>-2</v>
      </c>
      <c r="N75" s="35"/>
      <c r="R75" s="115"/>
    </row>
    <row r="76" spans="1:18" ht="36.75" customHeight="1" thickBot="1">
      <c r="A76" s="36"/>
      <c r="B76" s="37"/>
      <c r="C76" s="37"/>
      <c r="D76" s="37"/>
      <c r="E76" s="37"/>
      <c r="F76" s="37"/>
      <c r="G76" s="37"/>
      <c r="H76" s="37"/>
      <c r="I76" s="37"/>
      <c r="J76" s="37"/>
      <c r="K76" s="38"/>
      <c r="L76" s="38"/>
      <c r="M76" s="39"/>
      <c r="N76" s="40"/>
      <c r="R76" s="115"/>
    </row>
    <row r="77" spans="1:18" ht="30.75" customHeight="1">
      <c r="A77" s="51"/>
      <c r="B77" s="51"/>
      <c r="C77" s="51"/>
      <c r="D77" s="51"/>
      <c r="E77" s="51"/>
      <c r="F77" s="51"/>
      <c r="G77" s="51"/>
      <c r="H77" s="51"/>
      <c r="I77" s="51"/>
      <c r="J77" s="51"/>
      <c r="K77" s="105"/>
      <c r="L77" s="105"/>
      <c r="M77" s="106"/>
      <c r="N77" s="107"/>
      <c r="R77" s="116"/>
    </row>
    <row r="78" spans="1:18" ht="30.75" customHeight="1" thickBot="1">
      <c r="A78" s="108"/>
      <c r="B78" s="108"/>
      <c r="C78" s="108"/>
      <c r="D78" s="108"/>
      <c r="E78" s="108"/>
      <c r="F78" s="108"/>
      <c r="G78" s="108"/>
      <c r="H78" s="108"/>
      <c r="I78" s="108"/>
      <c r="J78" s="108"/>
      <c r="K78" s="109"/>
      <c r="L78" s="109"/>
      <c r="M78" s="193"/>
      <c r="N78" s="108"/>
    </row>
    <row r="79" spans="1:18" ht="24.75" customHeight="1" thickTop="1">
      <c r="A79" s="729">
        <v>3</v>
      </c>
      <c r="B79" s="732" t="s">
        <v>204</v>
      </c>
      <c r="C79" s="733"/>
      <c r="D79" s="733"/>
      <c r="E79" s="733"/>
      <c r="F79" s="734"/>
      <c r="G79" s="741" t="s">
        <v>205</v>
      </c>
      <c r="H79" s="742"/>
      <c r="I79" s="742"/>
      <c r="J79" s="742"/>
      <c r="K79" s="742"/>
      <c r="L79" s="742"/>
      <c r="M79" s="742"/>
      <c r="N79" s="743"/>
    </row>
    <row r="80" spans="1:18" ht="24.75" customHeight="1">
      <c r="A80" s="730"/>
      <c r="B80" s="735"/>
      <c r="C80" s="736"/>
      <c r="D80" s="736"/>
      <c r="E80" s="736"/>
      <c r="F80" s="737"/>
      <c r="G80" s="744"/>
      <c r="H80" s="745"/>
      <c r="I80" s="745"/>
      <c r="J80" s="745"/>
      <c r="K80" s="745"/>
      <c r="L80" s="745"/>
      <c r="M80" s="745"/>
      <c r="N80" s="746"/>
      <c r="O80" s="110" t="s">
        <v>3</v>
      </c>
      <c r="P80" s="110"/>
    </row>
    <row r="81" spans="1:16" ht="24.75" customHeight="1">
      <c r="A81" s="730"/>
      <c r="B81" s="735"/>
      <c r="C81" s="736"/>
      <c r="D81" s="736"/>
      <c r="E81" s="736"/>
      <c r="F81" s="737"/>
      <c r="G81" s="744"/>
      <c r="H81" s="745"/>
      <c r="I81" s="745"/>
      <c r="J81" s="745"/>
      <c r="K81" s="745"/>
      <c r="L81" s="745"/>
      <c r="M81" s="745"/>
      <c r="N81" s="746"/>
      <c r="O81" s="110" t="s">
        <v>17</v>
      </c>
      <c r="P81" s="110" t="s">
        <v>118</v>
      </c>
    </row>
    <row r="82" spans="1:16" ht="24.75" customHeight="1">
      <c r="A82" s="730"/>
      <c r="B82" s="735"/>
      <c r="C82" s="736"/>
      <c r="D82" s="736"/>
      <c r="E82" s="736"/>
      <c r="F82" s="737"/>
      <c r="G82" s="744"/>
      <c r="H82" s="745"/>
      <c r="I82" s="745"/>
      <c r="J82" s="745"/>
      <c r="K82" s="745"/>
      <c r="L82" s="745"/>
      <c r="M82" s="745"/>
      <c r="N82" s="746"/>
      <c r="O82" s="111"/>
      <c r="P82" s="110"/>
    </row>
    <row r="83" spans="1:16" ht="46.2" customHeight="1" thickBot="1">
      <c r="A83" s="731"/>
      <c r="B83" s="738"/>
      <c r="C83" s="739"/>
      <c r="D83" s="739"/>
      <c r="E83" s="739"/>
      <c r="F83" s="740"/>
      <c r="G83" s="747"/>
      <c r="H83" s="748"/>
      <c r="I83" s="748"/>
      <c r="J83" s="748"/>
      <c r="K83" s="748"/>
      <c r="L83" s="748"/>
      <c r="M83" s="748"/>
      <c r="N83" s="749"/>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B58:D58"/>
    <mergeCell ref="H57:L57"/>
    <mergeCell ref="B59:D59"/>
    <mergeCell ref="H59:L59"/>
    <mergeCell ref="H60:L60"/>
    <mergeCell ref="B67:D67"/>
    <mergeCell ref="H67:L67"/>
    <mergeCell ref="B68:D68"/>
    <mergeCell ref="H68:L68"/>
    <mergeCell ref="B60:D60"/>
    <mergeCell ref="H58:L5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H41:L41"/>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I2:M2"/>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A3:C16"/>
  </mergeCells>
  <phoneticPr fontId="82"/>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FA4F-A4F7-4D29-A33D-FBE809916D50}">
  <dimension ref="A1:P25"/>
  <sheetViews>
    <sheetView view="pageBreakPreview" zoomScaleNormal="75" zoomScaleSheetLayoutView="100" workbookViewId="0">
      <selection activeCell="O10" sqref="O10"/>
    </sheetView>
  </sheetViews>
  <sheetFormatPr defaultColWidth="9" defaultRowHeight="13.2"/>
  <cols>
    <col min="1" max="1" width="4.88671875" style="445" customWidth="1"/>
    <col min="2" max="5" width="9" style="445"/>
    <col min="6" max="6" width="5.88671875" style="445" customWidth="1"/>
    <col min="7" max="8" width="9" style="445"/>
    <col min="9" max="11" width="12.6640625" style="445" customWidth="1"/>
    <col min="12" max="12" width="10.88671875" style="445" customWidth="1"/>
    <col min="13" max="13" width="6.5546875" style="445" customWidth="1"/>
    <col min="14" max="16384" width="9" style="445"/>
  </cols>
  <sheetData>
    <row r="1" spans="1:16" ht="23.4">
      <c r="A1" s="780" t="s">
        <v>202</v>
      </c>
      <c r="B1" s="780"/>
      <c r="C1" s="780"/>
      <c r="D1" s="780"/>
      <c r="E1" s="780"/>
      <c r="F1" s="780"/>
      <c r="G1" s="780"/>
      <c r="H1" s="780"/>
      <c r="I1" s="780"/>
      <c r="J1" s="781"/>
      <c r="K1" s="781"/>
      <c r="L1" s="781"/>
      <c r="M1" s="781"/>
    </row>
    <row r="2" spans="1:16" ht="19.2">
      <c r="A2" s="782" t="s">
        <v>423</v>
      </c>
      <c r="B2" s="782"/>
      <c r="C2" s="782"/>
      <c r="D2" s="782"/>
      <c r="E2" s="782"/>
      <c r="F2" s="782"/>
      <c r="G2" s="782"/>
      <c r="H2" s="782"/>
      <c r="I2" s="782"/>
      <c r="J2" s="783"/>
      <c r="K2" s="783"/>
      <c r="L2" s="783"/>
      <c r="M2" s="783"/>
      <c r="N2" s="636"/>
    </row>
    <row r="3" spans="1:16" ht="19.2">
      <c r="A3" s="782" t="s">
        <v>424</v>
      </c>
      <c r="B3" s="782"/>
      <c r="C3" s="782"/>
      <c r="D3" s="782"/>
      <c r="E3" s="782"/>
      <c r="F3" s="782"/>
      <c r="G3" s="782"/>
      <c r="H3" s="782"/>
      <c r="I3" s="782"/>
      <c r="J3" s="783"/>
      <c r="K3" s="783"/>
      <c r="L3" s="783"/>
      <c r="M3" s="783"/>
      <c r="N3" s="784"/>
    </row>
    <row r="4" spans="1:16" ht="16.2">
      <c r="A4" s="785" t="s">
        <v>249</v>
      </c>
      <c r="B4" s="785"/>
      <c r="C4" s="785"/>
      <c r="D4" s="785"/>
      <c r="E4" s="785"/>
      <c r="F4" s="785"/>
      <c r="G4" s="785"/>
      <c r="H4" s="785"/>
      <c r="I4" s="785"/>
      <c r="J4" s="786"/>
      <c r="K4" s="786"/>
      <c r="L4" s="786"/>
      <c r="M4" s="786"/>
      <c r="N4" s="784"/>
    </row>
    <row r="5" spans="1:16" ht="16.2">
      <c r="A5" s="637"/>
      <c r="B5" s="638"/>
      <c r="C5" s="638"/>
      <c r="D5" s="638"/>
      <c r="E5" s="638"/>
      <c r="F5" s="638"/>
      <c r="G5" s="638"/>
      <c r="H5" s="638"/>
      <c r="I5" s="638"/>
      <c r="J5" s="638"/>
      <c r="K5" s="638"/>
      <c r="L5" s="638"/>
      <c r="M5" s="638"/>
      <c r="N5" s="784"/>
    </row>
    <row r="6" spans="1:16" ht="17.399999999999999">
      <c r="A6" s="638"/>
      <c r="B6" s="787" t="s">
        <v>3</v>
      </c>
      <c r="C6" s="788"/>
      <c r="D6" s="788"/>
      <c r="E6" s="788"/>
      <c r="F6" s="638"/>
      <c r="G6" s="638"/>
      <c r="H6" s="791" t="s">
        <v>425</v>
      </c>
      <c r="I6" s="792"/>
      <c r="J6" s="792"/>
      <c r="K6" s="792"/>
      <c r="L6" s="792"/>
      <c r="M6" s="638"/>
      <c r="N6" s="784"/>
      <c r="O6" s="446"/>
    </row>
    <row r="7" spans="1:16" ht="16.2">
      <c r="A7" s="638"/>
      <c r="B7" s="789"/>
      <c r="C7" s="789"/>
      <c r="D7" s="789"/>
      <c r="E7" s="789"/>
      <c r="F7" s="638"/>
      <c r="G7" s="638"/>
      <c r="H7" s="792"/>
      <c r="I7" s="792"/>
      <c r="J7" s="792"/>
      <c r="K7" s="792"/>
      <c r="L7" s="792"/>
      <c r="M7" s="638"/>
      <c r="N7" s="784"/>
      <c r="O7" s="445" t="s">
        <v>17</v>
      </c>
    </row>
    <row r="8" spans="1:16" ht="16.2">
      <c r="A8" s="638"/>
      <c r="B8" s="789"/>
      <c r="C8" s="789"/>
      <c r="D8" s="789"/>
      <c r="E8" s="789"/>
      <c r="F8" s="638"/>
      <c r="G8" s="638"/>
      <c r="H8" s="792"/>
      <c r="I8" s="792"/>
      <c r="J8" s="792"/>
      <c r="K8" s="792"/>
      <c r="L8" s="792"/>
      <c r="M8" s="638"/>
    </row>
    <row r="9" spans="1:16" ht="16.2">
      <c r="A9" s="638"/>
      <c r="B9" s="789"/>
      <c r="C9" s="789"/>
      <c r="D9" s="789"/>
      <c r="E9" s="789"/>
      <c r="F9" s="638"/>
      <c r="G9" s="638"/>
      <c r="H9" s="792"/>
      <c r="I9" s="792"/>
      <c r="J9" s="792"/>
      <c r="K9" s="792"/>
      <c r="L9" s="792"/>
      <c r="M9" s="638"/>
    </row>
    <row r="10" spans="1:16" ht="16.2">
      <c r="A10" s="638"/>
      <c r="B10" s="789"/>
      <c r="C10" s="789"/>
      <c r="D10" s="789"/>
      <c r="E10" s="789"/>
      <c r="F10" s="638"/>
      <c r="G10" s="638"/>
      <c r="H10" s="792"/>
      <c r="I10" s="792"/>
      <c r="J10" s="792"/>
      <c r="K10" s="792"/>
      <c r="L10" s="792"/>
      <c r="M10" s="638"/>
    </row>
    <row r="11" spans="1:16" ht="16.2">
      <c r="A11" s="638"/>
      <c r="B11" s="789"/>
      <c r="C11" s="789"/>
      <c r="D11" s="789"/>
      <c r="E11" s="789"/>
      <c r="F11" s="639"/>
      <c r="G11" s="639"/>
      <c r="H11" s="792"/>
      <c r="I11" s="792"/>
      <c r="J11" s="792"/>
      <c r="K11" s="792"/>
      <c r="L11" s="792"/>
      <c r="M11" s="638"/>
    </row>
    <row r="12" spans="1:16" ht="16.2">
      <c r="A12" s="638"/>
      <c r="B12" s="789"/>
      <c r="C12" s="789"/>
      <c r="D12" s="789"/>
      <c r="E12" s="789"/>
      <c r="F12" s="640"/>
      <c r="G12" s="640"/>
      <c r="H12" s="792"/>
      <c r="I12" s="792"/>
      <c r="J12" s="792"/>
      <c r="K12" s="792"/>
      <c r="L12" s="792"/>
      <c r="M12" s="638"/>
    </row>
    <row r="13" spans="1:16" ht="17.399999999999999">
      <c r="A13" s="638"/>
      <c r="B13" s="790"/>
      <c r="C13" s="790"/>
      <c r="D13" s="790"/>
      <c r="E13" s="790"/>
      <c r="F13" s="640"/>
      <c r="G13" s="640"/>
      <c r="H13" s="792"/>
      <c r="I13" s="792"/>
      <c r="J13" s="792"/>
      <c r="K13" s="792"/>
      <c r="L13" s="792"/>
      <c r="M13" s="638"/>
      <c r="P13" s="446"/>
    </row>
    <row r="14" spans="1:16" ht="16.2">
      <c r="A14" s="638"/>
      <c r="B14" s="790"/>
      <c r="C14" s="790"/>
      <c r="D14" s="790"/>
      <c r="E14" s="790"/>
      <c r="F14" s="639"/>
      <c r="G14" s="639"/>
      <c r="H14" s="792"/>
      <c r="I14" s="792"/>
      <c r="J14" s="792"/>
      <c r="K14" s="792"/>
      <c r="L14" s="792"/>
      <c r="M14" s="638"/>
      <c r="P14" s="466" t="s">
        <v>17</v>
      </c>
    </row>
    <row r="15" spans="1:16" ht="16.2">
      <c r="A15" s="638"/>
      <c r="B15" s="638"/>
      <c r="C15" s="638"/>
      <c r="D15" s="638"/>
      <c r="E15" s="638"/>
      <c r="F15" s="638"/>
      <c r="G15" s="638"/>
      <c r="H15" s="638" t="s">
        <v>17</v>
      </c>
      <c r="I15" s="638"/>
      <c r="J15" s="638"/>
      <c r="K15" s="638"/>
      <c r="L15" s="638"/>
      <c r="M15" s="638"/>
    </row>
    <row r="16" spans="1:16" ht="9" customHeight="1" thickBot="1">
      <c r="A16" s="641"/>
      <c r="B16" s="642"/>
      <c r="C16" s="642"/>
      <c r="D16" s="642"/>
      <c r="E16" s="642"/>
      <c r="F16" s="642"/>
      <c r="G16" s="642"/>
      <c r="H16" s="642"/>
      <c r="I16" s="642"/>
      <c r="J16" s="642"/>
      <c r="K16" s="642"/>
      <c r="L16" s="642"/>
      <c r="M16" s="642"/>
    </row>
    <row r="17" spans="1:13" ht="13.8" thickTop="1">
      <c r="A17" s="642"/>
      <c r="B17" s="771" t="s">
        <v>426</v>
      </c>
      <c r="C17" s="772"/>
      <c r="D17" s="772"/>
      <c r="E17" s="772"/>
      <c r="F17" s="772"/>
      <c r="G17" s="772"/>
      <c r="H17" s="772"/>
      <c r="I17" s="772"/>
      <c r="J17" s="772"/>
      <c r="K17" s="772"/>
      <c r="L17" s="773"/>
      <c r="M17" s="642"/>
    </row>
    <row r="18" spans="1:13">
      <c r="A18" s="642"/>
      <c r="B18" s="774"/>
      <c r="C18" s="775"/>
      <c r="D18" s="775"/>
      <c r="E18" s="775"/>
      <c r="F18" s="775"/>
      <c r="G18" s="775"/>
      <c r="H18" s="775"/>
      <c r="I18" s="775"/>
      <c r="J18" s="775"/>
      <c r="K18" s="775"/>
      <c r="L18" s="776"/>
      <c r="M18" s="642"/>
    </row>
    <row r="19" spans="1:13">
      <c r="A19" s="642"/>
      <c r="B19" s="774"/>
      <c r="C19" s="775"/>
      <c r="D19" s="775"/>
      <c r="E19" s="775"/>
      <c r="F19" s="775"/>
      <c r="G19" s="775"/>
      <c r="H19" s="775"/>
      <c r="I19" s="775"/>
      <c r="J19" s="775"/>
      <c r="K19" s="775"/>
      <c r="L19" s="776"/>
      <c r="M19" s="642"/>
    </row>
    <row r="20" spans="1:13">
      <c r="A20" s="642"/>
      <c r="B20" s="774"/>
      <c r="C20" s="775"/>
      <c r="D20" s="775"/>
      <c r="E20" s="775"/>
      <c r="F20" s="775"/>
      <c r="G20" s="775"/>
      <c r="H20" s="775"/>
      <c r="I20" s="775"/>
      <c r="J20" s="775"/>
      <c r="K20" s="775"/>
      <c r="L20" s="776"/>
      <c r="M20" s="642"/>
    </row>
    <row r="21" spans="1:13">
      <c r="A21" s="642"/>
      <c r="B21" s="774"/>
      <c r="C21" s="775"/>
      <c r="D21" s="775"/>
      <c r="E21" s="775"/>
      <c r="F21" s="775"/>
      <c r="G21" s="775"/>
      <c r="H21" s="775"/>
      <c r="I21" s="775"/>
      <c r="J21" s="775"/>
      <c r="K21" s="775"/>
      <c r="L21" s="776"/>
      <c r="M21" s="642"/>
    </row>
    <row r="22" spans="1:13">
      <c r="A22" s="642"/>
      <c r="B22" s="774"/>
      <c r="C22" s="775"/>
      <c r="D22" s="775"/>
      <c r="E22" s="775"/>
      <c r="F22" s="775"/>
      <c r="G22" s="775"/>
      <c r="H22" s="775"/>
      <c r="I22" s="775"/>
      <c r="J22" s="775"/>
      <c r="K22" s="775"/>
      <c r="L22" s="776"/>
      <c r="M22" s="642"/>
    </row>
    <row r="23" spans="1:13">
      <c r="A23" s="642"/>
      <c r="B23" s="774"/>
      <c r="C23" s="775"/>
      <c r="D23" s="775"/>
      <c r="E23" s="775"/>
      <c r="F23" s="775"/>
      <c r="G23" s="775"/>
      <c r="H23" s="775"/>
      <c r="I23" s="775"/>
      <c r="J23" s="775"/>
      <c r="K23" s="775"/>
      <c r="L23" s="776"/>
      <c r="M23" s="642"/>
    </row>
    <row r="24" spans="1:13" ht="13.8" thickBot="1">
      <c r="A24" s="642"/>
      <c r="B24" s="777"/>
      <c r="C24" s="778"/>
      <c r="D24" s="778"/>
      <c r="E24" s="778"/>
      <c r="F24" s="778"/>
      <c r="G24" s="778"/>
      <c r="H24" s="778"/>
      <c r="I24" s="778"/>
      <c r="J24" s="778"/>
      <c r="K24" s="778"/>
      <c r="L24" s="779"/>
      <c r="M24" s="642"/>
    </row>
    <row r="25" spans="1:13" ht="13.8" thickTop="1">
      <c r="A25" s="642"/>
      <c r="B25" s="642"/>
      <c r="C25" s="642"/>
      <c r="D25" s="642"/>
      <c r="E25" s="642"/>
      <c r="F25" s="642"/>
      <c r="G25" s="642"/>
      <c r="H25" s="642"/>
      <c r="I25" s="642"/>
      <c r="J25" s="642"/>
      <c r="K25" s="642"/>
      <c r="L25" s="642"/>
      <c r="M25" s="642"/>
    </row>
  </sheetData>
  <mergeCells count="8">
    <mergeCell ref="B17:L24"/>
    <mergeCell ref="A1:M1"/>
    <mergeCell ref="A2:M2"/>
    <mergeCell ref="A3:M3"/>
    <mergeCell ref="N3:N7"/>
    <mergeCell ref="A4:M4"/>
    <mergeCell ref="B6:E14"/>
    <mergeCell ref="H6:L14"/>
  </mergeCells>
  <phoneticPr fontId="82"/>
  <pageMargins left="0.70866141732283472" right="0.70866141732283472" top="0.74803149606299213" bottom="0.74803149606299213" header="0.31496062992125984" footer="0.31496062992125984"/>
  <pageSetup paperSize="9" scale="110"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4"/>
  <sheetViews>
    <sheetView showGridLines="0" view="pageBreakPreview" zoomScale="80" zoomScaleNormal="100" zoomScaleSheetLayoutView="80" workbookViewId="0">
      <selection activeCell="A29" sqref="A29:XFD43"/>
    </sheetView>
  </sheetViews>
  <sheetFormatPr defaultColWidth="9" defaultRowHeight="31.2" customHeight="1"/>
  <cols>
    <col min="1" max="1" width="200.77734375" style="125" customWidth="1"/>
    <col min="2" max="2" width="11.21875" style="123" customWidth="1"/>
    <col min="3" max="3" width="22" style="123" customWidth="1"/>
    <col min="4" max="4" width="20.109375" style="124" customWidth="1"/>
    <col min="5" max="16384" width="9" style="1"/>
  </cols>
  <sheetData>
    <row r="1" spans="1:11" s="15" customFormat="1" ht="31.2" customHeight="1">
      <c r="A1" s="383" t="s">
        <v>256</v>
      </c>
      <c r="B1" s="384" t="s">
        <v>119</v>
      </c>
      <c r="C1" s="385" t="s">
        <v>120</v>
      </c>
      <c r="D1" s="386" t="s">
        <v>121</v>
      </c>
    </row>
    <row r="2" spans="1:11" s="15" customFormat="1" ht="43.8" customHeight="1">
      <c r="A2" s="469" t="s">
        <v>255</v>
      </c>
      <c r="B2" s="183"/>
      <c r="C2" s="177"/>
      <c r="D2" s="382"/>
    </row>
    <row r="3" spans="1:11" s="15" customFormat="1" ht="103.8" customHeight="1">
      <c r="A3" s="421" t="s">
        <v>261</v>
      </c>
      <c r="B3" s="363" t="s">
        <v>265</v>
      </c>
      <c r="C3" s="273" t="s">
        <v>269</v>
      </c>
      <c r="D3" s="382">
        <v>45776</v>
      </c>
    </row>
    <row r="4" spans="1:11" s="15" customFormat="1" ht="39" customHeight="1" thickBot="1">
      <c r="A4" s="407" t="s">
        <v>268</v>
      </c>
      <c r="B4" s="183"/>
      <c r="C4" s="177"/>
      <c r="D4" s="382"/>
    </row>
    <row r="5" spans="1:11" s="15" customFormat="1" ht="45.6" customHeight="1">
      <c r="A5" s="326" t="s">
        <v>276</v>
      </c>
      <c r="B5" s="327"/>
      <c r="C5" s="284"/>
      <c r="D5" s="381"/>
    </row>
    <row r="6" spans="1:11" s="15" customFormat="1" ht="409.6" customHeight="1">
      <c r="A6" s="346" t="s">
        <v>277</v>
      </c>
      <c r="B6" s="285" t="s">
        <v>279</v>
      </c>
      <c r="C6" s="330" t="s">
        <v>280</v>
      </c>
      <c r="D6" s="382">
        <v>45776</v>
      </c>
    </row>
    <row r="7" spans="1:11" s="15" customFormat="1" ht="39.6" customHeight="1" thickBot="1">
      <c r="A7" s="387" t="s">
        <v>278</v>
      </c>
      <c r="B7" s="388"/>
      <c r="C7" s="389"/>
      <c r="D7" s="382"/>
    </row>
    <row r="8" spans="1:11" s="15" customFormat="1" ht="52.2" customHeight="1">
      <c r="A8" s="408" t="s">
        <v>283</v>
      </c>
      <c r="B8" s="184"/>
      <c r="C8" s="331"/>
      <c r="D8" s="381"/>
    </row>
    <row r="9" spans="1:11" s="15" customFormat="1" ht="211.8" customHeight="1">
      <c r="A9" s="390" t="s">
        <v>285</v>
      </c>
      <c r="B9" s="285" t="s">
        <v>284</v>
      </c>
      <c r="C9" s="330" t="s">
        <v>287</v>
      </c>
      <c r="D9" s="382">
        <v>45779</v>
      </c>
    </row>
    <row r="10" spans="1:11" s="15" customFormat="1" ht="40.799999999999997" customHeight="1" thickBot="1">
      <c r="A10" s="387" t="s">
        <v>286</v>
      </c>
      <c r="B10" s="388"/>
      <c r="C10" s="389"/>
      <c r="D10" s="397"/>
    </row>
    <row r="11" spans="1:11" s="15" customFormat="1" ht="40.799999999999997" customHeight="1">
      <c r="A11" s="409" t="s">
        <v>290</v>
      </c>
      <c r="B11" s="347"/>
      <c r="C11" s="348"/>
      <c r="D11" s="381"/>
    </row>
    <row r="12" spans="1:11" s="72" customFormat="1" ht="145.80000000000001" customHeight="1">
      <c r="A12" s="439" t="s">
        <v>292</v>
      </c>
      <c r="B12" s="372" t="s">
        <v>291</v>
      </c>
      <c r="C12" s="393" t="s">
        <v>293</v>
      </c>
      <c r="D12" s="382">
        <v>45779</v>
      </c>
      <c r="E12" s="373"/>
      <c r="F12" s="373"/>
      <c r="G12" s="373"/>
      <c r="H12" s="373"/>
      <c r="I12" s="373"/>
      <c r="J12" s="373"/>
      <c r="K12" s="373"/>
    </row>
    <row r="13" spans="1:11" s="15" customFormat="1" ht="42" customHeight="1" thickBot="1">
      <c r="A13" s="405" t="s">
        <v>294</v>
      </c>
      <c r="B13" s="391"/>
      <c r="C13" s="392"/>
      <c r="D13" s="382"/>
      <c r="E13" s="1"/>
      <c r="F13" s="1"/>
      <c r="G13" s="1"/>
      <c r="H13" s="1"/>
      <c r="I13" s="1"/>
      <c r="J13" s="1"/>
      <c r="K13" s="1"/>
    </row>
    <row r="14" spans="1:11" s="15" customFormat="1" ht="42" customHeight="1">
      <c r="A14" s="409" t="s">
        <v>320</v>
      </c>
      <c r="B14" s="347"/>
      <c r="C14" s="348"/>
      <c r="D14" s="381"/>
      <c r="E14" s="1"/>
      <c r="F14" s="1"/>
      <c r="G14" s="1"/>
      <c r="H14" s="1"/>
      <c r="I14" s="1"/>
      <c r="J14" s="1"/>
      <c r="K14" s="1"/>
    </row>
    <row r="15" spans="1:11" s="15" customFormat="1" ht="409.6" customHeight="1">
      <c r="A15" s="439" t="s">
        <v>324</v>
      </c>
      <c r="B15" s="498" t="s">
        <v>323</v>
      </c>
      <c r="C15" s="393" t="s">
        <v>322</v>
      </c>
      <c r="D15" s="382">
        <v>45780</v>
      </c>
      <c r="E15" s="1"/>
      <c r="F15" s="1"/>
      <c r="G15" s="1"/>
      <c r="H15" s="1"/>
      <c r="I15" s="1"/>
      <c r="J15" s="1"/>
      <c r="K15" s="1"/>
    </row>
    <row r="16" spans="1:11" s="15" customFormat="1" ht="42" customHeight="1" thickBot="1">
      <c r="A16" s="405" t="s">
        <v>321</v>
      </c>
      <c r="B16" s="391"/>
      <c r="C16" s="392"/>
      <c r="D16" s="382"/>
      <c r="E16" s="1"/>
      <c r="F16" s="1"/>
      <c r="G16" s="1"/>
      <c r="H16" s="1"/>
      <c r="I16" s="1"/>
      <c r="J16" s="1"/>
      <c r="K16" s="1"/>
    </row>
    <row r="17" spans="1:19" s="15" customFormat="1" ht="42.6" customHeight="1">
      <c r="A17" s="410" t="s">
        <v>464</v>
      </c>
      <c r="B17" s="374"/>
      <c r="C17" s="375"/>
      <c r="D17" s="381"/>
      <c r="E17" s="1"/>
      <c r="F17" s="1"/>
      <c r="G17" s="1"/>
      <c r="H17" s="1"/>
      <c r="I17" s="1"/>
      <c r="J17" s="1"/>
      <c r="K17" s="1"/>
    </row>
    <row r="18" spans="1:19" s="15" customFormat="1" ht="151.19999999999999" customHeight="1">
      <c r="A18" s="398" t="s">
        <v>465</v>
      </c>
      <c r="B18" s="363" t="s">
        <v>467</v>
      </c>
      <c r="C18" s="394" t="s">
        <v>468</v>
      </c>
      <c r="D18" s="382">
        <v>45783</v>
      </c>
      <c r="E18" s="1"/>
      <c r="F18" s="1"/>
      <c r="G18" s="1"/>
      <c r="H18" s="1"/>
      <c r="I18" s="1"/>
      <c r="J18" s="1"/>
      <c r="K18" s="1"/>
    </row>
    <row r="19" spans="1:19" s="15" customFormat="1" ht="36.6" customHeight="1" thickBot="1">
      <c r="A19" s="407" t="s">
        <v>466</v>
      </c>
      <c r="B19" s="378"/>
      <c r="C19" s="178"/>
      <c r="D19" s="399"/>
    </row>
    <row r="20" spans="1:19" s="15" customFormat="1" ht="45.6" customHeight="1">
      <c r="A20" s="408" t="s">
        <v>469</v>
      </c>
      <c r="B20" s="183"/>
      <c r="C20" s="177"/>
      <c r="D20" s="381"/>
    </row>
    <row r="21" spans="1:19" s="15" customFormat="1" ht="101.4" customHeight="1">
      <c r="A21" s="426" t="s">
        <v>471</v>
      </c>
      <c r="B21" s="363" t="s">
        <v>473</v>
      </c>
      <c r="C21" s="273" t="s">
        <v>470</v>
      </c>
      <c r="D21" s="406">
        <v>45785</v>
      </c>
    </row>
    <row r="22" spans="1:19" s="15" customFormat="1" ht="38.4" customHeight="1" thickBot="1">
      <c r="A22" s="407" t="s">
        <v>472</v>
      </c>
      <c r="B22" s="378"/>
      <c r="C22" s="178"/>
      <c r="D22" s="399"/>
    </row>
    <row r="23" spans="1:19" s="15" customFormat="1" ht="51.6" customHeight="1">
      <c r="A23" s="408" t="s">
        <v>474</v>
      </c>
      <c r="B23" s="184"/>
      <c r="C23" s="176"/>
      <c r="D23" s="381"/>
    </row>
    <row r="24" spans="1:19" s="15" customFormat="1" ht="147" customHeight="1">
      <c r="A24" s="411" t="s">
        <v>476</v>
      </c>
      <c r="B24" s="205" t="s">
        <v>478</v>
      </c>
      <c r="C24" s="273" t="s">
        <v>475</v>
      </c>
      <c r="D24" s="403">
        <v>45784</v>
      </c>
    </row>
    <row r="25" spans="1:19" s="15" customFormat="1" ht="39.6" customHeight="1" thickBot="1">
      <c r="A25" s="474" t="s">
        <v>477</v>
      </c>
      <c r="B25" s="427"/>
      <c r="C25" s="428"/>
      <c r="D25" s="429"/>
    </row>
    <row r="26" spans="1:19" s="15" customFormat="1" ht="40.950000000000003" customHeight="1">
      <c r="A26" s="412" t="s">
        <v>479</v>
      </c>
      <c r="B26" s="181"/>
      <c r="C26" s="804" t="s">
        <v>480</v>
      </c>
      <c r="D26" s="802">
        <v>45777</v>
      </c>
      <c r="S26" s="186"/>
    </row>
    <row r="27" spans="1:19" s="15" customFormat="1" ht="147.6" customHeight="1">
      <c r="A27" s="413" t="s">
        <v>481</v>
      </c>
      <c r="B27" s="340" t="s">
        <v>483</v>
      </c>
      <c r="C27" s="804"/>
      <c r="D27" s="802"/>
      <c r="S27" s="186"/>
    </row>
    <row r="28" spans="1:19" s="15" customFormat="1" ht="34.799999999999997" customHeight="1" thickBot="1">
      <c r="A28" s="207" t="s">
        <v>482</v>
      </c>
      <c r="B28" s="76"/>
      <c r="C28" s="805"/>
      <c r="D28" s="803"/>
      <c r="E28" s="15" t="s">
        <v>242</v>
      </c>
      <c r="H28" s="376"/>
      <c r="I28" s="376"/>
      <c r="J28" s="376"/>
      <c r="K28" s="376"/>
      <c r="L28" s="376"/>
      <c r="M28" s="376"/>
      <c r="N28" s="377"/>
    </row>
    <row r="29" spans="1:19" s="15" customFormat="1" ht="40.950000000000003" hidden="1" customHeight="1" thickTop="1">
      <c r="A29" s="475"/>
      <c r="B29" s="793"/>
      <c r="C29" s="808"/>
      <c r="D29" s="133"/>
    </row>
    <row r="30" spans="1:19" s="15" customFormat="1" ht="99.6" hidden="1" customHeight="1">
      <c r="A30" s="208"/>
      <c r="B30" s="794"/>
      <c r="C30" s="809"/>
      <c r="D30" s="187"/>
    </row>
    <row r="31" spans="1:19" s="15" customFormat="1" ht="42.6" hidden="1" customHeight="1" thickBot="1">
      <c r="A31" s="209"/>
      <c r="B31" s="795"/>
      <c r="C31" s="810"/>
      <c r="D31" s="132"/>
    </row>
    <row r="32" spans="1:19" s="15" customFormat="1" ht="40.799999999999997" hidden="1" customHeight="1" thickTop="1">
      <c r="A32" s="240"/>
      <c r="B32" s="796"/>
      <c r="C32" s="800"/>
      <c r="D32" s="798"/>
    </row>
    <row r="33" spans="1:4" s="72" customFormat="1" ht="301.8" hidden="1" customHeight="1">
      <c r="A33" s="325"/>
      <c r="B33" s="797"/>
      <c r="C33" s="801"/>
      <c r="D33" s="799"/>
    </row>
    <row r="34" spans="1:4" s="15" customFormat="1" ht="31.2" hidden="1" customHeight="1" thickBot="1">
      <c r="A34" s="282"/>
      <c r="B34" s="279"/>
      <c r="C34" s="280"/>
      <c r="D34" s="281"/>
    </row>
    <row r="35" spans="1:4" s="15" customFormat="1" ht="43.95" hidden="1" customHeight="1" thickTop="1">
      <c r="A35" s="240"/>
      <c r="B35" s="796"/>
      <c r="C35" s="800"/>
      <c r="D35" s="798"/>
    </row>
    <row r="36" spans="1:4" s="15" customFormat="1" ht="96" hidden="1" customHeight="1">
      <c r="A36" s="278"/>
      <c r="B36" s="797"/>
      <c r="C36" s="801"/>
      <c r="D36" s="799"/>
    </row>
    <row r="37" spans="1:4" s="15" customFormat="1" ht="37.799999999999997" hidden="1" customHeight="1" thickBot="1">
      <c r="A37" s="282"/>
      <c r="B37" s="279"/>
      <c r="C37" s="280"/>
      <c r="D37" s="281"/>
    </row>
    <row r="38" spans="1:4" s="15" customFormat="1" ht="52.8" hidden="1" customHeight="1" thickTop="1">
      <c r="A38" s="241"/>
      <c r="B38" s="131"/>
      <c r="C38" s="804"/>
      <c r="D38" s="133"/>
    </row>
    <row r="39" spans="1:4" s="15" customFormat="1" ht="100.2" hidden="1" customHeight="1">
      <c r="A39" s="476"/>
      <c r="B39" s="181"/>
      <c r="C39" s="804"/>
      <c r="D39" s="187"/>
    </row>
    <row r="40" spans="1:4" s="15" customFormat="1" ht="36.6" hidden="1" customHeight="1" thickBot="1">
      <c r="A40" s="207"/>
      <c r="B40" s="130"/>
      <c r="C40" s="805"/>
      <c r="D40" s="132"/>
    </row>
    <row r="41" spans="1:4" ht="47.4" hidden="1" customHeight="1" thickTop="1">
      <c r="A41" s="242"/>
      <c r="B41" s="131"/>
      <c r="C41" s="806"/>
      <c r="D41" s="133"/>
    </row>
    <row r="42" spans="1:4" ht="141" hidden="1" customHeight="1">
      <c r="A42" s="204"/>
      <c r="B42" s="200"/>
      <c r="C42" s="807"/>
      <c r="D42" s="187"/>
    </row>
    <row r="43" spans="1:4" ht="37.200000000000003" hidden="1" customHeight="1" thickBot="1">
      <c r="A43" s="211"/>
      <c r="B43" s="195"/>
      <c r="C43" s="194"/>
      <c r="D43" s="132"/>
    </row>
    <row r="44" spans="1:4" ht="42" hidden="1" customHeight="1" thickTop="1">
      <c r="A44" s="242"/>
      <c r="B44" s="131"/>
      <c r="C44" s="806"/>
      <c r="D44" s="133"/>
    </row>
    <row r="45" spans="1:4" ht="227.4" hidden="1" customHeight="1">
      <c r="A45" s="210"/>
      <c r="B45" s="200"/>
      <c r="C45" s="807"/>
      <c r="D45" s="187"/>
    </row>
    <row r="46" spans="1:4" ht="36.6" hidden="1" customHeight="1" thickBot="1">
      <c r="A46" s="211"/>
      <c r="B46" s="195"/>
      <c r="C46" s="194"/>
      <c r="D46" s="132"/>
    </row>
    <row r="47" spans="1:4" ht="45" hidden="1" customHeight="1" thickTop="1">
      <c r="A47" s="242"/>
      <c r="B47" s="131"/>
      <c r="C47" s="806"/>
      <c r="D47" s="133"/>
    </row>
    <row r="48" spans="1:4" ht="230.4" hidden="1" customHeight="1" thickBot="1">
      <c r="A48" s="210"/>
      <c r="B48" s="200"/>
      <c r="C48" s="807"/>
      <c r="D48" s="187"/>
    </row>
    <row r="49" spans="1:4" ht="36" hidden="1" customHeight="1" thickTop="1">
      <c r="A49" s="269"/>
      <c r="B49" s="131"/>
      <c r="C49" s="806"/>
      <c r="D49" s="133"/>
    </row>
    <row r="50" spans="1:4" ht="161.4" hidden="1" customHeight="1">
      <c r="A50" s="264"/>
      <c r="B50" s="192"/>
      <c r="C50" s="807"/>
      <c r="D50" s="187"/>
    </row>
    <row r="51" spans="1:4" ht="31.2" hidden="1" customHeight="1" thickBot="1">
      <c r="A51" s="211"/>
      <c r="B51" s="195"/>
      <c r="C51" s="194"/>
      <c r="D51" s="132"/>
    </row>
    <row r="52" spans="1:4" ht="31.2" customHeight="1">
      <c r="A52" s="332"/>
    </row>
    <row r="53" spans="1:4" ht="31.2" customHeight="1">
      <c r="A53" s="333" t="s">
        <v>199</v>
      </c>
    </row>
    <row r="54" spans="1:4" ht="31.2" customHeight="1">
      <c r="A54" s="334" t="s">
        <v>200</v>
      </c>
    </row>
  </sheetData>
  <protectedRanges>
    <protectedRange sqref="A21:D21" name="範囲1"/>
  </protectedRanges>
  <mergeCells count="15">
    <mergeCell ref="D26:D28"/>
    <mergeCell ref="C26:C28"/>
    <mergeCell ref="C49:C50"/>
    <mergeCell ref="C29:C31"/>
    <mergeCell ref="C38:C40"/>
    <mergeCell ref="C47:C48"/>
    <mergeCell ref="C41:C42"/>
    <mergeCell ref="C44:C45"/>
    <mergeCell ref="C32:C33"/>
    <mergeCell ref="B29:B31"/>
    <mergeCell ref="B32:B33"/>
    <mergeCell ref="D32:D33"/>
    <mergeCell ref="D35:D36"/>
    <mergeCell ref="C35:C36"/>
    <mergeCell ref="B35:B36"/>
  </mergeCells>
  <phoneticPr fontId="15"/>
  <hyperlinks>
    <hyperlink ref="A54" r:id="rId1" xr:uid="{86A4B1F7-D48D-4D2F-A37F-38B8392EB19D}"/>
    <hyperlink ref="A4" r:id="rId2" xr:uid="{A602B166-6C63-4AE5-972A-4684C68F4B3E}"/>
    <hyperlink ref="A7" r:id="rId3" xr:uid="{6CEBC880-C406-498E-8477-8CAD17F71BA2}"/>
    <hyperlink ref="A10" r:id="rId4" xr:uid="{A582EF29-FCEC-4BE6-9AFE-B4A215F2E20A}"/>
    <hyperlink ref="A13" r:id="rId5" xr:uid="{E3862E7B-365C-486B-88CC-877EF8854E50}"/>
    <hyperlink ref="A16" r:id="rId6" xr:uid="{0192C4D2-ADDC-4ECA-8745-3CF2367E6A37}"/>
    <hyperlink ref="A19" r:id="rId7" xr:uid="{503FC6A9-CEC4-45AF-B683-5BDDBACE5703}"/>
    <hyperlink ref="A22" r:id="rId8" xr:uid="{F1CC48FD-986E-4BB5-AE3B-997676D7773A}"/>
    <hyperlink ref="A25" r:id="rId9" xr:uid="{455B736D-7606-4E2F-84DC-1D28E6263B70}"/>
    <hyperlink ref="A28" r:id="rId10" xr:uid="{4994B70C-CC54-4D6C-8B73-73E7ADCB259E}"/>
  </hyperlinks>
  <pageMargins left="0" right="0" top="0.19685039370078741" bottom="0.39370078740157483" header="0" footer="0.19685039370078741"/>
  <pageSetup paperSize="8" scale="21" orientation="portrait" horizontalDpi="300" verticalDpi="300" r:id="rId11"/>
  <headerFooter alignWithMargins="0"/>
  <rowBreaks count="1" manualBreakCount="1">
    <brk id="44" max="3" man="1"/>
  </rowBreaks>
  <tableParts count="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52"/>
  <sheetViews>
    <sheetView defaultGridColor="0" view="pageBreakPreview" colorId="56" zoomScale="80" zoomScaleNormal="66" zoomScaleSheetLayoutView="80" workbookViewId="0">
      <selection activeCell="C4" sqref="C4"/>
    </sheetView>
  </sheetViews>
  <sheetFormatPr defaultColWidth="9" defaultRowHeight="40.200000000000003" customHeight="1"/>
  <cols>
    <col min="1" max="1" width="198.109375" style="128" customWidth="1"/>
    <col min="2" max="2" width="18" style="60" customWidth="1"/>
    <col min="3" max="3" width="20.109375" style="61" customWidth="1"/>
    <col min="4" max="16384" width="9" style="14"/>
  </cols>
  <sheetData>
    <row r="1" spans="1:23" ht="40.200000000000003" customHeight="1" thickBot="1">
      <c r="A1" s="254" t="s">
        <v>257</v>
      </c>
      <c r="B1" s="255" t="s">
        <v>135</v>
      </c>
      <c r="C1" s="256" t="s">
        <v>121</v>
      </c>
    </row>
    <row r="2" spans="1:23" ht="43.2" customHeight="1" thickTop="1">
      <c r="A2" s="316" t="s">
        <v>458</v>
      </c>
      <c r="B2" s="131"/>
      <c r="C2" s="176"/>
    </row>
    <row r="3" spans="1:23" ht="193.8" customHeight="1">
      <c r="A3" s="323" t="s">
        <v>459</v>
      </c>
      <c r="B3" s="200" t="s">
        <v>461</v>
      </c>
      <c r="C3" s="430">
        <v>45782</v>
      </c>
    </row>
    <row r="4" spans="1:23" ht="34.200000000000003" customHeight="1" thickBot="1">
      <c r="A4" s="211" t="s">
        <v>460</v>
      </c>
      <c r="B4" s="360"/>
      <c r="C4" s="361"/>
      <c r="W4" s="14">
        <v>0</v>
      </c>
    </row>
    <row r="5" spans="1:23" ht="43.2" customHeight="1" thickTop="1">
      <c r="A5" s="316" t="s">
        <v>305</v>
      </c>
      <c r="B5" s="131"/>
      <c r="C5" s="176"/>
    </row>
    <row r="6" spans="1:23" ht="148.19999999999999" customHeight="1">
      <c r="A6" s="323" t="s">
        <v>300</v>
      </c>
      <c r="B6" s="200" t="s">
        <v>349</v>
      </c>
      <c r="C6" s="430">
        <v>45778</v>
      </c>
    </row>
    <row r="7" spans="1:23" ht="34.200000000000003" customHeight="1" thickBot="1">
      <c r="A7" s="211" t="s">
        <v>299</v>
      </c>
      <c r="B7" s="360"/>
      <c r="C7" s="361"/>
      <c r="W7" s="14">
        <v>0</v>
      </c>
    </row>
    <row r="8" spans="1:23" ht="39" customHeight="1" thickTop="1">
      <c r="A8" s="203" t="s">
        <v>306</v>
      </c>
      <c r="B8" s="184"/>
      <c r="C8" s="176"/>
    </row>
    <row r="9" spans="1:23" ht="370.2" customHeight="1">
      <c r="A9" s="323" t="s">
        <v>302</v>
      </c>
      <c r="B9" s="182" t="s">
        <v>350</v>
      </c>
      <c r="C9" s="177">
        <v>45778</v>
      </c>
    </row>
    <row r="10" spans="1:23" ht="32.4" customHeight="1" thickBot="1">
      <c r="A10" s="191" t="s">
        <v>301</v>
      </c>
      <c r="B10" s="183"/>
      <c r="C10" s="177"/>
    </row>
    <row r="11" spans="1:23" ht="40.950000000000003" customHeight="1" thickBot="1">
      <c r="A11" s="203" t="s">
        <v>307</v>
      </c>
      <c r="B11" s="184"/>
      <c r="C11" s="176"/>
    </row>
    <row r="12" spans="1:23" ht="167.4" customHeight="1">
      <c r="A12" s="323" t="s">
        <v>304</v>
      </c>
      <c r="B12" s="363" t="s">
        <v>351</v>
      </c>
      <c r="C12" s="176">
        <v>45778</v>
      </c>
    </row>
    <row r="13" spans="1:23" ht="32.4" customHeight="1" thickBot="1">
      <c r="A13" s="191" t="s">
        <v>303</v>
      </c>
      <c r="B13" s="183"/>
      <c r="C13" s="177"/>
    </row>
    <row r="14" spans="1:23" ht="40.200000000000003" customHeight="1">
      <c r="A14" s="203" t="s">
        <v>308</v>
      </c>
      <c r="B14" s="184"/>
      <c r="C14" s="176"/>
    </row>
    <row r="15" spans="1:23" ht="409.6" customHeight="1">
      <c r="A15" s="323" t="s">
        <v>328</v>
      </c>
      <c r="B15" s="182" t="s">
        <v>352</v>
      </c>
      <c r="C15" s="177">
        <v>45777</v>
      </c>
    </row>
    <row r="16" spans="1:23" ht="37.200000000000003" customHeight="1" thickBot="1">
      <c r="A16" s="201" t="s">
        <v>327</v>
      </c>
      <c r="B16" s="183"/>
      <c r="C16" s="177"/>
    </row>
    <row r="17" spans="1:3" ht="40.200000000000003" customHeight="1">
      <c r="A17" s="367" t="s">
        <v>309</v>
      </c>
      <c r="B17" s="329"/>
      <c r="C17" s="318"/>
    </row>
    <row r="18" spans="1:3" ht="118.2" customHeight="1">
      <c r="A18" s="324" t="s">
        <v>330</v>
      </c>
      <c r="B18" s="328" t="s">
        <v>353</v>
      </c>
      <c r="C18" s="319">
        <v>45777</v>
      </c>
    </row>
    <row r="19" spans="1:3" ht="36" customHeight="1" thickBot="1">
      <c r="A19" s="322" t="s">
        <v>329</v>
      </c>
      <c r="B19" s="320"/>
      <c r="C19" s="321"/>
    </row>
    <row r="20" spans="1:3" ht="40.200000000000003" customHeight="1">
      <c r="A20" s="368" t="s">
        <v>310</v>
      </c>
      <c r="B20" s="353"/>
      <c r="C20" s="356"/>
    </row>
    <row r="21" spans="1:3" ht="384" customHeight="1">
      <c r="A21" s="499" t="s">
        <v>332</v>
      </c>
      <c r="B21" s="417" t="s">
        <v>354</v>
      </c>
      <c r="C21" s="357">
        <v>45778</v>
      </c>
    </row>
    <row r="22" spans="1:3" ht="36.6" customHeight="1" thickBot="1">
      <c r="A22" s="352" t="s">
        <v>331</v>
      </c>
      <c r="B22" s="355"/>
      <c r="C22" s="358"/>
    </row>
    <row r="23" spans="1:3" ht="51" customHeight="1">
      <c r="A23" s="368" t="s">
        <v>311</v>
      </c>
      <c r="B23" s="353"/>
      <c r="C23" s="356"/>
    </row>
    <row r="24" spans="1:3" ht="60" customHeight="1">
      <c r="A24" s="359" t="s">
        <v>334</v>
      </c>
      <c r="B24" s="354" t="s">
        <v>355</v>
      </c>
      <c r="C24" s="357">
        <v>45777</v>
      </c>
    </row>
    <row r="25" spans="1:3" ht="33" customHeight="1" thickBot="1">
      <c r="A25" s="352" t="s">
        <v>333</v>
      </c>
      <c r="B25" s="355"/>
      <c r="C25" s="358"/>
    </row>
    <row r="26" spans="1:3" ht="40.200000000000003" customHeight="1">
      <c r="A26" s="400" t="s">
        <v>312</v>
      </c>
      <c r="B26" s="353"/>
      <c r="C26" s="356"/>
    </row>
    <row r="27" spans="1:3" ht="144.6" customHeight="1">
      <c r="A27" s="396" t="s">
        <v>336</v>
      </c>
      <c r="B27" s="468" t="s">
        <v>356</v>
      </c>
      <c r="C27" s="357">
        <v>45776</v>
      </c>
    </row>
    <row r="28" spans="1:3" ht="40.200000000000003" customHeight="1" thickBot="1">
      <c r="A28" s="395" t="s">
        <v>335</v>
      </c>
      <c r="B28" s="355"/>
      <c r="C28" s="358"/>
    </row>
    <row r="29" spans="1:3" ht="40.200000000000003" customHeight="1">
      <c r="A29" s="456" t="s">
        <v>313</v>
      </c>
      <c r="B29" s="353"/>
      <c r="C29" s="440"/>
    </row>
    <row r="30" spans="1:3" ht="355.8" customHeight="1">
      <c r="A30" s="500" t="s">
        <v>338</v>
      </c>
      <c r="B30" s="354" t="s">
        <v>352</v>
      </c>
      <c r="C30" s="440">
        <v>45775</v>
      </c>
    </row>
    <row r="31" spans="1:3" ht="40.200000000000003" customHeight="1" thickBot="1">
      <c r="A31" s="344" t="s">
        <v>337</v>
      </c>
      <c r="B31" s="355"/>
      <c r="C31" s="440"/>
    </row>
    <row r="32" spans="1:3" ht="40.200000000000003" customHeight="1">
      <c r="A32" s="368" t="s">
        <v>314</v>
      </c>
      <c r="B32" s="353"/>
      <c r="C32" s="356"/>
    </row>
    <row r="33" spans="1:3" ht="228" customHeight="1">
      <c r="A33" s="204" t="s">
        <v>346</v>
      </c>
      <c r="B33" s="417" t="s">
        <v>356</v>
      </c>
      <c r="C33" s="357">
        <v>45776</v>
      </c>
    </row>
    <row r="34" spans="1:3" ht="31.8" customHeight="1" thickBot="1">
      <c r="A34" s="352" t="s">
        <v>345</v>
      </c>
      <c r="B34" s="355"/>
      <c r="C34" s="358"/>
    </row>
    <row r="35" spans="1:3" ht="40.200000000000003" customHeight="1">
      <c r="A35" s="368" t="s">
        <v>315</v>
      </c>
      <c r="B35" s="353"/>
      <c r="C35" s="356"/>
    </row>
    <row r="36" spans="1:3" ht="96" customHeight="1">
      <c r="A36" s="418" t="s">
        <v>348</v>
      </c>
      <c r="B36" s="447" t="s">
        <v>357</v>
      </c>
      <c r="C36" s="357">
        <v>45777</v>
      </c>
    </row>
    <row r="37" spans="1:3" ht="40.200000000000003" customHeight="1" thickBot="1">
      <c r="A37" s="352" t="s">
        <v>347</v>
      </c>
      <c r="B37" s="355"/>
      <c r="C37" s="358"/>
    </row>
    <row r="38" spans="1:3" ht="40.200000000000003" customHeight="1">
      <c r="A38" s="400" t="s">
        <v>316</v>
      </c>
      <c r="B38" s="353"/>
      <c r="C38" s="356"/>
    </row>
    <row r="39" spans="1:3" ht="300.60000000000002" customHeight="1">
      <c r="A39" s="396" t="s">
        <v>340</v>
      </c>
      <c r="B39" s="354" t="s">
        <v>356</v>
      </c>
      <c r="C39" s="357">
        <v>45774</v>
      </c>
    </row>
    <row r="40" spans="1:3" ht="36.6" customHeight="1" thickBot="1">
      <c r="A40" s="395" t="s">
        <v>339</v>
      </c>
      <c r="B40" s="355"/>
      <c r="C40" s="358"/>
    </row>
    <row r="41" spans="1:3" ht="40.200000000000003" customHeight="1">
      <c r="A41" s="456" t="s">
        <v>317</v>
      </c>
      <c r="B41" s="353"/>
      <c r="C41" s="356"/>
    </row>
    <row r="42" spans="1:3" ht="347.4" customHeight="1">
      <c r="A42" s="204" t="s">
        <v>342</v>
      </c>
      <c r="B42" s="354" t="s">
        <v>349</v>
      </c>
      <c r="C42" s="357">
        <v>45772</v>
      </c>
    </row>
    <row r="43" spans="1:3" ht="37.799999999999997" customHeight="1" thickBot="1">
      <c r="A43" s="402" t="s">
        <v>341</v>
      </c>
      <c r="B43" s="355"/>
      <c r="C43" s="473"/>
    </row>
    <row r="44" spans="1:3" ht="40.200000000000003" customHeight="1">
      <c r="A44" s="456" t="s">
        <v>318</v>
      </c>
      <c r="B44" s="353"/>
      <c r="C44" s="440"/>
    </row>
    <row r="45" spans="1:3" ht="205.8" customHeight="1">
      <c r="A45" s="204" t="s">
        <v>344</v>
      </c>
      <c r="B45" s="354" t="s">
        <v>358</v>
      </c>
      <c r="C45" s="440">
        <v>45774</v>
      </c>
    </row>
    <row r="46" spans="1:3" ht="40.200000000000003" customHeight="1" thickBot="1">
      <c r="A46" s="344" t="s">
        <v>343</v>
      </c>
      <c r="B46" s="355"/>
      <c r="C46" s="440"/>
    </row>
    <row r="47" spans="1:3" ht="40.200000000000003" customHeight="1">
      <c r="A47" s="401" t="s">
        <v>319</v>
      </c>
      <c r="B47" s="353"/>
      <c r="C47" s="356"/>
    </row>
    <row r="48" spans="1:3" ht="148.80000000000001" customHeight="1">
      <c r="A48" s="204" t="s">
        <v>298</v>
      </c>
      <c r="B48" s="354" t="s">
        <v>357</v>
      </c>
      <c r="C48" s="357">
        <v>45773</v>
      </c>
    </row>
    <row r="49" spans="1:3" ht="40.200000000000003" customHeight="1" thickBot="1">
      <c r="A49" s="402" t="s">
        <v>297</v>
      </c>
      <c r="B49" s="355"/>
      <c r="C49" s="358"/>
    </row>
    <row r="50" spans="1:3" ht="40.200000000000003" hidden="1" customHeight="1">
      <c r="A50" s="441"/>
      <c r="B50" s="353"/>
      <c r="C50" s="440"/>
    </row>
    <row r="51" spans="1:3" ht="213.6" hidden="1" customHeight="1">
      <c r="A51" s="204"/>
      <c r="B51" s="354"/>
      <c r="C51" s="440"/>
    </row>
    <row r="52" spans="1:3" ht="40.200000000000003" hidden="1" customHeight="1" thickBot="1">
      <c r="A52" s="344"/>
      <c r="B52" s="355"/>
      <c r="C52" s="440"/>
    </row>
  </sheetData>
  <phoneticPr fontId="82"/>
  <hyperlinks>
    <hyperlink ref="A49" r:id="rId1" xr:uid="{FDE387C8-8C73-4BDF-83DD-CDEEA27F9618}"/>
    <hyperlink ref="A7" r:id="rId2" xr:uid="{C9EECA41-997B-4069-BDF6-432672CFDC10}"/>
    <hyperlink ref="A10" r:id="rId3" xr:uid="{716C6A2A-8667-4D8E-8A5F-1A5FAC94F42B}"/>
    <hyperlink ref="A13" r:id="rId4" xr:uid="{B499D94C-1C85-490C-BB5C-DE1ABB4B8B02}"/>
    <hyperlink ref="A16" r:id="rId5" xr:uid="{DA4C8771-7256-425D-9B3F-BC82491FC55A}"/>
    <hyperlink ref="A19" r:id="rId6" xr:uid="{4848A423-4021-468C-A73A-2BAD5DDACA7B}"/>
    <hyperlink ref="A22" r:id="rId7" xr:uid="{F964F84A-3D08-489F-A947-CFCCA0742B1F}"/>
    <hyperlink ref="A25" r:id="rId8" xr:uid="{061BE7E2-F6FB-4707-AB85-EAF4F3AF4178}"/>
    <hyperlink ref="A28" r:id="rId9" xr:uid="{5C26BF44-21E8-452D-8061-FFE67E4490CC}"/>
    <hyperlink ref="A31" r:id="rId10" xr:uid="{33031E85-21C8-450D-9254-92F100A13B34}"/>
    <hyperlink ref="A40" r:id="rId11" xr:uid="{8D3081E9-19ED-46B8-A5C6-325C9DEAC1C0}"/>
    <hyperlink ref="A43" r:id="rId12" xr:uid="{A533D786-AD09-4304-B909-5EC866360DFB}"/>
    <hyperlink ref="A46" r:id="rId13" xr:uid="{A444A064-0C48-443B-A9CE-72AAECBD852E}"/>
    <hyperlink ref="A34" r:id="rId14" xr:uid="{39755D61-3F94-4312-BC6D-E156753AD322}"/>
    <hyperlink ref="A37" r:id="rId15" xr:uid="{4EDE8762-420A-45C0-B765-14FFC6CD9703}"/>
    <hyperlink ref="A4" r:id="rId16" xr:uid="{FA42C624-F537-4C89-82D5-AC4F31361BA2}"/>
  </hyperlinks>
  <pageMargins left="0.74803149606299213" right="0.74803149606299213" top="0.98425196850393704" bottom="0.98425196850393704" header="0.51181102362204722" footer="0.51181102362204722"/>
  <pageSetup paperSize="9" scale="15" fitToHeight="3" orientation="portrait" r:id="rId1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D719" sqref="D719"/>
    </sheetView>
  </sheetViews>
  <sheetFormatPr defaultColWidth="9" defaultRowHeight="13.2"/>
  <cols>
    <col min="1" max="1" width="5" style="1" customWidth="1"/>
    <col min="2" max="2" width="25.77734375" style="42" customWidth="1"/>
    <col min="3" max="3" width="71" style="1" customWidth="1"/>
    <col min="4" max="4" width="109.88671875" style="1" customWidth="1"/>
    <col min="5" max="5" width="3.88671875" style="1" customWidth="1"/>
    <col min="6" max="16384" width="9" style="1"/>
  </cols>
  <sheetData>
    <row r="1" spans="1:7" ht="18.75" customHeight="1">
      <c r="B1" s="42" t="s">
        <v>122</v>
      </c>
    </row>
    <row r="2" spans="1:7" ht="17.25" customHeight="1" thickBot="1">
      <c r="B2" s="404" t="s">
        <v>463</v>
      </c>
      <c r="C2" s="414"/>
      <c r="D2" s="811" t="str">
        <f>+D24</f>
        <v>対前週
インフルエンザ 　　     　      -23%   減少
新型コロナウイルス          　-25% 　減少</v>
      </c>
    </row>
    <row r="3" spans="1:7" ht="16.5" customHeight="1" thickBot="1">
      <c r="B3" s="243" t="s">
        <v>123</v>
      </c>
      <c r="C3" s="244" t="s">
        <v>124</v>
      </c>
      <c r="D3" s="811"/>
    </row>
    <row r="4" spans="1:7" ht="17.25" customHeight="1" thickBot="1">
      <c r="B4" s="245" t="s">
        <v>125</v>
      </c>
      <c r="C4" s="317" t="s">
        <v>225</v>
      </c>
      <c r="D4" s="43"/>
    </row>
    <row r="5" spans="1:7" ht="17.25" customHeight="1">
      <c r="B5" s="817" t="s">
        <v>126</v>
      </c>
      <c r="C5" s="820" t="s">
        <v>127</v>
      </c>
      <c r="D5" s="821"/>
    </row>
    <row r="6" spans="1:7" ht="19.2" customHeight="1">
      <c r="B6" s="818"/>
      <c r="C6" s="822" t="s">
        <v>128</v>
      </c>
      <c r="D6" s="823"/>
      <c r="G6" s="72"/>
    </row>
    <row r="7" spans="1:7" ht="19.95" customHeight="1">
      <c r="B7" s="818"/>
      <c r="C7" s="88" t="s">
        <v>129</v>
      </c>
      <c r="D7" s="89"/>
      <c r="G7" s="72"/>
    </row>
    <row r="8" spans="1:7" ht="25.2" customHeight="1" thickBot="1">
      <c r="B8" s="819"/>
      <c r="C8" s="74" t="s">
        <v>130</v>
      </c>
      <c r="D8" s="73"/>
      <c r="G8" s="72"/>
    </row>
    <row r="9" spans="1:7" ht="37.799999999999997" hidden="1" customHeight="1" thickBot="1">
      <c r="B9" s="828" t="s">
        <v>213</v>
      </c>
      <c r="C9" s="830"/>
      <c r="D9" s="831"/>
      <c r="G9" s="72"/>
    </row>
    <row r="10" spans="1:7" ht="36" hidden="1" customHeight="1" thickBot="1">
      <c r="B10" s="829"/>
      <c r="C10" s="824" t="s">
        <v>215</v>
      </c>
      <c r="D10" s="825"/>
    </row>
    <row r="11" spans="1:7" ht="49.2" customHeight="1" thickBot="1">
      <c r="B11" s="247" t="s">
        <v>131</v>
      </c>
      <c r="C11" s="826" t="s">
        <v>226</v>
      </c>
      <c r="D11" s="827"/>
    </row>
    <row r="12" spans="1:7" ht="54" customHeight="1" thickBot="1">
      <c r="B12" s="44"/>
      <c r="C12" s="248" t="s">
        <v>227</v>
      </c>
      <c r="D12" s="249" t="s">
        <v>228</v>
      </c>
      <c r="F12" s="1" t="s">
        <v>17</v>
      </c>
    </row>
    <row r="13" spans="1:7" ht="30.6" hidden="1" customHeight="1" thickBot="1">
      <c r="B13" s="246" t="s">
        <v>216</v>
      </c>
      <c r="C13" s="826" t="s">
        <v>217</v>
      </c>
      <c r="D13" s="827"/>
    </row>
    <row r="14" spans="1:7" ht="128.4" customHeight="1" thickBot="1">
      <c r="B14" s="250" t="s">
        <v>132</v>
      </c>
      <c r="C14" s="251" t="s">
        <v>229</v>
      </c>
      <c r="D14" s="252" t="s">
        <v>230</v>
      </c>
      <c r="F14" t="s">
        <v>3</v>
      </c>
    </row>
    <row r="15" spans="1:7" ht="85.2" customHeight="1" thickBot="1">
      <c r="A15" t="s">
        <v>41</v>
      </c>
      <c r="B15" s="253" t="s">
        <v>3</v>
      </c>
      <c r="C15" s="815" t="s">
        <v>231</v>
      </c>
      <c r="D15" s="816"/>
    </row>
    <row r="16" spans="1:7" ht="17.25" customHeight="1"/>
    <row r="17" spans="2:5" ht="17.25" customHeight="1">
      <c r="B17" s="812" t="s">
        <v>133</v>
      </c>
      <c r="C17" s="134"/>
      <c r="D17" s="1" t="s">
        <v>41</v>
      </c>
    </row>
    <row r="18" spans="2:5">
      <c r="B18" s="812"/>
      <c r="C18"/>
    </row>
    <row r="19" spans="2:5">
      <c r="B19" s="812"/>
      <c r="E19" s="1" t="s">
        <v>17</v>
      </c>
    </row>
    <row r="20" spans="2:5">
      <c r="B20" s="812"/>
    </row>
    <row r="21" spans="2:5">
      <c r="B21" s="812"/>
    </row>
    <row r="22" spans="2:5" ht="16.2">
      <c r="B22" s="812"/>
      <c r="D22" s="185" t="s">
        <v>134</v>
      </c>
    </row>
    <row r="23" spans="2:5">
      <c r="B23" s="812"/>
    </row>
    <row r="24" spans="2:5">
      <c r="B24" s="812"/>
      <c r="D24" s="813" t="s">
        <v>224</v>
      </c>
    </row>
    <row r="25" spans="2:5">
      <c r="B25" s="812"/>
      <c r="D25" s="814"/>
    </row>
    <row r="26" spans="2:5">
      <c r="B26" s="812"/>
      <c r="D26" s="814"/>
    </row>
    <row r="27" spans="2:5">
      <c r="B27" s="812"/>
      <c r="D27" s="814"/>
    </row>
    <row r="28" spans="2:5">
      <c r="B28" s="812"/>
      <c r="D28" s="814"/>
    </row>
    <row r="29" spans="2:5">
      <c r="B29" s="812"/>
    </row>
    <row r="30" spans="2:5">
      <c r="B30" s="812"/>
      <c r="D30" s="1" t="s">
        <v>41</v>
      </c>
    </row>
    <row r="31" spans="2:5">
      <c r="B31" s="812"/>
      <c r="D31" s="1" t="s">
        <v>41</v>
      </c>
    </row>
    <row r="32" spans="2:5">
      <c r="B32" s="812"/>
    </row>
    <row r="33" spans="2:2">
      <c r="B33" s="812"/>
    </row>
    <row r="34" spans="2:2">
      <c r="B34" s="812"/>
    </row>
  </sheetData>
  <mergeCells count="12">
    <mergeCell ref="D2:D3"/>
    <mergeCell ref="B17:B34"/>
    <mergeCell ref="D24:D28"/>
    <mergeCell ref="C15:D15"/>
    <mergeCell ref="B5:B8"/>
    <mergeCell ref="C5:D5"/>
    <mergeCell ref="C6:D6"/>
    <mergeCell ref="C10:D10"/>
    <mergeCell ref="C11:D11"/>
    <mergeCell ref="C13:D13"/>
    <mergeCell ref="B9:B10"/>
    <mergeCell ref="C9:D9"/>
  </mergeCells>
  <phoneticPr fontId="82"/>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10" zoomScale="88" zoomScaleNormal="88" zoomScaleSheetLayoutView="100" workbookViewId="0">
      <selection activeCell="D26" sqref="D26"/>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40" t="s">
        <v>183</v>
      </c>
      <c r="B1" s="841"/>
      <c r="C1" s="841"/>
      <c r="D1" s="841"/>
      <c r="E1" s="841"/>
      <c r="F1" s="841"/>
      <c r="G1" s="841"/>
      <c r="H1" s="841"/>
      <c r="I1" s="841"/>
      <c r="J1" s="841"/>
      <c r="K1" s="841"/>
      <c r="L1" s="841"/>
      <c r="M1" s="841"/>
      <c r="N1" s="842"/>
      <c r="P1" s="840" t="s">
        <v>136</v>
      </c>
      <c r="Q1" s="841"/>
      <c r="R1" s="841"/>
      <c r="S1" s="841"/>
      <c r="T1" s="841"/>
      <c r="U1" s="841"/>
      <c r="V1" s="841"/>
      <c r="W1" s="841"/>
      <c r="X1" s="841"/>
      <c r="Y1" s="841"/>
      <c r="Z1" s="841"/>
      <c r="AA1" s="841"/>
      <c r="AB1" s="841"/>
      <c r="AC1" s="842"/>
    </row>
    <row r="2" spans="1:31" ht="18" customHeight="1" thickBot="1">
      <c r="A2" s="843" t="s">
        <v>3</v>
      </c>
      <c r="B2" s="844"/>
      <c r="C2" s="844"/>
      <c r="D2" s="844"/>
      <c r="E2" s="844"/>
      <c r="F2" s="844"/>
      <c r="G2" s="844"/>
      <c r="H2" s="844"/>
      <c r="I2" s="844"/>
      <c r="J2" s="844"/>
      <c r="K2" s="844"/>
      <c r="L2" s="844"/>
      <c r="M2" s="844"/>
      <c r="N2" s="845"/>
      <c r="P2" s="846" t="s">
        <v>137</v>
      </c>
      <c r="Q2" s="844"/>
      <c r="R2" s="844"/>
      <c r="S2" s="844"/>
      <c r="T2" s="844"/>
      <c r="U2" s="844"/>
      <c r="V2" s="844"/>
      <c r="W2" s="844"/>
      <c r="X2" s="844"/>
      <c r="Y2" s="844"/>
      <c r="Z2" s="844"/>
      <c r="AA2" s="844"/>
      <c r="AB2" s="844"/>
      <c r="AC2" s="847"/>
    </row>
    <row r="3" spans="1:31" ht="13.8" thickBot="1">
      <c r="A3" s="502" t="s">
        <v>3</v>
      </c>
      <c r="B3" s="503" t="s">
        <v>138</v>
      </c>
      <c r="C3" s="503" t="s">
        <v>139</v>
      </c>
      <c r="D3" s="504" t="s">
        <v>140</v>
      </c>
      <c r="E3" s="505" t="s">
        <v>141</v>
      </c>
      <c r="F3" s="505" t="s">
        <v>142</v>
      </c>
      <c r="G3" s="505" t="s">
        <v>143</v>
      </c>
      <c r="H3" s="505" t="s">
        <v>144</v>
      </c>
      <c r="I3" s="505" t="s">
        <v>145</v>
      </c>
      <c r="J3" s="505" t="s">
        <v>145</v>
      </c>
      <c r="K3" s="505" t="s">
        <v>146</v>
      </c>
      <c r="L3" s="505" t="s">
        <v>147</v>
      </c>
      <c r="M3" s="506" t="s">
        <v>149</v>
      </c>
      <c r="N3" s="507" t="s">
        <v>150</v>
      </c>
      <c r="P3" s="505"/>
      <c r="Q3" s="503" t="s">
        <v>138</v>
      </c>
      <c r="R3" s="503" t="s">
        <v>139</v>
      </c>
      <c r="S3" s="503" t="s">
        <v>140</v>
      </c>
      <c r="T3" s="504" t="s">
        <v>141</v>
      </c>
      <c r="U3" s="505" t="s">
        <v>142</v>
      </c>
      <c r="V3" s="505" t="s">
        <v>143</v>
      </c>
      <c r="W3" s="505" t="s">
        <v>144</v>
      </c>
      <c r="X3" s="505" t="s">
        <v>145</v>
      </c>
      <c r="Y3" s="505" t="s">
        <v>146</v>
      </c>
      <c r="Z3" s="505" t="s">
        <v>147</v>
      </c>
      <c r="AA3" s="505" t="s">
        <v>148</v>
      </c>
      <c r="AB3" s="506" t="s">
        <v>149</v>
      </c>
      <c r="AC3" s="508" t="s">
        <v>151</v>
      </c>
    </row>
    <row r="4" spans="1:31" ht="13.8" thickBot="1">
      <c r="A4" s="509" t="s">
        <v>3</v>
      </c>
      <c r="B4" s="510">
        <f>SUM(B7:B13)</f>
        <v>685</v>
      </c>
      <c r="C4" s="510">
        <f t="shared" ref="C4:M4" si="0">SUM(C7:C13)</f>
        <v>532</v>
      </c>
      <c r="D4" s="510">
        <f t="shared" si="0"/>
        <v>579</v>
      </c>
      <c r="E4" s="510">
        <f t="shared" si="0"/>
        <v>725</v>
      </c>
      <c r="F4" s="510">
        <f t="shared" si="0"/>
        <v>1241</v>
      </c>
      <c r="G4" s="510">
        <f t="shared" si="0"/>
        <v>2343</v>
      </c>
      <c r="H4" s="510">
        <f t="shared" si="0"/>
        <v>3338</v>
      </c>
      <c r="I4" s="510">
        <f t="shared" si="0"/>
        <v>3798</v>
      </c>
      <c r="J4" s="510">
        <f t="shared" si="0"/>
        <v>3029</v>
      </c>
      <c r="K4" s="510">
        <f t="shared" si="0"/>
        <v>2498</v>
      </c>
      <c r="L4" s="510">
        <f t="shared" si="0"/>
        <v>1554</v>
      </c>
      <c r="M4" s="510">
        <f t="shared" si="0"/>
        <v>943</v>
      </c>
      <c r="N4" s="510">
        <f>SUM(B4:M4)</f>
        <v>21265</v>
      </c>
      <c r="O4" s="4"/>
      <c r="P4" s="511" t="str">
        <f>+A4</f>
        <v xml:space="preserve"> </v>
      </c>
      <c r="Q4" s="510">
        <f>SUM(Q7:Q13)</f>
        <v>31</v>
      </c>
      <c r="R4" s="510">
        <f t="shared" ref="R4:AB4" si="1">SUM(R7:R13)</f>
        <v>24</v>
      </c>
      <c r="S4" s="510">
        <f t="shared" si="1"/>
        <v>51</v>
      </c>
      <c r="T4" s="510">
        <f t="shared" si="1"/>
        <v>21</v>
      </c>
      <c r="U4" s="510">
        <f t="shared" si="1"/>
        <v>25</v>
      </c>
      <c r="V4" s="510">
        <f t="shared" si="1"/>
        <v>22</v>
      </c>
      <c r="W4" s="510">
        <f t="shared" si="1"/>
        <v>22</v>
      </c>
      <c r="X4" s="510">
        <f t="shared" si="1"/>
        <v>39</v>
      </c>
      <c r="Y4" s="510">
        <f t="shared" si="1"/>
        <v>22</v>
      </c>
      <c r="Z4" s="510">
        <f t="shared" si="1"/>
        <v>49</v>
      </c>
      <c r="AA4" s="510">
        <f t="shared" si="1"/>
        <v>31</v>
      </c>
      <c r="AB4" s="510">
        <f t="shared" si="1"/>
        <v>50</v>
      </c>
      <c r="AC4" s="510">
        <f>SUM(Q4:AB4)</f>
        <v>387</v>
      </c>
    </row>
    <row r="5" spans="1:31" ht="19.95" customHeight="1" thickBot="1">
      <c r="A5" s="512" t="s">
        <v>3</v>
      </c>
      <c r="B5" s="512" t="s">
        <v>3</v>
      </c>
      <c r="C5" s="512" t="s">
        <v>3</v>
      </c>
      <c r="D5" s="512" t="s">
        <v>3</v>
      </c>
      <c r="E5" s="513" t="s">
        <v>152</v>
      </c>
      <c r="F5" s="512" t="s">
        <v>3</v>
      </c>
      <c r="G5" s="512" t="s">
        <v>3</v>
      </c>
      <c r="H5" s="512" t="s">
        <v>3</v>
      </c>
      <c r="I5" s="512" t="s">
        <v>3</v>
      </c>
      <c r="J5" s="512" t="s" ph="1">
        <v>17</v>
      </c>
      <c r="K5" s="512" t="s" ph="1">
        <v>17</v>
      </c>
      <c r="L5" s="512" t="s" ph="1">
        <v>17</v>
      </c>
      <c r="M5" s="512" t="s" ph="1">
        <v>17</v>
      </c>
      <c r="N5" s="514"/>
      <c r="O5" s="49"/>
      <c r="P5" s="371"/>
      <c r="Q5" s="371"/>
      <c r="R5" s="371"/>
      <c r="S5" s="371"/>
      <c r="T5" s="513" t="s">
        <v>152</v>
      </c>
      <c r="U5" s="371"/>
      <c r="V5" s="371"/>
      <c r="W5" s="371"/>
      <c r="X5" s="371"/>
      <c r="Y5" s="371"/>
      <c r="Z5" s="371"/>
      <c r="AA5" s="371"/>
      <c r="AB5" s="371"/>
      <c r="AC5" s="514"/>
      <c r="AE5" s="1" t="s">
        <v>180</v>
      </c>
    </row>
    <row r="6" spans="1:31" ht="19.95" customHeight="1" thickBot="1">
      <c r="A6" s="512"/>
      <c r="B6" s="512"/>
      <c r="C6" s="512"/>
      <c r="D6" s="512"/>
      <c r="E6" s="513">
        <v>36</v>
      </c>
      <c r="F6" s="370"/>
      <c r="G6" s="370"/>
      <c r="H6" s="370"/>
      <c r="I6" s="370"/>
      <c r="J6" s="370"/>
      <c r="K6" s="370"/>
      <c r="L6" s="370"/>
      <c r="M6" s="370"/>
      <c r="N6" s="140"/>
      <c r="O6" s="49"/>
      <c r="P6" s="370"/>
      <c r="Q6" s="370"/>
      <c r="R6" s="370"/>
      <c r="S6" s="370"/>
      <c r="T6" s="513">
        <v>2</v>
      </c>
      <c r="U6" s="370"/>
      <c r="V6" s="370"/>
      <c r="W6" s="370"/>
      <c r="X6" s="370"/>
      <c r="Y6" s="370"/>
      <c r="Z6" s="370"/>
      <c r="AA6" s="370"/>
      <c r="AB6" s="370"/>
      <c r="AC6" s="140"/>
    </row>
    <row r="7" spans="1:31" ht="19.95" customHeight="1" thickBot="1">
      <c r="A7" s="515" t="s">
        <v>206</v>
      </c>
      <c r="B7" s="516">
        <v>142</v>
      </c>
      <c r="C7" s="443">
        <v>96</v>
      </c>
      <c r="D7" s="443">
        <v>86</v>
      </c>
      <c r="E7" s="513">
        <v>97</v>
      </c>
      <c r="F7" s="371"/>
      <c r="G7" s="370"/>
      <c r="H7" s="370"/>
      <c r="I7" s="370"/>
      <c r="J7" s="370"/>
      <c r="K7" s="370"/>
      <c r="L7" s="370"/>
      <c r="M7" s="370"/>
      <c r="N7" s="517">
        <f>SUM(B7:M7)</f>
        <v>421</v>
      </c>
      <c r="O7" s="49"/>
      <c r="P7" s="515" t="s">
        <v>206</v>
      </c>
      <c r="Q7" s="516">
        <v>2</v>
      </c>
      <c r="R7" s="516">
        <v>4</v>
      </c>
      <c r="S7" s="516">
        <v>6</v>
      </c>
      <c r="T7" s="513">
        <v>4</v>
      </c>
      <c r="U7" s="370"/>
      <c r="V7" s="370"/>
      <c r="W7" s="370"/>
      <c r="X7" s="370"/>
      <c r="Y7" s="370"/>
      <c r="Z7" s="370"/>
      <c r="AA7" s="370"/>
      <c r="AB7" s="370"/>
      <c r="AC7" s="518">
        <f>SUM(Q7:AB7)</f>
        <v>16</v>
      </c>
    </row>
    <row r="8" spans="1:31" ht="19.95" customHeight="1" thickBot="1">
      <c r="A8" s="515" t="s">
        <v>182</v>
      </c>
      <c r="B8" s="283">
        <v>103</v>
      </c>
      <c r="C8" s="444">
        <v>102</v>
      </c>
      <c r="D8" s="444">
        <v>114</v>
      </c>
      <c r="E8" s="189">
        <v>122</v>
      </c>
      <c r="F8" s="519">
        <v>257</v>
      </c>
      <c r="G8" s="520">
        <v>308</v>
      </c>
      <c r="H8" s="520">
        <v>519</v>
      </c>
      <c r="I8" s="521">
        <v>708</v>
      </c>
      <c r="J8" s="522">
        <v>541</v>
      </c>
      <c r="K8" s="523">
        <v>533</v>
      </c>
      <c r="L8" s="522">
        <v>277</v>
      </c>
      <c r="M8" s="522">
        <v>158</v>
      </c>
      <c r="N8" s="517">
        <f>SUM(B8:M8)</f>
        <v>3742</v>
      </c>
      <c r="O8" s="49"/>
      <c r="P8" s="524" t="s">
        <v>153</v>
      </c>
      <c r="Q8" s="516">
        <v>4</v>
      </c>
      <c r="R8" s="524">
        <v>4</v>
      </c>
      <c r="S8" s="524">
        <v>4</v>
      </c>
      <c r="T8" s="525">
        <v>8</v>
      </c>
      <c r="U8" s="524">
        <v>1</v>
      </c>
      <c r="V8" s="524">
        <v>2</v>
      </c>
      <c r="W8" s="524">
        <v>6</v>
      </c>
      <c r="X8" s="526">
        <v>21</v>
      </c>
      <c r="Y8" s="527">
        <v>12</v>
      </c>
      <c r="Z8" s="524">
        <v>8</v>
      </c>
      <c r="AA8" s="524">
        <v>0</v>
      </c>
      <c r="AB8" s="524">
        <v>4</v>
      </c>
      <c r="AC8" s="518">
        <f>SUM(Q8:AB8)</f>
        <v>74</v>
      </c>
    </row>
    <row r="9" spans="1:31" ht="18" customHeight="1" thickBot="1">
      <c r="A9" s="515" t="s">
        <v>154</v>
      </c>
      <c r="B9" s="528">
        <v>82</v>
      </c>
      <c r="C9" s="529">
        <v>62</v>
      </c>
      <c r="D9" s="529">
        <v>99</v>
      </c>
      <c r="E9" s="529">
        <v>112</v>
      </c>
      <c r="F9" s="530">
        <v>224</v>
      </c>
      <c r="G9" s="530">
        <v>526</v>
      </c>
      <c r="H9" s="530">
        <v>521</v>
      </c>
      <c r="I9" s="531">
        <v>768</v>
      </c>
      <c r="J9" s="532">
        <v>454</v>
      </c>
      <c r="K9" s="532">
        <v>390</v>
      </c>
      <c r="L9" s="532">
        <v>416</v>
      </c>
      <c r="M9" s="533">
        <v>154</v>
      </c>
      <c r="N9" s="534">
        <f>SUM(B9:M9)</f>
        <v>3808</v>
      </c>
      <c r="O9" s="4"/>
      <c r="P9" s="535" t="s">
        <v>154</v>
      </c>
      <c r="Q9" s="536">
        <v>1</v>
      </c>
      <c r="R9" s="537">
        <v>1</v>
      </c>
      <c r="S9" s="537">
        <v>4</v>
      </c>
      <c r="T9" s="537">
        <v>2</v>
      </c>
      <c r="U9" s="537">
        <v>2</v>
      </c>
      <c r="V9" s="529">
        <v>7</v>
      </c>
      <c r="W9" s="529">
        <v>7</v>
      </c>
      <c r="X9" s="529">
        <v>3</v>
      </c>
      <c r="Y9" s="529">
        <v>1</v>
      </c>
      <c r="Z9" s="538">
        <v>7</v>
      </c>
      <c r="AA9" s="538">
        <v>7</v>
      </c>
      <c r="AB9" s="539">
        <v>5</v>
      </c>
      <c r="AC9" s="540">
        <f>SUM(Q9:AB9)</f>
        <v>47</v>
      </c>
    </row>
    <row r="10" spans="1:31" ht="18" customHeight="1" thickBot="1">
      <c r="A10" s="541" t="s">
        <v>155</v>
      </c>
      <c r="B10" s="141">
        <v>81</v>
      </c>
      <c r="C10" s="142">
        <v>39</v>
      </c>
      <c r="D10" s="142">
        <v>72</v>
      </c>
      <c r="E10" s="143">
        <v>89</v>
      </c>
      <c r="F10" s="143">
        <v>258</v>
      </c>
      <c r="G10" s="143">
        <v>416</v>
      </c>
      <c r="H10" s="197">
        <v>554</v>
      </c>
      <c r="I10" s="197">
        <v>568</v>
      </c>
      <c r="J10" s="196">
        <v>578</v>
      </c>
      <c r="K10" s="143">
        <v>337</v>
      </c>
      <c r="L10" s="143">
        <v>169</v>
      </c>
      <c r="M10" s="143">
        <v>168</v>
      </c>
      <c r="N10" s="144">
        <f t="shared" ref="N10:N21" si="2">SUM(B10:M10)</f>
        <v>3329</v>
      </c>
      <c r="O10" s="51" t="s">
        <v>17</v>
      </c>
      <c r="P10" s="542" t="s">
        <v>155</v>
      </c>
      <c r="Q10" s="543">
        <v>0</v>
      </c>
      <c r="R10" s="544">
        <v>5</v>
      </c>
      <c r="S10" s="544">
        <v>4</v>
      </c>
      <c r="T10" s="544">
        <v>1</v>
      </c>
      <c r="U10" s="544">
        <v>1</v>
      </c>
      <c r="V10" s="544">
        <v>1</v>
      </c>
      <c r="W10" s="544">
        <v>1</v>
      </c>
      <c r="X10" s="544">
        <v>1</v>
      </c>
      <c r="Y10" s="543">
        <v>0</v>
      </c>
      <c r="Z10" s="543">
        <v>0</v>
      </c>
      <c r="AA10" s="543">
        <v>0</v>
      </c>
      <c r="AB10" s="543">
        <v>2</v>
      </c>
      <c r="AC10" s="545">
        <f t="shared" ref="AC10:AC21" si="3">SUM(Q10:AB10)</f>
        <v>16</v>
      </c>
    </row>
    <row r="11" spans="1:31" ht="18" customHeight="1" thickBot="1">
      <c r="A11" s="541" t="s">
        <v>156</v>
      </c>
      <c r="B11" s="364">
        <v>81</v>
      </c>
      <c r="C11" s="364">
        <v>48</v>
      </c>
      <c r="D11" s="365">
        <v>71</v>
      </c>
      <c r="E11" s="364">
        <v>128</v>
      </c>
      <c r="F11" s="364">
        <v>171</v>
      </c>
      <c r="G11" s="364">
        <v>350</v>
      </c>
      <c r="H11" s="364">
        <v>569</v>
      </c>
      <c r="I11" s="364">
        <v>553</v>
      </c>
      <c r="J11" s="364">
        <v>458</v>
      </c>
      <c r="K11" s="364">
        <v>306</v>
      </c>
      <c r="L11" s="364">
        <v>220</v>
      </c>
      <c r="M11" s="365">
        <v>229</v>
      </c>
      <c r="N11" s="546">
        <f t="shared" si="2"/>
        <v>3184</v>
      </c>
      <c r="O11" s="119"/>
      <c r="P11" s="542" t="s">
        <v>156</v>
      </c>
      <c r="Q11" s="547">
        <v>1</v>
      </c>
      <c r="R11" s="547">
        <v>2</v>
      </c>
      <c r="S11" s="547">
        <v>1</v>
      </c>
      <c r="T11" s="547">
        <v>0</v>
      </c>
      <c r="U11" s="547">
        <v>0</v>
      </c>
      <c r="V11" s="547">
        <v>0</v>
      </c>
      <c r="W11" s="547">
        <v>1</v>
      </c>
      <c r="X11" s="547">
        <v>1</v>
      </c>
      <c r="Y11" s="547">
        <v>0</v>
      </c>
      <c r="Z11" s="547">
        <v>1</v>
      </c>
      <c r="AA11" s="547">
        <v>0</v>
      </c>
      <c r="AB11" s="547">
        <v>0</v>
      </c>
      <c r="AC11" s="548">
        <f t="shared" si="3"/>
        <v>7</v>
      </c>
    </row>
    <row r="12" spans="1:31" ht="18" customHeight="1" thickBot="1">
      <c r="A12" s="549" t="s">
        <v>157</v>
      </c>
      <c r="B12" s="550">
        <v>112</v>
      </c>
      <c r="C12" s="550">
        <v>85</v>
      </c>
      <c r="D12" s="550">
        <v>60</v>
      </c>
      <c r="E12" s="550">
        <v>97</v>
      </c>
      <c r="F12" s="550">
        <v>95</v>
      </c>
      <c r="G12" s="550">
        <v>305</v>
      </c>
      <c r="H12" s="550">
        <v>544</v>
      </c>
      <c r="I12" s="550">
        <v>449</v>
      </c>
      <c r="J12" s="550">
        <v>475</v>
      </c>
      <c r="K12" s="550">
        <v>505</v>
      </c>
      <c r="L12" s="550">
        <v>219</v>
      </c>
      <c r="M12" s="551">
        <v>98</v>
      </c>
      <c r="N12" s="366">
        <f t="shared" si="2"/>
        <v>3044</v>
      </c>
      <c r="O12" s="51"/>
      <c r="P12" s="541" t="s">
        <v>157</v>
      </c>
      <c r="Q12" s="552">
        <v>16</v>
      </c>
      <c r="R12" s="552">
        <v>1</v>
      </c>
      <c r="S12" s="552">
        <v>19</v>
      </c>
      <c r="T12" s="552">
        <v>3</v>
      </c>
      <c r="U12" s="552">
        <v>13</v>
      </c>
      <c r="V12" s="552">
        <v>1</v>
      </c>
      <c r="W12" s="552">
        <v>2</v>
      </c>
      <c r="X12" s="552">
        <v>2</v>
      </c>
      <c r="Y12" s="552">
        <v>0</v>
      </c>
      <c r="Z12" s="553">
        <v>24</v>
      </c>
      <c r="AA12" s="552">
        <v>4</v>
      </c>
      <c r="AB12" s="552">
        <v>2</v>
      </c>
      <c r="AC12" s="554">
        <f t="shared" si="3"/>
        <v>87</v>
      </c>
    </row>
    <row r="13" spans="1:31" ht="18" hidden="1" customHeight="1" thickBot="1">
      <c r="A13" s="555" t="s">
        <v>158</v>
      </c>
      <c r="B13" s="556">
        <v>84</v>
      </c>
      <c r="C13" s="556">
        <v>100</v>
      </c>
      <c r="D13" s="557">
        <v>77</v>
      </c>
      <c r="E13" s="557">
        <v>80</v>
      </c>
      <c r="F13" s="558">
        <v>236</v>
      </c>
      <c r="G13" s="558">
        <v>438</v>
      </c>
      <c r="H13" s="559">
        <v>631</v>
      </c>
      <c r="I13" s="560">
        <v>752</v>
      </c>
      <c r="J13" s="561">
        <v>523</v>
      </c>
      <c r="K13" s="558">
        <v>427</v>
      </c>
      <c r="L13" s="561">
        <v>253</v>
      </c>
      <c r="M13" s="562">
        <v>136</v>
      </c>
      <c r="N13" s="563">
        <f t="shared" si="2"/>
        <v>3737</v>
      </c>
      <c r="O13" s="51"/>
      <c r="P13" s="564" t="s">
        <v>159</v>
      </c>
      <c r="Q13" s="565">
        <v>7</v>
      </c>
      <c r="R13" s="565">
        <v>7</v>
      </c>
      <c r="S13" s="566">
        <v>13</v>
      </c>
      <c r="T13" s="566">
        <v>3</v>
      </c>
      <c r="U13" s="566">
        <v>8</v>
      </c>
      <c r="V13" s="566">
        <v>11</v>
      </c>
      <c r="W13" s="565">
        <v>5</v>
      </c>
      <c r="X13" s="566">
        <v>11</v>
      </c>
      <c r="Y13" s="566">
        <v>9</v>
      </c>
      <c r="Z13" s="566">
        <v>9</v>
      </c>
      <c r="AA13" s="567">
        <v>20</v>
      </c>
      <c r="AB13" s="567">
        <v>37</v>
      </c>
      <c r="AC13" s="554">
        <f t="shared" si="3"/>
        <v>140</v>
      </c>
    </row>
    <row r="14" spans="1:31" ht="18" hidden="1" customHeight="1" thickBot="1">
      <c r="A14" s="555" t="s">
        <v>160</v>
      </c>
      <c r="B14" s="566">
        <v>41</v>
      </c>
      <c r="C14" s="566">
        <v>44</v>
      </c>
      <c r="D14" s="566">
        <v>67</v>
      </c>
      <c r="E14" s="566">
        <v>103</v>
      </c>
      <c r="F14" s="552">
        <v>311</v>
      </c>
      <c r="G14" s="566">
        <v>415</v>
      </c>
      <c r="H14" s="566">
        <v>539</v>
      </c>
      <c r="I14" s="553">
        <v>1165</v>
      </c>
      <c r="J14" s="566">
        <v>534</v>
      </c>
      <c r="K14" s="566">
        <v>297</v>
      </c>
      <c r="L14" s="565">
        <v>205</v>
      </c>
      <c r="M14" s="568">
        <v>92</v>
      </c>
      <c r="N14" s="554">
        <f t="shared" si="2"/>
        <v>3813</v>
      </c>
      <c r="O14" s="51"/>
      <c r="P14" s="569" t="s">
        <v>160</v>
      </c>
      <c r="Q14" s="566">
        <v>9</v>
      </c>
      <c r="R14" s="566">
        <v>22</v>
      </c>
      <c r="S14" s="565">
        <v>18</v>
      </c>
      <c r="T14" s="566">
        <v>9</v>
      </c>
      <c r="U14" s="570">
        <v>21</v>
      </c>
      <c r="V14" s="566">
        <v>14</v>
      </c>
      <c r="W14" s="566">
        <v>6</v>
      </c>
      <c r="X14" s="566">
        <v>13</v>
      </c>
      <c r="Y14" s="566">
        <v>7</v>
      </c>
      <c r="Z14" s="571">
        <v>81</v>
      </c>
      <c r="AA14" s="570">
        <v>31</v>
      </c>
      <c r="AB14" s="571">
        <v>37</v>
      </c>
      <c r="AC14" s="554">
        <f t="shared" si="3"/>
        <v>268</v>
      </c>
    </row>
    <row r="15" spans="1:31" ht="18" hidden="1" customHeight="1" thickBot="1">
      <c r="A15" s="555" t="s">
        <v>161</v>
      </c>
      <c r="B15" s="566">
        <v>57</v>
      </c>
      <c r="C15" s="565">
        <v>35</v>
      </c>
      <c r="D15" s="566">
        <v>95</v>
      </c>
      <c r="E15" s="565">
        <v>112</v>
      </c>
      <c r="F15" s="566">
        <v>131</v>
      </c>
      <c r="G15" s="572">
        <v>340</v>
      </c>
      <c r="H15" s="572">
        <v>483</v>
      </c>
      <c r="I15" s="573">
        <v>1339</v>
      </c>
      <c r="J15" s="572">
        <v>614</v>
      </c>
      <c r="K15" s="572">
        <v>349</v>
      </c>
      <c r="L15" s="572">
        <v>236</v>
      </c>
      <c r="M15" s="574">
        <v>68</v>
      </c>
      <c r="N15" s="563">
        <f t="shared" si="2"/>
        <v>3859</v>
      </c>
      <c r="O15" s="51"/>
      <c r="P15" s="569" t="s">
        <v>161</v>
      </c>
      <c r="Q15" s="566">
        <v>19</v>
      </c>
      <c r="R15" s="566">
        <v>12</v>
      </c>
      <c r="S15" s="566">
        <v>8</v>
      </c>
      <c r="T15" s="565">
        <v>12</v>
      </c>
      <c r="U15" s="566">
        <v>7</v>
      </c>
      <c r="V15" s="566">
        <v>15</v>
      </c>
      <c r="W15" s="572">
        <v>16</v>
      </c>
      <c r="X15" s="574">
        <v>12</v>
      </c>
      <c r="Y15" s="565">
        <v>16</v>
      </c>
      <c r="Z15" s="566">
        <v>6</v>
      </c>
      <c r="AA15" s="565">
        <v>12</v>
      </c>
      <c r="AB15" s="565">
        <v>6</v>
      </c>
      <c r="AC15" s="554">
        <f t="shared" si="3"/>
        <v>141</v>
      </c>
    </row>
    <row r="16" spans="1:31" ht="18" hidden="1" customHeight="1" thickBot="1">
      <c r="A16" s="555" t="s">
        <v>162</v>
      </c>
      <c r="B16" s="575">
        <v>68</v>
      </c>
      <c r="C16" s="566">
        <v>42</v>
      </c>
      <c r="D16" s="566">
        <v>44</v>
      </c>
      <c r="E16" s="565">
        <v>75</v>
      </c>
      <c r="F16" s="565">
        <v>135</v>
      </c>
      <c r="G16" s="565">
        <v>448</v>
      </c>
      <c r="H16" s="566">
        <v>507</v>
      </c>
      <c r="I16" s="566">
        <v>808</v>
      </c>
      <c r="J16" s="570">
        <v>795</v>
      </c>
      <c r="K16" s="565">
        <v>313</v>
      </c>
      <c r="L16" s="565">
        <v>246</v>
      </c>
      <c r="M16" s="565">
        <v>143</v>
      </c>
      <c r="N16" s="576">
        <f t="shared" si="2"/>
        <v>3624</v>
      </c>
      <c r="O16" s="51"/>
      <c r="P16" s="569" t="s">
        <v>162</v>
      </c>
      <c r="Q16" s="577">
        <v>9</v>
      </c>
      <c r="R16" s="566">
        <v>16</v>
      </c>
      <c r="S16" s="566">
        <v>12</v>
      </c>
      <c r="T16" s="565">
        <v>6</v>
      </c>
      <c r="U16" s="578">
        <v>7</v>
      </c>
      <c r="V16" s="578">
        <v>14</v>
      </c>
      <c r="W16" s="566">
        <v>9</v>
      </c>
      <c r="X16" s="566">
        <v>14</v>
      </c>
      <c r="Y16" s="566">
        <v>9</v>
      </c>
      <c r="Z16" s="566">
        <v>9</v>
      </c>
      <c r="AA16" s="578">
        <v>8</v>
      </c>
      <c r="AB16" s="578">
        <v>7</v>
      </c>
      <c r="AC16" s="579">
        <f t="shared" si="3"/>
        <v>120</v>
      </c>
    </row>
    <row r="17" spans="1:30" ht="18" hidden="1" customHeight="1" thickBot="1">
      <c r="A17" s="580" t="s">
        <v>163</v>
      </c>
      <c r="B17" s="581">
        <v>71</v>
      </c>
      <c r="C17" s="581">
        <v>97</v>
      </c>
      <c r="D17" s="581">
        <v>61</v>
      </c>
      <c r="E17" s="582">
        <v>105</v>
      </c>
      <c r="F17" s="582">
        <v>198</v>
      </c>
      <c r="G17" s="582">
        <v>442</v>
      </c>
      <c r="H17" s="583">
        <v>790</v>
      </c>
      <c r="I17" s="584">
        <v>674</v>
      </c>
      <c r="J17" s="584">
        <v>594</v>
      </c>
      <c r="K17" s="582">
        <v>275</v>
      </c>
      <c r="L17" s="582">
        <v>133</v>
      </c>
      <c r="M17" s="582">
        <v>108</v>
      </c>
      <c r="N17" s="576">
        <f t="shared" si="2"/>
        <v>3548</v>
      </c>
      <c r="O17" s="4"/>
      <c r="P17" s="585" t="s">
        <v>163</v>
      </c>
      <c r="Q17" s="581">
        <v>7</v>
      </c>
      <c r="R17" s="581">
        <v>13</v>
      </c>
      <c r="S17" s="581">
        <v>12</v>
      </c>
      <c r="T17" s="582">
        <v>11</v>
      </c>
      <c r="U17" s="582">
        <v>12</v>
      </c>
      <c r="V17" s="582">
        <v>15</v>
      </c>
      <c r="W17" s="582">
        <v>20</v>
      </c>
      <c r="X17" s="582">
        <v>15</v>
      </c>
      <c r="Y17" s="582">
        <v>15</v>
      </c>
      <c r="Z17" s="582">
        <v>20</v>
      </c>
      <c r="AA17" s="582">
        <v>9</v>
      </c>
      <c r="AB17" s="582">
        <v>7</v>
      </c>
      <c r="AC17" s="586">
        <f t="shared" si="3"/>
        <v>156</v>
      </c>
    </row>
    <row r="18" spans="1:30" ht="13.8" hidden="1" thickBot="1">
      <c r="A18" s="587" t="s">
        <v>164</v>
      </c>
      <c r="B18" s="577">
        <v>38</v>
      </c>
      <c r="C18" s="582">
        <v>19</v>
      </c>
      <c r="D18" s="582">
        <v>38</v>
      </c>
      <c r="E18" s="582">
        <v>203</v>
      </c>
      <c r="F18" s="582">
        <v>146</v>
      </c>
      <c r="G18" s="582">
        <v>439</v>
      </c>
      <c r="H18" s="583">
        <v>964</v>
      </c>
      <c r="I18" s="583">
        <v>1154</v>
      </c>
      <c r="J18" s="582">
        <v>423</v>
      </c>
      <c r="K18" s="582">
        <v>388</v>
      </c>
      <c r="L18" s="582">
        <v>176</v>
      </c>
      <c r="M18" s="582">
        <v>143</v>
      </c>
      <c r="N18" s="588">
        <f t="shared" si="2"/>
        <v>4131</v>
      </c>
      <c r="O18" s="4"/>
      <c r="P18" s="589" t="s">
        <v>164</v>
      </c>
      <c r="Q18" s="582">
        <v>7</v>
      </c>
      <c r="R18" s="582">
        <v>7</v>
      </c>
      <c r="S18" s="582">
        <v>8</v>
      </c>
      <c r="T18" s="582">
        <v>12</v>
      </c>
      <c r="U18" s="582">
        <v>9</v>
      </c>
      <c r="V18" s="582">
        <v>6</v>
      </c>
      <c r="W18" s="582">
        <v>11</v>
      </c>
      <c r="X18" s="582">
        <v>8</v>
      </c>
      <c r="Y18" s="582">
        <v>16</v>
      </c>
      <c r="Z18" s="582">
        <v>40</v>
      </c>
      <c r="AA18" s="582">
        <v>17</v>
      </c>
      <c r="AB18" s="582">
        <v>16</v>
      </c>
      <c r="AC18" s="582">
        <f t="shared" si="3"/>
        <v>157</v>
      </c>
    </row>
    <row r="19" spans="1:30" ht="13.8" hidden="1" thickBot="1">
      <c r="A19" s="590" t="s">
        <v>165</v>
      </c>
      <c r="B19" s="584">
        <v>49</v>
      </c>
      <c r="C19" s="584">
        <v>63</v>
      </c>
      <c r="D19" s="584">
        <v>50</v>
      </c>
      <c r="E19" s="584">
        <v>71</v>
      </c>
      <c r="F19" s="584">
        <v>144</v>
      </c>
      <c r="G19" s="584">
        <v>374</v>
      </c>
      <c r="H19" s="591">
        <v>729</v>
      </c>
      <c r="I19" s="591">
        <v>1097</v>
      </c>
      <c r="J19" s="591">
        <v>650</v>
      </c>
      <c r="K19" s="584">
        <v>397</v>
      </c>
      <c r="L19" s="584">
        <v>192</v>
      </c>
      <c r="M19" s="584">
        <v>217</v>
      </c>
      <c r="N19" s="588">
        <f t="shared" si="2"/>
        <v>4033</v>
      </c>
      <c r="O19" s="4"/>
      <c r="P19" s="592" t="s">
        <v>165</v>
      </c>
      <c r="Q19" s="584">
        <v>10</v>
      </c>
      <c r="R19" s="584">
        <v>6</v>
      </c>
      <c r="S19" s="584">
        <v>14</v>
      </c>
      <c r="T19" s="584">
        <v>10</v>
      </c>
      <c r="U19" s="584">
        <v>10</v>
      </c>
      <c r="V19" s="584">
        <v>19</v>
      </c>
      <c r="W19" s="584">
        <v>11</v>
      </c>
      <c r="X19" s="584">
        <v>20</v>
      </c>
      <c r="Y19" s="584">
        <v>15</v>
      </c>
      <c r="Z19" s="584">
        <v>8</v>
      </c>
      <c r="AA19" s="584">
        <v>11</v>
      </c>
      <c r="AB19" s="584">
        <v>8</v>
      </c>
      <c r="AC19" s="582">
        <f t="shared" si="3"/>
        <v>142</v>
      </c>
    </row>
    <row r="20" spans="1:30" ht="13.8" hidden="1" thickBot="1">
      <c r="A20" s="587" t="s">
        <v>166</v>
      </c>
      <c r="B20" s="584">
        <v>53</v>
      </c>
      <c r="C20" s="584">
        <v>39</v>
      </c>
      <c r="D20" s="584">
        <v>74</v>
      </c>
      <c r="E20" s="584">
        <v>64</v>
      </c>
      <c r="F20" s="584">
        <v>208</v>
      </c>
      <c r="G20" s="584">
        <v>491</v>
      </c>
      <c r="H20" s="584">
        <v>454</v>
      </c>
      <c r="I20" s="591">
        <v>1068</v>
      </c>
      <c r="J20" s="584">
        <v>568</v>
      </c>
      <c r="K20" s="584">
        <v>407</v>
      </c>
      <c r="L20" s="584">
        <v>228</v>
      </c>
      <c r="M20" s="584">
        <v>81</v>
      </c>
      <c r="N20" s="593">
        <f t="shared" si="2"/>
        <v>3735</v>
      </c>
      <c r="O20" s="4"/>
      <c r="P20" s="589" t="s">
        <v>166</v>
      </c>
      <c r="Q20" s="584">
        <v>12</v>
      </c>
      <c r="R20" s="584">
        <v>13</v>
      </c>
      <c r="S20" s="584">
        <v>46</v>
      </c>
      <c r="T20" s="584">
        <v>9</v>
      </c>
      <c r="U20" s="584">
        <v>20</v>
      </c>
      <c r="V20" s="584">
        <v>4</v>
      </c>
      <c r="W20" s="584">
        <v>8</v>
      </c>
      <c r="X20" s="584">
        <v>30</v>
      </c>
      <c r="Y20" s="584">
        <v>22</v>
      </c>
      <c r="Z20" s="584">
        <v>20</v>
      </c>
      <c r="AA20" s="584">
        <v>16</v>
      </c>
      <c r="AB20" s="584">
        <v>12</v>
      </c>
      <c r="AC20" s="594">
        <f t="shared" si="3"/>
        <v>212</v>
      </c>
    </row>
    <row r="21" spans="1:30" ht="13.8" hidden="1" thickBot="1">
      <c r="A21" s="587" t="s">
        <v>167</v>
      </c>
      <c r="B21" s="595">
        <v>67</v>
      </c>
      <c r="C21" s="595">
        <v>62</v>
      </c>
      <c r="D21" s="595">
        <v>57</v>
      </c>
      <c r="E21" s="595">
        <v>77</v>
      </c>
      <c r="F21" s="595">
        <v>473</v>
      </c>
      <c r="G21" s="595">
        <v>468</v>
      </c>
      <c r="H21" s="596">
        <v>659</v>
      </c>
      <c r="I21" s="595">
        <v>851</v>
      </c>
      <c r="J21" s="595">
        <v>542</v>
      </c>
      <c r="K21" s="595">
        <v>270</v>
      </c>
      <c r="L21" s="595">
        <v>208</v>
      </c>
      <c r="M21" s="595">
        <v>174</v>
      </c>
      <c r="N21" s="597">
        <f t="shared" si="2"/>
        <v>3908</v>
      </c>
      <c r="O21" s="4" t="s">
        <v>3</v>
      </c>
      <c r="P21" s="592" t="s">
        <v>167</v>
      </c>
      <c r="Q21" s="584">
        <v>6</v>
      </c>
      <c r="R21" s="584">
        <v>25</v>
      </c>
      <c r="S21" s="584">
        <v>29</v>
      </c>
      <c r="T21" s="584">
        <v>4</v>
      </c>
      <c r="U21" s="584">
        <v>17</v>
      </c>
      <c r="V21" s="584">
        <v>19</v>
      </c>
      <c r="W21" s="584">
        <v>14</v>
      </c>
      <c r="X21" s="584">
        <v>37</v>
      </c>
      <c r="Y21" s="598">
        <v>76</v>
      </c>
      <c r="Z21" s="584">
        <v>34</v>
      </c>
      <c r="AA21" s="584">
        <v>17</v>
      </c>
      <c r="AB21" s="584">
        <v>18</v>
      </c>
      <c r="AC21" s="594">
        <f t="shared" si="3"/>
        <v>296</v>
      </c>
    </row>
    <row r="22" spans="1:30">
      <c r="A22" s="6"/>
      <c r="B22" s="112"/>
      <c r="C22" s="112"/>
      <c r="D22" s="112"/>
      <c r="E22" s="112"/>
      <c r="F22" s="112"/>
      <c r="G22" s="112"/>
      <c r="H22" s="112"/>
      <c r="I22" s="112"/>
      <c r="J22" s="112"/>
      <c r="K22" s="112"/>
      <c r="L22" s="112"/>
      <c r="M22" s="112"/>
      <c r="N22" s="7"/>
      <c r="O22" s="4"/>
      <c r="P22" s="8"/>
      <c r="Q22" s="113"/>
      <c r="R22" s="113"/>
      <c r="S22" s="113"/>
      <c r="T22" s="113"/>
      <c r="U22" s="113"/>
      <c r="V22" s="113"/>
      <c r="W22" s="113"/>
      <c r="X22" s="113"/>
      <c r="Y22" s="113"/>
      <c r="Z22" s="113"/>
      <c r="AA22" s="113"/>
      <c r="AB22" s="113"/>
      <c r="AC22" s="112"/>
    </row>
    <row r="23" spans="1:30" ht="13.5" customHeight="1">
      <c r="A23" s="848" t="s">
        <v>360</v>
      </c>
      <c r="B23" s="849"/>
      <c r="C23" s="849"/>
      <c r="D23" s="849"/>
      <c r="E23" s="849"/>
      <c r="F23" s="849"/>
      <c r="G23" s="849"/>
      <c r="H23" s="849"/>
      <c r="I23" s="849"/>
      <c r="J23" s="849"/>
      <c r="K23" s="849"/>
      <c r="L23" s="849"/>
      <c r="M23" s="849"/>
      <c r="N23" s="850"/>
      <c r="O23" s="4"/>
      <c r="P23" s="848" t="str">
        <f>+A23</f>
        <v>2025年 第17週（4/21～4/27） 現在</v>
      </c>
      <c r="Q23" s="849"/>
      <c r="R23" s="849"/>
      <c r="S23" s="849"/>
      <c r="T23" s="849"/>
      <c r="U23" s="849"/>
      <c r="V23" s="849"/>
      <c r="W23" s="849"/>
      <c r="X23" s="849"/>
      <c r="Y23" s="849"/>
      <c r="Z23" s="849"/>
      <c r="AA23" s="849"/>
      <c r="AB23" s="849"/>
      <c r="AC23" s="850"/>
    </row>
    <row r="24" spans="1:30" ht="13.8" thickBot="1">
      <c r="A24" s="135" t="s">
        <v>41</v>
      </c>
      <c r="B24" s="4"/>
      <c r="C24" s="4"/>
      <c r="D24" s="4"/>
      <c r="E24" s="4"/>
      <c r="F24" s="4"/>
      <c r="G24" s="4" t="s">
        <v>17</v>
      </c>
      <c r="H24" s="4"/>
      <c r="I24" s="4"/>
      <c r="J24" s="4"/>
      <c r="K24" s="4"/>
      <c r="L24" s="4"/>
      <c r="M24" s="4"/>
      <c r="N24" s="10"/>
      <c r="O24" s="4"/>
      <c r="P24" s="136"/>
      <c r="Q24" s="4"/>
      <c r="R24" s="4"/>
      <c r="S24" s="4"/>
      <c r="T24" s="4"/>
      <c r="U24" s="4"/>
      <c r="V24" s="4"/>
      <c r="W24" s="4"/>
      <c r="X24" s="4"/>
      <c r="Y24" s="4"/>
      <c r="Z24" s="4"/>
      <c r="AA24" s="4"/>
      <c r="AB24" s="4"/>
      <c r="AC24" s="12"/>
    </row>
    <row r="25" spans="1:30" ht="33" customHeight="1" thickBot="1">
      <c r="A25" s="832" t="s">
        <v>168</v>
      </c>
      <c r="B25" s="833"/>
      <c r="C25" s="834"/>
      <c r="D25" s="835" t="s">
        <v>222</v>
      </c>
      <c r="E25" s="836"/>
      <c r="F25" s="4"/>
      <c r="G25" s="4" t="s">
        <v>17</v>
      </c>
      <c r="H25" s="4"/>
      <c r="I25" s="4"/>
      <c r="J25" s="4"/>
      <c r="K25" s="4"/>
      <c r="L25" s="4"/>
      <c r="M25" s="4"/>
      <c r="N25" s="10"/>
      <c r="O25" s="51" t="s">
        <v>17</v>
      </c>
      <c r="P25" s="71"/>
      <c r="Q25" s="599" t="s">
        <v>169</v>
      </c>
      <c r="R25" s="837" t="s">
        <v>222</v>
      </c>
      <c r="S25" s="838"/>
      <c r="T25" s="839"/>
      <c r="U25" s="4"/>
      <c r="V25" s="4"/>
      <c r="W25" s="4"/>
      <c r="X25" s="4"/>
      <c r="Y25" s="4"/>
      <c r="Z25" s="4"/>
      <c r="AA25" s="4"/>
      <c r="AB25" s="4"/>
      <c r="AC25" s="12"/>
    </row>
    <row r="26" spans="1:30" ht="15" customHeight="1">
      <c r="A26" s="9" t="s">
        <v>361</v>
      </c>
      <c r="B26" s="4"/>
      <c r="C26" s="4"/>
      <c r="D26" s="4" t="s">
        <v>3</v>
      </c>
      <c r="E26" s="4"/>
      <c r="F26" s="4"/>
      <c r="G26" s="4"/>
      <c r="H26" s="4"/>
      <c r="I26" s="4"/>
      <c r="J26" s="4"/>
      <c r="K26" s="4"/>
      <c r="L26" s="4"/>
      <c r="M26" s="4"/>
      <c r="N26" s="10"/>
      <c r="O26" s="51" t="s">
        <v>17</v>
      </c>
      <c r="P26" s="70"/>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51"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7"/>
    </row>
    <row r="31" spans="1:30">
      <c r="A31" s="9"/>
      <c r="B31" s="4"/>
      <c r="C31" s="4"/>
      <c r="D31" s="4"/>
      <c r="E31" s="4"/>
      <c r="F31" s="4"/>
      <c r="G31" s="4"/>
      <c r="H31" s="4"/>
      <c r="I31" s="4"/>
      <c r="J31" s="4"/>
      <c r="K31" s="4"/>
      <c r="L31" s="4"/>
      <c r="M31" s="4"/>
      <c r="N31" s="10"/>
      <c r="O31" s="4"/>
      <c r="P31" s="5"/>
      <c r="AC31" s="13"/>
    </row>
    <row r="32" spans="1:30" ht="21.6">
      <c r="A32" s="145" t="s">
        <v>170</v>
      </c>
      <c r="B32" s="4"/>
      <c r="C32" s="4"/>
      <c r="D32" s="4"/>
      <c r="E32" s="4"/>
      <c r="F32" s="4"/>
      <c r="G32" s="4"/>
      <c r="H32" s="4"/>
      <c r="I32" s="4"/>
      <c r="J32" s="4"/>
      <c r="K32" s="4"/>
      <c r="L32" s="4"/>
      <c r="M32" s="4"/>
      <c r="N32" s="10"/>
      <c r="O32" s="4"/>
      <c r="P32" s="5"/>
      <c r="AC32" s="13"/>
    </row>
    <row r="33" spans="1:29" ht="13.8" thickBot="1">
      <c r="A33" s="600"/>
      <c r="B33" s="601"/>
      <c r="C33" s="601"/>
      <c r="D33" s="601"/>
      <c r="E33" s="601"/>
      <c r="F33" s="601"/>
      <c r="G33" s="601"/>
      <c r="H33" s="601"/>
      <c r="I33" s="601"/>
      <c r="J33" s="601"/>
      <c r="K33" s="601"/>
      <c r="L33" s="601"/>
      <c r="M33" s="601"/>
      <c r="N33" s="602"/>
      <c r="O33" s="4"/>
      <c r="P33" s="603"/>
      <c r="Q33" s="604"/>
      <c r="R33" s="604"/>
      <c r="S33" s="604"/>
      <c r="T33" s="604"/>
      <c r="U33" s="604"/>
      <c r="V33" s="604"/>
      <c r="W33" s="604"/>
      <c r="X33" s="604"/>
      <c r="Y33" s="604"/>
      <c r="Z33" s="604"/>
      <c r="AA33" s="604"/>
      <c r="AB33" s="604"/>
      <c r="AC33" s="605"/>
    </row>
    <row r="34" spans="1:29">
      <c r="A34" s="606"/>
      <c r="C34" s="4"/>
      <c r="D34" s="4"/>
      <c r="E34" s="4"/>
      <c r="F34" s="4"/>
      <c r="G34" s="4"/>
      <c r="H34" s="4"/>
      <c r="I34" s="4"/>
      <c r="J34" s="4"/>
      <c r="K34" s="4"/>
      <c r="L34" s="4"/>
      <c r="M34" s="4"/>
      <c r="N34" s="4"/>
      <c r="O34" s="4"/>
    </row>
    <row r="35" spans="1:29">
      <c r="O35" s="4"/>
    </row>
    <row r="36" spans="1:29">
      <c r="K36" s="114"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9" t="s">
        <v>171</v>
      </c>
      <c r="R40" s="59"/>
      <c r="S40" s="59"/>
      <c r="T40" s="59"/>
      <c r="U40" s="59"/>
      <c r="V40" s="59"/>
      <c r="W40" s="59"/>
      <c r="X40" s="59"/>
    </row>
    <row r="41" spans="1:29">
      <c r="Q41" s="59" t="s">
        <v>172</v>
      </c>
      <c r="R41" s="59"/>
      <c r="S41" s="59"/>
      <c r="T41" s="59"/>
      <c r="U41" s="59"/>
      <c r="V41" s="59"/>
      <c r="W41" s="59"/>
      <c r="X41" s="59"/>
    </row>
  </sheetData>
  <mergeCells count="9">
    <mergeCell ref="A25:C25"/>
    <mergeCell ref="D25:E25"/>
    <mergeCell ref="R25:T25"/>
    <mergeCell ref="A1:N1"/>
    <mergeCell ref="P1:AC1"/>
    <mergeCell ref="A2:N2"/>
    <mergeCell ref="P2:AC2"/>
    <mergeCell ref="A23:N23"/>
    <mergeCell ref="P23:AC23"/>
  </mergeCells>
  <phoneticPr fontId="82"/>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B1" workbookViewId="0">
      <selection activeCell="K10" sqref="K10"/>
    </sheetView>
  </sheetViews>
  <sheetFormatPr defaultRowHeight="13.2"/>
  <cols>
    <col min="4" max="9" width="7.21875" customWidth="1"/>
    <col min="14" max="14" width="9.44140625" bestFit="1" customWidth="1"/>
  </cols>
  <sheetData>
    <row r="2" spans="1:26">
      <c r="A2" s="286"/>
      <c r="D2" t="s">
        <v>186</v>
      </c>
      <c r="E2" s="287" t="s">
        <v>187</v>
      </c>
      <c r="F2" t="s">
        <v>188</v>
      </c>
      <c r="G2" t="s">
        <v>189</v>
      </c>
      <c r="H2" t="s">
        <v>190</v>
      </c>
      <c r="I2" t="s">
        <v>191</v>
      </c>
      <c r="J2" t="s">
        <v>192</v>
      </c>
    </row>
    <row r="4" spans="1:26">
      <c r="D4" s="288">
        <v>8</v>
      </c>
      <c r="E4" s="288">
        <v>13</v>
      </c>
      <c r="F4" s="289">
        <v>2</v>
      </c>
      <c r="G4" s="290">
        <v>2</v>
      </c>
      <c r="H4" s="289">
        <v>0</v>
      </c>
      <c r="I4" s="289">
        <v>1</v>
      </c>
      <c r="J4" s="289">
        <v>2</v>
      </c>
      <c r="L4" s="291"/>
      <c r="M4">
        <f>SUM(D4:L4)</f>
        <v>28</v>
      </c>
    </row>
    <row r="5" spans="1:26">
      <c r="D5" s="292">
        <f>+D4/$M$4</f>
        <v>0.2857142857142857</v>
      </c>
      <c r="E5" s="292">
        <f t="shared" ref="E5:J5" si="0">+E4/$M$4</f>
        <v>0.4642857142857143</v>
      </c>
      <c r="F5" s="293">
        <f t="shared" si="0"/>
        <v>7.1428571428571425E-2</v>
      </c>
      <c r="G5" s="294">
        <f t="shared" si="0"/>
        <v>7.1428571428571425E-2</v>
      </c>
      <c r="H5" s="293">
        <f t="shared" si="0"/>
        <v>0</v>
      </c>
      <c r="I5" s="293">
        <f t="shared" si="0"/>
        <v>3.5714285714285712E-2</v>
      </c>
      <c r="J5" s="293">
        <f t="shared" si="0"/>
        <v>7.1428571428571425E-2</v>
      </c>
    </row>
    <row r="8" spans="1:26" ht="13.8" thickBot="1"/>
    <row r="9" spans="1:26" ht="13.8" thickBot="1">
      <c r="N9" s="856" t="s">
        <v>218</v>
      </c>
      <c r="O9" s="857"/>
      <c r="P9" s="134"/>
      <c r="Q9" s="134"/>
      <c r="R9" s="134"/>
      <c r="S9" s="134"/>
    </row>
    <row r="10" spans="1:26" ht="13.8" thickBot="1">
      <c r="N10" s="858" t="s">
        <v>193</v>
      </c>
      <c r="O10" s="859"/>
      <c r="P10" s="860"/>
      <c r="Q10" s="861" t="s">
        <v>194</v>
      </c>
      <c r="R10" s="862"/>
      <c r="S10" s="863"/>
    </row>
    <row r="11" spans="1:26" ht="13.8" thickBot="1">
      <c r="N11" s="295" t="s">
        <v>195</v>
      </c>
      <c r="O11" s="296" t="s">
        <v>195</v>
      </c>
      <c r="P11" s="297" t="s">
        <v>195</v>
      </c>
      <c r="Q11" s="295" t="s">
        <v>195</v>
      </c>
      <c r="R11" s="296" t="s">
        <v>195</v>
      </c>
      <c r="S11" s="298" t="s">
        <v>195</v>
      </c>
    </row>
    <row r="12" spans="1:26" ht="13.8" thickTop="1">
      <c r="N12" s="299" t="s">
        <v>196</v>
      </c>
      <c r="O12" s="300" t="s">
        <v>197</v>
      </c>
      <c r="P12" s="301" t="s">
        <v>198</v>
      </c>
      <c r="Q12" s="299" t="s">
        <v>196</v>
      </c>
      <c r="R12" s="300" t="s">
        <v>197</v>
      </c>
      <c r="S12" s="302" t="s">
        <v>198</v>
      </c>
    </row>
    <row r="13" spans="1:26" ht="13.8" thickBot="1">
      <c r="N13" s="303">
        <f t="shared" ref="N13:S13" si="1">+U13</f>
        <v>5667</v>
      </c>
      <c r="O13" s="304">
        <f t="shared" si="1"/>
        <v>2872</v>
      </c>
      <c r="P13" s="305">
        <f t="shared" si="1"/>
        <v>2795</v>
      </c>
      <c r="Q13" s="306">
        <f t="shared" si="1"/>
        <v>10132</v>
      </c>
      <c r="R13" s="304">
        <f t="shared" si="1"/>
        <v>4761</v>
      </c>
      <c r="S13" s="307">
        <f t="shared" si="1"/>
        <v>5371</v>
      </c>
      <c r="U13">
        <v>5667</v>
      </c>
      <c r="V13">
        <v>2872</v>
      </c>
      <c r="W13">
        <v>2795</v>
      </c>
      <c r="X13">
        <v>10132</v>
      </c>
      <c r="Y13">
        <v>4761</v>
      </c>
      <c r="Z13">
        <v>5371</v>
      </c>
    </row>
    <row r="15" spans="1:26" ht="13.8" thickBot="1"/>
    <row r="16" spans="1:26" ht="13.8" thickBot="1">
      <c r="N16" s="856" t="s">
        <v>223</v>
      </c>
      <c r="O16" s="857"/>
      <c r="P16" s="134"/>
      <c r="Q16" s="134"/>
      <c r="R16" s="134"/>
      <c r="S16" s="134"/>
    </row>
    <row r="17" spans="14:26" ht="13.8" thickBot="1">
      <c r="N17" s="858" t="s">
        <v>193</v>
      </c>
      <c r="O17" s="859"/>
      <c r="P17" s="860"/>
      <c r="Q17" s="861" t="s">
        <v>194</v>
      </c>
      <c r="R17" s="862"/>
      <c r="S17" s="863"/>
    </row>
    <row r="18" spans="14:26" ht="13.8" thickBot="1">
      <c r="N18" s="295" t="s">
        <v>195</v>
      </c>
      <c r="O18" s="296" t="s">
        <v>195</v>
      </c>
      <c r="P18" s="297" t="s">
        <v>195</v>
      </c>
      <c r="Q18" s="295" t="s">
        <v>195</v>
      </c>
      <c r="R18" s="296" t="s">
        <v>195</v>
      </c>
      <c r="S18" s="298" t="s">
        <v>195</v>
      </c>
    </row>
    <row r="19" spans="14:26" ht="13.8" thickTop="1">
      <c r="N19" s="299" t="s">
        <v>196</v>
      </c>
      <c r="O19" s="300" t="s">
        <v>197</v>
      </c>
      <c r="P19" s="301" t="s">
        <v>198</v>
      </c>
      <c r="Q19" s="299" t="s">
        <v>196</v>
      </c>
      <c r="R19" s="300" t="s">
        <v>197</v>
      </c>
      <c r="S19" s="302" t="s">
        <v>198</v>
      </c>
    </row>
    <row r="20" spans="14:26" ht="13.8" thickBot="1">
      <c r="N20" s="306">
        <f t="shared" ref="N20:S20" si="2">+U20</f>
        <v>4621</v>
      </c>
      <c r="O20" s="304">
        <f t="shared" si="2"/>
        <v>2386</v>
      </c>
      <c r="P20" s="305">
        <f t="shared" si="2"/>
        <v>2235</v>
      </c>
      <c r="Q20" s="306">
        <f t="shared" si="2"/>
        <v>8138</v>
      </c>
      <c r="R20" s="304">
        <f t="shared" si="2"/>
        <v>3770</v>
      </c>
      <c r="S20" s="307">
        <f t="shared" si="2"/>
        <v>4368</v>
      </c>
      <c r="U20">
        <v>4621</v>
      </c>
      <c r="V20">
        <v>2386</v>
      </c>
      <c r="W20">
        <v>2235</v>
      </c>
      <c r="X20">
        <v>8138</v>
      </c>
      <c r="Y20">
        <v>3770</v>
      </c>
      <c r="Z20">
        <v>4368</v>
      </c>
    </row>
    <row r="22" spans="14:26" ht="13.8" thickBot="1"/>
    <row r="23" spans="14:26" ht="13.8" thickBot="1">
      <c r="N23" s="851" t="s">
        <v>193</v>
      </c>
      <c r="O23" s="852"/>
      <c r="P23" s="852"/>
      <c r="Q23" s="853" t="s">
        <v>194</v>
      </c>
      <c r="R23" s="854"/>
      <c r="S23" s="855"/>
    </row>
    <row r="24" spans="14:26">
      <c r="N24" s="308" t="s">
        <v>196</v>
      </c>
      <c r="O24" s="309" t="s">
        <v>197</v>
      </c>
      <c r="P24" s="310" t="s">
        <v>198</v>
      </c>
      <c r="Q24" s="308" t="s">
        <v>196</v>
      </c>
      <c r="R24" s="309" t="s">
        <v>197</v>
      </c>
      <c r="S24" s="311" t="s">
        <v>198</v>
      </c>
    </row>
    <row r="25" spans="14:26" ht="13.8" thickBot="1">
      <c r="N25" s="312">
        <f>(N20-N13)/N20</f>
        <v>-0.22635793118372646</v>
      </c>
      <c r="O25" s="313">
        <f t="shared" ref="O25:S25" si="3">(O20-O13)/O20</f>
        <v>-0.20368818105616093</v>
      </c>
      <c r="P25" s="314">
        <f t="shared" si="3"/>
        <v>-0.2505592841163311</v>
      </c>
      <c r="Q25" s="312">
        <f>(Q20-Q13)/Q20</f>
        <v>-0.24502334725976899</v>
      </c>
      <c r="R25" s="313">
        <f t="shared" si="3"/>
        <v>-0.26286472148541112</v>
      </c>
      <c r="S25" s="315">
        <f t="shared" si="3"/>
        <v>-0.22962454212454211</v>
      </c>
    </row>
  </sheetData>
  <mergeCells count="8">
    <mergeCell ref="N23:P23"/>
    <mergeCell ref="Q23:S23"/>
    <mergeCell ref="N9:O9"/>
    <mergeCell ref="N10:P10"/>
    <mergeCell ref="Q10:S10"/>
    <mergeCell ref="N16:O16"/>
    <mergeCell ref="N17:P17"/>
    <mergeCell ref="Q17:S17"/>
  </mergeCells>
  <phoneticPr fontId="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17　ノロウイルス関連情報 </vt:lpstr>
      <vt:lpstr>17　衛生訓話</vt:lpstr>
      <vt:lpstr>17　食中毒記事等 </vt:lpstr>
      <vt:lpstr>17　 海外情報</vt:lpstr>
      <vt:lpstr>15　国内感染症情報</vt:lpstr>
      <vt:lpstr>17　感染症統計</vt:lpstr>
      <vt:lpstr>Sheet1</vt:lpstr>
      <vt:lpstr>17　食品回収</vt:lpstr>
      <vt:lpstr>17　食品表示</vt:lpstr>
      <vt:lpstr>17　残留農薬など</vt:lpstr>
      <vt:lpstr>'15　国内感染症情報'!Print_Area</vt:lpstr>
      <vt:lpstr>'17　 海外情報'!Print_Area</vt:lpstr>
      <vt:lpstr>'17　ノロウイルス関連情報 '!Print_Area</vt:lpstr>
      <vt:lpstr>'17　衛生訓話'!Print_Area</vt:lpstr>
      <vt:lpstr>'17　感染症統計'!Print_Area</vt:lpstr>
      <vt:lpstr>'17　残留農薬など'!Print_Area</vt:lpstr>
      <vt:lpstr>'17　食中毒記事等 '!Print_Area</vt:lpstr>
      <vt:lpstr>'17　食品回収'!Print_Area</vt:lpstr>
      <vt:lpstr>'17　食品表示'!Print_Area</vt:lpstr>
      <vt:lpstr>スポンサー公告!Print_Area</vt:lpstr>
      <vt:lpstr>'17　食中毒記事等 '!Print_Titles</vt:lpstr>
      <vt:lpstr>'17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2025-05-07T22:46:30Z</dcterms:modified>
  <cp:category/>
  <cp:contentStatus/>
</cp:coreProperties>
</file>