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hidePivotFieldList="1"/>
  <xr:revisionPtr revIDLastSave="0" documentId="13_ncr:1_{302AA417-2C2A-4456-85DE-8729C0E68E34}"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sheetId="230" r:id="rId2"/>
    <sheet name="16　ノロウイルス関連情報 " sheetId="101" r:id="rId3"/>
    <sheet name="16  衛生訓話" sheetId="238" r:id="rId4"/>
    <sheet name="16　食中毒記事等 " sheetId="29" r:id="rId5"/>
    <sheet name="16　 海外情報" sheetId="123" r:id="rId6"/>
    <sheet name="15　国内感染症情報" sheetId="124" r:id="rId7"/>
    <sheet name="16　感染症統計" sheetId="125" r:id="rId8"/>
    <sheet name="Sheet1" sheetId="209" state="hidden" r:id="rId9"/>
    <sheet name="16　食品回収" sheetId="60" r:id="rId10"/>
    <sheet name="16　食品表示" sheetId="156" r:id="rId11"/>
    <sheet name="16　残留農薬など" sheetId="34" r:id="rId12"/>
  </sheets>
  <definedNames>
    <definedName name="_xlnm._FilterDatabase" localSheetId="2" hidden="1">'16　ノロウイルス関連情報 '!$A$22:$G$75</definedName>
    <definedName name="_xlnm._FilterDatabase" localSheetId="4" hidden="1">'16　食中毒記事等 '!$A$1:$D$1</definedName>
    <definedName name="_xlnm._FilterDatabase" localSheetId="9" hidden="1">'16　食品回収'!$A$1:$E$33</definedName>
    <definedName name="_xlnm._FilterDatabase" localSheetId="10" hidden="1">'16　食品表示'!$A$1:$C$1</definedName>
    <definedName name="_xlnm.Print_Area" localSheetId="6">'15　国内感染症情報'!$A$1:$D$34</definedName>
    <definedName name="_xlnm.Print_Area" localSheetId="3">'16  衛生訓話'!$A$1:$M$24</definedName>
    <definedName name="_xlnm.Print_Area" localSheetId="5">'16　 海外情報'!$A$1:$C$49</definedName>
    <definedName name="_xlnm.Print_Area" localSheetId="2">'16　ノロウイルス関連情報 '!$A$19:$N$84</definedName>
    <definedName name="_xlnm.Print_Area" localSheetId="7">'16　感染症統計'!$A$1:$AC$39</definedName>
    <definedName name="_xlnm.Print_Area" localSheetId="11">'16　残留農薬など'!$A$1:$N$16</definedName>
    <definedName name="_xlnm.Print_Area" localSheetId="4">'16　食中毒記事等 '!$A$1:$D$54</definedName>
    <definedName name="_xlnm.Print_Area" localSheetId="9">'16　食品回収'!$A$1:$E$37</definedName>
    <definedName name="_xlnm.Print_Area" localSheetId="10">'16　食品表示'!$A$1:$C$36</definedName>
    <definedName name="_xlnm.Print_Area" localSheetId="1">スポンサー公告!$A$1:$AI$64</definedName>
    <definedName name="_xlnm.Print_Titles" localSheetId="4">'16　食中毒記事等 '!$1:$1</definedName>
    <definedName name="_xlnm.Print_Titles" localSheetId="10">'16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B25" i="101" l="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70" i="101"/>
  <c r="M4" i="209"/>
  <c r="B15" i="78"/>
  <c r="S13" i="209" l="1"/>
  <c r="R13" i="209"/>
  <c r="Q13" i="209"/>
  <c r="P13" i="209"/>
  <c r="O13" i="209"/>
  <c r="N13" i="209"/>
  <c r="S20" i="209"/>
  <c r="R20" i="209"/>
  <c r="Q20" i="209"/>
  <c r="P20" i="209"/>
  <c r="O20" i="209"/>
  <c r="N20" i="209"/>
  <c r="G25" i="101"/>
  <c r="G26" i="101"/>
  <c r="AC7" i="125"/>
  <c r="N7" i="125"/>
  <c r="B10" i="78" l="1"/>
  <c r="B13" i="78" l="1"/>
  <c r="B14" i="78"/>
  <c r="C4" i="125" l="1"/>
  <c r="D4" i="125"/>
  <c r="E4" i="125"/>
  <c r="F4" i="125"/>
  <c r="G4" i="125"/>
  <c r="H4" i="125"/>
  <c r="I4" i="125"/>
  <c r="J4" i="125"/>
  <c r="K4" i="125"/>
  <c r="L4" i="125"/>
  <c r="M4" i="125"/>
  <c r="B4" i="125"/>
  <c r="R4" i="125"/>
  <c r="S4" i="125"/>
  <c r="T4" i="125"/>
  <c r="U4" i="125"/>
  <c r="V4" i="125"/>
  <c r="W4" i="125"/>
  <c r="X4" i="125"/>
  <c r="Y4" i="125"/>
  <c r="Z4" i="125"/>
  <c r="AA4" i="125"/>
  <c r="AB4" i="125"/>
  <c r="Q4" i="125"/>
  <c r="AC4" i="125" l="1"/>
  <c r="N4" i="125"/>
  <c r="G70" i="101"/>
  <c r="B16" i="78"/>
  <c r="Q25" i="209" l="1"/>
  <c r="N25" i="209"/>
  <c r="R25" i="209"/>
  <c r="O25" i="209"/>
  <c r="D5" i="209"/>
  <c r="G5" i="209"/>
  <c r="P25" i="209"/>
  <c r="S25" i="209"/>
  <c r="E5" i="209"/>
  <c r="F5" i="209"/>
  <c r="H5" i="209"/>
  <c r="I5" i="209"/>
  <c r="J5" i="209"/>
  <c r="AC8" i="125" l="1"/>
  <c r="N8" i="125"/>
  <c r="D2" i="124" l="1"/>
  <c r="B12" i="78"/>
  <c r="G24" i="101" l="1"/>
  <c r="B24" i="101" s="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23" i="101"/>
  <c r="B23" i="101" s="1"/>
  <c r="M71" i="101"/>
  <c r="N71" i="101"/>
  <c r="G75" i="101"/>
  <c r="G74" i="101"/>
  <c r="G73" i="101"/>
  <c r="M75" i="101" l="1"/>
  <c r="B17" i="78"/>
  <c r="N9" i="125" l="1"/>
  <c r="AC9" i="125"/>
  <c r="B11" i="78" l="1"/>
  <c r="N10" i="125" l="1"/>
  <c r="N11" i="125"/>
  <c r="G11" i="78" l="1"/>
  <c r="P23" i="125" l="1"/>
  <c r="AC21" i="125"/>
  <c r="N21" i="125"/>
  <c r="AC20" i="125"/>
  <c r="N20" i="125"/>
  <c r="AC19" i="125"/>
  <c r="N19" i="125"/>
  <c r="AC18" i="125"/>
  <c r="N18" i="125"/>
  <c r="AC17" i="125"/>
  <c r="N17" i="125"/>
  <c r="AC16" i="125"/>
  <c r="N16" i="125"/>
  <c r="AC15" i="125"/>
  <c r="N15" i="125"/>
  <c r="AC14" i="125"/>
  <c r="N14" i="125"/>
  <c r="AC13" i="125"/>
  <c r="N13" i="125"/>
  <c r="AC12" i="125"/>
  <c r="N12" i="125"/>
  <c r="AC11" i="125"/>
  <c r="AC10" i="125"/>
  <c r="P4" i="125"/>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<sst xmlns="http://schemas.openxmlformats.org/spreadsheetml/2006/main" count="664" uniqueCount="463">
  <si>
    <t>皆様  週刊情報2024-10(9)を配信いたします</t>
    <phoneticPr fontId="5"/>
  </si>
  <si>
    <t>l</t>
    <phoneticPr fontId="30"/>
  </si>
  <si>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</si>
  <si>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</si>
  <si>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</si>
  <si>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</si>
  <si>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</si>
  <si>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</si>
  <si>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0"/>
  </si>
  <si>
    <t>2.　ノロウイルス</t>
    <phoneticPr fontId="30"/>
  </si>
  <si>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</si>
  <si>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</si>
  <si>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</si>
  <si>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</si>
  <si>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</si>
  <si>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0"/>
  </si>
  <si>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</si>
  <si>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</si>
  <si>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</si>
  <si>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</si>
  <si>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</si>
  <si>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</si>
  <si>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</si>
  <si>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0"/>
  </si>
  <si>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</si>
  <si>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</si>
  <si>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</si>
  <si>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0"/>
  </si>
  <si>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</si>
  <si>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</si>
  <si>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</si>
  <si>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0"/>
  </si>
  <si>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</si>
  <si>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0"/>
  </si>
  <si>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</si>
  <si>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</si>
  <si>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0"/>
  </si>
  <si>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</si>
  <si>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0"/>
  </si>
  <si>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</si>
  <si>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</si>
  <si>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2"/>
  </si>
  <si>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</si>
  <si>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</si>
  <si>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</si>
  <si>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</si>
  <si>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</si>
  <si>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</si>
  <si>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</si>
  <si>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</si>
  <si>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</si>
  <si>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</si>
  <si>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</si>
  <si>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</si>
  <si>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</si>
  <si>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</si>
  <si>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</si>
  <si>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</si>
  <si>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</si>
  <si>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</si>
  <si>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</si>
  <si>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</si>
  <si>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</si>
  <si>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</si>
  <si>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</si>
  <si>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</si>
  <si>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</si>
  <si>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</si>
  <si>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</si>
  <si>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</si>
  <si>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</si>
  <si>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</si>
  <si>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</si>
  <si>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</si>
  <si>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</si>
  <si>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</si>
  <si>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</si>
  <si>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</si>
  <si>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</si>
  <si>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</si>
  <si>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</si>
  <si>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</si>
  <si>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</si>
  <si>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</si>
  <si>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</si>
  <si>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</si>
  <si>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</si>
  <si>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</si>
  <si>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</si>
  <si>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</si>
  <si>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</si>
  <si>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</si>
  <si>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</si>
  <si>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</si>
  <si>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</si>
  <si>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</si>
  <si>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</si>
  <si>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</si>
  <si>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</si>
  <si>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</si>
  <si>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</si>
  <si>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</si>
  <si>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</si>
  <si>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</si>
  <si>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</si>
  <si>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</si>
  <si>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</si>
  <si>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</si>
  <si>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</si>
  <si>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</si>
  <si>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</si>
  <si>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</si>
  <si>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</si>
  <si>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</si>
  <si>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</si>
  <si>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</si>
  <si>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</si>
  <si>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</si>
  <si>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</si>
  <si>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</si>
  <si>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</si>
  <si>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</si>
  <si>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</si>
  <si>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</si>
  <si>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</si>
  <si>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</si>
  <si>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</si>
  <si>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2"/>
  </si>
  <si>
    <t>https://www.mhlw.go.jp/stf/covid-19/kokunainohasseijoukyou.html#h2_1</t>
    <phoneticPr fontId="82"/>
  </si>
  <si>
    <t>厚生労働省：データからわかる－新型コロナウイルス感染症情報－</t>
    <phoneticPr fontId="82"/>
  </si>
  <si>
    <t>https：//covid19.mhlw.go.jp/</t>
    <phoneticPr fontId="82"/>
  </si>
  <si>
    <t>腸管出血性大腸菌感染症</t>
    <phoneticPr fontId="5"/>
  </si>
  <si>
    <t>4類感染症</t>
    <phoneticPr fontId="82"/>
  </si>
  <si>
    <t>インフルエンザ
と
新型コロナ</t>
    <rPh sb="10" eb="12">
      <t>シンガタ</t>
    </rPh>
    <phoneticPr fontId="82"/>
  </si>
  <si>
    <t>注意</t>
    <rPh sb="0" eb="2">
      <t>チュウイ</t>
    </rPh>
    <phoneticPr fontId="82"/>
  </si>
  <si>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</si>
  <si>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</si>
  <si>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</si>
  <si>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</si>
  <si>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2"/>
  </si>
  <si>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</si>
  <si>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</si>
  <si>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</si>
  <si>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</si>
  <si>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</si>
  <si>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</si>
  <si>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</si>
  <si>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</si>
  <si>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</si>
  <si>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</si>
  <si>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</si>
  <si>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</si>
  <si>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</si>
  <si>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2"/>
  </si>
  <si>
    <t>2024年</t>
    <rPh sb="4" eb="5">
      <t>ネン</t>
    </rPh>
    <phoneticPr fontId="82"/>
  </si>
  <si>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</si>
  <si>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</si>
  <si>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</si>
  <si>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</si>
  <si>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</si>
  <si>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</si>
  <si>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</si>
  <si>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</si>
  <si>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</si>
  <si>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</si>
  <si>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</si>
  <si>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</si>
  <si>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</si>
  <si>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</si>
  <si>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</si>
  <si>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</si>
  <si>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2"/>
  </si>
  <si>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</si>
  <si>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</si>
  <si>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</si>
  <si>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</si>
  <si>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</si>
  <si>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</si>
  <si>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</si>
  <si>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 xml:space="preserve">業者
 </t>
    <rPh sb="0" eb="2">
      <t>ギョウシャ</t>
    </rPh>
    <phoneticPr fontId="5"/>
  </si>
  <si>
    <t>★数年間では、平均的比率でノロウイルス継続</t>
    <rPh sb="0" eb="21">
      <t>ヘイキンテキヒリツケイゾク</t>
    </rPh>
    <phoneticPr fontId="5"/>
  </si>
  <si>
    <t>　</t>
    <phoneticPr fontId="82"/>
  </si>
  <si>
    <t>静岡県</t>
    <phoneticPr fontId="82"/>
  </si>
  <si>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</si>
  <si>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</si>
  <si>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2"/>
  </si>
  <si>
    <t>　</t>
    <phoneticPr fontId="15"/>
  </si>
  <si>
    <t>賞味</t>
    <rPh sb="0" eb="2">
      <t>ショウミ</t>
    </rPh>
    <phoneticPr fontId="82"/>
  </si>
  <si>
    <t>アレルゲン</t>
    <phoneticPr fontId="82"/>
  </si>
  <si>
    <t>残留</t>
    <rPh sb="0" eb="2">
      <t>ザンリュウ</t>
    </rPh>
    <phoneticPr fontId="82"/>
  </si>
  <si>
    <t>異物</t>
    <rPh sb="0" eb="2">
      <t>イブツ</t>
    </rPh>
    <phoneticPr fontId="82"/>
  </si>
  <si>
    <t>細菌</t>
    <rPh sb="0" eb="2">
      <t>サイキン</t>
    </rPh>
    <phoneticPr fontId="82"/>
  </si>
  <si>
    <t>表示</t>
    <rPh sb="0" eb="2">
      <t>ヒョウジ</t>
    </rPh>
    <phoneticPr fontId="82"/>
  </si>
  <si>
    <t>その他</t>
    <rPh sb="2" eb="3">
      <t>タ</t>
    </rPh>
    <phoneticPr fontId="82"/>
  </si>
  <si>
    <t>インフルエンザ新型</t>
    <rPh sb="7" eb="9">
      <t>シンガタ</t>
    </rPh>
    <phoneticPr fontId="82"/>
  </si>
  <si>
    <t>コロナウイルス感染症</t>
    <rPh sb="7" eb="10">
      <t>カンセンショウ</t>
    </rPh>
    <phoneticPr fontId="82"/>
  </si>
  <si>
    <t>報告数</t>
    <rPh sb="0" eb="3">
      <t>ホウコクスウ</t>
    </rPh>
    <phoneticPr fontId="82"/>
  </si>
  <si>
    <t>総数</t>
    <rPh sb="0" eb="2">
      <t>ソウスウ</t>
    </rPh>
    <phoneticPr fontId="82"/>
  </si>
  <si>
    <t>男性</t>
    <rPh sb="0" eb="2">
      <t>ダンセイ</t>
    </rPh>
    <phoneticPr fontId="82"/>
  </si>
  <si>
    <t>女性</t>
    <rPh sb="0" eb="2">
      <t>ジョセイ</t>
    </rPh>
    <phoneticPr fontId="82"/>
  </si>
  <si>
    <t>ね</t>
    <phoneticPr fontId="82"/>
  </si>
  <si>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</si>
  <si>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</si>
  <si>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</si>
  <si>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</si>
  <si>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</si>
  <si>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11月ー3月中
施設の所在市町村で流行・食中毒が複数件報告される
定点観測値が5.00～10.00</t>
    <phoneticPr fontId="82"/>
  </si>
  <si>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t>
    <phoneticPr fontId="82"/>
  </si>
  <si>
    <t>2025年</t>
    <phoneticPr fontId="5"/>
  </si>
  <si>
    <t>情報なし</t>
    <rPh sb="0" eb="2">
      <t>ジョウホウ</t>
    </rPh>
    <phoneticPr fontId="82"/>
  </si>
  <si>
    <t>計</t>
    <rPh sb="0" eb="1">
      <t>ケイ</t>
    </rPh>
    <phoneticPr fontId="5"/>
  </si>
  <si>
    <t>管理レベル「3」　</t>
    <phoneticPr fontId="5"/>
  </si>
  <si>
    <t>全国的に猛威</t>
    <rPh sb="0" eb="3">
      <t>ゼンコクテキ</t>
    </rPh>
    <rPh sb="4" eb="6">
      <t>モウイ</t>
    </rPh>
    <phoneticPr fontId="82"/>
  </si>
  <si>
    <t>食品表示 (2/17-2/24)</t>
  </si>
  <si>
    <t>日付</t>
    <rPh sb="0" eb="2">
      <t>ヒヅケ</t>
    </rPh>
    <phoneticPr fontId="82"/>
  </si>
  <si>
    <t xml:space="preserve">
3類感染症
</t>
    <phoneticPr fontId="5"/>
  </si>
  <si>
    <t>.</t>
    <phoneticPr fontId="82"/>
  </si>
  <si>
    <t>細菌性赤痢2例‌
菌種：S. flexneri（B群）2例＿感染地域：‌‌エジプト1例、国内・国外不明1例</t>
    <phoneticPr fontId="82"/>
  </si>
  <si>
    <t>　上位2種目(賞味期限・アレルギー表記ミス)で全体の　(67%)</t>
    <rPh sb="1" eb="3">
      <t>ジョウイ</t>
    </rPh>
    <rPh sb="4" eb="6">
      <t>シュモク</t>
    </rPh>
    <rPh sb="7" eb="11">
      <t>ショウミキゲン</t>
    </rPh>
    <rPh sb="17" eb="19">
      <t>ヒョウキ</t>
    </rPh>
    <rPh sb="23" eb="25">
      <t>ゼンタイ</t>
    </rPh>
    <phoneticPr fontId="5"/>
  </si>
  <si>
    <t>回収＆返金</t>
  </si>
  <si>
    <t>回収</t>
  </si>
  <si>
    <t>回収＆返金/交換</t>
  </si>
  <si>
    <t>サミット</t>
  </si>
  <si>
    <t>イオンリテール</t>
  </si>
  <si>
    <t>むすんでひらいて...</t>
  </si>
  <si>
    <t>TBS</t>
    <phoneticPr fontId="82"/>
  </si>
  <si>
    <t>浜松市中央区の飲食店で提供された料理を食べた7グループ、25人が下痢や吐き気などの症状を訴えノロウイルスによる食中毒と診断されました。市はこの飲食店に4月17日から当分の間、営業禁止を命じました。浜松市保健所によりますと、4月14日、浜松市中央区肴町の飲食店で食事をしたグループから、「4月11日に飲食店を10人で利用したところ、9人に下痢や嘔吐</t>
    <phoneticPr fontId="82"/>
  </si>
  <si>
    <t>埼玉県さいたま市は、岩槻区の洋菓子店「コスモス」でノロウイルスによる食中毒が発生したとして、同店を食品衛生法に基づき3日間の営業停止処分とした。市生活衛生課によると、4月4日に同店で購入した菓子を食べた18人のうち15人が6日から体調不良を訴える通報が保育園からあった。</t>
    <phoneticPr fontId="82"/>
  </si>
  <si>
    <t>楽天</t>
    <rPh sb="0" eb="2">
      <t>ラクテン</t>
    </rPh>
    <phoneticPr fontId="82"/>
  </si>
  <si>
    <t>奈良市保健所は10日、奈良市の飲食店「炉ばた魚源」＝奈良市西大寺本町２−２４＝を利用した17～62歳の男女4人が、ノロウイルスを原因とする食中毒を発症したと発表した。
市保健所 は同店に2日間の営業停止を命じた。</t>
    <phoneticPr fontId="82"/>
  </si>
  <si>
    <t>SSブログ</t>
    <phoneticPr fontId="82"/>
  </si>
  <si>
    <t>tyoutube</t>
    <phoneticPr fontId="82"/>
  </si>
  <si>
    <t>弁当を作った飲食店は、魚沼市の「モンブラン」です。県によると、4月1日に弁当を食べた5グループ127人のうち3グループ20人(10代～60代男女)が、翌日朝から症状を発症。吐き気や下痢、腹痛などを訴えていました。検査の結果、患者11人と調理スタッフ5人からノロウイルスが検出。患者に共通する食事がその弁当であることなどから保健所は、原因を弁当と断定しました。</t>
    <phoneticPr fontId="82"/>
  </si>
  <si>
    <t>新潟一番</t>
    <rPh sb="0" eb="2">
      <t>ニイガタ</t>
    </rPh>
    <rPh sb="2" eb="4">
      <t>イチバン</t>
    </rPh>
    <phoneticPr fontId="82"/>
  </si>
  <si>
    <t>パラチフス1例‌</t>
    <phoneticPr fontId="82"/>
  </si>
  <si>
    <t>感染地域：インド</t>
    <phoneticPr fontId="82"/>
  </si>
  <si>
    <t>2025年第14週</t>
    <rPh sb="4" eb="5">
      <t>ネン</t>
    </rPh>
    <rPh sb="5" eb="6">
      <t>ダイ</t>
    </rPh>
    <rPh sb="8" eb="9">
      <t>シュウ</t>
    </rPh>
    <phoneticPr fontId="82"/>
  </si>
  <si>
    <t>おめでとうございます。シルスマリアさんがJFS-G登録認証されました</t>
    <rPh sb="25" eb="27">
      <t>トウロク</t>
    </rPh>
    <rPh sb="27" eb="29">
      <t>ニンショウ</t>
    </rPh>
    <phoneticPr fontId="82"/>
  </si>
  <si>
    <t>音更町の「ホテル大平原」の利用者１４０人が下痢や嘔吐などの症状を訴え、そのうち１人が一時入院したと発表した。発症者と調理従事者の便からノロウイルスが検出され、帯広保健所は、ホテルで調理された食事を原因とする食中毒と断定</t>
    <phoneticPr fontId="82"/>
  </si>
  <si>
    <t>宇部市内の高齢者施設において、下記のとおり感染性胃腸炎の集団発生がありました。
　感染性胃腸炎の発生は、抵抗力の弱い乳幼児や高齢者などは重症化することもあるため、注意が必要です。帰宅時や食事の前、トイレの後の手洗い等、感染予防の徹底に気を付けてください（2）有症者数　計19名（入居者16名、職員3名）</t>
    <phoneticPr fontId="82"/>
  </si>
  <si>
    <t>山口県</t>
    <rPh sb="0" eb="3">
      <t>ヤマグチケン</t>
    </rPh>
    <phoneticPr fontId="82"/>
  </si>
  <si>
    <t>コロワイドグループ:シルスマリアJFS-G認証取得</t>
    <rPh sb="21" eb="23">
      <t>ニンショウ</t>
    </rPh>
    <rPh sb="23" eb="25">
      <t>シュトク</t>
    </rPh>
    <phoneticPr fontId="30"/>
  </si>
  <si>
    <t>-</t>
    <phoneticPr fontId="82"/>
  </si>
  <si>
    <t xml:space="preserve"> GⅡ16週　0例</t>
    <rPh sb="8" eb="9">
      <t>レイ</t>
    </rPh>
    <phoneticPr fontId="5"/>
  </si>
  <si>
    <t>2025/15週</t>
    <phoneticPr fontId="82"/>
  </si>
  <si>
    <t>2025/16週</t>
    <phoneticPr fontId="82"/>
  </si>
  <si>
    <t>今週のニュース（Noroｖｉｒｕｓ） (4/21-4/27)</t>
    <rPh sb="0" eb="2">
      <t>コンシュウ</t>
    </rPh>
    <phoneticPr fontId="5"/>
  </si>
  <si>
    <t xml:space="preserve"> GⅡ　15週   2例</t>
    <rPh sb="6" eb="7">
      <t>シュウ</t>
    </rPh>
    <phoneticPr fontId="5"/>
  </si>
  <si>
    <t>食中毒情報 (4/21-4/27)</t>
    <rPh sb="0" eb="3">
      <t>ショクチュウドク</t>
    </rPh>
    <rPh sb="3" eb="5">
      <t>ジョウホウ</t>
    </rPh>
    <phoneticPr fontId="5"/>
  </si>
  <si>
    <t>海外情報 (4/21-4/27)</t>
    <rPh sb="0" eb="4">
      <t>カイガイジョウホウ</t>
    </rPh>
    <phoneticPr fontId="5"/>
  </si>
  <si>
    <t>食品表示
 (4/21-4/27)</t>
    <rPh sb="0" eb="2">
      <t>ショクヒン</t>
    </rPh>
    <rPh sb="2" eb="4">
      <t>ヒョウジ</t>
    </rPh>
    <phoneticPr fontId="5"/>
  </si>
  <si>
    <t>食品表示 (4/21-4/27)</t>
    <phoneticPr fontId="5"/>
  </si>
  <si>
    <r>
      <t>残留農薬</t>
    </r>
    <r>
      <rPr>
        <sz val="20"/>
        <color theme="0"/>
        <rFont val="ＭＳ Ｐゴシック"/>
        <family val="3"/>
        <charset val="128"/>
      </rPr>
      <t xml:space="preserve"> (4/21-4/27)</t>
    </r>
    <phoneticPr fontId="5"/>
  </si>
  <si>
    <t>2025年 第16週（4/14～4/20） 現在</t>
    <phoneticPr fontId="5"/>
  </si>
  <si>
    <t>平年並み</t>
    <rPh sb="0" eb="3">
      <t>ヘイネンナ</t>
    </rPh>
    <phoneticPr fontId="82"/>
  </si>
  <si>
    <t>ユニバース</t>
  </si>
  <si>
    <t>ローソン</t>
  </si>
  <si>
    <t>綿半ホームエイド...</t>
  </si>
  <si>
    <t>亀屋本店</t>
  </si>
  <si>
    <t>マルヤナギ小倉屋...</t>
  </si>
  <si>
    <t>三和食品</t>
  </si>
  <si>
    <t>マックスバリュ東...</t>
  </si>
  <si>
    <t>天満屋</t>
  </si>
  <si>
    <t>食彩工房もうもう...</t>
  </si>
  <si>
    <t>サードプレイス</t>
  </si>
  <si>
    <t>マエダセイカ</t>
  </si>
  <si>
    <t>崎陽軒</t>
  </si>
  <si>
    <t>社会福祉法人オリ...</t>
  </si>
  <si>
    <t>IHミートソリュ...</t>
  </si>
  <si>
    <t>豚焼肉２点盛 一部中身入れ間違え</t>
  </si>
  <si>
    <t>ハインツ日本</t>
  </si>
  <si>
    <t>千房ホールディン...</t>
  </si>
  <si>
    <t>万博会場内 お好み焼セット 一部賞味期限表示欠落</t>
  </si>
  <si>
    <t>ハローズ</t>
  </si>
  <si>
    <t>真たら切身味付け加熱用 一部(小麦,乳成分 他)表示欠落</t>
  </si>
  <si>
    <t>PLANT</t>
  </si>
  <si>
    <t>高島店 さつまいも天ぷら 一部食品ラベル誤記</t>
  </si>
  <si>
    <t>フジファミリーフ...</t>
  </si>
  <si>
    <t>ミスド フジグラン北島 ドーナツPOP 一部金属異物混入の恐れ</t>
  </si>
  <si>
    <t>ダイエー</t>
  </si>
  <si>
    <t>守口店 乳酸菌入りドーナツ 一部(卵,大豆)表示欠落</t>
  </si>
  <si>
    <t>万代</t>
  </si>
  <si>
    <t>じゃがいも牛肉コロッケ 一部(牛肉,鶏肉,豚肉)表示欠落</t>
  </si>
  <si>
    <t>京急ストア</t>
  </si>
  <si>
    <t>平和島店 ふじっこ煮MIRAI減塩昆布 一部保存温度逸脱</t>
  </si>
  <si>
    <t>サンベルクス</t>
  </si>
  <si>
    <t>足立東和店 いそっ子(魚卵しょうゆ漬) 一部賞味期限誤記</t>
  </si>
  <si>
    <t>豊橋温室園芸農業...</t>
  </si>
  <si>
    <t>豊橋花穂 一部残留農薬基準値超過</t>
  </si>
  <si>
    <t>成田店 ガーリックシュリンプ 一部(小麦)表示欠落</t>
  </si>
  <si>
    <t>山崎製パン</t>
  </si>
  <si>
    <t>キューブベイクドチーズケーキ 一部消費期限誤記</t>
  </si>
  <si>
    <t>池上8丁目店 一六本舗 謹製 どら焼 一部保存温度逸脱</t>
  </si>
  <si>
    <t>カナダ産牛ハラミ焼肉他 一部保存温度表示欠落</t>
  </si>
  <si>
    <t>まるごとビワゼリー 一部殺菌処理不足で膨張</t>
  </si>
  <si>
    <t>しっとりふりかけ ねぎ塩きくらげ 一部密閉不十分</t>
  </si>
  <si>
    <t>京王ストア4店 子持ちからふとししゃも 一部保存方法表示欠落</t>
  </si>
  <si>
    <t>今池店 塩アトランティックサーモン(甘塩味) 一部消費期限誤記</t>
  </si>
  <si>
    <t>ゆふいん創作菓子ぷりんどら 一部消費期限誤記</t>
  </si>
  <si>
    <t>ふりかけ ねぎ塩きくらげ 一部パッケージ密閉不十分</t>
  </si>
  <si>
    <t>なかとん牛乳 一部大腸菌群陽性の疑い</t>
  </si>
  <si>
    <t>味噌フロランタン 一部(落花生)表示欠落</t>
  </si>
  <si>
    <t>羽二重風呂敷 白他 一部トロトロ状態になる不具合</t>
  </si>
  <si>
    <t>米粉と豆腐のチョコブラウニー 一部(乳成分)印字欠落</t>
  </si>
  <si>
    <t>ルフトアイスロイヤルミルクティー 一部大腸菌群陽性</t>
  </si>
  <si>
    <t>小倉店 味付きメンマ 一部(小麦)表示欠落</t>
  </si>
  <si>
    <t>城下店 海老かつバーガー 一部消費期限誤記</t>
    <phoneticPr fontId="27"/>
  </si>
  <si>
    <t>ハインツ ホワイトソース7号缶 一部賞味期限表示欠落</t>
    <phoneticPr fontId="27"/>
  </si>
  <si>
    <t>倉敷美和二丁目店 からあげクン 一部(ゼラチン,ごま)表示欠落</t>
    <phoneticPr fontId="27"/>
  </si>
  <si>
    <t>2025年第15週</t>
    <rPh sb="4" eb="5">
      <t>ネン</t>
    </rPh>
    <rPh sb="5" eb="6">
      <t>ダイ</t>
    </rPh>
    <rPh sb="8" eb="9">
      <t>シュウ</t>
    </rPh>
    <phoneticPr fontId="82"/>
  </si>
  <si>
    <r>
      <t xml:space="preserve">対前週
</t>
    </r>
    <r>
      <rPr>
        <b/>
        <sz val="14"/>
        <color rgb="FF7030A0"/>
        <rFont val="ＭＳ Ｐゴシック"/>
        <family val="3"/>
        <charset val="128"/>
      </rPr>
      <t>インフルエンザ 　　     　      -23%   減少</t>
    </r>
    <r>
      <rPr>
        <b/>
        <sz val="11"/>
        <color rgb="FF7030A0"/>
        <rFont val="ＭＳ Ｐゴシック"/>
        <family val="3"/>
        <charset val="128"/>
      </rPr>
      <t xml:space="preserve">
</t>
    </r>
    <r>
      <rPr>
        <b/>
        <sz val="14"/>
        <color rgb="FF7030A0"/>
        <rFont val="ＭＳ Ｐゴシック"/>
        <family val="3"/>
        <charset val="128"/>
      </rPr>
      <t>新型コロナウイルス          　-25% 　減少</t>
    </r>
    <rPh sb="0" eb="3">
      <t>タイゼンシュウゾウカゾウカゲンショウ</t>
    </rPh>
    <rPh sb="33" eb="35">
      <t>ゲンショウ</t>
    </rPh>
    <rPh sb="61" eb="63">
      <t>ゲンショウ</t>
    </rPh>
    <phoneticPr fontId="82"/>
  </si>
  <si>
    <t>2025年第15週（4月7日〜4月13日）</t>
    <phoneticPr fontId="82"/>
  </si>
  <si>
    <t>結核例　229例</t>
    <rPh sb="7" eb="8">
      <t>レイ</t>
    </rPh>
    <phoneticPr fontId="5"/>
  </si>
  <si>
    <t xml:space="preserve">腸管出血性大腸菌感染症21例（有症者10例、うちHUS‌なし）
‌感染地域：国内14例、国内・国外不明7例
国内の感染地域：‌福岡県4例、埼玉県3例、岩手県2例、栃木県1例、群馬県1例、山口県1例、鹿児島県1例、国内（都道府県不明）1例
</t>
    <phoneticPr fontId="82"/>
  </si>
  <si>
    <t xml:space="preserve">年齢群：‌1歳（ 1 例 ）、 5歳（ 1 例 ）、 7歳（ 1 例 ）、 8歳（ 1 例 ）、 10代（2例）、
20 代（ 5 例 ）、 30 代（ 5 例 ）、 40 代（ 2 例 ）、 50代（1例）、60 代（1 例 ）、
70代（1例）
</t>
    <phoneticPr fontId="82"/>
  </si>
  <si>
    <t>血清群・毒素型：‌‌O145‌VT2（4例）、O157‌VT1・VT2（2例）、O103‌VT1（1例）、O115‌VT2（1例）、O153‌ VT1・VT2（1例）、
O157‌VT1（1例）、O26‌ VT2（1例）、O8‌VT1（1例）、O91‌VT1‌（1例）、その他・不明（8例）
累積報告数：350例（有症者132例、うちHUS‌2例．死亡なし）</t>
    <phoneticPr fontId="82"/>
  </si>
  <si>
    <t>E型肝炎17例
   感染地域（感染源）：‌宮城県2例（鹿のソーセージ1例、
   レバニラ/牛タン/刺身/カキ1例）、茨城県2例（羊肉1例、不明1例）、
   群馬県2例（不明2例）、千葉県2例（不明2例）、北海道1例（不明）、
   秋田県1例（猪のジビエ）、神奈川県1例（豚肉）、
   国内（都道府県不明）1例（不明）、国内・国外不明5例（不明5例）
 A型肝炎1例
   感染地域：富山県</t>
    <phoneticPr fontId="82"/>
  </si>
  <si>
    <t>レジオネラ症27例（肺炎型24例、ポンティアック熱型3例）
   感染地域：‌兵庫県3例、東京都2例、神奈川県2例、新潟県2例、沖縄県2例、北海道1例、岩手県1例、茨城県1例、埼玉県1例、
   富山県1例、静岡県1例、愛知県1例、三重県1例、島根県1例、鹿児島県1例、千葉県/東京都1例、国内（都道府県不明）1例、
   ギリシャ1例、国内・国外不明3例
‌
 ‌年齢群：‌30代（1例）、40代（1例）、50代（3例）、60代（1例）、70代（9例）、80代（7例）、90代以上（5例）累積報告数：469例</t>
    <phoneticPr fontId="82"/>
  </si>
  <si>
    <t>アメーバ赤痢7例（腸管アメーバ症7例）
   感染地域：‌神奈川県1例、富山県1例、愛知県1例、徳島県1例、国内（ 都 道 府 県 不 明 ）1例、ベトナム1例、国内・国外不明1例
   ‌感染経路：性的 接 触 1 例（ 同 性 間 ）、経口感染1例、その他・不明5例
ウイルス性肝炎2例‌ B型肝炎ウイルス1例＿感染経路：不明
  ‌ EBウイルス1例＿感染経路：不明</t>
    <phoneticPr fontId="82"/>
  </si>
  <si>
    <t>仙台市内の花見会場の仮設店舗で販売された殻付きの焼きガキを食べた２０代の男女３人が、下痢やおう吐などの症状を相次いで訴えていたことが分かりました。
仙台市はノロウイルスが原因の集団食中毒と断定し、仮設店舗の営業者を４月２５日から３日間の営業停止処分</t>
    <phoneticPr fontId="82"/>
  </si>
  <si>
    <t>仙台放送</t>
    <rPh sb="0" eb="4">
      <t>センダイホウソウ</t>
    </rPh>
    <phoneticPr fontId="82"/>
  </si>
  <si>
    <t>県によると、4月21日に県央保健所管内の教育・保育施設（園児168人・職員49人）から複数の園児と職員に嘔吐や下痢などの症状があると保健所へ連絡があり、調査した結果、4月17日から4月21日にかけて、園児12人と職員3人の計15人に嘔吐や下痢、発熱などの症状</t>
    <phoneticPr fontId="82"/>
  </si>
  <si>
    <t>めんこいテレビ</t>
    <phoneticPr fontId="82"/>
  </si>
  <si>
    <t>市内８カ所の社会福祉施設で給食を食べた５０～１００歳代の男女計７５人が嘔吐や下痢などの症状を訴えたと発表した。いずれも軽症という。同じ業者が給食を提供しており、患者や調理従事者の便からノロウイルスが検出されたことから、市は給食が原因の食中毒と断定した。
　市によると、業者は堺市中区の飲食業「ダイフク」で、１５～１７日の給食が原因とみられる。市は２５日から２日間の営業停止処分とした。</t>
    <phoneticPr fontId="82"/>
  </si>
  <si>
    <t>神戸新聞</t>
    <rPh sb="0" eb="4">
      <t>コウベシンブン</t>
    </rPh>
    <phoneticPr fontId="82"/>
  </si>
  <si>
    <t>福岡県北九州市の小学校で児童42人がおう吐や下痢の症状を訴え、このうち2人からノロウイルスが検出されました。市によりますと小倉南区の小学校で4月15日から24日にかけて、1年生から6年生の児童42人が相次いでおう吐や下痢の症状を訴えました。
このうち2年生と3年生の計2人からノロウイルスが検出</t>
    <phoneticPr fontId="82"/>
  </si>
  <si>
    <t>テレビ西日本</t>
  </si>
  <si>
    <t>那覇市保健所は22日、那覇市楚辺の飲食店で、7日から8日にかけて同店の弁当を食べた男女11人が、8日から9日にかけて下痢や発熱などの症状を発症し、うち7人からノロウイルスが検出されたと発表した。調理した飲食店従業員2人からもノロウイルスが検出</t>
    <phoneticPr fontId="82"/>
  </si>
  <si>
    <t>琉球新聞</t>
    <rPh sb="0" eb="4">
      <t>リュウキュウシンブン</t>
    </rPh>
    <phoneticPr fontId="82"/>
  </si>
  <si>
    <t>TBS</t>
    <phoneticPr fontId="82"/>
  </si>
  <si>
    <t>大田区の大学で行われた学生向けのガイダンスで、「山六給食」の調理した弁当を昼食で提供したところ、弁当を食べた大学生と教員あわせて130人が下痢やおう吐、発熱などの症状
そのうち5人が入院しましたが、すでに全員が退院し、回復傾向にある</t>
    <phoneticPr fontId="82"/>
  </si>
  <si>
    <t>とちテレ</t>
    <phoneticPr fontId="82"/>
  </si>
  <si>
    <t>２０日、「那須塩原市の飲食店を利用した複数名が吐き気や腹痛などの症状を訴えている」と大田原市にある県北健康福祉センターに通報がありました。
センターが調査したところ、那須塩原市の飲食店、龍鳳園で食事をした３２人のうち１７人に症状があり発症者からノロウイルスが検出されたことから食事を原因とする集団食中毒と断定しました。</t>
    <phoneticPr fontId="82"/>
  </si>
  <si>
    <t>4月の初め、富山県にある回転ずし店で起きたノロウイルスによる食中毒で、嘔吐や下痢の症状を訴えいている人が101人に。また、今月9日に栃木県の仕出し弁当店が調理、提供した弁当を食事をした人の討ち2人が下痢や嘔吐、発熱の症状を訴え、うち1人が死亡した。
県はノロウイルスによる集団食中毒と断定</t>
    <phoneticPr fontId="82"/>
  </si>
  <si>
    <t>女性自身</t>
    <rPh sb="0" eb="4">
      <t>ジョセイジシン</t>
    </rPh>
    <phoneticPr fontId="82"/>
  </si>
  <si>
    <t>社員食堂で56人が集団食中毒　3日間の給食業務停止命令　青森県おいらせ町</t>
    <phoneticPr fontId="15"/>
  </si>
  <si>
    <t>青森県</t>
    <rPh sb="0" eb="3">
      <t>アオモリケン</t>
    </rPh>
    <phoneticPr fontId="15"/>
  </si>
  <si>
    <t>　青森県は、おいらせ町の日本フードパッカー株式会社青森工場 社員食堂で食中毒が発生したと発表しました。工場の従業員たち56人が腹痛又は下痢の症状を呈していたことが判明したということです。県によりますと、今月20 日午後7時ごろ三戸保健所に対し日本フードパッカー株式会社青森工場から「複数の従業員が胃腸炎症状を呈しており、その多くが社員食堂を利用している。」という連絡がありました。
保健所による調査の結果、工場の社員食堂を利用した従業員53人と工場の関係者3人のあわせて56人が腹痛や下痢の症状を呈していたことが判明したということです。
入院した人はおらず、いずれも快復しています。
保健所は施設が提供した食事を原因とする食中毒と断定し、4月25日から4月27日まで3日間の給食業務の停止を命じました。
原因となった物質については調査中ということですが、県によりますと、施設外への拡大などは確認されていません。県はこれから暖かくなると、カンピロバクター、サルモネラや腸管出血性大腸菌のような細菌による食中毒が多く発生するとして、食中毒予防の3原則に注意するよう呼びかけています。
&lt;食中毒予防の３原則&gt;
① 細菌をつけない
・トイレの後や調理、食事の前に手を洗う。
・肉や魚の汁が、他の食品につかないように袋や容器に入れて保存する。
・まな板、包丁やふきんなどは、きれいに洗った後、熱湯や塩素系の漂白剤で消毒する。
② 細菌を増やさない
・生鮮食品は、冷蔵庫や冷凍庫で保存する。
・室温に長く放置しない。
③ 細菌をやっつける
・加熱調理は、中心部まで十分火を通す。</t>
    <phoneticPr fontId="15"/>
  </si>
  <si>
    <t>青森放送</t>
    <phoneticPr fontId="15"/>
  </si>
  <si>
    <t>https://news.yahoo.co.jp/articles/6208ae141faf6521b4eea49f7f8c92a7c3a4f51e</t>
    <phoneticPr fontId="15"/>
  </si>
  <si>
    <t>焼き鳥など提供…米子市の飲食店で集団食中毒9人発症　カンピロバクター」検出　保健所が注意喚起（鳥取）</t>
    <phoneticPr fontId="15"/>
  </si>
  <si>
    <t>　米子市の飲食店で４月１２日に食事をした９人が、下痢や腹痛、発熱などを訴える集団食中毒が発生しました。米子保健所では、「カンピロバクター」が原因の食中毒と断定し、この飲食店を２５日から２８日までの４日間の営業停止処分としました。処分を受けたのは米子市の「炭火割烹　大山」です。
米子保健所によると、４月１３日に米子市内の医療機関から、「発熱と下痢の症状がある７歳の女の子の便を検査したところ、カンピロバクターが陽性になった。他にも症状がある人が複数いる」と連絡がありました。保健所が調査したところ、４月１２日に「炭火割烹　大山」で食事をした５グループ９人が、下痢や腹痛、発熱などの症状を訴えていることが分かり、このうち４人からカンピロバクターが検出されたことから、保健所はこの飲食店の食事が原因の食中毒と断定しました。
この飲食店は、焼き鳥などを提供していて、生肉の提供はなかったということです。９人は軽症で、快方に向かっているということです。
　カンピロバクターは、牛、豚、鶏、その他ペットなどの動物の腸管にいる菌で、少量でも下痢、腹痛、発熱、頭痛などを発症します。発症までの期間は、一般的に食事後２日から３日です。保健所は、カンピロバクターによる食中毒を防止するため、生肉を取り扱ったあとは手指や調理器具を洗浄・消毒することや、肉の生食は避けて、中心部まで十分に加熱（７５℃１分間以上）することなどを呼びかけています。</t>
    <phoneticPr fontId="15"/>
  </si>
  <si>
    <t>https://news.yahoo.co.jp/articles/903b887069bdec93ebbbd2c90690b54539ee9e49#:~:text=%E7%84%BC%E3%81%8D%E9%B3%A5%E3%81%AA%E3%81%A9%E6%8F%90%E4%BE%9B%E2%80%A6-,%E7%B1%B3%E5%AD%90%E5%B8%82%E3%81%AE%E9%A3%B2%E9%A3%9F%E5%BA%97%E3%81%A7%E9%9B%86%E5%9B%A3%E9%A3%9F%E4%B8%AD%E6%AF%929%E4%BA%BA,%E4%BF%9D%E5%81%A5%E6%89%80%E3%81%8C%E6%B3%A8%E6%84%8F%E5%96%9A%E8%B5%B7%EF%BC%88%E9%B3%A5%E5%8F%96%EF%BC%89&amp;text=%E7%B1%B3%E5%AD%90%E5%B8%82%E3%81%AE%E9%A3%B2%E9%A3%9F%E5%BA%97%E3%81%A7%EF%BC%94%E6%9C%88%EF%BC%91%EF%BC%92%E6%97%A5,%E5%96%B6%E6%A5%AD%E5%81%9C%E6%AD%A2%E5%87%A6%E5%88%86%E3%81%A8%E3%81%97%E3%81%BE%E3%81%97%E3%81%9F%E3%80%82</t>
    <phoneticPr fontId="15"/>
  </si>
  <si>
    <t>さんいん中央テレビ</t>
    <rPh sb="4" eb="6">
      <t>チュウオウ</t>
    </rPh>
    <phoneticPr fontId="15"/>
  </si>
  <si>
    <t>鳥取県</t>
    <rPh sb="0" eb="3">
      <t>トットリケン</t>
    </rPh>
    <phoneticPr fontId="15"/>
  </si>
  <si>
    <t>神奈川県</t>
    <rPh sb="0" eb="4">
      <t>カナガワケン</t>
    </rPh>
    <phoneticPr fontId="15"/>
  </si>
  <si>
    <t xml:space="preserve">川崎市幸区の魚介類販売施設でアニサキス食中毒が発生しました </t>
    <phoneticPr fontId="15"/>
  </si>
  <si>
    <t>川崎市公表</t>
    <rPh sb="0" eb="3">
      <t>カワサキシ</t>
    </rPh>
    <rPh sb="3" eb="5">
      <t>コウヒョウ</t>
    </rPh>
    <phoneticPr fontId="15"/>
  </si>
  <si>
    <t xml:space="preserve">　令和７年４月２１日（月）午前１０時頃、市内医療機関から、「刺身等を喫食した後に体調不良を訴え受診した患者１人からアニサキス虫体が摘出された。」
との連絡が川崎市保健所にありました。 これまでの調査から、患者の胃からアニサキス虫体が摘出され、患者を診察した医師から食中毒の届出があったこと、患者の症状等がアニサキスによる食中毒の特徴と一致していること及び患者は４月１９日（土）に幸区内の魚介類販売施設で調理された刺身を喫食しており、患者がアニサキス食中毒の潜伏期間内に喫食した鮮魚介類が当該食品のみであることが判明しました。 これらのことから本件は、当該施設におけるアニサキス食中毒対策が不十分
であることが原因であると考え、施設に対し再発防止策を指導するとともに、本日、川崎市保健所長が当該施設を原因施設とする食中毒事件と断定しました。 
１ 患者数 　　１人（快方に向かっています。） 
２ 発症日時（初発） 　令和７年４月２０日（日）午前３時頃 
３ 症状 　　　腹痛、吐き気等 
４ 病因物質 　アニサキス 
５ 原因施設 　名 称   株式会社マルエツ 新川崎店 </t>
    <phoneticPr fontId="15"/>
  </si>
  <si>
    <t>https://www.city.kawasaki.jp/templates/prs/cmsfiles/contents/0000176/176429/HP_20250425anisakisu.pdf</t>
    <phoneticPr fontId="15"/>
  </si>
  <si>
    <t xml:space="preserve">宮崎県 </t>
    <phoneticPr fontId="15"/>
  </si>
  <si>
    <t xml:space="preserve">食中毒の発生について（令和7年4月25日） - 宮崎県 </t>
    <phoneticPr fontId="15"/>
  </si>
  <si>
    <t>　4月21日（月曜日）午前9時頃、都農町内の飲食店「美食鳥（ビクトリー）」で4月12日（土曜日）に会食をした同一グループ6名のうち4名が腹痛、下痢の症状を呈していると高鍋保健所に連絡があった。調査の結果、6名のうち4名からカンピロバクターが検出された。また、有症者の共通食は当該施設で提供された食事のみであることが判明した。このことから、高鍋保健所は、4月12日（土曜日）に当該施設で提供された食品を原因とする食中毒と断定し、当該施設に対し、食品衛生法に基づき、令和7年4月25日（金曜日）から令和7年4月27日（日曜日）の3日間、営業停止を命じた。なお、患者は全員快方に向かっている。
　令和7年4月25日（金曜日）午後3時現在の状況は以下のとおり。
発生年月日：令和7年4月13日（日曜日）午前7時30分
発生場所：高鍋町、川南町、都農町
喫食者数：6名（男性4名、女性2名、年齢23歳から68歳）
うち患者数：5名（男性4名、女性1名、年齢23歳から68歳）
症状：腹痛、下痢
原因食品：令和7年4月12日（土曜日）当該飲食店で提供された食品（鶏刺し、鶏レバー刺し、鶏タタキ等）
病因物質：カンピロバクター
喫食日時：令和7年4月12日（土曜日）午後6時30分から午後8時まで
潜伏時間：13時間から72時間
原因施設　所在地：宮崎県児湯郡都農町大字川北5521-2
屋号：美食鳥（ビクトリー）営業者氏名：株式会社黒木食鳥（くろきしょくちょう）</t>
    <phoneticPr fontId="15"/>
  </si>
  <si>
    <t>宮崎県公表</t>
    <rPh sb="0" eb="3">
      <t>ミヤザキケン</t>
    </rPh>
    <rPh sb="3" eb="5">
      <t>コウヒョウ</t>
    </rPh>
    <phoneticPr fontId="15"/>
  </si>
  <si>
    <t>https://www.pref.miyazaki.lg.jp/eiseikanri/press/2025/04/20250424175127.html</t>
    <phoneticPr fontId="15"/>
  </si>
  <si>
    <t>（概要）	令和7年4月22日（火）、蒲生郡日野町内の飲食店「松喜園」の営業者から東近江保健所に「4月20日（日）に当店で調製した仕出し弁当を提供した複数のグループに下痢等の症状を呈している者がいる。」旨の連絡がありました。</t>
    <phoneticPr fontId="82"/>
  </si>
  <si>
    <t>滋賀県公表</t>
    <rPh sb="0" eb="3">
      <t>シガケン</t>
    </rPh>
    <rPh sb="3" eb="5">
      <t>コウヒョウ</t>
    </rPh>
    <phoneticPr fontId="82"/>
  </si>
  <si>
    <t>高齢者施設で３２人が食中毒症状　「黄色ブドウ球菌」検出　温度や湿度が高くなると要注意　大阪・住吉区</t>
    <phoneticPr fontId="15"/>
  </si>
  <si>
    <t>大阪府</t>
    <rPh sb="0" eb="3">
      <t>オオサカフ</t>
    </rPh>
    <phoneticPr fontId="15"/>
  </si>
  <si>
    <t>　高齢者施設で、３２人が食中毒の症状を訴えました。大阪市によりますと、１４日、住吉区内の高齢者福祉施設から「入居者複数人が体調不良を訴えている」と保健所に届け出がありました。保健所が調査したところ、施設内で調理された給食を食べた入居者３２人（６６〜１０３歳）に、おう吐や下痢など食中毒の症状が認められました。現在は、全員快方に向かっているということです。発症した入居者の便から「黄色ブドウ球菌」が検出され、保健所は施設の給食が食中毒の原因と断定し調理担当の会社に３日間、営業停止を命じました。黄色ブドウ球菌による食中毒は、温度や湿度が高くなると増えてくるということです。</t>
    <phoneticPr fontId="15"/>
  </si>
  <si>
    <t>https://news.goo.ne.jp/article/abcnews/region/abcnews-30891.html</t>
    <phoneticPr fontId="15"/>
  </si>
  <si>
    <t>ABCニュース</t>
    <phoneticPr fontId="15"/>
  </si>
  <si>
    <t xml:space="preserve">高松市のホテルの飲食施設で集団食中毒 昼食をとった38人が下痢や腹痛など訴える 香川 </t>
    <phoneticPr fontId="15"/>
  </si>
  <si>
    <t>KSBニュース</t>
    <phoneticPr fontId="15"/>
  </si>
  <si>
    <t>香川県</t>
    <rPh sb="0" eb="3">
      <t>カガワケン</t>
    </rPh>
    <phoneticPr fontId="15"/>
  </si>
  <si>
    <t>　高松市のホテルの飲食施設で17日、集団食中毒が発生しました。入院患者はなく、全員快方に向かっています。「17日にJRホテルクレメント高松のメインキッチンで昼食をとった複数の男女が体調を崩している」と高松市保健所に連絡がありました。保健所が調べたところ、メインキッチンで17日昼に食事をした69人のグループのうち、38人が下痢や腹痛、吐き気など食中毒症状を訴えました。入院患者はなく、全員快方に向かっています。</t>
    <phoneticPr fontId="15"/>
  </si>
  <si>
    <t>https://nordot.app/1287329411606184646?c=1179248089549373591</t>
    <phoneticPr fontId="15"/>
  </si>
  <si>
    <t>宿泊施設に併設する食堂で食中毒　30代から60代の男女合わせて10人が下痢や嘔吐など訴える　5日間の営業停止処分　</t>
    <phoneticPr fontId="15"/>
  </si>
  <si>
    <t>島根県</t>
    <rPh sb="2" eb="3">
      <t>ケン</t>
    </rPh>
    <phoneticPr fontId="15"/>
  </si>
  <si>
    <t>　島根県飯南町の宿泊施設に併設する食堂で食事をした男女合わせて10人が下痢や嘔吐などを訴える食中毒が発生しました。食中毒が発生したのは島根県飯南町の宿泊施設に併設する「山荘食堂」です。島根県の薬事衛生課によりますと４月18日から19日にかけて、この食堂で刺身や天ぷら、茶碗蒸しなどを含むコース料理を食べた2グループ、30代から60代の男女合わせて10人が下痢や嘔吐などを訴え、保健所が調査したところ食中毒であることが判明したということです。県はこの食堂を22日から5日間の営業停止処分にしています。入院した人はおらず、全員が快方に向かっているということです。</t>
    <phoneticPr fontId="15"/>
  </si>
  <si>
    <t>日本海テレビ</t>
    <rPh sb="0" eb="3">
      <t>ニホンカイ</t>
    </rPh>
    <phoneticPr fontId="15"/>
  </si>
  <si>
    <t>https://news.yahoo.co.jp/articles/27dc4443be0be45ab493607ad7d3301f67eaaee7</t>
    <phoneticPr fontId="15"/>
  </si>
  <si>
    <t>工事現場宿舎の食堂で作業員32人が食中毒　原因はウエルシュ菌と断定　北海道長万部町</t>
    <phoneticPr fontId="15"/>
  </si>
  <si>
    <t>北海道</t>
    <rPh sb="0" eb="3">
      <t>ホッカイドウ</t>
    </rPh>
    <phoneticPr fontId="15"/>
  </si>
  <si>
    <t>　北海道八雲保健所は2025年4月21日、長万部町の工事現場宿舎の食堂で食事をした作業員87人のうち、10代から70代の男性32人が食中毒を発症したと発表しました。
32人には下痢の症状があり、そのうち7人が通院しましたが、入院したり重症化したりした人はいませんでした。現在、全員が回復に向かっているということです。
原因となったのは14日に調理・提供された食事で、有症者や調理従事者の便からウエルシュ菌が検出されたことから、保健所は21日、ウエルシュ菌による食中毒と断定しました。食材やメニューは特定できていません。
食事を提供していたジャパンフード株式会社は15日の夕食から食事の提供を自粛していましたが、保健所はこの会社に、21日から2日間の営業停止を命じたほか、施設の清掃、消毒の徹底などを指示しています。</t>
    <phoneticPr fontId="15"/>
  </si>
  <si>
    <t>https://news.yahoo.co.jp/articles/050c30b9a9b3b5ee5848c38913a9c0b5facc11da</t>
    <phoneticPr fontId="15"/>
  </si>
  <si>
    <t>STVニュース</t>
    <phoneticPr fontId="15"/>
  </si>
  <si>
    <t xml:space="preserve">1つの保育施設でサポウイルスの集団感染 園児・職員計69人が症状訴える </t>
    <phoneticPr fontId="15"/>
  </si>
  <si>
    <t>　福岡市市内にある4つの保育施設で感染性胃腸炎による集団感染が発生しました。3つの保育施設の園児からノロウイルス、1つの保育施設の園児からサポウイルスが検出されています。福岡市によりますと博多区の保育施設で4月15日〜21日までに1歳〜5歳までの園児17人と30代〜50代の職員5人の計22人がおう吐や下痢などの症状を訴えました。このうち1歳の女の子1人から、ノロウイルスが検出されています。博多区の別の保育施設でも4月15日〜20日までに0歳〜3歳までの園児10人と30代〜60代の職員2人の計12人が症状を訴え、0歳の男の子1人と女の子3人からノロウイルスが検出されたということです。
　また、東区の保育施設でも4月4日〜20日までに0歳〜6歳までの園児14人と20代の職員2人の計16人が症状を訴え、1歳の男の子1人からノロウイルスが検出されています。このほか、博多区の保育所では、4月6日〜21日までに1歳〜5歳までの園児19人がおう吐や下痢などの症状を訴えました。このうち1歳の女の子1人からサポウイルスが検出されています。4つの保育施設で発症した計49人の中に重症者はおらず全員快方に向かっているということです。保健所は、「調理をする時、トイレの後や食事の前には手洗いを徹底してほしい」などと呼びかけています。</t>
    <phoneticPr fontId="15"/>
  </si>
  <si>
    <t>https://news.yahoo.co.jp/articles/678077a2a94bec6c40971c27f38550a23c193d64</t>
    <phoneticPr fontId="15"/>
  </si>
  <si>
    <t>RKB毎日放送</t>
    <rPh sb="3" eb="5">
      <t>マイニチ</t>
    </rPh>
    <rPh sb="5" eb="7">
      <t>ホウソウ</t>
    </rPh>
    <phoneticPr fontId="15"/>
  </si>
  <si>
    <t>福岡県</t>
    <rPh sb="0" eb="3">
      <t>フクオカケン</t>
    </rPh>
    <phoneticPr fontId="15"/>
  </si>
  <si>
    <t>　</t>
    <phoneticPr fontId="15"/>
  </si>
  <si>
    <t>フルーツ天国台湾での多国籍果物市場PR合戦</t>
  </si>
  <si>
    <t>シンガポールの外食市場の「今」について</t>
  </si>
  <si>
    <t>https://www.jiji.com/jc/article?k=2025041900196&amp;g=int</t>
    <phoneticPr fontId="82"/>
  </si>
  <si>
    <t>https://www.nikkei.com/article/DGXZQOGM17CSS0X10C25A4000000/</t>
    <phoneticPr fontId="82"/>
  </si>
  <si>
    <t>　中国飲料チェーンの「覇王茶姫」が17日、米ナスダックに上場した。中国内外で6500に迫る店舗を展開する大手で、時価総額は60億ドル（約8500億円）規模となった。初値は公開価格を上回り、中国と米国の対立が深まる中、ひとまず無難なスタートを切った。
上場したのは持ち株会社の茶姫控股（Chagee Holdings）。投資家の需要が旺盛だったため、26ドルから28ドルを想定していた公開価格は上限の2...</t>
    <phoneticPr fontId="82"/>
  </si>
  <si>
    <t>中国</t>
    <rPh sb="0" eb="2">
      <t>チュウゴク</t>
    </rPh>
    <phoneticPr fontId="82"/>
  </si>
  <si>
    <t>https://www.jetro.go.jp/ext_images/jfoodo/archive/fm_report/202503-3_tw.pdf</t>
    <phoneticPr fontId="82"/>
  </si>
  <si>
    <t>台湾</t>
    <rPh sb="0" eb="2">
      <t>タイワン</t>
    </rPh>
    <phoneticPr fontId="82"/>
  </si>
  <si>
    <t>https://news.yahoo.co.jp/articles/2a5e8bed17c475149c0999825aeacab4b8491015</t>
    <phoneticPr fontId="82"/>
  </si>
  <si>
    <t>　絶滅の恐れがある野生生物の国際取引を規制するワシントン条約を巡り、欧州連合（EU）が、食用のニホンウナギを含むウナギ類全種を規制対象とする提案を準備していることが23日、関係者への取材で分かった。11～12月にウズベキスタンで開かれる第20回締約国会議で仮に提案が認められれば、日本で消費するウナギの輸入や流通に影響が出る可能性がある。
　条約では絶滅の恐れがある生物を「付属書」に掲載。「付属書1」は商業目的の国際取引は禁止、「付属書2」は輸出国に許可書の発行を義務付ける。EUはニホンウナギやアメリカウナギ、東南アジア産のビカーラ種など亜種を含めた全19種類を付属書2の対象とする方針。生きた稚魚のシラスウナギや成魚だけでなく、かば焼きなどの加工品も対象になる。
　関係者によると、提案自体が見送られる可能性も残るが、EUは6月上旬までに方針を決め、正式提案する可能性が高い。承認には締約国会議で投票国の3分の2以上の賛成が必要で、現時点での情勢は不明だ。</t>
    <phoneticPr fontId="82"/>
  </si>
  <si>
    <r>
      <t>　台湾では日本と同様、世界各国の食品が手に入ります。スーパーなどの売り場では、様々な国の名前を目にすることができますが、中でも果物売り場はその代表的な場所の一つかもしれません。台湾はもともと気候が温暖で、パイナップルやマンゴーといった美味しい果物が豊富に生産されます。しかし、より多様な選択肢を消費者に提供するため、世界中から多種多様な果物が輸入されています。台湾農業部の農業統計年鑑2023によると、台湾の一人当たりの平均果実消費量は年間115kgに
達し、台湾全体の果物の総消費量は約270万トンにも及びます。うち約20％、つまり50万トン以上が海外からの輸入です。台湾の食卓において外国産果物の存在感がいかに大きいかが分かります。
　日本産の果物も台湾では高い人気を誇り、百貨店や果物専門店など、さまざまな場所で販売されていますが、日本以外の国々からの輸入果物や台湾産の果物は、どのような種類が流通し、どのような販売、PRがされているでしょうか？今回はこれらをテーマにレポートします。
農産物輸入額上位10カ国（地域）
台湾の農産品の主な輸入元（2023年）。1位は米国、ブラジル、中国に続いて日本が4位。
出所:農業部農業統計視覺化</t>
    </r>
    <r>
      <rPr>
        <b/>
        <sz val="14"/>
        <rFont val="Microsoft YaHei"/>
        <family val="3"/>
        <charset val="134"/>
      </rPr>
      <t>查</t>
    </r>
    <r>
      <rPr>
        <b/>
        <sz val="14"/>
        <rFont val="游ゴシック"/>
        <family val="3"/>
        <charset val="128"/>
      </rPr>
      <t>詢網
https://statview.moa.gov.tw/aqsys_on/importantArgiGoal_lv3_1_3_1_2.html
台湾に一番多く輸入されている果物は！？
さて、台湾に輸入されている果物の中で、最も多く輸入されているものはなんでしょうか？答えは「りんご」です。</t>
    </r>
    <phoneticPr fontId="82"/>
  </si>
  <si>
    <t>EU</t>
    <phoneticPr fontId="82"/>
  </si>
  <si>
    <t>https://www.jetro.go.jp/ext_images/jfoodo/archive/fm_report/202503-4_sg.pdf</t>
    <phoneticPr fontId="82"/>
  </si>
  <si>
    <t xml:space="preserve">  シンガポール在住12年目の筆者が、現地の外食市場の最新動向をレポートします。
まず、日本との大きな違いとして、シンガポールでは自宅で料理をする人が少ない点が挙げられます。では、彼らはどこで食事をするのか？ その一つが、本レポートのテーマである「外食」です。右の写真は、シンガポールの食文化を支えるホーカーセンター（公営のフードコートのような施設）です。元々は移動式屋台で提供されていた料理を、衛生面や利便性などを考慮し国が整備した施設で、今ではシンガポール島内のあらゆる場所に計画的に配置され、昼夜問わず人々の暮らしを支える重要な食のインフラとなっています。そんなシンガポールの外食市場の「今」について、ご紹介していきます。
コロナ禍から最近のトレンドのまとめ
コロナ禍きっかけでの変化
✓ テイクアウト／デリバリーの利用が増加した。
✓ 自宅で料理を作るために食材を調達することが増加した。(元々家庭で調理しない傾向にあった）
✓ ダウンタウンエリアの外食支出は減少し、郊外地域での外食支出が増加した。
コロナ禍以降の傾向
✓ テイクアウト／デリバリー需要は継続した。
✓ 健康志向が高まり、代替食材や健康に配慮したメニューも選択肢にあがるようになった。
✓ 抑制されていた外食消費を取り戻すように、ダウンタウンエリアの飲食店利用が回復した。
最近の傾向
✓ 海外旅行が可能になり、本場のような質の高い料理体験が求められるようになった。
✓ ソーシャルメディアの影響もあり、ユニークな体験、コンセプト、メニューが求められるようになった。
✓ 外食消費に対する平常化やインフレから、コスト感・体験・品質に対してシビアになった</t>
    <phoneticPr fontId="82"/>
  </si>
  <si>
    <t>シンガポール</t>
    <phoneticPr fontId="82"/>
  </si>
  <si>
    <t>https://www.jetro.go.jp/biznews/2025/04/129e1f4f4f1cf3ec.html</t>
    <phoneticPr fontId="82"/>
  </si>
  <si>
    <t>　回転寿司（ずし）チェーン「スシロー」を運営する、FOOD ＆ LIFE COMPANIESの孫会社の広州寿司郎餐飲は4月12日、中国・広東省珠海市香洲区の商業施設の南湾華発商都内に、スシロー南湾華発商都店をオープンした。開業日翌日の4月13日（日曜日）の開店時間には、開店を待つ多くの客が店頭に並び、開店直後に予約番号を取得したところ7時間待ちだった。事前予約も可能だが、4月14日時点で予約可能なのは5月中旬ごろだ。客層は10代から40代で、若い世代が多く、家族連れも見受けられた。
店頭で順番待ちしていた珠海市在住の女性客は、珠海市から車で約1時間半かかる広州市のスシローに行ったことがあり、中国のソーシャルメディアプラットフォーム「小紅書（RED）」で珠海市に出店することを知ったという。「昨日も来たが、その時は予約番号が400番以上で入店することができなかったので、今日は朝10時に来た」と話した。また、家族4人で訪れていた女性は、「スシローはコストパフォーマンスが良い」と話し、「北京の友人に珠海店がオープンすることを教えてもらい初めてスシローに来た。今日食べてみて食材が新鮮だと思ったし、友人からは北京や香港のスシローは何年たっても品質が落ちないと聞いた」と話した。
珠海市はマカオの北側に位置し、マカオと隣接する地域だ。中国政府は「港車北上」「澳車北上」の政策（注1）で、香港・マカオの居住者の中国大陸への「北上」を後押ししており、香港から深セン市への北上消費と同様に（2024年6月17日記事参照）、マカオから珠海市に向かう北上消費も存在する。珠海出入国国境検査本部によると、2025年1月から3月までの3カ月間で、延べ750万人（前年同期比23％増）と延べ156万台の車両（31％増）がマカオ・珠海市の出入境審査を通過した。このうち、香港・マカオ籍の居住者は延べ410万人で、出入境審査全体の54.6％を占める。珠海市の大型ショッピングモールの駐車場には、マカオナンバーの車が止まり、珠海市の地元住民は「週末、珠海のサムズクラブ（注2）は、マカオから来た家族連れでにぎわっている」と話す。</t>
    <phoneticPr fontId="82"/>
  </si>
  <si>
    <t>https://news.yahoo.co.jp/articles/08fec845d35d826ac968c72d5eceadbf281ceee0</t>
    <phoneticPr fontId="82"/>
  </si>
  <si>
    <t>　衛生福利部（保健省）食品薬物管理署（食薬署）は22日、日本から輸入されたイチゴやミカンが水際検査で不合格になったと発表した。全て積み戻しまたは廃棄処分される。同署によると、問題の食品は北部・新北市の輸入業者が輸入した。イチゴは熊本産で、アクリナトリンとイソピラザムが検出された。またミカンは愛媛産で、シアントラニリプロールが検出されたという。いずれも農薬成分とされ、検出されてはならないと定めらている。またこの日は中国から輸入された食用のドジョウからも検出されてはならないとされる動物用合成抗菌剤のエンロフロキサシンが検出されたことなども併せて発表された。</t>
    <phoneticPr fontId="82"/>
  </si>
  <si>
    <t>https://nordot.app/1287245325369443095?c=768367547562557440</t>
    <phoneticPr fontId="82"/>
  </si>
  <si>
    <t xml:space="preserve">　（ＣＮＮ） 米保健福祉省は２１日、トランプ政権が全米の食品供給網から人工着色料を排除する措置を講じる計画だと発表した。詳細については同省のロバート・Ｆ・ケネディ・ジュニア長官と食品医薬品局（ＦＤＡ）のマーティ・マカリー長官が２２日に記者会見して発表するとしている。ＦＤＡはトランプ大統領就任前の今年１月、人工着色料の赤色３号を食品や飲料および経口医薬品に使用することを禁じると発表した。赤色３号は３０年以上前から動物のがんとの関係が指摘されていた。トランプ政権は、食品を色鮮やかに見せる目的で使用される石油由来の合成着色料に対し、さらなる規制強化に乗り出す方針と思われる。
　ケネディ長官は今年３月、ウェストバージニア州のパトリック・モリッシー知事が成立させた特定の合成着色料を禁止する法律に支持を表明していた。合成着色料は子どもの学習問題や問題行動との関係が指摘されており、ケネディ氏も公然と批判。同州はいち早く全面的な禁止に踏み切った。環境衛生問題を専門とする非営利組織によると、米国では半分以上の州が、共和党、民主党を問わず、食の安全強化に向けて人工着色料の規制を推進している。
　トランプ大統領は「Ｍａｋｅ Ａｍｅｒｉｃａ Ｈｅａｌｔｈｙ Ａｇａｉｎ（ＭＡＨＡ、米国を再び健康に）」のスローガンを掲げて委員会の設置を命じる大統領令を出している。同令では人工着色料には言及していないものの、共和党議員の中には自らの提案にＭＡＨＡを盛り込む議員もいる。これに対して業界団体は、州ごとの継ぎはぎ規制ではなく、全米で一貫した基準を求めている。製菓業界団体は３月、食品安全規制についてはＦＤＡの主導で決定すべきだと強調していた。
人工着色料については以前から、政府も研究者も非営利組織も懸念を表明している。赤色３号、赤色４０号、青色２号、緑色３号はいずれも動物のがんや腫瘍（しゅよう）との関係が指摘されている。赤色４０号、黄色５号、黄色６号には発がん物質が含まれるという指摘もある。
</t>
    <phoneticPr fontId="82"/>
  </si>
  <si>
    <t>米国</t>
    <rPh sb="0" eb="2">
      <t>ベイコク</t>
    </rPh>
    <phoneticPr fontId="82"/>
  </si>
  <si>
    <t>https://jp.reuters.com/markets/commodities/Q5YRCGYKZNM6NI4NYNBIUVGUUU-2025-04-22/</t>
    <phoneticPr fontId="82"/>
  </si>
  <si>
    <t>　[ワシントン ２１日 ロイター] - 米食品医薬品局（ＦＤＡ）が２１日、食品安全・栄養部門の人手不足により、飲用牛乳や乳製品の検査に関する品質管理プログラムを一時停止したことが分かった。ロイターが入手した内部メールで判明した。
トランプ大統領による政府の人員削減の一環で、ＦＤＡを含む厚生省職員約２万人が解雇または離職。米国内の食品安全プログラムに混乱を来している。
ＦＤＡは今月、牛乳やチーズに関する鳥インフルエンザ検査なども一時停止した。
ＦＤＡが提携する各検査機関に送付したメールによると、ＦＤＡの食品安全を監督する部門が、検査基準やデータ分析などの支援を提供できなくなったという。各検査機関は、品質基準を満たすためＦＤＡの品質管理試験に頼っている。
ＦＤＡはメールで「来年度に向けた代替手段を積極的に検討しており、新たな情報が入手でき次第、全ての検査機関に通知する」と説明した。</t>
    <phoneticPr fontId="82"/>
  </si>
  <si>
    <t>https://www3.nhk.or.jp/news/html/20250421/k10014785231000.html</t>
    <phoneticPr fontId="82"/>
  </si>
  <si>
    <t>　日本でコメの価格の高騰が続く中、韓国からコメを輸入する動きも出ていて、韓国のメディアは、日本へのコメの輸出量は統計を取り始めて以来、最大となる見通しだと伝えています。スーパーのコメ平均価格 5キロ4217円 15週連続値上がり今月13日までの1週間は、前の週より3円値上がり。なぜ備蓄米の放出後も価格の高止まりが続くのか、専門家による今後の見通しも含め、詳しく伝えています。
日本にある韓国の農協の関連会社によりますと、先月、韓国から2トンのコメを輸入したほか、来月にはさらに20トンを輸入する予定だということです。
この会社は日本に26年前に設立されましたが、韓国からコメを輸入するのは初めてだということで、これまで自社のホームページや大手通販サイトのほか、スーパーマーケットなどでも販売されたということです。自社サイトでは消費税や送料を含めて4キロおよそ4100円で販売し、先月輸入した分はすでに完売したということで、会社では、今後も需要を見極めながら対応を検討したいとしています。韓国の通信社・連合ニュースは、ことしに入ってからの韓国から日本へのコメの輸出量は、1990年に統計を取り始めて以来、最大となる見通しだと伝えています。</t>
    <phoneticPr fontId="82"/>
  </si>
  <si>
    <t>韓国</t>
    <rPh sb="0" eb="2">
      <t>カンコク</t>
    </rPh>
    <phoneticPr fontId="82"/>
  </si>
  <si>
    <t>https://www.jetro.go.jp/ext_images/jfoodo/archive/fm_report/202503_la.pdf</t>
    <phoneticPr fontId="82"/>
  </si>
  <si>
    <t xml:space="preserve">　 Crumbl Cookies - クランブルクッキー　2017年にユタ州でソーヤー・ヘムズリー氏とジェイソン・マグゴーワン氏によって設立された「クランブルクッキー」は、わずか数年でデザート業界のトップブランドへと成長しました。New York Timesでも「米国で最も成長が速いデザートショップチェーン」として評価され、
その成功の背景には革新的なビジネスモデルと戦略的なマーケティングが存在します。一時的な苦境を乗り越え、現在では年間10億ドル以上の収益を上げる、米国を代表するデザートブランドの一つとなっています。　全店舗数：1071(2025年3月現在）
「出来立て」の魔法が生む圧倒的な人気
クランブルクッキーが人気の理由のひとつは、「出来立てのクッキー」を提供している点です。注文を受けてから焼き上げられるそのフレッシュなクッキーは香ばしくフワッとした食感と温かさが特徴です。店舗のキッチンはオープン設計になっており、クッキー生地をミキサーにかける工程から焼き上げ、最後のデコレーションに至るまでが目の前で見られる斬新な仕組みです。さらに、顧客の利便性を高めるために、アプリやキオスク端末を導入しています。これにより注文が効率的に行えるだけでなく、オープンキッチンを見ながら、スムーズに購入体験を楽しむことが可能です。
南カリフォルニアは約40店舗展開中
</t>
    <phoneticPr fontId="82"/>
  </si>
  <si>
    <t>　【ワシントン時事】米ホワイトハウスは１８日、新型コロナウイルスの起源が中国の武漢ウイルス研究所だったとする説を採り上げる特設サイトを立ち上げた。大流行当時の世界保健機関（ＷＨＯ）の対応について、「中国の圧力に屈し、中国の政治的利益を優先させたため失敗した」と厳しく批判している。
風化する痕跡、刻まれた不信感　強権姿勢変えぬ習政権―中国
　同サイトは「研究所からの流出　新型コロナの真の起源」と題し、研究所と感染者が多発した生鮮食品市場との距離を地図に示す、物々しいつくり。「ウイルスが自然界に見られない特性を持つ」「武漢研究所の職員が（パンデミック直前の）２０１９年秋に症状を呈していた」などと指摘し、「実験室関連の事案が起源となった可能性が最も高い」と結論付けた。同サイトはまた、第１次トランプ政権下で動物起源の自然発生説を唱えたファウチ元国立アレルギー感染症研究所長を批判。ロックダウン（都市封鎖）が米経済や国民の心身に与えた悪影響に言及した上で、バイデン前政権が「ＳＮＳ企業と結託し、コロナ対策に関する反対意見を検閲した」と主張した。</t>
    <phoneticPr fontId="82"/>
  </si>
  <si>
    <t>【独自】EU、ウナギ全種の規制提案検討　ワシントン条約で（共同通信）</t>
  </si>
  <si>
    <t xml:space="preserve">北上消費でにぎわう広東省珠海市、スシローが初出店(中国) ｜ ビジネス短信 </t>
  </si>
  <si>
    <t>日本から輸入のイチゴやミカン、水際検査で不合格／台湾（中央社フォーカス台湾）</t>
  </si>
  <si>
    <t>トランプ米政権、食品流通網から人工着色料排除の計画発表へ ｜ CNN.co.jp</t>
  </si>
  <si>
    <t>米ＦＤＡ、乳製品の品質検査も停止　厚生省の人員削減で ｜ ロイター</t>
  </si>
  <si>
    <t>韓国からコメ輸入 過去最大の見通しも 価格高騰で ｜ NHK ｜ 農業</t>
  </si>
  <si>
    <t xml:space="preserve">今話題の行列ができるスイーツ&amp;ドリンクスポット </t>
  </si>
  <si>
    <t>「新型コロナは武漢研究所から流出」　米ホワイトハウスが特設サイト：時事ドットコム</t>
  </si>
  <si>
    <t>中国飲料大手の覇王茶姫、米上場　時価総額8500億円 - 日本経済新聞</t>
  </si>
  <si>
    <t>4月17日（木曜日）及び18日（金曜日）に同施設で会食をした3グループ12名のうち3グループ10名が下痢、吐き気、嘔吐等の症状を呈しており、患者及び当該飲食店の調理従事者の便からノロウイルスが検出された。患者の共通食は当該施設で提供された食事のみである。このことから、都城保健所は当該施設で提供された食品を原因とする食中毒と断定し3日間の営業停止を命じた</t>
    <phoneticPr fontId="82"/>
  </si>
  <si>
    <t>宮崎県公表</t>
    <rPh sb="0" eb="5">
      <t>ミヤザキケンコウヒョウ</t>
    </rPh>
    <phoneticPr fontId="82"/>
  </si>
  <si>
    <t>大分市保健所によりますと4月24日、大分市畑中の弁当店「ニコニコハウス」を利用した客から「下痢や嘔吐の症状のある人がいる」と連絡がありました。保健所が調査した結果、4月22日にこの店の弁当を食べた20代から50代までの13人が下痢や嘔吐、発熱などの症状を訴えていることが分かりました。</t>
    <phoneticPr fontId="82"/>
  </si>
  <si>
    <t>大分放送</t>
    <rPh sb="0" eb="2">
      <t>オオイタ</t>
    </rPh>
    <rPh sb="2" eb="4">
      <t>ホウソウ</t>
    </rPh>
    <phoneticPr fontId="82"/>
  </si>
  <si>
    <t xml:space="preserve">堺市は25日、市内8カ所の社会福祉施設で給食を食べた50～100歳代の男女計75人が嘔吐（おうと）や下痢などの症状を訴えたと発表した。いずれも軽症という。同じ業者が給食を提供しており、患者や調理従事者の便からノロウイルスが検出されたことから、市は給食が原因の食中毒と断定した。
　市によると、業者は堺市中区の飲食業「ダ…
</t>
    <phoneticPr fontId="82"/>
  </si>
  <si>
    <t>毎日新聞</t>
    <rPh sb="0" eb="4">
      <t>マイニチシンブン</t>
    </rPh>
    <phoneticPr fontId="82"/>
  </si>
  <si>
    <t>なかとん牛乳 一部大腸菌群陽性の疑い - FOODS CHANNEL</t>
    <phoneticPr fontId="82"/>
  </si>
  <si>
    <t>　2025年4月18日から4月22日に、(有)宮崎商会・ヤマフクコーヒー・道の駅ぴんねしり・浜頓別Aコープで販売した「なかとん牛乳」において、定期検査にて大腸菌群陽性の疑いがあることが判明したため、リコール(自主回収)する。これまで健康被害の報告はない。(リコールプラス編集部)(リコールプラス)
　【対象】商品名:①なかとん牛乳　②なかとん牛乳
　内容量:①200ml　②900ml　
　形態　:ボトル詰
【消費期限、賞味期限】2025年4月18日製造
　消費期限:2025年4月22日
　販売店　:(有)宮崎商会・ヤマフクコーヒー・道の駅ぴんねしり・浜頓別Aコープ　(中頓別町浜頓別町ふるさと納税分)
　販売日　:2025年4月18日-4月22日
　販売数量:200ml:17本　　900ml:30本</t>
    <phoneticPr fontId="82"/>
  </si>
  <si>
    <t>https://foods-ch.infomart.co.jp/anzen/recall/165279</t>
    <phoneticPr fontId="82"/>
  </si>
  <si>
    <t xml:space="preserve">「遺伝子組換え食品」を恐れる人が知らない、もう1つの技術 - ダイヤモンド・オンライン </t>
    <phoneticPr fontId="82"/>
  </si>
  <si>
    <t>　2023年の4月から、遺伝子組換え食品の表示制度が変わりました。「遺伝子組換えでない」と表示する基準が、厳しくなったのです。遺伝子組換え食品の安全性は厚生労働省により確認されているものの、消費者庁によれば「消費者の選択の機会の拡大」のために制度改正をしたとしています。2001年に遺伝子組換え食品の表示義務が実施されたときのように、世間で大きく騒がれる機会は減っていますが、いまだに「遺伝子組換え食品」と言われると、なんとなく不安だと感じる人もいるのではないでしょうか。遺伝子組換え食品と自然につくられた食品を並べられたら、自然につくられたほうを選びたくなる感覚というか。遺伝子組換え食品は、「細菌などの遺伝子の一部を切り取って、その構成要素の並び方を変えてもとの生物の遺伝子に戻したり、別の種類の生物の遺伝子に組み入れたりする技術」によってつくられた食品です（厚生労働省ウェブサイトより）。
　似た言葉として「品種改良」があります。ジャガイモ、トウモロコシ、牛肉など、これまでにたくさん行われてきて、とくに大きな問題にもなりませんでした。ただ、品種Aと品種Bをかけあわせることでより良い品種を作り出すわけですから、品種改良も遺伝子組換えも、基本的な考え方は同じと言えます。実際、品種改良の過程の中でも遺伝子の組換えが自然に起こっていますし、地球生命の進化の長い歴史の中でも、突然変異によって遺伝子の組換えはたくさん発生してきました。自然に任せておいて遺伝子が組換えられることもあれば、品種改良で異なる資質を持つ品種をかけあわせるなかで、遺伝子組換えが起こることもある。そう考えると、良い遺伝子を人為的にねらって組み込むのは、突然出てきた話ではなくて、段階を踏まえたものなんですね。
　だから、たとえば遺伝子組換え技術によって寒さに強いトウモロコシをつくりました、害虫に食べられにくい大豆をつくりました、それがすぐに安全性を損なうことになるかというと、そんなに単純な話ではないはずなんです。</t>
    <phoneticPr fontId="82"/>
  </si>
  <si>
    <t>https://diamond.jp/articles/-/362625?page=2</t>
    <phoneticPr fontId="82"/>
  </si>
  <si>
    <t xml:space="preserve">食用赤色3号を含有する食品に関する自主点検について - 香川県 </t>
    <phoneticPr fontId="82"/>
  </si>
  <si>
    <t>　消費者庁から、食品中の食用赤色3号の含有量等に関する自主点検の実施について、通知（外部サイトへリンク）が発出されました。
自主点検の対象となる食品は以下の食品です。令和7年4月現在、日本国内で流通している食品であって、錠剤、カプセル剤、粉末剤、ドリンク剤及びドリンク剤類似清涼飲料水等の形態を有し、かつ、一日当たりの目安の摂取量を明示している食品対象となる食品を取り扱っている場合は、消費者庁からの通知（外部サイトへリンク）に従い、自主点検を実施してください。また、自主点検により算出した最大一日摂取量が許容一日摂取量を上回る場合は、令和7年5月16日（金曜日）までに消費者庁に報告してください。</t>
    <phoneticPr fontId="82"/>
  </si>
  <si>
    <t>https://www.pref.kagawa.lg.jp/eisei/syokuanzen/akairo3gou.html</t>
    <phoneticPr fontId="82"/>
  </si>
  <si>
    <t xml:space="preserve">カンナビノイド含有食品事業者に向けた自主ガイドライン ―全国大麻商工業協議会 </t>
    <phoneticPr fontId="82"/>
  </si>
  <si>
    <t>　（一社）全国大麻商工業協議会（略称：全麻協、東京都渋谷区）は2025年4月23日、CBD、CBG、CBNなどのカンナビノイドを含む食品製品に関する包括的な「カンナビノイド含有食品に関するガイドライン」を発表した。
　2024年12月に施行された改正大麻取締法を受け、CBD製品の合法流通が拡大する中で、消費者保護と事業者の責任ある流通の確立を支援することが狙いだ。
すでに2024年末には、分析検査機関による業界団体からもガイドラインが発表されているが、今回の全麻協による策定は、事業者団体による実務運用を前提としたガイドラインとしては全国規模で初の体系的なものであり、製造・表示・広告・販売・流通の各段階における具体的な基準を網羅している点で注目される。ガイドラインは、製品表示、安全性評価、広告表現、販売管理、保管・流通、法令遵守など7つの柱で構成され、項目ごとに具体的な運用基準を提示。とくに、成分表示や分析証明書（COA）の明示、妊娠中・授乳中の使用制限、THCの非含有証明の義務化など、食品としての信頼性確保に主眼が置かれている。表示ルールにおいては、CBD・CBN・CBGといった成分名の明記に加え、由来や含有量の表示を定量的かつ統一的に行うことを求めており、消費者の誤認防止を図る。また、製品に含まれる成分の分析値と表示値の乖離は±10％以内に収めるとする厳格な基準も示された。
　安全性に関しては、重金属・農薬・微生物の残留試験を原材料段階で義務付けるとともに、製品ごとの第三者検査を推奨。ISO認定などの信頼性の高い検査機関による試験を通じて、客観的な品質保証の担保を目指す。広告・表示における留意点も具体的に示されており、「病気が治る」「即効性がある」といった薬機法・景品表示法に抵触する表現を明確に禁止。公序良俗を損なう表現や未成年者の利用を助長する内容にも厳しく対処するよう促している。販売においては、VAPE製品を20歳未満に販売しないことを徹底。他の食品形態（オイルやグミ等）についても未成年への販売自粛を推奨し、妊娠中・授乳中の使用制限をパッケージ等に明記することを義務付けた。小児の誤飲を防ぐ目的で、チャイルドロック式容器の採用も推奨されている。
全麻協では、今回のガイドラインを業界の共通基盤とし、関係省庁や消費者団体との連携を深める考えだ。今後は定期的な内容の見直しや、会員事業者向けの研修会・セミナーも予定しており、カンナビノイド食品の健全な普及に向けた啓発活動も強化する。</t>
    <phoneticPr fontId="82"/>
  </si>
  <si>
    <t>https://www.kenko-media.com/food_devlp/8341/</t>
    <phoneticPr fontId="82"/>
  </si>
  <si>
    <t xml:space="preserve">	業者の依頼でブドウ産地書き換え 長野・須坂、ふるさと納税返礼品 </t>
    <phoneticPr fontId="82"/>
  </si>
  <si>
    <t>　野県須坂市は２３日、ふるさと納税返礼品のシャインマスカットの産地偽装問題で、市職員が２０２４年１０月、農林水産省の立ち入り検査を受けた仕入れ業者から過去の関連書類を書き換えるよう求められ、産地を「長野県須坂市」から「長野県」に変えていたと発表した。「職員が療養しており、理由は調査中」としている。</t>
    <phoneticPr fontId="82"/>
  </si>
  <si>
    <t>https://www.okinawatimes.co.jp/articles/-/1570541</t>
    <phoneticPr fontId="82"/>
  </si>
  <si>
    <t xml:space="preserve">令和7年度第1回食品衛生基準審議会(2025年4月25日) - 消費者庁 </t>
    <phoneticPr fontId="82"/>
  </si>
  <si>
    <t>　(1)審議事項
1.食品衛生基準審議会における確認事項の一部改正について
2.ミネラルウォーター類中のPFOSおよびPFOAの規格基準の設定について
　(2)報告事項
1.食品中の残留農薬等に係る残留基準設定について
　(3)その他の報告事項
1.伝達性海綿状脳症対策調査会の設置について
2.審議・報告対象品目の処理状況について</t>
    <phoneticPr fontId="82"/>
  </si>
  <si>
    <t>https://www.caa.go.jp/policies/council/fssc/meeting_materials/review_meeting_001/042031.html</t>
    <phoneticPr fontId="82"/>
  </si>
  <si>
    <t xml:space="preserve">豊橋花穂 一部残留農薬基準値超過 </t>
    <phoneticPr fontId="15"/>
  </si>
  <si>
    <t>https://foods-ch.infomart.co.jp/anzen/recall/164425</t>
    <phoneticPr fontId="15"/>
  </si>
  <si>
    <t xml:space="preserve">消費者庁、第1回食品衛生基準審議会 【4/25】PFOS・PFOA、残留農薬の基準設定など審議 </t>
    <phoneticPr fontId="15"/>
  </si>
  <si>
    <t>　消費者庁は、令和7年度（2025年度）第1回食品衛生基準審議会を25日に開催する。
　会議は、中央合同庁舎第4号館（東京都千代田区）での現地開催とオンラインを併用して実施される。一般傍聴はYouTubeでのライブ配信によって行われる。会議資料は、前日までに消費者庁ウェブサイトで公開される予定。会合では、「食品衛生基準審議会における確認事項の一部改正」、「ミネラルウォーター類中のPFOS （ペルフルオロオクタンスルホン酸）およびPFOA（ペルフルオロオクタン酸）に関する規格基準の設定」などを審議する。PFOS・PFOAは、環境中に残留しやすく健康への影響が懸念される化学物質であり、水質規制への対応が注目されている。
　報告事項として、複数の農薬・動物用医薬品に関する残留基準の設定や見直し、BSE（牛海綿状脳症）対策に関する調査会設置、審議・報告対象品目の進行状況報告などが行われる。
　PFOS・PFOAについては消費者庁が3月27日まで、「ミネラルウォーター類に含まれるPFOS・PFOAに関する成分規格」（改正告示）についてパブリックコメントを実施した。
　これらの動きに対して消費者団体が反発を強めている。
　先ごろ、「PFAS評価の過程で文献の差し替えが不適切に行なわれている」との疑い
　があるとし、食品安全委員会に対して食の安全・監視市民委員会が申入れを行っている。
　環境省は今月に入り、PFASに関するハンドブックを公表したが、日本消費者連盟は
「環境省が設定した水質基準値は妥当性に欠ける」、「消費者庁がミネラルウォーター類
の規格基準を設定することも不適切」などと異議を唱えている。このように、フッ素化合物
を巡る問題は今、消費者の安全性確保に直結する重要なテーマとして各方面から注目されている。
　　　　　　　　　　　　　　　　　　　　　　　　　　　　　　　　　　　　　　　　　　　　　　　　　　　　傍聴申込など詳細はこちらから（消費者庁HPより）</t>
    <phoneticPr fontId="15"/>
  </si>
  <si>
    <t>https://wellness-news.co.jp/posts/250421-1/</t>
    <phoneticPr fontId="15"/>
  </si>
  <si>
    <t xml:space="preserve">独自基準の新ブランド野菜 首都圏から試験流通 シフラと業務提携 農業総合研究所 </t>
    <phoneticPr fontId="15"/>
  </si>
  <si>
    <t>　提携に基づく施策の第一弾として、シフラが定める高い品質を実現するための独自の商品基準と評価に基づいた新たなブランド野菜を、2025年夏から、農業総合研究所のネットワークを活用し、首都圏のスーパーマーケットで順次販売する。良質な食を求める生活者に「作り手の想いと取り組みが見える野菜」を提供するとともに、生産者の新たな販路拡大を目指す。シフラは、2000年前後にBSE問題や農薬への不安などが多発したことをきっかけに、2002年「顔が見える食品。」シリーズを開始。生産者の想いやこだわりを通じて安心・安全を伝えるとともに、全国7500人の独自生産者ネットワークのもと、独自の商品基準をクリアした農畜水産物ブランドを展開し、累計販売金額は4000億円を超える。また農業総合研究所は、日本と世界から農業が無くならない仕組みを構築することを目的とした産直流通のリーディングカンパニー。全国で約80の集荷拠点を活用し、農産物の産地直送販売をスーパー（2000店舗以上）で実現した「農家の直売所事業」と、生産者から農産物を買い取り、ブランディングしてスーパーに卸す「産直事業」を展開している。同提携により、シフラ社が構築してきた「生産者のネットワーク」と、農業総合研究所の持つ「広域的な販売ネットワーク」を掛け合わせることで、高品質の農産物を安定して生活者に届けられる体制を構築。また、日本の優れた生産者とお客様の信頼関係作りに取り組む。
　新ブランド野菜の特徴と運用体制
シフラ社の独自の商品基準に基づき、農産品としてのおいしさだけでなく、栽培履歴、残留農薬検査、トレーサビリティ、各種法令遵守などの基準をクリアした生産者に限定し、取り扱う。生産者情報は商品ラベル・Web・スマートフォンで閲覧可能な仕組みを採用し、生活者の安心・納得感を高める。</t>
    <phoneticPr fontId="15"/>
  </si>
  <si>
    <t>https://www.jacom.or.jp/ryutsu/news/2025/04/250415-80962.php</t>
    <phoneticPr fontId="15"/>
  </si>
  <si>
    <t xml:space="preserve">【速報】自民党の森山幹事長は日米関税交渉に関し、米国からのトウモロコシ・大豆の ... - 時事通信 </t>
    <phoneticPr fontId="15"/>
  </si>
  <si>
    <t>　自民党の森山裕幹事長は２５日、日米関税交渉に関し、米国産のトウモロコシ、大豆について輸入拡大の余地があるとの認識を示した。いずれの産品も輸入に頼っていると指摘し、トウモロコシは「米国の輸入が増えることは別に問題はない」と述べた。大豆については、中国が輸入していた分を引き受ける可能性や、バイオ燃料などクリーンエネルギーを用途とした輸入に触れ、「協力できることなのではないか」と語った。</t>
    <phoneticPr fontId="15"/>
  </si>
  <si>
    <t>https://www.jiji.com/jc/article?k=2025042500933&amp;g=eco</t>
    <phoneticPr fontId="15"/>
  </si>
  <si>
    <t>　2025年4月11日-4月17日まで、全国の卸売青果市場に卸売販売した「豊橋花穂」において、残留農薬基準値超過「検出成分:DMTP 検出値:0.49ppm(基準値0.1ppm) 」が判明したため、
　リコール(自主回収)する。これまで健康被害の報告はない。(リコールプラス編集部)(リコールプラス)
【対象商品】商品名:豊橋花穂
　内容量:50g
　形態　:木箱
　販売先　:卸売青果市場(全国)
　販売日　:2025年4月11日-4月17日まで
　販売数量:3,370枚
【対処方法】【回収方法】料金着払いにて以下の住所まで郵送</t>
    <phoneticPr fontId="15"/>
  </si>
  <si>
    <r>
      <t>　　　　　今週のお題(</t>
    </r>
    <r>
      <rPr>
        <b/>
        <sz val="16"/>
        <color indexed="10"/>
        <rFont val="ＭＳ Ｐゴシック"/>
        <family val="3"/>
        <charset val="128"/>
      </rPr>
      <t>洗剤は汚れを落とすもので菌を殺しません!)</t>
    </r>
    <rPh sb="11" eb="13">
      <t>センザイ</t>
    </rPh>
    <rPh sb="14" eb="15">
      <t>ヨゴ</t>
    </rPh>
    <rPh sb="17" eb="18">
      <t>オ</t>
    </rPh>
    <rPh sb="23" eb="24">
      <t>キン</t>
    </rPh>
    <rPh sb="25" eb="26">
      <t>コロ</t>
    </rPh>
    <phoneticPr fontId="5"/>
  </si>
  <si>
    <t>　　固形洗剤を汚れたままにしたり、液体洗剤にスポンジを入れっぱなしはダメです！</t>
    <rPh sb="2" eb="4">
      <t>コケイ</t>
    </rPh>
    <rPh sb="4" eb="6">
      <t>センザイ</t>
    </rPh>
    <rPh sb="7" eb="8">
      <t>ヨゴ</t>
    </rPh>
    <rPh sb="17" eb="19">
      <t>エキタイ</t>
    </rPh>
    <rPh sb="19" eb="21">
      <t>センザイ</t>
    </rPh>
    <rPh sb="27" eb="28">
      <t>イ</t>
    </rPh>
    <phoneticPr fontId="5"/>
  </si>
  <si>
    <t>　↓　職場の先輩は以下のことを理解して　わかり易く　指導しましょう　↓</t>
    <phoneticPr fontId="5"/>
  </si>
  <si>
    <r>
      <t>★洗剤は汚れを落とすもの</t>
    </r>
    <r>
      <rPr>
        <b/>
        <sz val="12"/>
        <color indexed="13"/>
        <rFont val="ＭＳ Ｐゴシック"/>
        <family val="3"/>
        <charset val="128"/>
      </rPr>
      <t>(消毒効果は無い)</t>
    </r>
    <r>
      <rPr>
        <b/>
        <sz val="12"/>
        <color indexed="9"/>
        <rFont val="ＭＳ Ｐゴシック"/>
        <family val="3"/>
        <charset val="128"/>
      </rPr>
      <t xml:space="preserve">
★洗剤は油や蛋白質を容器などから分離させるもので、
</t>
    </r>
    <r>
      <rPr>
        <b/>
        <sz val="12"/>
        <color indexed="13"/>
        <rFont val="ＭＳ Ｐゴシック"/>
        <family val="3"/>
        <charset val="128"/>
      </rPr>
      <t>界面活性剤</t>
    </r>
    <r>
      <rPr>
        <b/>
        <sz val="12"/>
        <color indexed="9"/>
        <rFont val="ＭＳ Ｐゴシック"/>
        <family val="3"/>
        <charset val="128"/>
      </rPr>
      <t>が主成分です。
★石鹸の界面活性剤は</t>
    </r>
    <r>
      <rPr>
        <b/>
        <sz val="12"/>
        <color indexed="13"/>
        <rFont val="ＭＳ Ｐゴシック"/>
        <family val="3"/>
        <charset val="128"/>
      </rPr>
      <t>脂肪酸塩</t>
    </r>
    <r>
      <rPr>
        <b/>
        <sz val="12"/>
        <color indexed="9"/>
        <rFont val="ＭＳ Ｐゴシック"/>
        <family val="3"/>
        <charset val="128"/>
      </rPr>
      <t xml:space="preserve">で枯草菌(バチルス)など
</t>
    </r>
    <r>
      <rPr>
        <b/>
        <sz val="12"/>
        <color indexed="13"/>
        <rFont val="ＭＳ Ｐゴシック"/>
        <family val="3"/>
        <charset val="128"/>
      </rPr>
      <t>多くの細菌が栄養源として利用できる物質です。</t>
    </r>
    <r>
      <rPr>
        <b/>
        <sz val="12"/>
        <color indexed="9"/>
        <rFont val="ＭＳ Ｐゴシック"/>
        <family val="3"/>
        <charset val="128"/>
      </rPr>
      <t xml:space="preserve">
★スポンジについている細菌類は洗剤の中では死なず、
むしろ驚異的な菌量10</t>
    </r>
    <r>
      <rPr>
        <b/>
        <vertAlign val="superscript"/>
        <sz val="12"/>
        <color indexed="9"/>
        <rFont val="ＭＳ Ｐゴシック"/>
        <family val="3"/>
        <charset val="128"/>
      </rPr>
      <t>8-9</t>
    </r>
    <r>
      <rPr>
        <b/>
        <sz val="12"/>
        <color indexed="9"/>
        <rFont val="ＭＳ Ｐゴシック"/>
        <family val="3"/>
        <charset val="128"/>
      </rPr>
      <t xml:space="preserve">個/mlに増えます。
</t>
    </r>
    <r>
      <rPr>
        <b/>
        <sz val="12"/>
        <color indexed="13"/>
        <rFont val="ＭＳ Ｐゴシック"/>
        <family val="3"/>
        <charset val="128"/>
      </rPr>
      <t>★細菌まみれのスポンジで食器や調理器具を洗うのは、
かえって危険な汚染行為です。</t>
    </r>
    <rPh sb="1" eb="3">
      <t>センザイ</t>
    </rPh>
    <rPh sb="4" eb="5">
      <t>ヨゴ</t>
    </rPh>
    <rPh sb="7" eb="8">
      <t>オ</t>
    </rPh>
    <rPh sb="13" eb="15">
      <t>ショウドク</t>
    </rPh>
    <rPh sb="15" eb="17">
      <t>コウカ</t>
    </rPh>
    <rPh sb="18" eb="19">
      <t>ナ</t>
    </rPh>
    <rPh sb="23" eb="25">
      <t>センザイ</t>
    </rPh>
    <rPh sb="26" eb="27">
      <t>アブラ</t>
    </rPh>
    <rPh sb="28" eb="30">
      <t>タンパク</t>
    </rPh>
    <rPh sb="30" eb="31">
      <t>シツ</t>
    </rPh>
    <rPh sb="32" eb="34">
      <t>ヨウキ</t>
    </rPh>
    <rPh sb="38" eb="40">
      <t>ブンリ</t>
    </rPh>
    <rPh sb="48" eb="50">
      <t>カイメン</t>
    </rPh>
    <rPh sb="50" eb="53">
      <t>カッセイザイ</t>
    </rPh>
    <rPh sb="54" eb="57">
      <t>シュセイブン</t>
    </rPh>
    <rPh sb="62" eb="64">
      <t>セッケン</t>
    </rPh>
    <rPh sb="65" eb="67">
      <t>カイメン</t>
    </rPh>
    <rPh sb="67" eb="70">
      <t>カッセイザイ</t>
    </rPh>
    <rPh sb="74" eb="75">
      <t>エン</t>
    </rPh>
    <rPh sb="76" eb="79">
      <t>コソウキン</t>
    </rPh>
    <rPh sb="88" eb="89">
      <t>オオ</t>
    </rPh>
    <rPh sb="91" eb="93">
      <t>サイキン</t>
    </rPh>
    <rPh sb="94" eb="96">
      <t>エイヨウ</t>
    </rPh>
    <rPh sb="96" eb="97">
      <t>ゲン</t>
    </rPh>
    <rPh sb="100" eb="102">
      <t>リヨウ</t>
    </rPh>
    <rPh sb="105" eb="107">
      <t>ブッシツ</t>
    </rPh>
    <rPh sb="122" eb="124">
      <t>サイキン</t>
    </rPh>
    <rPh sb="124" eb="125">
      <t>ルイ</t>
    </rPh>
    <rPh sb="126" eb="128">
      <t>センザイ</t>
    </rPh>
    <rPh sb="129" eb="130">
      <t>ナカ</t>
    </rPh>
    <rPh sb="132" eb="133">
      <t>シ</t>
    </rPh>
    <rPh sb="140" eb="143">
      <t>キョウイテキ</t>
    </rPh>
    <rPh sb="144" eb="145">
      <t>キン</t>
    </rPh>
    <rPh sb="145" eb="146">
      <t>リョウ</t>
    </rPh>
    <rPh sb="156" eb="157">
      <t>フ</t>
    </rPh>
    <rPh sb="163" eb="165">
      <t>サイキン</t>
    </rPh>
    <rPh sb="174" eb="176">
      <t>ショッキ</t>
    </rPh>
    <rPh sb="177" eb="179">
      <t>チョウリ</t>
    </rPh>
    <rPh sb="179" eb="181">
      <t>キグ</t>
    </rPh>
    <rPh sb="182" eb="183">
      <t>アラ</t>
    </rPh>
    <rPh sb="192" eb="194">
      <t>キケン</t>
    </rPh>
    <rPh sb="195" eb="197">
      <t>オセン</t>
    </rPh>
    <rPh sb="197" eb="199">
      <t>コウイ</t>
    </rPh>
    <phoneticPr fontId="5"/>
  </si>
  <si>
    <t>洗浄用具は、使用後毎日２００ppmの次亜塩素酸ソーダ溶液に漬けて除菌します。
食器・調理器具洗浄用の洗剤は、使用時に清潔な容器から適量出して使用します。
洗浄液、洗剤受皿を一週間に一度は洗浄しましょう。
詰替容器を使っている場合は、詰替前に容器自体をしっかり乾燥させてから洗剤を充填しましょう。</t>
    <rPh sb="0" eb="2">
      <t>センジョウ</t>
    </rPh>
    <rPh sb="2" eb="4">
      <t>ヨウグ</t>
    </rPh>
    <rPh sb="6" eb="9">
      <t>シヨウゴ</t>
    </rPh>
    <rPh sb="9" eb="11">
      <t>マイニチ</t>
    </rPh>
    <rPh sb="18" eb="22">
      <t>ジアエンソ</t>
    </rPh>
    <rPh sb="22" eb="23">
      <t>サン</t>
    </rPh>
    <rPh sb="26" eb="28">
      <t>ヨウエキ</t>
    </rPh>
    <rPh sb="29" eb="30">
      <t>ツ</t>
    </rPh>
    <rPh sb="32" eb="34">
      <t>ジョキン</t>
    </rPh>
    <rPh sb="39" eb="41">
      <t>ショッキ</t>
    </rPh>
    <rPh sb="42" eb="44">
      <t>チョウリ</t>
    </rPh>
    <rPh sb="44" eb="46">
      <t>キグ</t>
    </rPh>
    <rPh sb="46" eb="48">
      <t>センジョウ</t>
    </rPh>
    <rPh sb="48" eb="49">
      <t>ヨウ</t>
    </rPh>
    <rPh sb="50" eb="52">
      <t>センザイ</t>
    </rPh>
    <rPh sb="54" eb="57">
      <t>シヨウジ</t>
    </rPh>
    <rPh sb="58" eb="60">
      <t>セイケツ</t>
    </rPh>
    <rPh sb="61" eb="63">
      <t>ヨウキ</t>
    </rPh>
    <rPh sb="65" eb="67">
      <t>テキリョウ</t>
    </rPh>
    <rPh sb="67" eb="68">
      <t>ダ</t>
    </rPh>
    <rPh sb="70" eb="72">
      <t>シヨウ</t>
    </rPh>
    <rPh sb="77" eb="79">
      <t>センジョウ</t>
    </rPh>
    <rPh sb="79" eb="80">
      <t>エキ</t>
    </rPh>
    <rPh sb="81" eb="83">
      <t>センザイ</t>
    </rPh>
    <rPh sb="83" eb="84">
      <t>ウケ</t>
    </rPh>
    <rPh sb="84" eb="85">
      <t>ザラ</t>
    </rPh>
    <rPh sb="86" eb="89">
      <t>イッシュウカン</t>
    </rPh>
    <rPh sb="90" eb="92">
      <t>イチド</t>
    </rPh>
    <rPh sb="93" eb="95">
      <t>センジョウ</t>
    </rPh>
    <rPh sb="102" eb="104">
      <t>ツメカ</t>
    </rPh>
    <rPh sb="104" eb="106">
      <t>ヨウキ</t>
    </rPh>
    <rPh sb="107" eb="108">
      <t>ツカ</t>
    </rPh>
    <rPh sb="112" eb="114">
      <t>バアイ</t>
    </rPh>
    <rPh sb="116" eb="118">
      <t>ツメカ</t>
    </rPh>
    <rPh sb="118" eb="119">
      <t>マエ</t>
    </rPh>
    <rPh sb="120" eb="122">
      <t>ヨウキ</t>
    </rPh>
    <rPh sb="122" eb="124">
      <t>ジタイ</t>
    </rPh>
    <rPh sb="129" eb="131">
      <t>カンソウ</t>
    </rPh>
    <rPh sb="136" eb="138">
      <t>センザイ</t>
    </rPh>
    <rPh sb="139" eb="141">
      <t>ジュウテン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</si>
</sst>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18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4"/>
      <color rgb="FF00206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sz val="11"/>
      <color rgb="FF333333"/>
      <name val="Inherit"/>
      <family val="2"/>
    </font>
    <font>
      <b/>
      <sz val="14"/>
      <color rgb="FF7030A0"/>
      <name val="ＭＳ Ｐゴシック"/>
      <family val="3"/>
      <charset val="128"/>
    </font>
    <font>
      <b/>
      <sz val="14"/>
      <color rgb="FF333333"/>
      <name val="游ゴシック"/>
      <family val="3"/>
      <charset val="128"/>
    </font>
    <font>
      <b/>
      <sz val="15"/>
      <color rgb="FF454545"/>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4"/>
      <color indexed="12"/>
      <name val="ＭＳ Ｐゴシック"/>
      <family val="3"/>
      <charset val="128"/>
    </font>
    <font>
      <b/>
      <sz val="11"/>
      <color rgb="FF7030A0"/>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sz val="14"/>
      <color indexed="63"/>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13"/>
      <name val="游ゴシック"/>
      <family val="3"/>
      <charset val="128"/>
    </font>
    <font>
      <b/>
      <sz val="20"/>
      <color theme="0"/>
      <name val="ＭＳ Ｐゴシック"/>
      <family val="3"/>
      <charset val="128"/>
    </font>
    <font>
      <sz val="20"/>
      <color theme="0"/>
      <name val="ＭＳ Ｐゴシック"/>
      <family val="3"/>
      <charset val="128"/>
    </font>
    <font>
      <b/>
      <sz val="14"/>
      <name val="Microsoft YaHei"/>
      <family val="3"/>
      <charset val="134"/>
    </font>
    <font>
      <b/>
      <u/>
      <sz val="11"/>
      <color indexed="12"/>
      <name val="ＭＳ Ｐゴシック"/>
      <family val="3"/>
      <charset val="128"/>
    </font>
    <font>
      <b/>
      <sz val="14"/>
      <color theme="5"/>
      <name val="ＭＳ Ｐゴシック"/>
      <family val="3"/>
      <charset val="128"/>
    </font>
    <font>
      <sz val="11"/>
      <color theme="5"/>
      <name val="ＭＳ Ｐゴシック"/>
      <family val="3"/>
      <charset val="128"/>
    </font>
    <font>
      <b/>
      <sz val="12"/>
      <color indexed="13"/>
      <name val="ＭＳ Ｐゴシック"/>
      <family val="3"/>
      <charset val="128"/>
    </font>
    <font>
      <b/>
      <vertAlign val="superscript"/>
      <sz val="12"/>
      <color indexed="9"/>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rgb="FFFF9900"/>
        <bgColor indexed="64"/>
      </patternFill>
    </fill>
    <fill>
      <patternFill patternType="solid">
        <fgColor theme="7" tint="0.39997558519241921"/>
        <bgColor indexed="64"/>
      </patternFill>
    </fill>
    <fill>
      <patternFill patternType="solid">
        <fgColor rgb="FF3399FF"/>
        <bgColor indexed="64"/>
      </patternFill>
    </fill>
    <fill>
      <patternFill patternType="solid">
        <fgColor theme="7" tint="-0.249977111117893"/>
        <bgColor indexed="64"/>
      </patternFill>
    </fill>
    <fill>
      <patternFill patternType="solid">
        <fgColor rgb="FF00B05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499984740745262"/>
        <bgColor indexed="64"/>
      </patternFill>
    </fill>
    <fill>
      <patternFill patternType="solid">
        <fgColor theme="7"/>
        <bgColor indexed="64"/>
      </patternFill>
    </fill>
  </fills>
  <borders count="297">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thin">
        <color theme="3"/>
      </left>
      <right style="medium">
        <color theme="3"/>
      </right>
      <top style="thin">
        <color theme="3"/>
      </top>
      <bottom style="thin">
        <color theme="3"/>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style="medium">
        <color theme="3"/>
      </right>
      <top style="medium">
        <color auto="1"/>
      </top>
      <bottom/>
      <diagonal/>
    </border>
    <border>
      <left style="medium">
        <color theme="3"/>
      </left>
      <right style="medium">
        <color indexed="12"/>
      </right>
      <top style="medium">
        <color theme="3"/>
      </top>
      <bottom/>
      <diagonal/>
    </border>
    <border>
      <left/>
      <right/>
      <top style="thin">
        <color auto="1"/>
      </top>
      <bottom style="medium">
        <color auto="1"/>
      </bottom>
      <diagonal/>
    </border>
    <border>
      <left style="medium">
        <color theme="3"/>
      </left>
      <right style="medium">
        <color theme="3"/>
      </right>
      <top style="medium">
        <color rgb="FF0070C0"/>
      </top>
      <bottom/>
      <diagonal/>
    </border>
    <border>
      <left style="medium">
        <color theme="3"/>
      </left>
      <right style="medium">
        <color indexed="12"/>
      </right>
      <top style="medium">
        <color rgb="FF0070C0"/>
      </top>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medium">
        <color theme="3"/>
      </left>
      <right style="medium">
        <color theme="3"/>
      </right>
      <top/>
      <bottom style="medium">
        <color indexed="12"/>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64"/>
      </left>
      <right/>
      <top/>
      <bottom style="medium">
        <color auto="1"/>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style="medium">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7">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6" fillId="0" borderId="0">
      <alignment vertical="center"/>
    </xf>
    <xf numFmtId="0" fontId="6" fillId="0" borderId="0"/>
    <xf numFmtId="0" fontId="66" fillId="0" borderId="0">
      <alignment vertical="center"/>
    </xf>
    <xf numFmtId="0" fontId="6"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3" fillId="0" borderId="0">
      <alignment vertical="center"/>
    </xf>
    <xf numFmtId="0" fontId="4" fillId="0" borderId="0">
      <alignment vertical="center"/>
    </xf>
    <xf numFmtId="0" fontId="66"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4" fillId="0" borderId="0"/>
    <xf numFmtId="0" fontId="105" fillId="0" borderId="0" applyNumberFormat="0" applyFill="0" applyBorder="0" applyAlignment="0" applyProtection="0"/>
    <xf numFmtId="0" fontId="104" fillId="0" borderId="0"/>
    <xf numFmtId="0" fontId="139" fillId="0" borderId="0" applyNumberFormat="0" applyFill="0" applyBorder="0" applyAlignment="0" applyProtection="0">
      <alignment vertical="center"/>
    </xf>
    <xf numFmtId="0" fontId="1" fillId="0" borderId="0">
      <alignment vertical="center"/>
    </xf>
  </cellStyleXfs>
  <cellXfs count="911">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1" fillId="5" borderId="5" xfId="2" applyFont="1" applyFill="1" applyBorder="1" applyAlignment="1">
      <alignment horizontal="center" vertical="center"/>
    </xf>
    <xf numFmtId="0" fontId="21" fillId="5" borderId="2" xfId="2" applyFont="1" applyFill="1" applyBorder="1" applyAlignment="1">
      <alignment horizontal="center" vertical="center"/>
    </xf>
    <xf numFmtId="0" fontId="21" fillId="0" borderId="5" xfId="2" applyFont="1" applyBorder="1" applyAlignment="1">
      <alignment horizontal="center" vertical="center"/>
    </xf>
    <xf numFmtId="0" fontId="21"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1"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3" fillId="0" borderId="0" xfId="2" applyFont="1">
      <alignment vertical="center"/>
    </xf>
    <xf numFmtId="0" fontId="6" fillId="0" borderId="0" xfId="2" applyAlignment="1">
      <alignment horizontal="center" vertical="center"/>
    </xf>
    <xf numFmtId="0" fontId="24" fillId="0" borderId="0" xfId="2" applyFont="1" applyAlignment="1">
      <alignment horizontal="center" vertical="center"/>
    </xf>
    <xf numFmtId="0" fontId="31" fillId="8" borderId="22" xfId="17" applyFont="1" applyFill="1" applyBorder="1" applyAlignment="1">
      <alignment horizontal="left" vertical="center"/>
    </xf>
    <xf numFmtId="0" fontId="31" fillId="8" borderId="23" xfId="17" applyFont="1" applyFill="1" applyBorder="1" applyAlignment="1">
      <alignment horizontal="center" vertical="center"/>
    </xf>
    <xf numFmtId="0" fontId="31" fillId="8" borderId="23" xfId="2" applyFont="1" applyFill="1" applyBorder="1" applyAlignment="1">
      <alignment horizontal="center" vertical="center"/>
    </xf>
    <xf numFmtId="0" fontId="32" fillId="8" borderId="23" xfId="2" applyFont="1" applyFill="1" applyBorder="1" applyAlignment="1">
      <alignment horizontal="center" vertical="center"/>
    </xf>
    <xf numFmtId="0" fontId="32" fillId="8" borderId="24" xfId="2" applyFont="1" applyFill="1" applyBorder="1" applyAlignment="1">
      <alignment horizontal="center" vertical="center"/>
    </xf>
    <xf numFmtId="0" fontId="1" fillId="0" borderId="0" xfId="17">
      <alignment vertical="center"/>
    </xf>
    <xf numFmtId="0" fontId="38" fillId="0" borderId="0" xfId="17" applyFont="1">
      <alignment vertical="center"/>
    </xf>
    <xf numFmtId="0" fontId="32" fillId="8" borderId="25" xfId="2" applyFont="1" applyFill="1" applyBorder="1" applyAlignment="1">
      <alignment horizontal="center" vertical="center"/>
    </xf>
    <xf numFmtId="0" fontId="32" fillId="8" borderId="26" xfId="2" applyFont="1" applyFill="1" applyBorder="1" applyAlignment="1">
      <alignment horizontal="center" vertical="center"/>
    </xf>
    <xf numFmtId="0" fontId="1" fillId="9" borderId="26" xfId="17" applyFill="1" applyBorder="1">
      <alignment vertical="center"/>
    </xf>
    <xf numFmtId="0" fontId="35" fillId="0" borderId="0" xfId="17" applyFont="1" applyAlignment="1">
      <alignment horizontal="center"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3" fillId="0" borderId="0" xfId="17" applyFont="1" applyAlignment="1">
      <alignment vertical="center" wrapText="1"/>
    </xf>
    <xf numFmtId="0" fontId="45" fillId="0" borderId="0" xfId="17" applyFont="1" applyAlignment="1">
      <alignment horizontal="left" vertical="center"/>
    </xf>
    <xf numFmtId="0" fontId="35"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6"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1"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69" fillId="0" borderId="0" xfId="0" applyFont="1" applyAlignment="1">
      <alignment horizontal="left" vertical="center"/>
    </xf>
    <xf numFmtId="0" fontId="70" fillId="0" borderId="0" xfId="0" applyFont="1" applyAlignment="1">
      <alignment horizontal="center" vertical="center" wrapText="1"/>
    </xf>
    <xf numFmtId="0" fontId="70" fillId="0" borderId="0" xfId="0" applyFont="1" applyAlignment="1">
      <alignment horizontal="left" vertical="center" wrapText="1"/>
    </xf>
    <xf numFmtId="0" fontId="80" fillId="0" borderId="0" xfId="17" applyFont="1">
      <alignment vertical="center"/>
    </xf>
    <xf numFmtId="0" fontId="79" fillId="0" borderId="0" xfId="2" applyFon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28" fillId="0" borderId="4" xfId="0" applyFont="1" applyBorder="1" applyAlignment="1">
      <alignment horizontal="center" vertical="center" wrapText="1"/>
    </xf>
    <xf numFmtId="0" fontId="88" fillId="0" borderId="0" xfId="2" applyFont="1" applyAlignment="1">
      <alignment horizontal="center" vertical="center"/>
    </xf>
    <xf numFmtId="14" fontId="87" fillId="0" borderId="0" xfId="2" applyNumberFormat="1" applyFont="1" applyAlignment="1">
      <alignment horizontal="center" vertical="center"/>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6" fillId="0" borderId="33" xfId="0" applyFont="1" applyBorder="1">
      <alignment vertical="center"/>
    </xf>
    <xf numFmtId="0" fontId="86" fillId="0" borderId="0" xfId="0" applyFont="1">
      <alignment vertical="center"/>
    </xf>
    <xf numFmtId="0" fontId="86" fillId="5" borderId="33" xfId="0" applyFont="1" applyFill="1" applyBorder="1">
      <alignment vertical="center"/>
    </xf>
    <xf numFmtId="0" fontId="86"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4" borderId="78" xfId="2" applyFill="1" applyBorder="1" applyAlignment="1">
      <alignment horizontal="left" vertical="top"/>
    </xf>
    <xf numFmtId="0" fontId="8" fillId="24" borderId="77" xfId="1" applyFill="1" applyBorder="1" applyAlignment="1" applyProtection="1">
      <alignment horizontal="left" vertical="top"/>
    </xf>
    <xf numFmtId="0" fontId="80" fillId="0" borderId="0" xfId="17" applyFont="1" applyAlignment="1">
      <alignment horizontal="left" vertical="center"/>
    </xf>
    <xf numFmtId="0" fontId="87" fillId="19" borderId="21" xfId="2" applyFont="1" applyFill="1" applyBorder="1" applyAlignment="1">
      <alignment horizontal="center" vertical="center"/>
    </xf>
    <xf numFmtId="0" fontId="6" fillId="0" borderId="0" xfId="2" applyAlignment="1">
      <alignment horizontal="left" vertical="center"/>
    </xf>
    <xf numFmtId="0" fontId="99" fillId="5" borderId="33" xfId="0" applyFont="1" applyFill="1" applyBorder="1">
      <alignment vertical="center"/>
    </xf>
    <xf numFmtId="0" fontId="99" fillId="5" borderId="0" xfId="0" applyFont="1" applyFill="1" applyAlignment="1">
      <alignment horizontal="left" vertical="center"/>
    </xf>
    <xf numFmtId="0" fontId="99" fillId="5" borderId="0" xfId="0" applyFont="1" applyFill="1">
      <alignment vertical="center"/>
    </xf>
    <xf numFmtId="176" fontId="99" fillId="5" borderId="0" xfId="0" applyNumberFormat="1" applyFont="1" applyFill="1" applyAlignment="1">
      <alignment horizontal="left" vertical="center"/>
    </xf>
    <xf numFmtId="182" fontId="99" fillId="5" borderId="0" xfId="0" applyNumberFormat="1" applyFont="1" applyFill="1" applyAlignment="1">
      <alignment horizontal="center" vertical="center"/>
    </xf>
    <xf numFmtId="0" fontId="99" fillId="5" borderId="33" xfId="0" applyFont="1" applyFill="1" applyBorder="1" applyAlignment="1">
      <alignment vertical="top"/>
    </xf>
    <xf numFmtId="0" fontId="99" fillId="5" borderId="0" xfId="0" applyFont="1" applyFill="1" applyAlignment="1">
      <alignment vertical="top"/>
    </xf>
    <xf numFmtId="14" fontId="99" fillId="5" borderId="0" xfId="0" applyNumberFormat="1" applyFont="1" applyFill="1" applyAlignment="1">
      <alignment horizontal="left" vertical="center"/>
    </xf>
    <xf numFmtId="14" fontId="99" fillId="0" borderId="0" xfId="0" applyNumberFormat="1" applyFont="1">
      <alignment vertical="center"/>
    </xf>
    <xf numFmtId="0" fontId="100" fillId="0" borderId="0" xfId="0" applyFont="1">
      <alignment vertical="center"/>
    </xf>
    <xf numFmtId="0" fontId="8" fillId="24" borderId="66" xfId="1" applyFill="1" applyBorder="1" applyAlignment="1" applyProtection="1">
      <alignment horizontal="left" vertical="top"/>
    </xf>
    <xf numFmtId="0" fontId="6" fillId="24" borderId="76" xfId="2" applyFill="1" applyBorder="1" applyAlignment="1">
      <alignment horizontal="left" vertical="top"/>
    </xf>
    <xf numFmtId="0" fontId="32"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6" fillId="0" borderId="0" xfId="17" applyFont="1" applyAlignment="1">
      <alignment horizontal="left" vertical="center"/>
    </xf>
    <xf numFmtId="0" fontId="47" fillId="0" borderId="28" xfId="17" applyFont="1" applyBorder="1">
      <alignment vertical="center"/>
    </xf>
    <xf numFmtId="0" fontId="47" fillId="0" borderId="28" xfId="17" applyFont="1" applyBorder="1" applyAlignment="1">
      <alignment horizontal="right" vertical="center"/>
    </xf>
    <xf numFmtId="0" fontId="35" fillId="0" borderId="30" xfId="17" applyFont="1" applyBorder="1" applyAlignment="1">
      <alignment horizontal="center" vertical="center"/>
    </xf>
    <xf numFmtId="0" fontId="49" fillId="0" borderId="0" xfId="17" applyFont="1" applyAlignment="1">
      <alignment horizontal="center" vertical="center"/>
    </xf>
    <xf numFmtId="0" fontId="50"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6" fillId="3" borderId="0" xfId="17" applyFont="1" applyFill="1" applyAlignment="1">
      <alignment horizontal="center" vertical="center" wrapText="1"/>
    </xf>
    <xf numFmtId="0" fontId="1" fillId="5" borderId="0" xfId="2" applyFont="1" applyFill="1" applyAlignment="1">
      <alignment horizontal="center" vertical="center"/>
    </xf>
    <xf numFmtId="0" fontId="43" fillId="5" borderId="0" xfId="0" applyFont="1" applyFill="1" applyAlignment="1">
      <alignment horizontal="center" vertical="center" wrapText="1"/>
    </xf>
    <xf numFmtId="180" fontId="47"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7" fillId="0" borderId="0" xfId="16" applyFont="1">
      <alignment vertical="center"/>
    </xf>
    <xf numFmtId="0" fontId="10" fillId="0" borderId="0" xfId="16" applyFont="1">
      <alignment vertical="center"/>
    </xf>
    <xf numFmtId="177" fontId="1" fillId="17"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1"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7" fillId="17" borderId="83" xfId="16" applyFont="1" applyFill="1" applyBorder="1">
      <alignment vertical="center"/>
    </xf>
    <xf numFmtId="0" fontId="10" fillId="17" borderId="83" xfId="16" applyFont="1" applyFill="1" applyBorder="1">
      <alignment vertical="center"/>
    </xf>
    <xf numFmtId="0" fontId="34" fillId="0" borderId="0" xfId="17" applyFont="1" applyAlignment="1">
      <alignment horizontal="left" vertical="center" indent="2"/>
    </xf>
    <xf numFmtId="0" fontId="101" fillId="0" borderId="0" xfId="17" applyFont="1">
      <alignment vertical="center"/>
    </xf>
    <xf numFmtId="0" fontId="1" fillId="17" borderId="0" xfId="2" applyFont="1" applyFill="1">
      <alignment vertical="center"/>
    </xf>
    <xf numFmtId="0" fontId="22" fillId="17" borderId="20" xfId="2" applyFont="1" applyFill="1" applyBorder="1" applyAlignment="1">
      <alignment horizontal="center" vertical="top" wrapText="1"/>
    </xf>
    <xf numFmtId="0" fontId="21" fillId="5" borderId="5" xfId="2" applyFont="1" applyFill="1" applyBorder="1" applyAlignment="1">
      <alignment horizontal="left" vertical="center"/>
    </xf>
    <xf numFmtId="0" fontId="24" fillId="17" borderId="0" xfId="19" applyFont="1" applyFill="1">
      <alignment vertical="center"/>
    </xf>
    <xf numFmtId="0" fontId="24" fillId="17" borderId="0" xfId="2" applyFont="1" applyFill="1" applyAlignment="1">
      <alignment horizontal="left" vertical="center"/>
    </xf>
    <xf numFmtId="0" fontId="38" fillId="17" borderId="0" xfId="17" applyFont="1" applyFill="1">
      <alignment vertical="center"/>
    </xf>
    <xf numFmtId="0" fontId="12" fillId="0" borderId="0" xfId="2" applyFont="1" applyAlignment="1">
      <alignment horizontal="center" vertical="center"/>
    </xf>
    <xf numFmtId="14" fontId="83" fillId="0" borderId="0" xfId="2" applyNumberFormat="1" applyFont="1" applyAlignment="1">
      <alignment horizontal="center" vertical="center"/>
    </xf>
    <xf numFmtId="0" fontId="12" fillId="0" borderId="0" xfId="2" applyFont="1" applyAlignment="1">
      <alignment vertical="top" wrapText="1"/>
    </xf>
    <xf numFmtId="0" fontId="38" fillId="0" borderId="0" xfId="17" applyFont="1" applyAlignment="1">
      <alignment horizontal="center" vertical="center"/>
    </xf>
    <xf numFmtId="0" fontId="106" fillId="17" borderId="0" xfId="17" applyFont="1" applyFill="1" applyAlignment="1">
      <alignment horizontal="left" vertical="center"/>
    </xf>
    <xf numFmtId="0" fontId="83" fillId="0" borderId="0" xfId="2" applyFont="1" applyAlignment="1">
      <alignment vertical="top" wrapText="1"/>
    </xf>
    <xf numFmtId="180" fontId="47" fillId="10" borderId="85" xfId="17" applyNumberFormat="1" applyFont="1" applyFill="1" applyBorder="1" applyAlignment="1">
      <alignment horizontal="center" vertical="center"/>
    </xf>
    <xf numFmtId="14" fontId="87" fillId="19" borderId="75" xfId="2" applyNumberFormat="1" applyFont="1" applyFill="1" applyBorder="1" applyAlignment="1">
      <alignment vertical="center" shrinkToFit="1"/>
    </xf>
    <xf numFmtId="14" fontId="26" fillId="19" borderId="86" xfId="2" applyNumberFormat="1" applyFont="1" applyFill="1" applyBorder="1" applyAlignment="1">
      <alignment horizontal="center" vertical="center" shrinkToFit="1"/>
    </xf>
    <xf numFmtId="14" fontId="83" fillId="19" borderId="89" xfId="1" applyNumberFormat="1" applyFont="1" applyFill="1" applyBorder="1" applyAlignment="1" applyProtection="1">
      <alignment vertical="center" wrapText="1"/>
    </xf>
    <xf numFmtId="14" fontId="83" fillId="19" borderId="87" xfId="2" applyNumberFormat="1" applyFont="1" applyFill="1" applyBorder="1">
      <alignment vertical="center"/>
    </xf>
    <xf numFmtId="0" fontId="67" fillId="0" borderId="0" xfId="0" applyFont="1">
      <alignment vertical="center"/>
    </xf>
    <xf numFmtId="0" fontId="111" fillId="5" borderId="6" xfId="2" applyFont="1" applyFill="1" applyBorder="1">
      <alignment vertical="center"/>
    </xf>
    <xf numFmtId="0" fontId="110" fillId="0" borderId="73" xfId="0" applyFont="1" applyBorder="1">
      <alignment vertical="center"/>
    </xf>
    <xf numFmtId="0" fontId="24" fillId="17" borderId="0" xfId="19" applyFont="1" applyFill="1" applyAlignment="1">
      <alignment horizontal="center" vertical="center"/>
    </xf>
    <xf numFmtId="0" fontId="24" fillId="17" borderId="0" xfId="19" applyFont="1" applyFill="1" applyAlignment="1">
      <alignment horizontal="center" vertical="center" wrapText="1"/>
    </xf>
    <xf numFmtId="0" fontId="101" fillId="0" borderId="0" xfId="17" applyFont="1" applyAlignment="1">
      <alignment horizontal="left" vertical="center"/>
    </xf>
    <xf numFmtId="177" fontId="1" fillId="17" borderId="91" xfId="2" applyNumberFormat="1" applyFont="1" applyFill="1" applyBorder="1" applyAlignment="1">
      <alignment horizontal="center" vertical="center" wrapText="1"/>
    </xf>
    <xf numFmtId="0" fontId="112" fillId="17" borderId="92" xfId="2" applyFont="1" applyFill="1" applyBorder="1" applyAlignment="1">
      <alignment horizontal="center" vertical="center"/>
    </xf>
    <xf numFmtId="177" fontId="112" fillId="17" borderId="92" xfId="2" applyNumberFormat="1" applyFont="1" applyFill="1" applyBorder="1" applyAlignment="1">
      <alignment horizontal="center" vertical="center" shrinkToFit="1"/>
    </xf>
    <xf numFmtId="0" fontId="113" fillId="0" borderId="92" xfId="0" applyFont="1" applyBorder="1" applyAlignment="1">
      <alignment horizontal="center" vertical="center" wrapText="1"/>
    </xf>
    <xf numFmtId="177" fontId="12" fillId="17" borderId="92" xfId="2" applyNumberFormat="1" applyFont="1" applyFill="1" applyBorder="1" applyAlignment="1">
      <alignment horizontal="center" vertical="center" wrapText="1"/>
    </xf>
    <xf numFmtId="0" fontId="22" fillId="21" borderId="2" xfId="2" applyFont="1" applyFill="1" applyBorder="1" applyAlignment="1">
      <alignment horizontal="center" vertical="top" wrapText="1"/>
    </xf>
    <xf numFmtId="177" fontId="1" fillId="21" borderId="20" xfId="2" applyNumberFormat="1" applyFont="1" applyFill="1" applyBorder="1" applyAlignment="1">
      <alignment horizontal="center" vertical="center" wrapText="1"/>
    </xf>
    <xf numFmtId="0" fontId="22" fillId="21" borderId="2" xfId="2" applyFont="1" applyFill="1" applyBorder="1" applyAlignment="1">
      <alignment horizontal="center" vertical="center" wrapText="1"/>
    </xf>
    <xf numFmtId="0" fontId="117" fillId="0" borderId="0" xfId="0" applyFont="1">
      <alignment vertical="center"/>
    </xf>
    <xf numFmtId="0" fontId="6" fillId="0" borderId="51" xfId="2" applyBorder="1">
      <alignment vertical="center"/>
    </xf>
    <xf numFmtId="0" fontId="6" fillId="0" borderId="52" xfId="2" applyBorder="1">
      <alignment vertical="center"/>
    </xf>
    <xf numFmtId="0" fontId="99" fillId="5" borderId="33" xfId="0" applyFont="1" applyFill="1" applyBorder="1" applyAlignment="1">
      <alignment horizontal="left" vertical="top"/>
    </xf>
    <xf numFmtId="0" fontId="33" fillId="17" borderId="0" xfId="2" applyFont="1" applyFill="1">
      <alignment vertical="center"/>
    </xf>
    <xf numFmtId="0" fontId="34" fillId="17" borderId="0" xfId="17" applyFont="1" applyFill="1">
      <alignment vertical="center"/>
    </xf>
    <xf numFmtId="0" fontId="35" fillId="17" borderId="0" xfId="17" applyFont="1" applyFill="1" applyAlignment="1">
      <alignment vertical="top" wrapText="1"/>
    </xf>
    <xf numFmtId="0" fontId="36" fillId="17" borderId="0" xfId="2" applyFont="1" applyFill="1" applyAlignment="1">
      <alignment horizontal="center" vertical="center"/>
    </xf>
    <xf numFmtId="0" fontId="78" fillId="17" borderId="0" xfId="17" applyFont="1" applyFill="1" applyAlignment="1">
      <alignment horizontal="left" vertical="center"/>
    </xf>
    <xf numFmtId="0" fontId="37" fillId="17" borderId="0" xfId="2" applyFont="1" applyFill="1" applyAlignment="1">
      <alignment vertical="center" wrapText="1"/>
    </xf>
    <xf numFmtId="0" fontId="39" fillId="17" borderId="0" xfId="2" applyFont="1" applyFill="1" applyAlignment="1">
      <alignment vertical="center" wrapText="1"/>
    </xf>
    <xf numFmtId="0" fontId="41" fillId="17" borderId="0" xfId="2" applyFont="1" applyFill="1">
      <alignment vertical="center"/>
    </xf>
    <xf numFmtId="0" fontId="42" fillId="17" borderId="0" xfId="2" applyFont="1" applyFill="1" applyAlignment="1">
      <alignment horizontal="center" vertical="center"/>
    </xf>
    <xf numFmtId="0" fontId="35" fillId="17" borderId="0" xfId="17" applyFont="1" applyFill="1" applyAlignment="1">
      <alignment horizontal="center" vertical="center"/>
    </xf>
    <xf numFmtId="0" fontId="40" fillId="17" borderId="0" xfId="17" applyFont="1" applyFill="1" applyAlignment="1">
      <alignment vertical="top" wrapText="1"/>
    </xf>
    <xf numFmtId="0" fontId="1" fillId="17" borderId="0" xfId="17" applyFill="1" applyAlignment="1">
      <alignment horizontal="center" vertical="center"/>
    </xf>
    <xf numFmtId="0" fontId="43" fillId="17" borderId="0" xfId="2" applyFont="1" applyFill="1" applyAlignment="1">
      <alignment vertical="center" wrapText="1"/>
    </xf>
    <xf numFmtId="0" fontId="39" fillId="17" borderId="0" xfId="2" applyFont="1" applyFill="1">
      <alignment vertical="center"/>
    </xf>
    <xf numFmtId="0" fontId="35" fillId="17" borderId="0" xfId="17" applyFont="1" applyFill="1">
      <alignment vertical="center"/>
    </xf>
    <xf numFmtId="0" fontId="44" fillId="17" borderId="0" xfId="17" applyFont="1" applyFill="1" applyAlignment="1">
      <alignment horizontal="center" vertical="center" wrapText="1"/>
    </xf>
    <xf numFmtId="0" fontId="45" fillId="17" borderId="0" xfId="17" applyFont="1" applyFill="1">
      <alignment vertical="center"/>
    </xf>
    <xf numFmtId="0" fontId="6" fillId="17" borderId="0" xfId="2" applyFill="1" applyAlignment="1">
      <alignment horizontal="center" vertical="center"/>
    </xf>
    <xf numFmtId="0" fontId="43" fillId="17" borderId="0" xfId="17" applyFont="1" applyFill="1" applyAlignment="1">
      <alignment vertical="center" wrapText="1"/>
    </xf>
    <xf numFmtId="0" fontId="48" fillId="17" borderId="0" xfId="17" applyFont="1" applyFill="1" applyAlignment="1">
      <alignment horizontal="center" vertical="center"/>
    </xf>
    <xf numFmtId="0" fontId="8" fillId="17" borderId="0" xfId="1" applyFill="1" applyAlignment="1" applyProtection="1">
      <alignment horizontal="center" vertical="center"/>
    </xf>
    <xf numFmtId="0" fontId="51" fillId="17" borderId="0" xfId="17" applyFont="1" applyFill="1" applyAlignment="1">
      <alignment horizontal="center" vertical="center"/>
    </xf>
    <xf numFmtId="0" fontId="0" fillId="17" borderId="0" xfId="0" applyFill="1" applyAlignment="1">
      <alignment vertical="center" wrapText="1"/>
    </xf>
    <xf numFmtId="0" fontId="1" fillId="17" borderId="70" xfId="17" applyFill="1" applyBorder="1" applyAlignment="1">
      <alignment horizontal="center" vertical="center" wrapText="1"/>
    </xf>
    <xf numFmtId="0" fontId="1" fillId="17" borderId="0" xfId="17" applyFill="1">
      <alignment vertical="center"/>
    </xf>
    <xf numFmtId="0" fontId="1" fillId="17" borderId="71" xfId="17" applyFill="1" applyBorder="1" applyAlignment="1">
      <alignment horizontal="center" vertical="center"/>
    </xf>
    <xf numFmtId="182" fontId="99" fillId="5" borderId="0" xfId="0" applyNumberFormat="1" applyFont="1" applyFill="1" applyAlignment="1">
      <alignment horizontal="left" vertical="center"/>
    </xf>
    <xf numFmtId="14" fontId="87" fillId="19" borderId="94" xfId="2" applyNumberFormat="1" applyFont="1" applyFill="1" applyBorder="1" applyAlignment="1">
      <alignment horizontal="center" vertical="center"/>
    </xf>
    <xf numFmtId="14" fontId="87" fillId="19" borderId="95" xfId="2" applyNumberFormat="1" applyFont="1" applyFill="1" applyBorder="1" applyAlignment="1">
      <alignment horizontal="center" vertical="center"/>
    </xf>
    <xf numFmtId="14" fontId="87" fillId="19" borderId="96" xfId="2" applyNumberFormat="1" applyFont="1" applyFill="1" applyBorder="1" applyAlignment="1">
      <alignment horizontal="center" vertical="center"/>
    </xf>
    <xf numFmtId="177" fontId="10" fillId="30" borderId="4" xfId="2" applyNumberFormat="1" applyFont="1" applyFill="1" applyBorder="1" applyAlignment="1">
      <alignment horizontal="center" vertical="center" wrapText="1"/>
    </xf>
    <xf numFmtId="0" fontId="122" fillId="31" borderId="0" xfId="0" applyFont="1" applyFill="1" applyAlignment="1">
      <alignment horizontal="center" vertical="center" wrapText="1"/>
    </xf>
    <xf numFmtId="0" fontId="12" fillId="0" borderId="100" xfId="2" applyFont="1" applyBorder="1" applyAlignment="1">
      <alignment horizontal="center" vertical="center" wrapText="1"/>
    </xf>
    <xf numFmtId="0" fontId="86" fillId="30" borderId="4" xfId="2" applyFont="1" applyFill="1" applyBorder="1" applyAlignment="1">
      <alignment horizontal="center" vertical="center"/>
    </xf>
    <xf numFmtId="177" fontId="86" fillId="30" borderId="4" xfId="2" applyNumberFormat="1" applyFont="1" applyFill="1" applyBorder="1" applyAlignment="1">
      <alignment horizontal="center" vertical="center" shrinkToFit="1"/>
    </xf>
    <xf numFmtId="14" fontId="83" fillId="19" borderId="1" xfId="1" applyNumberFormat="1" applyFont="1" applyFill="1" applyBorder="1" applyAlignment="1" applyProtection="1">
      <alignment horizontal="center" vertical="center" shrinkToFit="1"/>
    </xf>
    <xf numFmtId="0" fontId="108" fillId="19" borderId="95" xfId="2" applyFont="1" applyFill="1" applyBorder="1" applyAlignment="1">
      <alignment horizontal="center" vertical="center" wrapText="1"/>
    </xf>
    <xf numFmtId="0" fontId="108" fillId="19" borderId="95" xfId="2" applyFont="1" applyFill="1" applyBorder="1" applyAlignment="1">
      <alignment horizontal="center" vertical="center"/>
    </xf>
    <xf numFmtId="0" fontId="108" fillId="19" borderId="94" xfId="2" applyFont="1" applyFill="1" applyBorder="1" applyAlignment="1">
      <alignment horizontal="center" vertical="center"/>
    </xf>
    <xf numFmtId="0" fontId="121" fillId="0" borderId="0" xfId="2" applyFont="1">
      <alignment vertical="center"/>
    </xf>
    <xf numFmtId="0" fontId="6" fillId="0" borderId="0" xfId="2" applyAlignment="1">
      <alignment horizontal="center" vertical="top"/>
    </xf>
    <xf numFmtId="14" fontId="83" fillId="19" borderId="88" xfId="1" applyNumberFormat="1" applyFont="1" applyFill="1" applyBorder="1" applyAlignment="1" applyProtection="1">
      <alignment horizontal="center" vertical="center" wrapText="1"/>
    </xf>
    <xf numFmtId="0" fontId="118" fillId="31" borderId="0" xfId="0" applyFont="1" applyFill="1" applyAlignment="1">
      <alignment horizontal="center" vertical="center" wrapText="1"/>
    </xf>
    <xf numFmtId="0" fontId="21" fillId="17" borderId="103" xfId="2" applyFont="1" applyFill="1" applyBorder="1" applyAlignment="1">
      <alignment horizontal="left" vertical="center"/>
    </xf>
    <xf numFmtId="0" fontId="21" fillId="17" borderId="91" xfId="2" applyFont="1" applyFill="1" applyBorder="1" applyAlignment="1">
      <alignment horizontal="center" vertical="center" wrapText="1"/>
    </xf>
    <xf numFmtId="0" fontId="85" fillId="0" borderId="0" xfId="2" applyFont="1" applyAlignment="1">
      <alignment vertical="top" wrapText="1"/>
    </xf>
    <xf numFmtId="0" fontId="8" fillId="0" borderId="104"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3" fillId="5" borderId="0" xfId="17" applyFont="1" applyFill="1" applyAlignment="1">
      <alignment vertical="center" wrapText="1"/>
    </xf>
    <xf numFmtId="14" fontId="83" fillId="19" borderId="75" xfId="2" applyNumberFormat="1" applyFont="1" applyFill="1" applyBorder="1" applyAlignment="1">
      <alignment horizontal="center" vertical="center" wrapText="1" shrinkToFit="1"/>
    </xf>
    <xf numFmtId="14" fontId="87" fillId="19" borderId="107" xfId="2" applyNumberFormat="1" applyFont="1" applyFill="1" applyBorder="1" applyAlignment="1">
      <alignment vertical="center" shrinkToFit="1"/>
    </xf>
    <xf numFmtId="0" fontId="113" fillId="21" borderId="92" xfId="0" applyFont="1" applyFill="1" applyBorder="1" applyAlignment="1">
      <alignment horizontal="center" vertical="center" wrapText="1"/>
    </xf>
    <xf numFmtId="0" fontId="113" fillId="33" borderId="92" xfId="0" applyFont="1" applyFill="1" applyBorder="1" applyAlignment="1">
      <alignment horizontal="center" vertical="center" wrapText="1"/>
    </xf>
    <xf numFmtId="0" fontId="0" fillId="21" borderId="4" xfId="0" applyFill="1" applyBorder="1" applyAlignment="1">
      <alignment horizontal="center" vertical="center" wrapText="1"/>
    </xf>
    <xf numFmtId="0" fontId="136" fillId="17" borderId="0" xfId="2" applyFont="1" applyFill="1" applyAlignment="1">
      <alignment horizontal="center" vertical="center" wrapText="1"/>
    </xf>
    <xf numFmtId="183" fontId="136" fillId="17" borderId="0" xfId="2" applyNumberFormat="1" applyFont="1" applyFill="1" applyAlignment="1">
      <alignment horizontal="center" vertical="center"/>
    </xf>
    <xf numFmtId="14" fontId="87" fillId="19" borderId="1" xfId="2" applyNumberFormat="1" applyFont="1" applyFill="1" applyBorder="1" applyAlignment="1">
      <alignment horizontal="center" vertical="center" wrapText="1" shrinkToFit="1"/>
    </xf>
    <xf numFmtId="0" fontId="8" fillId="0" borderId="104" xfId="1" applyBorder="1" applyAlignment="1" applyProtection="1">
      <alignment horizontal="left" vertical="center" wrapText="1"/>
    </xf>
    <xf numFmtId="0" fontId="24" fillId="17" borderId="0" xfId="19" applyFont="1" applyFill="1" applyAlignment="1">
      <alignment horizontal="left" vertical="center"/>
    </xf>
    <xf numFmtId="0" fontId="137" fillId="21" borderId="97" xfId="2" applyFont="1" applyFill="1" applyBorder="1" applyAlignment="1">
      <alignment horizontal="center" vertical="center" wrapText="1"/>
    </xf>
    <xf numFmtId="0" fontId="114" fillId="0" borderId="0" xfId="2" applyFont="1" applyAlignment="1">
      <alignment vertical="top" wrapText="1"/>
    </xf>
    <xf numFmtId="0" fontId="83" fillId="19" borderId="95" xfId="1" applyFont="1" applyFill="1" applyBorder="1" applyAlignment="1" applyProtection="1">
      <alignment horizontal="center" vertical="center"/>
    </xf>
    <xf numFmtId="0" fontId="6" fillId="0" borderId="106" xfId="2" applyBorder="1">
      <alignment vertical="center"/>
    </xf>
    <xf numFmtId="0" fontId="8" fillId="0" borderId="109" xfId="1" applyFill="1" applyBorder="1" applyAlignment="1" applyProtection="1">
      <alignment vertical="center" wrapText="1"/>
    </xf>
    <xf numFmtId="0" fontId="114" fillId="0" borderId="110" xfId="1" applyFont="1" applyFill="1" applyBorder="1" applyAlignment="1" applyProtection="1">
      <alignment horizontal="left" vertical="top" wrapText="1"/>
    </xf>
    <xf numFmtId="0" fontId="8" fillId="0" borderId="111" xfId="1" applyBorder="1" applyAlignment="1" applyProtection="1">
      <alignment vertical="center" wrapText="1"/>
    </xf>
    <xf numFmtId="0" fontId="115" fillId="0" borderId="112" xfId="1" applyFont="1" applyFill="1" applyBorder="1" applyAlignment="1" applyProtection="1">
      <alignment horizontal="left" vertical="top" wrapText="1"/>
    </xf>
    <xf numFmtId="0" fontId="8" fillId="0" borderId="113" xfId="1" applyFill="1" applyBorder="1" applyAlignment="1" applyProtection="1">
      <alignment horizontal="left" vertical="center" wrapText="1"/>
    </xf>
    <xf numFmtId="0" fontId="11" fillId="0" borderId="116" xfId="17" applyFont="1" applyBorder="1" applyAlignment="1">
      <alignment horizontal="center" vertical="center" shrinkToFit="1"/>
    </xf>
    <xf numFmtId="0" fontId="47" fillId="0" borderId="117" xfId="17" applyFont="1" applyBorder="1" applyAlignment="1">
      <alignment vertical="center" shrinkToFit="1"/>
    </xf>
    <xf numFmtId="0" fontId="47" fillId="10" borderId="121" xfId="17" applyFont="1" applyFill="1" applyBorder="1" applyAlignment="1">
      <alignment horizontal="center" vertical="center"/>
    </xf>
    <xf numFmtId="0" fontId="47" fillId="0" borderId="117" xfId="17" applyFont="1" applyBorder="1" applyAlignment="1">
      <alignment horizontal="center" vertical="center"/>
    </xf>
    <xf numFmtId="0" fontId="89" fillId="17" borderId="124" xfId="17" applyFont="1" applyFill="1" applyBorder="1" applyAlignment="1">
      <alignment horizontal="center" vertical="center" wrapText="1"/>
    </xf>
    <xf numFmtId="14" fontId="89" fillId="17" borderId="125" xfId="17" applyNumberFormat="1" applyFont="1" applyFill="1" applyBorder="1" applyAlignment="1">
      <alignment horizontal="center" vertical="center"/>
    </xf>
    <xf numFmtId="0" fontId="12" fillId="0" borderId="127" xfId="2" applyFont="1" applyBorder="1" applyAlignment="1">
      <alignment horizontal="center" vertical="center" wrapText="1"/>
    </xf>
    <xf numFmtId="14" fontId="34" fillId="17" borderId="125" xfId="17" applyNumberFormat="1" applyFont="1" applyFill="1" applyBorder="1" applyAlignment="1">
      <alignment horizontal="center" vertical="center"/>
    </xf>
    <xf numFmtId="0" fontId="12" fillId="0" borderId="128" xfId="2" applyFont="1" applyBorder="1" applyAlignment="1">
      <alignment horizontal="center" vertical="center" wrapText="1"/>
    </xf>
    <xf numFmtId="0" fontId="12" fillId="0" borderId="129" xfId="2" applyFont="1" applyBorder="1" applyAlignment="1">
      <alignment horizontal="center" vertical="center" wrapText="1"/>
    </xf>
    <xf numFmtId="0" fontId="12" fillId="0" borderId="130" xfId="2" applyFont="1" applyBorder="1" applyAlignment="1">
      <alignment horizontal="center" vertical="center" wrapText="1"/>
    </xf>
    <xf numFmtId="0" fontId="12" fillId="0" borderId="127" xfId="2" applyFont="1" applyBorder="1" applyAlignment="1">
      <alignment horizontal="center" vertical="center"/>
    </xf>
    <xf numFmtId="0" fontId="12" fillId="5" borderId="130" xfId="2" applyFont="1" applyFill="1" applyBorder="1" applyAlignment="1">
      <alignment horizontal="center" vertical="center" wrapText="1"/>
    </xf>
    <xf numFmtId="0" fontId="1" fillId="17" borderId="133" xfId="17" applyFill="1" applyBorder="1" applyAlignment="1">
      <alignment horizontal="center" vertical="center" wrapText="1"/>
    </xf>
    <xf numFmtId="0" fontId="54" fillId="3" borderId="134" xfId="17" applyFont="1" applyFill="1" applyBorder="1" applyAlignment="1">
      <alignment horizontal="center" vertical="center" wrapText="1"/>
    </xf>
    <xf numFmtId="0" fontId="7" fillId="3" borderId="135" xfId="17" applyFont="1" applyFill="1" applyBorder="1" applyAlignment="1">
      <alignment horizontal="center" vertical="center" wrapText="1"/>
    </xf>
    <xf numFmtId="0" fontId="13" fillId="3" borderId="135" xfId="17" applyFont="1" applyFill="1" applyBorder="1" applyAlignment="1">
      <alignment horizontal="center" vertical="center" wrapText="1"/>
    </xf>
    <xf numFmtId="0" fontId="56" fillId="3" borderId="135" xfId="17" applyFont="1" applyFill="1" applyBorder="1" applyAlignment="1">
      <alignment horizontal="center" vertical="center" wrapText="1"/>
    </xf>
    <xf numFmtId="0" fontId="7" fillId="3" borderId="137" xfId="17" applyFont="1" applyFill="1" applyBorder="1" applyAlignment="1">
      <alignment horizontal="center" vertical="center" wrapText="1"/>
    </xf>
    <xf numFmtId="176" fontId="57" fillId="3" borderId="141" xfId="17" applyNumberFormat="1" applyFont="1" applyFill="1" applyBorder="1" applyAlignment="1">
      <alignment horizontal="center" vertical="center" wrapText="1"/>
    </xf>
    <xf numFmtId="0" fontId="57" fillId="3" borderId="141" xfId="17" applyFont="1" applyFill="1" applyBorder="1" applyAlignment="1">
      <alignment horizontal="left" vertical="center" wrapText="1"/>
    </xf>
    <xf numFmtId="176" fontId="57" fillId="11" borderId="142" xfId="17" applyNumberFormat="1" applyFont="1" applyFill="1" applyBorder="1" applyAlignment="1">
      <alignment horizontal="center" vertical="center" wrapText="1"/>
    </xf>
    <xf numFmtId="0" fontId="57" fillId="11" borderId="142" xfId="17" applyFont="1" applyFill="1" applyBorder="1" applyAlignment="1">
      <alignment horizontal="left" vertical="center" wrapText="1"/>
    </xf>
    <xf numFmtId="0" fontId="47" fillId="17" borderId="116" xfId="16" applyFont="1" applyFill="1" applyBorder="1">
      <alignment vertical="center"/>
    </xf>
    <xf numFmtId="0" fontId="61" fillId="12" borderId="143" xfId="17" applyFont="1" applyFill="1" applyBorder="1" applyAlignment="1">
      <alignment horizontal="center" vertical="center" wrapText="1"/>
    </xf>
    <xf numFmtId="176" fontId="59" fillId="12" borderId="143" xfId="17" applyNumberFormat="1" applyFont="1" applyFill="1" applyBorder="1" applyAlignment="1">
      <alignment horizontal="center" vertical="center" wrapText="1"/>
    </xf>
    <xf numFmtId="181" fontId="61" fillId="9" borderId="143" xfId="0" applyNumberFormat="1" applyFont="1" applyFill="1" applyBorder="1" applyAlignment="1">
      <alignment horizontal="center" vertical="center"/>
    </xf>
    <xf numFmtId="0" fontId="61" fillId="12" borderId="144" xfId="17" applyFont="1" applyFill="1" applyBorder="1" applyAlignment="1">
      <alignment horizontal="center" vertical="center" wrapText="1"/>
    </xf>
    <xf numFmtId="0" fontId="29" fillId="19" borderId="146" xfId="2" applyFont="1" applyFill="1" applyBorder="1" applyAlignment="1">
      <alignment horizontal="center" vertical="center" wrapText="1"/>
    </xf>
    <xf numFmtId="0" fontId="138" fillId="19" borderId="146" xfId="2" applyFont="1" applyFill="1" applyBorder="1" applyAlignment="1">
      <alignment horizontal="center" vertical="center" wrapText="1"/>
    </xf>
    <xf numFmtId="0" fontId="127" fillId="19" borderId="146" xfId="2" applyFont="1" applyFill="1" applyBorder="1" applyAlignment="1">
      <alignment horizontal="center" vertical="center" wrapText="1"/>
    </xf>
    <xf numFmtId="0" fontId="6" fillId="0" borderId="147" xfId="2" applyBorder="1" applyAlignment="1">
      <alignment vertical="top" wrapText="1"/>
    </xf>
    <xf numFmtId="0" fontId="6" fillId="0" borderId="148" xfId="2" applyBorder="1" applyAlignment="1">
      <alignment vertical="top" wrapText="1"/>
    </xf>
    <xf numFmtId="0" fontId="6" fillId="13" borderId="147" xfId="2" applyFill="1" applyBorder="1" applyAlignment="1">
      <alignment vertical="top" wrapText="1"/>
    </xf>
    <xf numFmtId="0" fontId="6" fillId="2" borderId="147" xfId="2" applyFill="1" applyBorder="1" applyAlignment="1">
      <alignment vertical="top" wrapText="1"/>
    </xf>
    <xf numFmtId="0" fontId="6" fillId="2" borderId="152" xfId="2" applyFill="1" applyBorder="1" applyAlignment="1">
      <alignment vertical="top" wrapText="1"/>
    </xf>
    <xf numFmtId="0" fontId="1" fillId="2" borderId="149" xfId="2" applyFont="1" applyFill="1" applyBorder="1" applyAlignment="1">
      <alignment vertical="top" wrapText="1"/>
    </xf>
    <xf numFmtId="0" fontId="96" fillId="2" borderId="152" xfId="2" applyFont="1" applyFill="1" applyBorder="1" applyAlignment="1">
      <alignment vertical="top" wrapText="1"/>
    </xf>
    <xf numFmtId="0" fontId="6" fillId="3" borderId="147" xfId="2" applyFill="1" applyBorder="1">
      <alignment vertical="center"/>
    </xf>
    <xf numFmtId="0" fontId="1" fillId="3" borderId="153" xfId="2" applyFont="1" applyFill="1" applyBorder="1" applyAlignment="1">
      <alignment vertical="top" wrapText="1"/>
    </xf>
    <xf numFmtId="0" fontId="0" fillId="19" borderId="147" xfId="0" applyFill="1" applyBorder="1" applyAlignment="1">
      <alignment vertical="top" wrapText="1"/>
    </xf>
    <xf numFmtId="0" fontId="6" fillId="14" borderId="147" xfId="2" applyFill="1" applyBorder="1">
      <alignment vertical="center"/>
    </xf>
    <xf numFmtId="0" fontId="17" fillId="3" borderId="154" xfId="2" applyFont="1" applyFill="1" applyBorder="1" applyAlignment="1">
      <alignment horizontal="center" vertical="center" wrapText="1"/>
    </xf>
    <xf numFmtId="0" fontId="87" fillId="19" borderId="155" xfId="2" applyFont="1" applyFill="1" applyBorder="1" applyAlignment="1">
      <alignment horizontal="center" vertical="center"/>
    </xf>
    <xf numFmtId="14" fontId="87" fillId="19" borderId="156" xfId="2" applyNumberFormat="1" applyFont="1" applyFill="1" applyBorder="1" applyAlignment="1">
      <alignment horizontal="center" vertical="center"/>
    </xf>
    <xf numFmtId="0" fontId="21" fillId="4" borderId="161" xfId="2" applyFont="1" applyFill="1" applyBorder="1" applyAlignment="1">
      <alignment horizontal="center" vertical="center" wrapText="1"/>
    </xf>
    <xf numFmtId="0" fontId="21" fillId="4" borderId="162" xfId="2" applyFont="1" applyFill="1" applyBorder="1" applyAlignment="1">
      <alignment horizontal="center" vertical="center" wrapText="1"/>
    </xf>
    <xf numFmtId="0" fontId="21" fillId="19" borderId="161" xfId="2" applyFont="1" applyFill="1" applyBorder="1" applyAlignment="1">
      <alignment horizontal="center" vertical="center" wrapText="1"/>
    </xf>
    <xf numFmtId="0" fontId="21" fillId="4" borderId="163" xfId="2" applyFont="1" applyFill="1" applyBorder="1" applyAlignment="1">
      <alignment horizontal="center" vertical="center" wrapText="1"/>
    </xf>
    <xf numFmtId="0" fontId="21" fillId="4" borderId="164" xfId="2" applyFont="1" applyFill="1" applyBorder="1" applyAlignment="1">
      <alignment horizontal="center" vertical="center" wrapText="1"/>
    </xf>
    <xf numFmtId="177" fontId="21" fillId="19" borderId="121" xfId="2" applyNumberFormat="1" applyFont="1" applyFill="1" applyBorder="1" applyAlignment="1">
      <alignment horizontal="center" vertical="center" shrinkToFit="1"/>
    </xf>
    <xf numFmtId="0" fontId="22" fillId="17" borderId="165" xfId="2" applyFont="1" applyFill="1" applyBorder="1" applyAlignment="1">
      <alignment horizontal="center" vertical="center" wrapText="1"/>
    </xf>
    <xf numFmtId="0" fontId="22" fillId="17" borderId="121" xfId="2" applyFont="1" applyFill="1" applyBorder="1" applyAlignment="1">
      <alignment horizontal="center" vertical="center" wrapText="1"/>
    </xf>
    <xf numFmtId="0" fontId="21" fillId="17" borderId="165" xfId="2" applyFont="1" applyFill="1" applyBorder="1" applyAlignment="1">
      <alignment horizontal="center" vertical="center" wrapText="1"/>
    </xf>
    <xf numFmtId="177" fontId="21" fillId="17" borderId="121" xfId="2" applyNumberFormat="1" applyFont="1" applyFill="1" applyBorder="1" applyAlignment="1">
      <alignment horizontal="center" vertical="center" shrinkToFit="1"/>
    </xf>
    <xf numFmtId="0" fontId="21" fillId="28" borderId="165" xfId="2" applyFont="1" applyFill="1" applyBorder="1" applyAlignment="1">
      <alignment horizontal="center" vertical="center" wrapText="1"/>
    </xf>
    <xf numFmtId="0" fontId="21" fillId="17" borderId="132" xfId="2" applyFont="1" applyFill="1" applyBorder="1" applyAlignment="1">
      <alignment horizontal="left" vertical="center"/>
    </xf>
    <xf numFmtId="0" fontId="21" fillId="17" borderId="166" xfId="2" applyFont="1" applyFill="1" applyBorder="1" applyAlignment="1">
      <alignment horizontal="center" vertical="center" wrapText="1"/>
    </xf>
    <xf numFmtId="177" fontId="21" fillId="17" borderId="166" xfId="2" applyNumberFormat="1" applyFont="1" applyFill="1" applyBorder="1" applyAlignment="1">
      <alignment horizontal="center" vertical="center" shrinkToFit="1"/>
    </xf>
    <xf numFmtId="0" fontId="21" fillId="0" borderId="166" xfId="2" applyFont="1" applyBorder="1" applyAlignment="1">
      <alignment horizontal="center" vertical="center"/>
    </xf>
    <xf numFmtId="177" fontId="34" fillId="17" borderId="166" xfId="2" applyNumberFormat="1" applyFont="1" applyFill="1" applyBorder="1" applyAlignment="1">
      <alignment horizontal="center" vertical="center" wrapText="1"/>
    </xf>
    <xf numFmtId="0" fontId="21" fillId="30" borderId="166" xfId="2" applyFont="1" applyFill="1" applyBorder="1" applyAlignment="1">
      <alignment horizontal="center" vertical="center" wrapText="1"/>
    </xf>
    <xf numFmtId="177" fontId="21" fillId="30" borderId="166" xfId="2" applyNumberFormat="1" applyFont="1" applyFill="1" applyBorder="1" applyAlignment="1">
      <alignment horizontal="center" vertical="center" shrinkToFit="1"/>
    </xf>
    <xf numFmtId="177" fontId="21" fillId="28" borderId="166" xfId="2" applyNumberFormat="1" applyFont="1" applyFill="1" applyBorder="1" applyAlignment="1">
      <alignment horizontal="center" vertical="center" shrinkToFit="1"/>
    </xf>
    <xf numFmtId="0" fontId="6" fillId="28" borderId="166" xfId="2" applyFill="1" applyBorder="1" applyAlignment="1">
      <alignment horizontal="center" vertical="center"/>
    </xf>
    <xf numFmtId="177" fontId="1" fillId="17" borderId="166" xfId="2" applyNumberFormat="1" applyFont="1" applyFill="1" applyBorder="1" applyAlignment="1">
      <alignment horizontal="center" vertical="center" wrapText="1"/>
    </xf>
    <xf numFmtId="0" fontId="21" fillId="17" borderId="165" xfId="2" applyFont="1" applyFill="1" applyBorder="1" applyAlignment="1">
      <alignment horizontal="left" vertical="center"/>
    </xf>
    <xf numFmtId="0" fontId="21" fillId="30" borderId="165" xfId="2" applyFont="1" applyFill="1" applyBorder="1" applyAlignment="1">
      <alignment horizontal="left" vertical="center"/>
    </xf>
    <xf numFmtId="177" fontId="86" fillId="30" borderId="165" xfId="2" applyNumberFormat="1" applyFont="1" applyFill="1" applyBorder="1" applyAlignment="1">
      <alignment horizontal="center" vertical="center" shrinkToFit="1"/>
    </xf>
    <xf numFmtId="177" fontId="123" fillId="30" borderId="165" xfId="2" applyNumberFormat="1" applyFont="1" applyFill="1" applyBorder="1" applyAlignment="1">
      <alignment horizontal="center" vertical="center" wrapText="1"/>
    </xf>
    <xf numFmtId="0" fontId="21" fillId="17" borderId="167" xfId="2" applyFont="1" applyFill="1" applyBorder="1" applyAlignment="1">
      <alignment horizontal="left" vertical="center"/>
    </xf>
    <xf numFmtId="177" fontId="6" fillId="17" borderId="165" xfId="2" applyNumberFormat="1" applyFill="1" applyBorder="1" applyAlignment="1">
      <alignment horizontal="center" vertical="center" shrinkToFit="1"/>
    </xf>
    <xf numFmtId="177" fontId="6" fillId="21" borderId="165" xfId="2" applyNumberFormat="1" applyFill="1" applyBorder="1" applyAlignment="1">
      <alignment horizontal="center" vertical="center" shrinkToFit="1"/>
    </xf>
    <xf numFmtId="0" fontId="21" fillId="5" borderId="167" xfId="2" applyFont="1" applyFill="1" applyBorder="1" applyAlignment="1">
      <alignment horizontal="left" vertical="center"/>
    </xf>
    <xf numFmtId="177" fontId="12" fillId="26" borderId="168" xfId="2" applyNumberFormat="1" applyFont="1" applyFill="1" applyBorder="1" applyAlignment="1">
      <alignment horizontal="center" vertical="center" wrapText="1"/>
    </xf>
    <xf numFmtId="0" fontId="21" fillId="0" borderId="165" xfId="2" applyFont="1" applyBorder="1" applyAlignment="1">
      <alignment horizontal="left" vertical="center"/>
    </xf>
    <xf numFmtId="177" fontId="6" fillId="0" borderId="165" xfId="2" applyNumberFormat="1" applyBorder="1" applyAlignment="1">
      <alignment horizontal="center" vertical="center" shrinkToFit="1"/>
    </xf>
    <xf numFmtId="177" fontId="6" fillId="5" borderId="165" xfId="2" applyNumberFormat="1" applyFill="1" applyBorder="1" applyAlignment="1">
      <alignment horizontal="center" vertical="center" shrinkToFit="1"/>
    </xf>
    <xf numFmtId="177" fontId="6" fillId="20" borderId="165" xfId="2" applyNumberFormat="1" applyFill="1" applyBorder="1" applyAlignment="1">
      <alignment horizontal="center" vertical="center" shrinkToFit="1"/>
    </xf>
    <xf numFmtId="177" fontId="12" fillId="0" borderId="165" xfId="2" applyNumberFormat="1" applyFont="1" applyBorder="1" applyAlignment="1">
      <alignment horizontal="center" vertical="center" shrinkToFit="1"/>
    </xf>
    <xf numFmtId="177" fontId="10" fillId="0" borderId="165" xfId="2" applyNumberFormat="1" applyFont="1" applyBorder="1" applyAlignment="1">
      <alignment horizontal="center" vertical="center" shrinkToFit="1"/>
    </xf>
    <xf numFmtId="0" fontId="21" fillId="5" borderId="165" xfId="2" applyFont="1" applyFill="1" applyBorder="1" applyAlignment="1">
      <alignment horizontal="left" vertical="center"/>
    </xf>
    <xf numFmtId="177" fontId="6" fillId="6" borderId="165" xfId="2" applyNumberFormat="1" applyFill="1" applyBorder="1" applyAlignment="1">
      <alignment horizontal="center" vertical="center" shrinkToFit="1"/>
    </xf>
    <xf numFmtId="177" fontId="6" fillId="2" borderId="165" xfId="2" applyNumberFormat="1" applyFill="1" applyBorder="1" applyAlignment="1">
      <alignment horizontal="center" vertical="center" shrinkToFit="1"/>
    </xf>
    <xf numFmtId="0" fontId="0" fillId="0" borderId="165" xfId="0" applyBorder="1" applyAlignment="1">
      <alignment horizontal="center" vertical="center" wrapText="1"/>
    </xf>
    <xf numFmtId="0" fontId="0" fillId="2" borderId="165" xfId="0" applyFill="1" applyBorder="1" applyAlignment="1">
      <alignment horizontal="center" vertical="center" wrapText="1"/>
    </xf>
    <xf numFmtId="0" fontId="1" fillId="0" borderId="165" xfId="0" applyFont="1" applyBorder="1" applyAlignment="1">
      <alignment horizontal="center" vertical="center" wrapText="1"/>
    </xf>
    <xf numFmtId="0" fontId="6" fillId="5" borderId="165" xfId="2" applyFill="1" applyBorder="1" applyAlignment="1">
      <alignment horizontal="center" vertical="center" wrapText="1"/>
    </xf>
    <xf numFmtId="0" fontId="6" fillId="0" borderId="165" xfId="2" applyBorder="1" applyAlignment="1">
      <alignment horizontal="center" vertical="center"/>
    </xf>
    <xf numFmtId="177" fontId="1" fillId="0" borderId="165" xfId="2" applyNumberFormat="1" applyFont="1" applyBorder="1" applyAlignment="1">
      <alignment horizontal="center" vertical="center" shrinkToFit="1"/>
    </xf>
    <xf numFmtId="0" fontId="21" fillId="5" borderId="167" xfId="2" applyFont="1" applyFill="1" applyBorder="1" applyAlignment="1">
      <alignment horizontal="center" vertical="center"/>
    </xf>
    <xf numFmtId="177" fontId="6" fillId="5" borderId="165" xfId="2" applyNumberFormat="1" applyFill="1" applyBorder="1" applyAlignment="1">
      <alignment horizontal="center" vertical="center" wrapText="1"/>
    </xf>
    <xf numFmtId="177" fontId="6" fillId="0" borderId="165" xfId="2" applyNumberFormat="1" applyBorder="1" applyAlignment="1">
      <alignment horizontal="center" vertical="center" wrapText="1"/>
    </xf>
    <xf numFmtId="177" fontId="6" fillId="6" borderId="165" xfId="2" applyNumberFormat="1" applyFill="1" applyBorder="1" applyAlignment="1">
      <alignment horizontal="center" vertical="center" wrapText="1"/>
    </xf>
    <xf numFmtId="0" fontId="6" fillId="0" borderId="165" xfId="2" applyBorder="1" applyAlignment="1">
      <alignment horizontal="center" vertical="center" wrapText="1"/>
    </xf>
    <xf numFmtId="177" fontId="12" fillId="0" borderId="165" xfId="2" applyNumberFormat="1" applyFont="1" applyBorder="1" applyAlignment="1">
      <alignment horizontal="center" vertical="center" wrapText="1"/>
    </xf>
    <xf numFmtId="177" fontId="6" fillId="7" borderId="168" xfId="2" applyNumberFormat="1" applyFill="1" applyBorder="1" applyAlignment="1">
      <alignment horizontal="center" vertical="center" wrapText="1"/>
    </xf>
    <xf numFmtId="0" fontId="6" fillId="6" borderId="165" xfId="2" applyFill="1" applyBorder="1" applyAlignment="1">
      <alignment horizontal="center" vertical="center" wrapText="1"/>
    </xf>
    <xf numFmtId="177" fontId="6" fillId="0" borderId="168" xfId="2" applyNumberFormat="1" applyBorder="1" applyAlignment="1">
      <alignment horizontal="center" vertical="center" wrapText="1"/>
    </xf>
    <xf numFmtId="177" fontId="6" fillId="7" borderId="165" xfId="2" applyNumberFormat="1" applyFill="1" applyBorder="1" applyAlignment="1">
      <alignment horizontal="center" vertical="center" wrapText="1"/>
    </xf>
    <xf numFmtId="0" fontId="6" fillId="0" borderId="169" xfId="2" applyBorder="1" applyAlignment="1">
      <alignment horizontal="center" vertical="center" wrapText="1"/>
    </xf>
    <xf numFmtId="0" fontId="6" fillId="6" borderId="169" xfId="2" applyFill="1" applyBorder="1" applyAlignment="1">
      <alignment horizontal="center" vertical="center" wrapText="1"/>
    </xf>
    <xf numFmtId="177" fontId="6" fillId="0" borderId="170" xfId="2" applyNumberFormat="1" applyBorder="1" applyAlignment="1">
      <alignment horizontal="center" vertical="center" wrapText="1"/>
    </xf>
    <xf numFmtId="0" fontId="6" fillId="2" borderId="165" xfId="2" applyFill="1" applyBorder="1" applyAlignment="1">
      <alignment horizontal="center" vertical="center" wrapText="1"/>
    </xf>
    <xf numFmtId="0" fontId="68" fillId="5" borderId="175" xfId="2" applyFont="1" applyFill="1" applyBorder="1" applyAlignment="1">
      <alignment horizontal="center" vertical="center"/>
    </xf>
    <xf numFmtId="0" fontId="6" fillId="0" borderId="157" xfId="2" applyBorder="1">
      <alignment vertical="center"/>
    </xf>
    <xf numFmtId="0" fontId="93" fillId="23" borderId="179" xfId="2" applyFont="1" applyFill="1" applyBorder="1" applyAlignment="1">
      <alignment horizontal="center" vertical="center" wrapText="1"/>
    </xf>
    <xf numFmtId="0" fontId="102" fillId="23" borderId="180" xfId="2" applyFont="1" applyFill="1" applyBorder="1" applyAlignment="1">
      <alignment horizontal="left" vertical="center" shrinkToFit="1"/>
    </xf>
    <xf numFmtId="0" fontId="92" fillId="23" borderId="180" xfId="2" applyFont="1" applyFill="1" applyBorder="1" applyAlignment="1">
      <alignment horizontal="center" vertical="center"/>
    </xf>
    <xf numFmtId="0" fontId="92" fillId="23" borderId="181" xfId="2" applyFont="1" applyFill="1" applyBorder="1" applyAlignment="1">
      <alignment horizontal="center" vertical="center"/>
    </xf>
    <xf numFmtId="0" fontId="8" fillId="0" borderId="183" xfId="1" applyFill="1" applyBorder="1" applyAlignment="1" applyProtection="1">
      <alignment vertical="center" wrapText="1"/>
    </xf>
    <xf numFmtId="0" fontId="25" fillId="0" borderId="184" xfId="2" applyFont="1" applyBorder="1" applyAlignment="1">
      <alignment vertical="top" wrapText="1"/>
    </xf>
    <xf numFmtId="0" fontId="92" fillId="23" borderId="180" xfId="2" applyFont="1" applyFill="1" applyBorder="1" applyAlignment="1">
      <alignment horizontal="center" vertical="center" wrapText="1"/>
    </xf>
    <xf numFmtId="0" fontId="140" fillId="0" borderId="112" xfId="1" applyFont="1" applyFill="1" applyBorder="1" applyAlignment="1" applyProtection="1">
      <alignment horizontal="left" vertical="top" wrapText="1"/>
    </xf>
    <xf numFmtId="14" fontId="18" fillId="3" borderId="3" xfId="2" applyNumberFormat="1" applyFont="1" applyFill="1" applyBorder="1" applyAlignment="1">
      <alignment horizontal="center" vertical="center" shrinkToFit="1"/>
    </xf>
    <xf numFmtId="14" fontId="25"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5" fillId="3" borderId="0" xfId="1" applyNumberFormat="1" applyFont="1" applyFill="1" applyBorder="1" applyAlignment="1" applyProtection="1">
      <alignment horizontal="center" vertical="center" wrapText="1" shrinkToFit="1"/>
    </xf>
    <xf numFmtId="0" fontId="141" fillId="19" borderId="146" xfId="2" applyFont="1" applyFill="1" applyBorder="1" applyAlignment="1">
      <alignment horizontal="center" vertical="center" wrapText="1"/>
    </xf>
    <xf numFmtId="0" fontId="84" fillId="0" borderId="106" xfId="2" applyFont="1" applyBorder="1" applyAlignment="1">
      <alignment vertical="center" shrinkToFit="1"/>
    </xf>
    <xf numFmtId="0" fontId="8" fillId="0" borderId="196" xfId="1" applyBorder="1" applyAlignment="1" applyProtection="1">
      <alignment horizontal="left" vertical="center" wrapText="1"/>
    </xf>
    <xf numFmtId="0" fontId="6" fillId="0" borderId="196" xfId="2" applyBorder="1">
      <alignment vertical="center"/>
    </xf>
    <xf numFmtId="0" fontId="21" fillId="34" borderId="165" xfId="2" applyFont="1" applyFill="1" applyBorder="1" applyAlignment="1">
      <alignment horizontal="center" vertical="center" wrapText="1"/>
    </xf>
    <xf numFmtId="14" fontId="87" fillId="19" borderId="95" xfId="2" applyNumberFormat="1" applyFont="1" applyFill="1" applyBorder="1" applyAlignment="1">
      <alignment horizontal="center" vertical="center" wrapText="1"/>
    </xf>
    <xf numFmtId="0" fontId="8" fillId="0" borderId="200" xfId="1" applyFill="1" applyBorder="1" applyAlignment="1" applyProtection="1">
      <alignment horizontal="left" vertical="top" wrapText="1"/>
    </xf>
    <xf numFmtId="0" fontId="6" fillId="0" borderId="200" xfId="2" applyBorder="1">
      <alignment vertical="center"/>
    </xf>
    <xf numFmtId="0" fontId="21" fillId="35" borderId="165" xfId="2" applyFont="1" applyFill="1" applyBorder="1" applyAlignment="1">
      <alignment horizontal="center" vertical="center" wrapText="1"/>
    </xf>
    <xf numFmtId="0" fontId="142" fillId="31" borderId="79" xfId="0" applyFont="1" applyFill="1" applyBorder="1" applyAlignment="1">
      <alignment horizontal="center" vertical="center" wrapText="1"/>
    </xf>
    <xf numFmtId="0" fontId="0" fillId="0" borderId="201" xfId="0" applyBorder="1" applyAlignment="1">
      <alignment horizontal="center" vertical="center" wrapText="1"/>
    </xf>
    <xf numFmtId="177" fontId="21" fillId="21" borderId="201" xfId="2" applyNumberFormat="1" applyFont="1" applyFill="1" applyBorder="1" applyAlignment="1">
      <alignment horizontal="center" vertical="center" shrinkToFit="1"/>
    </xf>
    <xf numFmtId="177" fontId="21" fillId="17" borderId="201" xfId="2" applyNumberFormat="1" applyFont="1" applyFill="1" applyBorder="1" applyAlignment="1">
      <alignment horizontal="center" vertical="center" shrinkToFit="1"/>
    </xf>
    <xf numFmtId="0" fontId="81" fillId="0" borderId="165" xfId="0" applyFont="1" applyBorder="1" applyAlignment="1">
      <alignment horizontal="center" vertical="center" wrapText="1"/>
    </xf>
    <xf numFmtId="0" fontId="81" fillId="21" borderId="165" xfId="0" applyFont="1" applyFill="1" applyBorder="1" applyAlignment="1">
      <alignment horizontal="center" vertical="center" wrapText="1"/>
    </xf>
    <xf numFmtId="0" fontId="81" fillId="17" borderId="165" xfId="0" applyFont="1" applyFill="1" applyBorder="1" applyAlignment="1">
      <alignment horizontal="center" vertical="center" wrapText="1"/>
    </xf>
    <xf numFmtId="0" fontId="85" fillId="19" borderId="182" xfId="2" applyFont="1" applyFill="1" applyBorder="1" applyAlignment="1">
      <alignment horizontal="center" vertical="center" wrapText="1"/>
    </xf>
    <xf numFmtId="0" fontId="114" fillId="0" borderId="202" xfId="1" applyFont="1" applyFill="1" applyBorder="1" applyAlignment="1" applyProtection="1">
      <alignment vertical="top" wrapText="1"/>
    </xf>
    <xf numFmtId="14" fontId="83" fillId="19" borderId="205" xfId="1" applyNumberFormat="1" applyFont="1" applyFill="1" applyBorder="1" applyAlignment="1" applyProtection="1">
      <alignment horizontal="center" vertical="center" shrinkToFit="1"/>
    </xf>
    <xf numFmtId="14" fontId="83" fillId="19" borderId="205" xfId="2" applyNumberFormat="1" applyFont="1" applyFill="1" applyBorder="1" applyAlignment="1">
      <alignment horizontal="center" vertical="center" wrapText="1" shrinkToFit="1"/>
    </xf>
    <xf numFmtId="14" fontId="83" fillId="19" borderId="205" xfId="1" applyNumberFormat="1" applyFont="1" applyFill="1" applyBorder="1" applyAlignment="1" applyProtection="1">
      <alignment horizontal="center" vertical="center" wrapText="1"/>
    </xf>
    <xf numFmtId="0" fontId="8" fillId="0" borderId="206" xfId="1" applyBorder="1" applyAlignment="1" applyProtection="1">
      <alignment vertical="center"/>
    </xf>
    <xf numFmtId="0" fontId="81" fillId="33" borderId="165" xfId="0" applyFont="1" applyFill="1" applyBorder="1" applyAlignment="1">
      <alignment horizontal="center" vertical="center" wrapText="1"/>
    </xf>
    <xf numFmtId="0" fontId="21" fillId="17" borderId="207" xfId="2" applyFont="1" applyFill="1" applyBorder="1" applyAlignment="1">
      <alignment horizontal="center" vertical="center" wrapText="1"/>
    </xf>
    <xf numFmtId="0" fontId="83" fillId="19" borderId="189" xfId="2" applyFont="1" applyFill="1" applyBorder="1" applyAlignment="1">
      <alignment horizontal="center" vertical="center"/>
    </xf>
    <xf numFmtId="0" fontId="83" fillId="19" borderId="0" xfId="2" applyFont="1" applyFill="1" applyAlignment="1">
      <alignment horizontal="center" vertical="center" wrapText="1"/>
    </xf>
    <xf numFmtId="0" fontId="145" fillId="0" borderId="0" xfId="0" applyFont="1">
      <alignment vertical="center"/>
    </xf>
    <xf numFmtId="0" fontId="128" fillId="0" borderId="0" xfId="0" applyFont="1">
      <alignment vertical="center"/>
    </xf>
    <xf numFmtId="0" fontId="0" fillId="19" borderId="198" xfId="0" applyFill="1" applyBorder="1" applyAlignment="1">
      <alignment horizontal="center" vertical="center"/>
    </xf>
    <xf numFmtId="0" fontId="0" fillId="0" borderId="198" xfId="0" applyBorder="1" applyAlignment="1">
      <alignment horizontal="center" vertical="center"/>
    </xf>
    <xf numFmtId="0" fontId="0" fillId="17" borderId="198" xfId="0" applyFill="1" applyBorder="1" applyAlignment="1">
      <alignment horizontal="center" vertical="center"/>
    </xf>
    <xf numFmtId="0" fontId="0" fillId="0" borderId="48" xfId="0" applyBorder="1" applyAlignment="1">
      <alignment horizontal="center" vertical="center"/>
    </xf>
    <xf numFmtId="9" fontId="0" fillId="19" borderId="198" xfId="0" applyNumberFormat="1" applyFill="1" applyBorder="1" applyAlignment="1">
      <alignment horizontal="center" vertical="center"/>
    </xf>
    <xf numFmtId="9" fontId="0" fillId="0" borderId="198" xfId="0" applyNumberFormat="1" applyBorder="1" applyAlignment="1">
      <alignment horizontal="center" vertical="center"/>
    </xf>
    <xf numFmtId="9" fontId="0" fillId="17" borderId="198" xfId="0" applyNumberFormat="1" applyFill="1" applyBorder="1" applyAlignment="1">
      <alignment horizontal="center" vertical="center"/>
    </xf>
    <xf numFmtId="0" fontId="146" fillId="0" borderId="214" xfId="0" applyFont="1" applyBorder="1" applyAlignment="1">
      <alignment horizontal="center" vertical="center"/>
    </xf>
    <xf numFmtId="0" fontId="146" fillId="0" borderId="215" xfId="0" applyFont="1" applyBorder="1" applyAlignment="1">
      <alignment horizontal="center" vertical="center"/>
    </xf>
    <xf numFmtId="0" fontId="146" fillId="0" borderId="216" xfId="0" applyFont="1" applyBorder="1" applyAlignment="1">
      <alignment horizontal="center" vertical="center"/>
    </xf>
    <xf numFmtId="0" fontId="146" fillId="0" borderId="217" xfId="0" applyFont="1" applyBorder="1" applyAlignment="1">
      <alignment horizontal="center" vertical="center"/>
    </xf>
    <xf numFmtId="0" fontId="146" fillId="0" borderId="218" xfId="0" applyFont="1" applyBorder="1" applyAlignment="1">
      <alignment horizontal="center" vertical="center"/>
    </xf>
    <xf numFmtId="0" fontId="146" fillId="0" borderId="219" xfId="0" applyFont="1" applyBorder="1" applyAlignment="1">
      <alignment horizontal="center" vertical="center"/>
    </xf>
    <xf numFmtId="0" fontId="146" fillId="0" borderId="220" xfId="0" applyFont="1" applyBorder="1" applyAlignment="1">
      <alignment horizontal="center" vertical="center"/>
    </xf>
    <xf numFmtId="0" fontId="146" fillId="0" borderId="221" xfId="0" applyFont="1" applyBorder="1" applyAlignment="1">
      <alignment horizontal="center" vertical="center"/>
    </xf>
    <xf numFmtId="0" fontId="0" fillId="0" borderId="222" xfId="0" applyBorder="1" applyAlignment="1">
      <alignment horizontal="center" vertical="center"/>
    </xf>
    <xf numFmtId="0" fontId="0" fillId="0" borderId="223" xfId="0" applyBorder="1" applyAlignment="1">
      <alignment horizontal="center" vertical="center"/>
    </xf>
    <xf numFmtId="0" fontId="0" fillId="0" borderId="224" xfId="0" applyBorder="1" applyAlignment="1">
      <alignment horizontal="center" vertical="center"/>
    </xf>
    <xf numFmtId="0" fontId="0" fillId="0" borderId="225" xfId="0" applyBorder="1" applyAlignment="1">
      <alignment horizontal="center" vertical="center"/>
    </xf>
    <xf numFmtId="0" fontId="0" fillId="0" borderId="226" xfId="0" applyBorder="1" applyAlignment="1">
      <alignment horizontal="center" vertical="center"/>
    </xf>
    <xf numFmtId="0" fontId="147" fillId="0" borderId="214" xfId="0" applyFont="1" applyBorder="1" applyAlignment="1">
      <alignment horizontal="center" vertical="center"/>
    </xf>
    <xf numFmtId="0" fontId="147" fillId="0" borderId="215" xfId="0" applyFont="1" applyBorder="1" applyAlignment="1">
      <alignment horizontal="center" vertical="center"/>
    </xf>
    <xf numFmtId="0" fontId="147" fillId="0" borderId="216" xfId="0" applyFont="1" applyBorder="1" applyAlignment="1">
      <alignment horizontal="center" vertical="center"/>
    </xf>
    <xf numFmtId="0" fontId="147" fillId="0" borderId="217" xfId="0" applyFont="1" applyBorder="1" applyAlignment="1">
      <alignment horizontal="center" vertical="center"/>
    </xf>
    <xf numFmtId="9" fontId="0" fillId="0" borderId="225" xfId="0" applyNumberFormat="1" applyBorder="1" applyAlignment="1">
      <alignment horizontal="center" vertical="center"/>
    </xf>
    <xf numFmtId="9" fontId="0" fillId="0" borderId="223" xfId="0" applyNumberFormat="1" applyBorder="1" applyAlignment="1">
      <alignment horizontal="center" vertical="center"/>
    </xf>
    <xf numFmtId="9" fontId="0" fillId="0" borderId="224" xfId="0" applyNumberFormat="1" applyBorder="1" applyAlignment="1">
      <alignment horizontal="center" vertical="center"/>
    </xf>
    <xf numFmtId="9" fontId="0" fillId="0" borderId="226" xfId="0" applyNumberFormat="1" applyBorder="1" applyAlignment="1">
      <alignment horizontal="center" vertical="center"/>
    </xf>
    <xf numFmtId="0" fontId="17" fillId="21" borderId="188" xfId="1" applyFont="1" applyFill="1" applyBorder="1" applyAlignment="1" applyProtection="1">
      <alignment horizontal="center" vertical="center" wrapText="1"/>
    </xf>
    <xf numFmtId="0" fontId="89" fillId="13" borderId="149" xfId="2" applyFont="1" applyFill="1" applyBorder="1" applyAlignment="1">
      <alignment vertical="top" wrapText="1"/>
    </xf>
    <xf numFmtId="14" fontId="87" fillId="19" borderId="232" xfId="2" applyNumberFormat="1" applyFont="1" applyFill="1" applyBorder="1" applyAlignment="1">
      <alignment horizontal="center" vertical="center"/>
    </xf>
    <xf numFmtId="14" fontId="87" fillId="19" borderId="231" xfId="2" applyNumberFormat="1" applyFont="1" applyFill="1" applyBorder="1" applyAlignment="1">
      <alignment horizontal="center" vertical="center"/>
    </xf>
    <xf numFmtId="0" fontId="88" fillId="19" borderId="233" xfId="2" applyFont="1" applyFill="1" applyBorder="1" applyAlignment="1">
      <alignment horizontal="center" vertical="center"/>
    </xf>
    <xf numFmtId="14" fontId="87" fillId="19" borderId="233" xfId="2" applyNumberFormat="1" applyFont="1" applyFill="1" applyBorder="1" applyAlignment="1">
      <alignment horizontal="center" vertical="center"/>
    </xf>
    <xf numFmtId="0" fontId="8" fillId="0" borderId="230" xfId="1" applyBorder="1" applyAlignment="1" applyProtection="1">
      <alignment vertical="top" wrapText="1"/>
    </xf>
    <xf numFmtId="0" fontId="114" fillId="0" borderId="98" xfId="2" applyFont="1" applyBorder="1" applyAlignment="1">
      <alignment horizontal="left" vertical="top" wrapText="1"/>
    </xf>
    <xf numFmtId="0" fontId="114" fillId="0" borderId="230" xfId="2" applyFont="1" applyBorder="1" applyAlignment="1">
      <alignment vertical="top" wrapText="1"/>
    </xf>
    <xf numFmtId="0" fontId="114" fillId="0" borderId="0" xfId="1" applyFont="1" applyAlignment="1" applyProtection="1">
      <alignment horizontal="left" vertical="top" wrapText="1"/>
    </xf>
    <xf numFmtId="0" fontId="17" fillId="19" borderId="234" xfId="2" applyFont="1" applyFill="1" applyBorder="1" applyAlignment="1">
      <alignment horizontal="center" vertical="center" wrapText="1"/>
    </xf>
    <xf numFmtId="0" fontId="83" fillId="19" borderId="79" xfId="2" applyFont="1" applyFill="1" applyBorder="1" applyAlignment="1">
      <alignment horizontal="center" vertical="center"/>
    </xf>
    <xf numFmtId="0" fontId="148" fillId="19" borderId="231" xfId="2" applyFont="1" applyFill="1" applyBorder="1" applyAlignment="1">
      <alignment horizontal="center" vertical="center"/>
    </xf>
    <xf numFmtId="0" fontId="148" fillId="19" borderId="232" xfId="2" applyFont="1" applyFill="1" applyBorder="1" applyAlignment="1">
      <alignment horizontal="center" vertical="center"/>
    </xf>
    <xf numFmtId="56" fontId="83" fillId="19" borderId="190" xfId="2" applyNumberFormat="1" applyFont="1" applyFill="1" applyBorder="1" applyAlignment="1">
      <alignment horizontal="center" vertical="center" wrapText="1"/>
    </xf>
    <xf numFmtId="14" fontId="87" fillId="19" borderId="235" xfId="2" applyNumberFormat="1" applyFont="1" applyFill="1" applyBorder="1" applyAlignment="1">
      <alignment horizontal="center" vertical="center"/>
    </xf>
    <xf numFmtId="0" fontId="12" fillId="37" borderId="0" xfId="2" applyFont="1" applyFill="1" applyAlignment="1">
      <alignment vertical="top" wrapText="1"/>
    </xf>
    <xf numFmtId="0" fontId="29" fillId="37" borderId="0" xfId="2" applyFont="1" applyFill="1" applyAlignment="1">
      <alignment vertical="top" wrapText="1"/>
    </xf>
    <xf numFmtId="0" fontId="8" fillId="37" borderId="0" xfId="1" applyFill="1" applyAlignment="1" applyProtection="1">
      <alignment horizontal="center" vertical="top" wrapText="1"/>
    </xf>
    <xf numFmtId="0" fontId="83" fillId="19" borderId="191" xfId="2" applyFont="1" applyFill="1" applyBorder="1">
      <alignment vertical="center"/>
    </xf>
    <xf numFmtId="14" fontId="83" fillId="2" borderId="188" xfId="2" applyNumberFormat="1" applyFont="1" applyFill="1" applyBorder="1" applyAlignment="1">
      <alignment horizontal="center" vertical="center"/>
    </xf>
    <xf numFmtId="14" fontId="83" fillId="19" borderId="191" xfId="2" applyNumberFormat="1" applyFont="1" applyFill="1" applyBorder="1">
      <alignment vertical="center"/>
    </xf>
    <xf numFmtId="14" fontId="83" fillId="19" borderId="197" xfId="2" applyNumberFormat="1" applyFont="1" applyFill="1" applyBorder="1">
      <alignment vertical="center"/>
    </xf>
    <xf numFmtId="0" fontId="83" fillId="19" borderId="0" xfId="2" applyFont="1" applyFill="1">
      <alignment vertical="center"/>
    </xf>
    <xf numFmtId="14" fontId="83" fillId="19" borderId="3" xfId="1" applyNumberFormat="1" applyFont="1" applyFill="1" applyBorder="1" applyAlignment="1" applyProtection="1">
      <alignment horizontal="center" vertical="center" shrinkToFit="1"/>
    </xf>
    <xf numFmtId="0" fontId="8" fillId="0" borderId="236" xfId="1" applyBorder="1" applyAlignment="1" applyProtection="1">
      <alignment horizontal="left" vertical="center" wrapText="1"/>
    </xf>
    <xf numFmtId="0" fontId="6" fillId="0" borderId="236" xfId="2" applyBorder="1">
      <alignment vertical="center"/>
    </xf>
    <xf numFmtId="56" fontId="83" fillId="19" borderId="201" xfId="2" applyNumberFormat="1" applyFont="1" applyFill="1" applyBorder="1">
      <alignment vertical="center"/>
    </xf>
    <xf numFmtId="0" fontId="8" fillId="0" borderId="0" xfId="1" applyAlignment="1" applyProtection="1">
      <alignment vertical="top" wrapText="1"/>
    </xf>
    <xf numFmtId="0" fontId="150" fillId="0" borderId="227" xfId="1" applyFont="1" applyBorder="1" applyAlignment="1" applyProtection="1">
      <alignment horizontal="left" vertical="top" wrapText="1"/>
    </xf>
    <xf numFmtId="0" fontId="114" fillId="17" borderId="208" xfId="2" applyFont="1" applyFill="1" applyBorder="1" applyAlignment="1">
      <alignment horizontal="left" vertical="top" wrapText="1"/>
    </xf>
    <xf numFmtId="0" fontId="83" fillId="19" borderId="237" xfId="1" applyFont="1" applyFill="1" applyBorder="1" applyAlignment="1" applyProtection="1">
      <alignment horizontal="center" vertical="center"/>
    </xf>
    <xf numFmtId="14" fontId="87" fillId="19" borderId="238" xfId="2" applyNumberFormat="1" applyFont="1" applyFill="1" applyBorder="1" applyAlignment="1">
      <alignment horizontal="center" vertical="center" wrapText="1"/>
    </xf>
    <xf numFmtId="0" fontId="85" fillId="27" borderId="0" xfId="0" applyFont="1" applyFill="1" applyAlignment="1">
      <alignment horizontal="center" vertical="center" wrapText="1"/>
    </xf>
    <xf numFmtId="0" fontId="151" fillId="0" borderId="199" xfId="1" applyFont="1" applyFill="1" applyBorder="1" applyAlignment="1" applyProtection="1">
      <alignment horizontal="left" vertical="top" wrapText="1"/>
    </xf>
    <xf numFmtId="0" fontId="7" fillId="38" borderId="135" xfId="17" applyFont="1" applyFill="1" applyBorder="1" applyAlignment="1">
      <alignment horizontal="center" vertical="center" wrapText="1"/>
    </xf>
    <xf numFmtId="0" fontId="8" fillId="0" borderId="242" xfId="1" applyBorder="1" applyAlignment="1" applyProtection="1">
      <alignment vertical="top" wrapText="1"/>
    </xf>
    <xf numFmtId="0" fontId="88" fillId="19" borderId="243" xfId="2" applyFont="1" applyFill="1" applyBorder="1" applyAlignment="1">
      <alignment horizontal="center" vertical="center"/>
    </xf>
    <xf numFmtId="0" fontId="88" fillId="19" borderId="244" xfId="2" applyFont="1" applyFill="1" applyBorder="1" applyAlignment="1">
      <alignment horizontal="center" vertical="center"/>
    </xf>
    <xf numFmtId="0" fontId="88" fillId="19" borderId="245" xfId="2" applyFont="1" applyFill="1" applyBorder="1" applyAlignment="1">
      <alignment horizontal="center" vertical="center"/>
    </xf>
    <xf numFmtId="14" fontId="87" fillId="19" borderId="243" xfId="2" applyNumberFormat="1" applyFont="1" applyFill="1" applyBorder="1" applyAlignment="1">
      <alignment horizontal="center" vertical="center"/>
    </xf>
    <xf numFmtId="14" fontId="87" fillId="19" borderId="244" xfId="2" applyNumberFormat="1" applyFont="1" applyFill="1" applyBorder="1" applyAlignment="1">
      <alignment horizontal="center" vertical="center"/>
    </xf>
    <xf numFmtId="14" fontId="87" fillId="19" borderId="245" xfId="2" applyNumberFormat="1" applyFont="1" applyFill="1" applyBorder="1" applyAlignment="1">
      <alignment horizontal="center" vertical="center"/>
    </xf>
    <xf numFmtId="0" fontId="114" fillId="0" borderId="241" xfId="2" applyFont="1" applyBorder="1" applyAlignment="1">
      <alignment vertical="top" wrapText="1"/>
    </xf>
    <xf numFmtId="14" fontId="87" fillId="19" borderId="21" xfId="2" applyNumberFormat="1" applyFont="1" applyFill="1" applyBorder="1" applyAlignment="1">
      <alignment vertical="center" shrinkToFit="1"/>
    </xf>
    <xf numFmtId="14" fontId="87" fillId="19" borderId="246" xfId="2" applyNumberFormat="1" applyFont="1" applyFill="1" applyBorder="1" applyAlignment="1">
      <alignment horizontal="center" vertical="center"/>
    </xf>
    <xf numFmtId="0" fontId="8" fillId="0" borderId="247" xfId="1" applyFill="1" applyBorder="1" applyAlignment="1" applyProtection="1">
      <alignment vertical="center" wrapText="1"/>
    </xf>
    <xf numFmtId="0" fontId="83" fillId="19" borderId="95" xfId="1" applyFont="1" applyFill="1" applyBorder="1" applyAlignment="1" applyProtection="1">
      <alignment horizontal="center" vertical="center" wrapText="1"/>
    </xf>
    <xf numFmtId="177" fontId="12" fillId="39" borderId="165" xfId="2" applyNumberFormat="1" applyFont="1" applyFill="1" applyBorder="1" applyAlignment="1">
      <alignment horizontal="center" vertical="center" shrinkToFit="1"/>
    </xf>
    <xf numFmtId="177" fontId="47" fillId="39" borderId="121" xfId="2" applyNumberFormat="1" applyFont="1" applyFill="1" applyBorder="1" applyAlignment="1">
      <alignment horizontal="center" vertical="center" wrapText="1"/>
    </xf>
    <xf numFmtId="177" fontId="34" fillId="39" borderId="121" xfId="2" applyNumberFormat="1" applyFont="1" applyFill="1" applyBorder="1" applyAlignment="1">
      <alignment horizontal="center" vertical="center" wrapText="1"/>
    </xf>
    <xf numFmtId="177" fontId="12" fillId="39" borderId="168" xfId="2" applyNumberFormat="1" applyFont="1" applyFill="1" applyBorder="1" applyAlignment="1">
      <alignment horizontal="center" vertical="center" wrapText="1"/>
    </xf>
    <xf numFmtId="0" fontId="97" fillId="36" borderId="74" xfId="0" applyFont="1" applyFill="1" applyBorder="1" applyAlignment="1">
      <alignment horizontal="center" vertical="center" wrapText="1"/>
    </xf>
    <xf numFmtId="0" fontId="97" fillId="36" borderId="81" xfId="0" applyFont="1" applyFill="1" applyBorder="1" applyAlignment="1">
      <alignment horizontal="center" vertical="center" wrapText="1"/>
    </xf>
    <xf numFmtId="177" fontId="12" fillId="36" borderId="90" xfId="2" applyNumberFormat="1" applyFont="1" applyFill="1" applyBorder="1" applyAlignment="1">
      <alignment horizontal="center" vertical="center" wrapText="1"/>
    </xf>
    <xf numFmtId="0" fontId="97" fillId="36" borderId="165" xfId="0" applyFont="1" applyFill="1" applyBorder="1" applyAlignment="1">
      <alignment horizontal="center" vertical="center" wrapText="1"/>
    </xf>
    <xf numFmtId="177" fontId="98" fillId="36" borderId="165" xfId="2" applyNumberFormat="1" applyFont="1" applyFill="1" applyBorder="1" applyAlignment="1">
      <alignment horizontal="center" vertical="center" shrinkToFit="1"/>
    </xf>
    <xf numFmtId="177" fontId="12" fillId="36" borderId="50" xfId="2" applyNumberFormat="1" applyFont="1" applyFill="1" applyBorder="1" applyAlignment="1">
      <alignment horizontal="center" vertical="center" wrapText="1"/>
    </xf>
    <xf numFmtId="0" fontId="29" fillId="21" borderId="230" xfId="2" applyFont="1" applyFill="1" applyBorder="1" applyAlignment="1">
      <alignment horizontal="center" vertical="center" wrapText="1"/>
    </xf>
    <xf numFmtId="0" fontId="29" fillId="21" borderId="240" xfId="2" applyFont="1" applyFill="1" applyBorder="1" applyAlignment="1">
      <alignment horizontal="center" vertical="center" wrapText="1"/>
    </xf>
    <xf numFmtId="0" fontId="153" fillId="27" borderId="93" xfId="1" applyFont="1" applyFill="1" applyBorder="1" applyAlignment="1" applyProtection="1">
      <alignment horizontal="center" vertical="center" wrapText="1" shrinkToFit="1"/>
    </xf>
    <xf numFmtId="0" fontId="22" fillId="17" borderId="248" xfId="2" applyFont="1" applyFill="1" applyBorder="1" applyAlignment="1">
      <alignment horizontal="center" vertical="center" wrapText="1"/>
    </xf>
    <xf numFmtId="0" fontId="21" fillId="19" borderId="162" xfId="2" applyFont="1" applyFill="1" applyBorder="1" applyAlignment="1">
      <alignment horizontal="center" vertical="center" wrapText="1"/>
    </xf>
    <xf numFmtId="0" fontId="81" fillId="0" borderId="4" xfId="0" applyFont="1" applyBorder="1" applyAlignment="1">
      <alignment horizontal="center" vertical="center" wrapText="1"/>
    </xf>
    <xf numFmtId="0" fontId="22" fillId="17" borderId="249" xfId="2" applyFont="1" applyFill="1" applyBorder="1" applyAlignment="1">
      <alignment horizontal="center" vertical="center" wrapText="1"/>
    </xf>
    <xf numFmtId="0" fontId="83" fillId="19" borderId="0" xfId="2" applyFont="1" applyFill="1" applyAlignment="1">
      <alignment vertical="center" wrapText="1"/>
    </xf>
    <xf numFmtId="0" fontId="6" fillId="0" borderId="0" xfId="2" applyAlignment="1">
      <alignment vertical="top"/>
    </xf>
    <xf numFmtId="0" fontId="108" fillId="19" borderId="94" xfId="2" applyFont="1" applyFill="1" applyBorder="1">
      <alignment vertical="center"/>
    </xf>
    <xf numFmtId="14" fontId="87" fillId="19" borderId="94"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8" fillId="19" borderId="96" xfId="2" applyFont="1" applyFill="1" applyBorder="1" applyAlignment="1">
      <alignment horizontal="center" vertical="center"/>
    </xf>
    <xf numFmtId="14" fontId="107" fillId="17" borderId="51" xfId="2" applyNumberFormat="1" applyFont="1" applyFill="1" applyBorder="1" applyAlignment="1">
      <alignment horizontal="left" vertical="center"/>
    </xf>
    <xf numFmtId="0" fontId="157" fillId="0" borderId="82" xfId="17" applyFont="1" applyBorder="1" applyAlignment="1">
      <alignment horizontal="center" vertical="center" wrapText="1"/>
    </xf>
    <xf numFmtId="14" fontId="83" fillId="19" borderId="209" xfId="2" applyNumberFormat="1" applyFont="1" applyFill="1" applyBorder="1" applyAlignment="1">
      <alignment horizontal="center" vertical="center"/>
    </xf>
    <xf numFmtId="14" fontId="83" fillId="19" borderId="251" xfId="2" applyNumberFormat="1" applyFont="1" applyFill="1" applyBorder="1" applyAlignment="1">
      <alignment horizontal="center" vertical="center"/>
    </xf>
    <xf numFmtId="0" fontId="17" fillId="21" borderId="251" xfId="2" applyFont="1" applyFill="1" applyBorder="1" applyAlignment="1">
      <alignment horizontal="center" vertical="center" wrapText="1"/>
    </xf>
    <xf numFmtId="0" fontId="83" fillId="21" borderId="252" xfId="2" applyFont="1" applyFill="1" applyBorder="1" applyAlignment="1">
      <alignment horizontal="center" vertical="center"/>
    </xf>
    <xf numFmtId="0" fontId="83" fillId="21" borderId="0" xfId="2" applyFont="1" applyFill="1" applyAlignment="1">
      <alignment horizontal="center" vertical="center"/>
    </xf>
    <xf numFmtId="14" fontId="83" fillId="21" borderId="0" xfId="2" applyNumberFormat="1" applyFont="1" applyFill="1" applyAlignment="1">
      <alignment horizontal="center" vertical="center"/>
    </xf>
    <xf numFmtId="0" fontId="8" fillId="17" borderId="253" xfId="1" applyFill="1" applyBorder="1" applyAlignment="1" applyProtection="1">
      <alignment horizontal="left" vertical="center" wrapText="1"/>
    </xf>
    <xf numFmtId="0" fontId="83" fillId="19" borderId="0" xfId="2" applyFont="1" applyFill="1" applyAlignment="1">
      <alignment horizontal="center" vertical="center"/>
    </xf>
    <xf numFmtId="0" fontId="83" fillId="19" borderId="190" xfId="2" applyFont="1" applyFill="1" applyBorder="1" applyAlignment="1">
      <alignment horizontal="center" vertical="center"/>
    </xf>
    <xf numFmtId="0" fontId="114" fillId="17" borderId="254" xfId="2" applyFont="1" applyFill="1" applyBorder="1" applyAlignment="1">
      <alignment horizontal="left" vertical="top" wrapText="1"/>
    </xf>
    <xf numFmtId="14" fontId="83" fillId="19" borderId="204" xfId="1" applyNumberFormat="1" applyFont="1" applyFill="1" applyBorder="1" applyAlignment="1" applyProtection="1">
      <alignment vertical="center" shrinkToFit="1"/>
    </xf>
    <xf numFmtId="14" fontId="83" fillId="19" borderId="204" xfId="2" applyNumberFormat="1" applyFont="1" applyFill="1" applyBorder="1" applyAlignment="1">
      <alignment vertical="center" wrapText="1" shrinkToFit="1"/>
    </xf>
    <xf numFmtId="14" fontId="83" fillId="19" borderId="95" xfId="1" applyNumberFormat="1" applyFont="1" applyFill="1" applyBorder="1" applyAlignment="1" applyProtection="1">
      <alignment horizontal="center" vertical="center" wrapText="1"/>
    </xf>
    <xf numFmtId="0" fontId="83" fillId="19" borderId="0" xfId="1" applyFont="1" applyFill="1" applyBorder="1" applyAlignment="1" applyProtection="1">
      <alignment horizontal="center" vertical="center" wrapText="1"/>
    </xf>
    <xf numFmtId="0" fontId="8" fillId="0" borderId="245" xfId="1" applyBorder="1" applyAlignment="1" applyProtection="1">
      <alignment vertical="top" wrapText="1"/>
    </xf>
    <xf numFmtId="0" fontId="114" fillId="0" borderId="257" xfId="2" applyFont="1" applyBorder="1" applyAlignment="1">
      <alignment vertical="top" wrapText="1"/>
    </xf>
    <xf numFmtId="14" fontId="83" fillId="19" borderId="250" xfId="2" applyNumberFormat="1" applyFont="1" applyFill="1" applyBorder="1" applyAlignment="1">
      <alignment horizontal="center" vertical="center"/>
    </xf>
    <xf numFmtId="0" fontId="114" fillId="17" borderId="104" xfId="1" applyFont="1" applyFill="1" applyBorder="1" applyAlignment="1" applyProtection="1">
      <alignment vertical="top" wrapText="1"/>
    </xf>
    <xf numFmtId="14" fontId="83" fillId="19" borderId="259" xfId="2" applyNumberFormat="1" applyFont="1" applyFill="1" applyBorder="1" applyAlignment="1">
      <alignment horizontal="center" vertical="center"/>
    </xf>
    <xf numFmtId="0" fontId="29" fillId="21" borderId="243" xfId="2" applyFont="1" applyFill="1" applyBorder="1" applyAlignment="1">
      <alignment horizontal="center" vertical="center" wrapText="1"/>
    </xf>
    <xf numFmtId="0" fontId="29" fillId="21" borderId="0" xfId="2" applyFont="1" applyFill="1" applyAlignment="1">
      <alignment vertical="center" wrapText="1"/>
    </xf>
    <xf numFmtId="0" fontId="8" fillId="0" borderId="260" xfId="1" applyBorder="1" applyAlignment="1" applyProtection="1">
      <alignment vertical="top" wrapText="1"/>
    </xf>
    <xf numFmtId="14" fontId="83" fillId="19" borderId="190" xfId="2" applyNumberFormat="1" applyFont="1" applyFill="1" applyBorder="1" applyAlignment="1">
      <alignment horizontal="center" vertical="center"/>
    </xf>
    <xf numFmtId="0" fontId="159" fillId="0" borderId="0" xfId="0" applyFont="1" applyAlignment="1">
      <alignment vertical="center" wrapText="1"/>
    </xf>
    <xf numFmtId="0" fontId="67" fillId="21" borderId="0" xfId="0" applyFont="1" applyFill="1">
      <alignment vertical="center"/>
    </xf>
    <xf numFmtId="0" fontId="8" fillId="17" borderId="256" xfId="1" applyFill="1" applyBorder="1" applyAlignment="1" applyProtection="1">
      <alignment vertical="center" wrapText="1"/>
    </xf>
    <xf numFmtId="14" fontId="32" fillId="19" borderId="251" xfId="2" applyNumberFormat="1" applyFont="1" applyFill="1" applyBorder="1" applyAlignment="1">
      <alignment horizontal="center" vertical="center"/>
    </xf>
    <xf numFmtId="0" fontId="8" fillId="17" borderId="258" xfId="1" applyFill="1" applyBorder="1" applyAlignment="1" applyProtection="1">
      <alignment horizontal="left" vertical="center" wrapText="1"/>
    </xf>
    <xf numFmtId="0" fontId="17" fillId="19" borderId="94" xfId="2" applyFont="1" applyFill="1" applyBorder="1" applyAlignment="1">
      <alignment horizontal="center" vertical="center" wrapText="1"/>
    </xf>
    <xf numFmtId="0" fontId="17" fillId="19" borderId="255" xfId="2" applyFont="1" applyFill="1" applyBorder="1" applyAlignment="1">
      <alignment horizontal="center" vertical="center" wrapText="1"/>
    </xf>
    <xf numFmtId="0" fontId="17" fillId="19" borderId="97" xfId="1" applyFont="1" applyFill="1" applyBorder="1" applyAlignment="1" applyProtection="1">
      <alignment horizontal="center" vertical="center" wrapText="1"/>
    </xf>
    <xf numFmtId="0" fontId="114" fillId="17" borderId="239" xfId="1" applyFont="1" applyFill="1" applyBorder="1" applyAlignment="1" applyProtection="1">
      <alignment horizontal="left" vertical="top" wrapText="1"/>
    </xf>
    <xf numFmtId="0" fontId="17" fillId="19" borderId="97" xfId="2" applyFont="1" applyFill="1" applyBorder="1" applyAlignment="1">
      <alignment horizontal="center" vertical="center" wrapText="1"/>
    </xf>
    <xf numFmtId="0" fontId="114" fillId="17" borderId="0" xfId="2" applyFont="1" applyFill="1" applyAlignment="1">
      <alignment horizontal="left" vertical="top" wrapText="1"/>
    </xf>
    <xf numFmtId="0" fontId="21" fillId="41" borderId="162" xfId="2" applyFont="1" applyFill="1" applyBorder="1" applyAlignment="1">
      <alignment horizontal="center" vertical="center" wrapText="1"/>
    </xf>
    <xf numFmtId="0" fontId="6" fillId="21" borderId="0" xfId="2" applyFill="1">
      <alignment vertical="center"/>
    </xf>
    <xf numFmtId="14" fontId="107" fillId="17" borderId="0" xfId="2" applyNumberFormat="1" applyFont="1" applyFill="1" applyAlignment="1">
      <alignment horizontal="left" vertical="center"/>
    </xf>
    <xf numFmtId="178" fontId="83" fillId="3" borderId="189" xfId="2" applyNumberFormat="1" applyFont="1" applyFill="1" applyBorder="1">
      <alignment vertical="center"/>
    </xf>
    <xf numFmtId="0" fontId="148" fillId="19" borderId="244" xfId="2" applyFont="1" applyFill="1" applyBorder="1" applyAlignment="1">
      <alignment horizontal="center" vertical="center"/>
    </xf>
    <xf numFmtId="0" fontId="114" fillId="0" borderId="241" xfId="1" applyFont="1" applyBorder="1" applyAlignment="1" applyProtection="1">
      <alignment vertical="top" wrapText="1"/>
    </xf>
    <xf numFmtId="184" fontId="63" fillId="12" borderId="145" xfId="17" applyNumberFormat="1" applyFont="1" applyFill="1" applyBorder="1" applyAlignment="1">
      <alignment horizontal="center" vertical="center" wrapText="1"/>
    </xf>
    <xf numFmtId="178" fontId="83" fillId="3" borderId="190" xfId="0" applyNumberFormat="1" applyFont="1" applyFill="1" applyBorder="1" applyAlignment="1">
      <alignment horizontal="center" vertical="center"/>
    </xf>
    <xf numFmtId="0" fontId="114" fillId="17" borderId="98" xfId="1" applyFont="1" applyFill="1" applyBorder="1" applyAlignment="1" applyProtection="1">
      <alignment horizontal="left" vertical="top" wrapText="1"/>
    </xf>
    <xf numFmtId="0" fontId="8" fillId="0" borderId="51" xfId="1" applyBorder="1" applyAlignment="1" applyProtection="1">
      <alignment vertical="center" wrapText="1"/>
    </xf>
    <xf numFmtId="0" fontId="12" fillId="0" borderId="265" xfId="2" applyFont="1" applyBorder="1" applyAlignment="1">
      <alignment horizontal="center" vertical="center" wrapText="1"/>
    </xf>
    <xf numFmtId="180" fontId="47" fillId="10" borderId="266" xfId="17" applyNumberFormat="1" applyFont="1" applyFill="1" applyBorder="1" applyAlignment="1">
      <alignment horizontal="center" vertical="center"/>
    </xf>
    <xf numFmtId="14" fontId="89" fillId="17" borderId="270" xfId="17" applyNumberFormat="1" applyFont="1" applyFill="1" applyBorder="1" applyAlignment="1">
      <alignment horizontal="center" vertical="center"/>
    </xf>
    <xf numFmtId="0" fontId="161" fillId="17" borderId="0" xfId="0" applyFont="1" applyFill="1" applyAlignment="1">
      <alignment horizontal="left" vertical="top" wrapText="1"/>
    </xf>
    <xf numFmtId="0" fontId="108" fillId="19" borderId="271" xfId="2" applyFont="1" applyFill="1" applyBorder="1" applyAlignment="1">
      <alignment horizontal="center" vertical="center"/>
    </xf>
    <xf numFmtId="14" fontId="87" fillId="19" borderId="272" xfId="2" applyNumberFormat="1" applyFont="1" applyFill="1" applyBorder="1" applyAlignment="1">
      <alignment horizontal="center" vertical="center"/>
    </xf>
    <xf numFmtId="14" fontId="83" fillId="19" borderId="17" xfId="2" applyNumberFormat="1" applyFont="1" applyFill="1" applyBorder="1" applyAlignment="1">
      <alignment horizontal="center" vertical="center"/>
    </xf>
    <xf numFmtId="14" fontId="83" fillId="19" borderId="95" xfId="2" applyNumberFormat="1" applyFont="1" applyFill="1" applyBorder="1" applyAlignment="1">
      <alignment horizontal="center" vertical="center"/>
    </xf>
    <xf numFmtId="0" fontId="162" fillId="0" borderId="0" xfId="0" applyFont="1" applyAlignment="1">
      <alignment horizontal="left" vertical="top" wrapText="1"/>
    </xf>
    <xf numFmtId="0" fontId="124" fillId="17" borderId="0" xfId="0" applyFont="1" applyFill="1" applyAlignment="1">
      <alignment horizontal="center" vertical="center" wrapText="1"/>
    </xf>
    <xf numFmtId="14" fontId="89" fillId="17" borderId="125" xfId="17" applyNumberFormat="1" applyFont="1" applyFill="1" applyBorder="1" applyAlignment="1">
      <alignment horizontal="center" vertical="center" wrapText="1"/>
    </xf>
    <xf numFmtId="0" fontId="154" fillId="17" borderId="274" xfId="2" applyFont="1" applyFill="1" applyBorder="1" applyAlignment="1">
      <alignment horizontal="center" vertical="center" wrapText="1"/>
    </xf>
    <xf numFmtId="0" fontId="126" fillId="17" borderId="274" xfId="2" applyFont="1" applyFill="1" applyBorder="1" applyAlignment="1">
      <alignment horizontal="center" vertical="center" wrapText="1"/>
    </xf>
    <xf numFmtId="0" fontId="21" fillId="17" borderId="274" xfId="2" applyFont="1" applyFill="1" applyBorder="1" applyAlignment="1">
      <alignment horizontal="left" vertical="center" shrinkToFit="1"/>
    </xf>
    <xf numFmtId="14" fontId="21" fillId="17" borderId="274" xfId="2" applyNumberFormat="1" applyFont="1" applyFill="1" applyBorder="1" applyAlignment="1">
      <alignment horizontal="center" vertical="center"/>
    </xf>
    <xf numFmtId="14" fontId="21" fillId="17" borderId="275" xfId="2" applyNumberFormat="1" applyFont="1" applyFill="1" applyBorder="1" applyAlignment="1">
      <alignment horizontal="center" vertical="center"/>
    </xf>
    <xf numFmtId="0" fontId="114" fillId="17" borderId="0" xfId="1" applyFont="1" applyFill="1" applyAlignment="1" applyProtection="1">
      <alignment vertical="top" wrapText="1"/>
    </xf>
    <xf numFmtId="14" fontId="87" fillId="19" borderId="0" xfId="2" applyNumberFormat="1" applyFont="1" applyFill="1" applyAlignment="1">
      <alignment horizontal="center" vertical="center"/>
    </xf>
    <xf numFmtId="0" fontId="83" fillId="21" borderId="0" xfId="2" applyFont="1" applyFill="1" applyAlignment="1">
      <alignment horizontal="center" vertical="center" wrapText="1"/>
    </xf>
    <xf numFmtId="0" fontId="67" fillId="17" borderId="0" xfId="0" applyFont="1" applyFill="1" applyAlignment="1">
      <alignment horizontal="center" vertical="center" wrapText="1"/>
    </xf>
    <xf numFmtId="177" fontId="21" fillId="17" borderId="249" xfId="2" applyNumberFormat="1" applyFont="1" applyFill="1" applyBorder="1" applyAlignment="1">
      <alignment horizontal="center" vertical="center" shrinkToFit="1"/>
    </xf>
    <xf numFmtId="0" fontId="21" fillId="17" borderId="276" xfId="2" applyFont="1" applyFill="1" applyBorder="1" applyAlignment="1">
      <alignment horizontal="center" vertical="center" wrapText="1"/>
    </xf>
    <xf numFmtId="0" fontId="6" fillId="0" borderId="0" xfId="4"/>
    <xf numFmtId="0" fontId="163" fillId="0" borderId="0" xfId="2" applyFont="1">
      <alignment vertical="center"/>
    </xf>
    <xf numFmtId="0" fontId="88" fillId="19" borderId="244" xfId="2" applyFont="1" applyFill="1" applyBorder="1" applyAlignment="1">
      <alignment horizontal="center" vertical="center" wrapText="1"/>
    </xf>
    <xf numFmtId="0" fontId="114" fillId="0" borderId="273" xfId="1" applyFont="1" applyBorder="1" applyAlignment="1" applyProtection="1">
      <alignment horizontal="left" vertical="top" wrapText="1"/>
    </xf>
    <xf numFmtId="0" fontId="116" fillId="0" borderId="199" xfId="1" applyFont="1" applyFill="1" applyBorder="1" applyAlignment="1" applyProtection="1">
      <alignment horizontal="left" vertical="top" wrapText="1"/>
    </xf>
    <xf numFmtId="14" fontId="83" fillId="19" borderId="190" xfId="2" applyNumberFormat="1" applyFont="1" applyFill="1" applyBorder="1">
      <alignment vertical="center"/>
    </xf>
    <xf numFmtId="0" fontId="164" fillId="24" borderId="277" xfId="1" applyFont="1" applyFill="1" applyBorder="1" applyAlignment="1" applyProtection="1">
      <alignment horizontal="center" vertical="center" wrapText="1"/>
    </xf>
    <xf numFmtId="0" fontId="164" fillId="24" borderId="278" xfId="1" applyFont="1" applyFill="1" applyBorder="1" applyAlignment="1" applyProtection="1">
      <alignment horizontal="center" vertical="center" wrapText="1"/>
    </xf>
    <xf numFmtId="0" fontId="8" fillId="0" borderId="279" xfId="1" applyBorder="1" applyAlignment="1" applyProtection="1">
      <alignment vertical="center" wrapText="1"/>
    </xf>
    <xf numFmtId="0" fontId="114" fillId="0" borderId="278" xfId="2" applyFont="1" applyBorder="1" applyAlignment="1">
      <alignment horizontal="left" vertical="top" wrapText="1"/>
    </xf>
    <xf numFmtId="0" fontId="115" fillId="0" borderId="278" xfId="1" applyFont="1" applyBorder="1" applyAlignment="1" applyProtection="1">
      <alignment horizontal="left" vertical="top" wrapText="1"/>
    </xf>
    <xf numFmtId="0" fontId="29" fillId="21" borderId="0" xfId="2" applyFont="1" applyFill="1" applyAlignment="1">
      <alignment horizontal="center" vertical="center" wrapText="1"/>
    </xf>
    <xf numFmtId="0" fontId="158" fillId="17" borderId="0" xfId="0" applyFont="1" applyFill="1" applyAlignment="1">
      <alignment horizontal="center" vertical="center" wrapText="1"/>
    </xf>
    <xf numFmtId="0" fontId="165" fillId="18" borderId="65" xfId="0" applyFont="1" applyFill="1" applyBorder="1" applyAlignment="1">
      <alignment horizontal="center" vertical="center" wrapText="1"/>
    </xf>
    <xf numFmtId="0" fontId="165" fillId="32" borderId="65" xfId="0" applyFont="1" applyFill="1" applyBorder="1" applyAlignment="1">
      <alignment horizontal="center" vertical="center" wrapText="1"/>
    </xf>
    <xf numFmtId="0" fontId="165" fillId="40" borderId="65" xfId="0" applyFont="1" applyFill="1" applyBorder="1" applyAlignment="1">
      <alignment horizontal="center" vertical="center" wrapText="1"/>
    </xf>
    <xf numFmtId="0" fontId="165" fillId="0" borderId="74" xfId="0" applyFont="1" applyBorder="1" applyAlignment="1">
      <alignment horizontal="center" vertical="center" wrapText="1"/>
    </xf>
    <xf numFmtId="14" fontId="83" fillId="19" borderId="189" xfId="2" applyNumberFormat="1" applyFont="1" applyFill="1" applyBorder="1">
      <alignment vertical="center"/>
    </xf>
    <xf numFmtId="14" fontId="83" fillId="19" borderId="201" xfId="2" applyNumberFormat="1" applyFont="1" applyFill="1" applyBorder="1">
      <alignment vertical="center"/>
    </xf>
    <xf numFmtId="46" fontId="118" fillId="31" borderId="0" xfId="0" applyNumberFormat="1" applyFont="1" applyFill="1" applyAlignment="1">
      <alignment horizontal="center" vertical="center" wrapText="1"/>
    </xf>
    <xf numFmtId="0" fontId="0" fillId="42" borderId="0" xfId="0" applyFill="1">
      <alignment vertical="center"/>
    </xf>
    <xf numFmtId="0" fontId="90" fillId="17" borderId="0" xfId="0" applyFont="1" applyFill="1" applyAlignment="1">
      <alignment horizontal="center" vertical="center" wrapText="1"/>
    </xf>
    <xf numFmtId="0" fontId="171" fillId="0" borderId="0" xfId="2" applyFont="1">
      <alignment vertical="center"/>
    </xf>
    <xf numFmtId="0" fontId="34" fillId="17" borderId="124" xfId="17" applyFont="1" applyFill="1" applyBorder="1" applyAlignment="1">
      <alignment horizontal="center" vertical="center" wrapText="1"/>
    </xf>
    <xf numFmtId="0" fontId="19" fillId="19" borderId="244" xfId="1" applyFont="1" applyFill="1" applyBorder="1" applyAlignment="1" applyProtection="1">
      <alignment horizontal="center" vertical="center" wrapText="1"/>
    </xf>
    <xf numFmtId="0" fontId="122" fillId="19" borderId="0" xfId="0" applyFont="1" applyFill="1" applyAlignment="1">
      <alignment horizontal="center" vertical="center" wrapText="1"/>
    </xf>
    <xf numFmtId="0" fontId="17" fillId="24" borderId="0" xfId="1" applyFont="1" applyFill="1" applyAlignment="1" applyProtection="1">
      <alignment horizontal="center" vertical="center"/>
    </xf>
    <xf numFmtId="0" fontId="94" fillId="17" borderId="0" xfId="0" applyFont="1" applyFill="1" applyAlignment="1">
      <alignment horizontal="center" vertical="center" wrapText="1"/>
    </xf>
    <xf numFmtId="14" fontId="12" fillId="17" borderId="125" xfId="17" applyNumberFormat="1" applyFont="1" applyFill="1" applyBorder="1" applyAlignment="1">
      <alignment horizontal="center" vertical="center" wrapText="1"/>
    </xf>
    <xf numFmtId="14" fontId="17" fillId="19" borderId="245" xfId="2" applyNumberFormat="1" applyFont="1" applyFill="1" applyBorder="1" applyAlignment="1">
      <alignment horizontal="center" vertical="center"/>
    </xf>
    <xf numFmtId="0" fontId="154" fillId="19" borderId="274" xfId="2" applyFont="1" applyFill="1" applyBorder="1" applyAlignment="1">
      <alignment horizontal="center" vertical="center" wrapText="1"/>
    </xf>
    <xf numFmtId="0" fontId="126" fillId="19" borderId="274" xfId="2" applyFont="1" applyFill="1" applyBorder="1" applyAlignment="1">
      <alignment horizontal="center" vertical="center" wrapText="1"/>
    </xf>
    <xf numFmtId="0" fontId="21" fillId="19" borderId="274" xfId="2" applyFont="1" applyFill="1" applyBorder="1" applyAlignment="1">
      <alignment horizontal="left" vertical="center" shrinkToFit="1"/>
    </xf>
    <xf numFmtId="14" fontId="21" fillId="19" borderId="274" xfId="2" applyNumberFormat="1" applyFont="1" applyFill="1" applyBorder="1" applyAlignment="1">
      <alignment horizontal="center" vertical="center"/>
    </xf>
    <xf numFmtId="14" fontId="21" fillId="19" borderId="275" xfId="2" applyNumberFormat="1" applyFont="1" applyFill="1" applyBorder="1" applyAlignment="1">
      <alignment horizontal="center" vertical="center"/>
    </xf>
    <xf numFmtId="0" fontId="154" fillId="25" borderId="274" xfId="2" applyFont="1" applyFill="1" applyBorder="1" applyAlignment="1">
      <alignment horizontal="center" vertical="center" wrapText="1"/>
    </xf>
    <xf numFmtId="0" fontId="126" fillId="25" borderId="274" xfId="2" applyFont="1" applyFill="1" applyBorder="1" applyAlignment="1">
      <alignment horizontal="center" vertical="center" wrapText="1"/>
    </xf>
    <xf numFmtId="0" fontId="21" fillId="25" borderId="274" xfId="2" applyFont="1" applyFill="1" applyBorder="1" applyAlignment="1">
      <alignment horizontal="left" vertical="center" shrinkToFit="1"/>
    </xf>
    <xf numFmtId="14" fontId="21" fillId="25" borderId="274" xfId="2" applyNumberFormat="1" applyFont="1" applyFill="1" applyBorder="1" applyAlignment="1">
      <alignment horizontal="center" vertical="center"/>
    </xf>
    <xf numFmtId="14" fontId="21" fillId="25" borderId="275" xfId="2" applyNumberFormat="1" applyFont="1" applyFill="1" applyBorder="1" applyAlignment="1">
      <alignment horizontal="center" vertical="center"/>
    </xf>
    <xf numFmtId="0" fontId="154" fillId="38" borderId="274" xfId="2" applyFont="1" applyFill="1" applyBorder="1" applyAlignment="1">
      <alignment horizontal="center" vertical="center" wrapText="1"/>
    </xf>
    <xf numFmtId="0" fontId="126" fillId="38" borderId="274" xfId="2" applyFont="1" applyFill="1" applyBorder="1" applyAlignment="1">
      <alignment horizontal="center" vertical="center" wrapText="1"/>
    </xf>
    <xf numFmtId="0" fontId="21" fillId="38" borderId="274" xfId="2" applyFont="1" applyFill="1" applyBorder="1" applyAlignment="1">
      <alignment horizontal="left" vertical="center" shrinkToFit="1"/>
    </xf>
    <xf numFmtId="14" fontId="21" fillId="38" borderId="274" xfId="2" applyNumberFormat="1" applyFont="1" applyFill="1" applyBorder="1" applyAlignment="1">
      <alignment horizontal="center" vertical="center"/>
    </xf>
    <xf numFmtId="14" fontId="21" fillId="38" borderId="275" xfId="2" applyNumberFormat="1" applyFont="1" applyFill="1" applyBorder="1" applyAlignment="1">
      <alignment horizontal="center" vertical="center"/>
    </xf>
    <xf numFmtId="0" fontId="8" fillId="17" borderId="261" xfId="1" applyFill="1" applyBorder="1" applyAlignment="1" applyProtection="1">
      <alignment vertical="center" wrapText="1"/>
    </xf>
    <xf numFmtId="0" fontId="84" fillId="19" borderId="0" xfId="2" applyFont="1" applyFill="1" applyAlignment="1">
      <alignment horizontal="center" vertical="center" wrapText="1"/>
    </xf>
    <xf numFmtId="0" fontId="114" fillId="0" borderId="108" xfId="1" applyFont="1" applyFill="1" applyBorder="1" applyAlignment="1" applyProtection="1">
      <alignment vertical="top" wrapText="1"/>
    </xf>
    <xf numFmtId="0" fontId="0" fillId="33" borderId="0" xfId="0" applyFill="1">
      <alignment vertical="center"/>
    </xf>
    <xf numFmtId="0" fontId="175" fillId="0" borderId="98" xfId="2" applyFont="1" applyBorder="1" applyAlignment="1">
      <alignment horizontal="left" vertical="top" wrapText="1"/>
    </xf>
    <xf numFmtId="0" fontId="8" fillId="0" borderId="278" xfId="1" applyBorder="1" applyAlignment="1" applyProtection="1">
      <alignment horizontal="left" vertical="center" wrapText="1"/>
    </xf>
    <xf numFmtId="0" fontId="122" fillId="31" borderId="289" xfId="0" applyFont="1" applyFill="1" applyBorder="1" applyAlignment="1">
      <alignment horizontal="center" vertical="center" wrapText="1"/>
    </xf>
    <xf numFmtId="0" fontId="8" fillId="0" borderId="288" xfId="1" applyBorder="1" applyAlignment="1" applyProtection="1">
      <alignment vertical="center" wrapText="1"/>
    </xf>
    <xf numFmtId="0" fontId="116" fillId="0" borderId="0" xfId="0" applyFont="1" applyAlignment="1">
      <alignment horizontal="left" vertical="top" wrapText="1"/>
    </xf>
    <xf numFmtId="0" fontId="116" fillId="17" borderId="0" xfId="1" applyFont="1" applyFill="1" applyBorder="1" applyAlignment="1" applyProtection="1">
      <alignment vertical="top" wrapText="1"/>
    </xf>
    <xf numFmtId="0" fontId="67" fillId="17" borderId="124" xfId="0" applyFont="1" applyFill="1" applyBorder="1" applyAlignment="1">
      <alignment horizontal="center" vertical="center" wrapText="1"/>
    </xf>
    <xf numFmtId="14" fontId="95" fillId="17" borderId="125" xfId="17" applyNumberFormat="1" applyFont="1" applyFill="1" applyBorder="1" applyAlignment="1">
      <alignment horizontal="center" vertical="center" wrapText="1"/>
    </xf>
    <xf numFmtId="0" fontId="67" fillId="17" borderId="0" xfId="0" applyFont="1" applyFill="1" applyAlignment="1">
      <alignment horizontal="center" vertical="center"/>
    </xf>
    <xf numFmtId="0" fontId="126" fillId="19" borderId="228" xfId="2" applyFont="1" applyFill="1" applyBorder="1" applyAlignment="1">
      <alignment horizontal="center" vertical="center" wrapText="1"/>
    </xf>
    <xf numFmtId="0" fontId="21" fillId="19" borderId="228" xfId="2" applyFont="1" applyFill="1" applyBorder="1" applyAlignment="1">
      <alignment horizontal="left" vertical="center" shrinkToFit="1"/>
    </xf>
    <xf numFmtId="14" fontId="21" fillId="19" borderId="228" xfId="2" applyNumberFormat="1" applyFont="1" applyFill="1" applyBorder="1" applyAlignment="1">
      <alignment horizontal="center" vertical="center"/>
    </xf>
    <xf numFmtId="14" fontId="21" fillId="19" borderId="229" xfId="2" applyNumberFormat="1" applyFont="1" applyFill="1" applyBorder="1" applyAlignment="1">
      <alignment horizontal="center" vertical="center"/>
    </xf>
    <xf numFmtId="0" fontId="154" fillId="36" borderId="274" xfId="2" applyFont="1" applyFill="1" applyBorder="1" applyAlignment="1">
      <alignment horizontal="center" vertical="center" wrapText="1"/>
    </xf>
    <xf numFmtId="0" fontId="126" fillId="36" borderId="274" xfId="2" applyFont="1" applyFill="1" applyBorder="1" applyAlignment="1">
      <alignment horizontal="center" vertical="center" wrapText="1"/>
    </xf>
    <xf numFmtId="0" fontId="21" fillId="36" borderId="274" xfId="2" applyFont="1" applyFill="1" applyBorder="1" applyAlignment="1">
      <alignment horizontal="left" vertical="center" shrinkToFit="1"/>
    </xf>
    <xf numFmtId="14" fontId="21" fillId="36" borderId="274" xfId="2" applyNumberFormat="1" applyFont="1" applyFill="1" applyBorder="1" applyAlignment="1">
      <alignment horizontal="center" vertical="center"/>
    </xf>
    <xf numFmtId="14" fontId="21" fillId="36" borderId="275" xfId="2" applyNumberFormat="1" applyFont="1" applyFill="1" applyBorder="1" applyAlignment="1">
      <alignment horizontal="center" vertical="center"/>
    </xf>
    <xf numFmtId="0" fontId="154" fillId="45" borderId="274" xfId="2" applyFont="1" applyFill="1" applyBorder="1" applyAlignment="1">
      <alignment horizontal="center" vertical="center" wrapText="1"/>
    </xf>
    <xf numFmtId="0" fontId="126" fillId="45" borderId="274" xfId="2" applyFont="1" applyFill="1" applyBorder="1" applyAlignment="1">
      <alignment horizontal="center" vertical="center" wrapText="1"/>
    </xf>
    <xf numFmtId="0" fontId="21" fillId="45" borderId="274" xfId="2" applyFont="1" applyFill="1" applyBorder="1" applyAlignment="1">
      <alignment horizontal="left" vertical="center" shrinkToFit="1"/>
    </xf>
    <xf numFmtId="14" fontId="21" fillId="45" borderId="274" xfId="2" applyNumberFormat="1" applyFont="1" applyFill="1" applyBorder="1" applyAlignment="1">
      <alignment horizontal="center" vertical="center"/>
    </xf>
    <xf numFmtId="14" fontId="21" fillId="45" borderId="275" xfId="2" applyNumberFormat="1" applyFont="1" applyFill="1" applyBorder="1" applyAlignment="1">
      <alignment horizontal="center" vertical="center"/>
    </xf>
    <xf numFmtId="0" fontId="154" fillId="41" borderId="274" xfId="2" applyFont="1" applyFill="1" applyBorder="1" applyAlignment="1">
      <alignment horizontal="center" vertical="center" wrapText="1"/>
    </xf>
    <xf numFmtId="0" fontId="126" fillId="41" borderId="274" xfId="2" applyFont="1" applyFill="1" applyBorder="1" applyAlignment="1">
      <alignment horizontal="center" vertical="center" wrapText="1"/>
    </xf>
    <xf numFmtId="0" fontId="21" fillId="41" borderId="274" xfId="2" applyFont="1" applyFill="1" applyBorder="1" applyAlignment="1">
      <alignment horizontal="left" vertical="center" shrinkToFit="1"/>
    </xf>
    <xf numFmtId="14" fontId="21" fillId="41" borderId="274" xfId="2" applyNumberFormat="1" applyFont="1" applyFill="1" applyBorder="1" applyAlignment="1">
      <alignment horizontal="center" vertical="center"/>
    </xf>
    <xf numFmtId="14" fontId="21" fillId="41" borderId="275" xfId="2" applyNumberFormat="1" applyFont="1" applyFill="1" applyBorder="1" applyAlignment="1">
      <alignment horizontal="center" vertical="center"/>
    </xf>
    <xf numFmtId="0" fontId="154" fillId="46" borderId="274" xfId="2" applyFont="1" applyFill="1" applyBorder="1" applyAlignment="1">
      <alignment horizontal="center" vertical="center" wrapText="1"/>
    </xf>
    <xf numFmtId="0" fontId="126" fillId="46" borderId="274" xfId="2" applyFont="1" applyFill="1" applyBorder="1" applyAlignment="1">
      <alignment horizontal="center" vertical="center" wrapText="1"/>
    </xf>
    <xf numFmtId="0" fontId="21" fillId="46" borderId="274" xfId="2" applyFont="1" applyFill="1" applyBorder="1" applyAlignment="1">
      <alignment horizontal="left" vertical="center" shrinkToFit="1"/>
    </xf>
    <xf numFmtId="14" fontId="21" fillId="46" borderId="274" xfId="2" applyNumberFormat="1" applyFont="1" applyFill="1" applyBorder="1" applyAlignment="1">
      <alignment horizontal="center" vertical="center"/>
    </xf>
    <xf numFmtId="14" fontId="21" fillId="46" borderId="275" xfId="2" applyNumberFormat="1" applyFont="1" applyFill="1" applyBorder="1" applyAlignment="1">
      <alignment horizontal="center" vertical="center"/>
    </xf>
    <xf numFmtId="0" fontId="89" fillId="19" borderId="124" xfId="17" applyFont="1" applyFill="1" applyBorder="1" applyAlignment="1">
      <alignment horizontal="center" vertical="center" wrapText="1"/>
    </xf>
    <xf numFmtId="14" fontId="89" fillId="19" borderId="125" xfId="17" applyNumberFormat="1" applyFont="1" applyFill="1" applyBorder="1" applyAlignment="1">
      <alignment horizontal="center" vertical="center"/>
    </xf>
    <xf numFmtId="0" fontId="95" fillId="19" borderId="124" xfId="17" applyFont="1" applyFill="1" applyBorder="1" applyAlignment="1">
      <alignment horizontal="center" vertical="center" wrapText="1"/>
    </xf>
    <xf numFmtId="14" fontId="21" fillId="19" borderId="125" xfId="17" applyNumberFormat="1" applyFont="1" applyFill="1" applyBorder="1" applyAlignment="1">
      <alignment horizontal="center" vertical="center"/>
    </xf>
    <xf numFmtId="0" fontId="107" fillId="19" borderId="0" xfId="0" applyFont="1" applyFill="1">
      <alignment vertical="center"/>
    </xf>
    <xf numFmtId="0" fontId="34" fillId="19" borderId="124" xfId="17" applyFont="1" applyFill="1" applyBorder="1" applyAlignment="1">
      <alignment horizontal="center" vertical="center" wrapText="1"/>
    </xf>
    <xf numFmtId="14" fontId="12" fillId="19" borderId="125" xfId="17" applyNumberFormat="1" applyFont="1" applyFill="1" applyBorder="1" applyAlignment="1">
      <alignment horizontal="center" vertical="center"/>
    </xf>
    <xf numFmtId="0" fontId="21" fillId="19" borderId="0" xfId="0" applyFont="1" applyFill="1" applyAlignment="1">
      <alignment horizontal="center" vertical="center"/>
    </xf>
    <xf numFmtId="0" fontId="179" fillId="0" borderId="113" xfId="1" applyFont="1" applyFill="1" applyBorder="1" applyAlignment="1" applyProtection="1">
      <alignment horizontal="left" vertical="center" wrapText="1"/>
    </xf>
    <xf numFmtId="0" fontId="21" fillId="19" borderId="124" xfId="17" applyFont="1" applyFill="1" applyBorder="1" applyAlignment="1">
      <alignment horizontal="center" vertical="center" wrapText="1"/>
    </xf>
    <xf numFmtId="0" fontId="6" fillId="17" borderId="0" xfId="4" applyFill="1"/>
    <xf numFmtId="0" fontId="173" fillId="17" borderId="0" xfId="2" applyFont="1" applyFill="1">
      <alignment vertical="center"/>
    </xf>
    <xf numFmtId="0" fontId="163" fillId="0" borderId="0" xfId="26" applyFont="1">
      <alignment vertical="center"/>
    </xf>
    <xf numFmtId="0" fontId="8" fillId="0" borderId="0" xfId="1" applyAlignment="1" applyProtection="1">
      <alignment vertical="center"/>
    </xf>
    <xf numFmtId="0" fontId="6" fillId="17" borderId="0" xfId="4" applyFill="1" applyAlignment="1">
      <alignment horizontal="left" indent="1"/>
    </xf>
    <xf numFmtId="0" fontId="6" fillId="0" borderId="0" xfId="4" applyAlignment="1">
      <alignment horizontal="left" indent="1"/>
    </xf>
    <xf numFmtId="0" fontId="32" fillId="43" borderId="0" xfId="4" applyFont="1" applyFill="1"/>
    <xf numFmtId="0" fontId="6" fillId="43" borderId="0" xfId="4" applyFill="1"/>
    <xf numFmtId="0" fontId="6" fillId="43" borderId="0" xfId="4" applyFill="1" applyAlignment="1">
      <alignment horizontal="left" indent="1"/>
    </xf>
    <xf numFmtId="0" fontId="7" fillId="21" borderId="0" xfId="4" applyFont="1" applyFill="1" applyAlignment="1">
      <alignment vertical="top"/>
    </xf>
    <xf numFmtId="0" fontId="7" fillId="21" borderId="0" xfId="2" applyFont="1" applyFill="1" applyAlignment="1">
      <alignment vertical="top"/>
    </xf>
    <xf numFmtId="0" fontId="166" fillId="21" borderId="0" xfId="2" applyFont="1" applyFill="1" applyAlignment="1">
      <alignment vertical="top"/>
    </xf>
    <xf numFmtId="0" fontId="31" fillId="21" borderId="0" xfId="2" applyFont="1" applyFill="1" applyAlignment="1">
      <alignment vertical="top"/>
    </xf>
    <xf numFmtId="0" fontId="70" fillId="0" borderId="0" xfId="0" applyFont="1" applyAlignment="1">
      <alignment horizontal="left" vertical="center" wrapText="1"/>
    </xf>
    <xf numFmtId="0" fontId="74" fillId="0" borderId="0" xfId="0" applyFont="1" applyAlignment="1">
      <alignment horizontal="left" vertical="center" wrapText="1"/>
    </xf>
    <xf numFmtId="0" fontId="73" fillId="0" borderId="0" xfId="0" applyFont="1" applyAlignment="1">
      <alignment horizontal="left" vertical="center" wrapText="1"/>
    </xf>
    <xf numFmtId="0" fontId="74" fillId="0" borderId="0" xfId="0" applyFont="1" applyAlignment="1">
      <alignment horizontal="left" vertical="top" wrapText="1"/>
    </xf>
    <xf numFmtId="0" fontId="70" fillId="0" borderId="0" xfId="0" applyFont="1" applyAlignment="1">
      <alignment horizontal="left" vertical="top" wrapText="1"/>
    </xf>
    <xf numFmtId="0" fontId="71" fillId="0" borderId="0" xfId="0" applyFont="1" applyAlignment="1">
      <alignment horizontal="left" vertical="center" wrapText="1"/>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99" fillId="5" borderId="0" xfId="0" applyFont="1" applyFill="1" applyAlignment="1">
      <alignment horizontal="left" vertical="center" wrapText="1"/>
    </xf>
    <xf numFmtId="0" fontId="99" fillId="5" borderId="35" xfId="0" applyFont="1" applyFill="1" applyBorder="1" applyAlignment="1">
      <alignment horizontal="left" vertical="center" wrapText="1"/>
    </xf>
    <xf numFmtId="0" fontId="99" fillId="5" borderId="0" xfId="0" applyFont="1" applyFill="1" applyAlignment="1">
      <alignment horizontal="left" vertical="center"/>
    </xf>
    <xf numFmtId="0" fontId="99" fillId="5" borderId="0" xfId="0" applyFont="1" applyFill="1" applyAlignment="1">
      <alignment horizontal="left" vertical="top" wrapText="1"/>
    </xf>
    <xf numFmtId="0" fontId="8" fillId="0" borderId="0" xfId="1" applyAlignment="1" applyProtection="1">
      <alignment horizontal="center" vertical="center" wrapText="1"/>
    </xf>
    <xf numFmtId="0" fontId="174" fillId="33" borderId="0" xfId="0" applyFont="1" applyFill="1" applyAlignment="1">
      <alignment horizontal="center" vertical="center" wrapText="1"/>
    </xf>
    <xf numFmtId="0" fontId="40" fillId="17" borderId="0" xfId="17" applyFont="1" applyFill="1" applyAlignment="1">
      <alignment horizontal="left" vertical="center"/>
    </xf>
    <xf numFmtId="0" fontId="47" fillId="17" borderId="27" xfId="17" applyFont="1" applyFill="1" applyBorder="1" applyAlignment="1">
      <alignment horizontal="center" vertical="center"/>
    </xf>
    <xf numFmtId="0" fontId="47" fillId="17" borderId="28" xfId="17" applyFont="1" applyFill="1" applyBorder="1" applyAlignment="1">
      <alignment horizontal="center" vertical="center"/>
    </xf>
    <xf numFmtId="0" fontId="47" fillId="0" borderId="28" xfId="17" applyFont="1" applyBorder="1" applyAlignment="1">
      <alignment horizontal="center" vertical="center"/>
    </xf>
    <xf numFmtId="0" fontId="47"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5" fillId="0" borderId="39" xfId="17" applyFont="1" applyBorder="1" applyAlignment="1">
      <alignment horizontal="center" vertical="center" wrapText="1"/>
    </xf>
    <xf numFmtId="0" fontId="35" fillId="0" borderId="23" xfId="17" applyFont="1" applyBorder="1" applyAlignment="1">
      <alignment horizontal="center" vertical="center" wrapText="1"/>
    </xf>
    <xf numFmtId="0" fontId="31" fillId="15" borderId="0" xfId="17" applyFont="1" applyFill="1" applyAlignment="1">
      <alignment horizontal="center" vertical="center"/>
    </xf>
    <xf numFmtId="179" fontId="125" fillId="0" borderId="114" xfId="17" applyNumberFormat="1" applyFont="1" applyBorder="1" applyAlignment="1">
      <alignment horizontal="center" vertical="center" shrinkToFit="1"/>
    </xf>
    <xf numFmtId="179" fontId="125" fillId="0" borderId="115" xfId="17" applyNumberFormat="1" applyFont="1" applyBorder="1" applyAlignment="1">
      <alignment horizontal="center" vertical="center" shrinkToFit="1"/>
    </xf>
    <xf numFmtId="0" fontId="45" fillId="0" borderId="40" xfId="17" applyFont="1" applyBorder="1" applyAlignment="1">
      <alignment horizontal="center" vertical="center"/>
    </xf>
    <xf numFmtId="0" fontId="45" fillId="0" borderId="41" xfId="17" applyFont="1" applyBorder="1" applyAlignment="1">
      <alignment horizontal="center" vertical="center"/>
    </xf>
    <xf numFmtId="0" fontId="10" fillId="6" borderId="101" xfId="17" applyFont="1" applyFill="1" applyBorder="1" applyAlignment="1">
      <alignment horizontal="center" vertical="center" wrapText="1"/>
    </xf>
    <xf numFmtId="0" fontId="10" fillId="6" borderId="99" xfId="17" applyFont="1" applyFill="1" applyBorder="1" applyAlignment="1">
      <alignment horizontal="center" vertical="center" wrapText="1"/>
    </xf>
    <xf numFmtId="0" fontId="10" fillId="6" borderId="102" xfId="17" applyFont="1" applyFill="1" applyBorder="1" applyAlignment="1">
      <alignment horizontal="center" vertical="center" wrapText="1"/>
    </xf>
    <xf numFmtId="0" fontId="89" fillId="17" borderId="126" xfId="17" applyFont="1" applyFill="1" applyBorder="1" applyAlignment="1">
      <alignment horizontal="left" vertical="top" wrapText="1"/>
    </xf>
    <xf numFmtId="0" fontId="89" fillId="17" borderId="122" xfId="17" applyFont="1" applyFill="1" applyBorder="1" applyAlignment="1">
      <alignment horizontal="left" vertical="top" wrapText="1"/>
    </xf>
    <xf numFmtId="0" fontId="89" fillId="17" borderId="123" xfId="17" applyFont="1" applyFill="1" applyBorder="1" applyAlignment="1">
      <alignment horizontal="left" vertical="top" wrapText="1"/>
    </xf>
    <xf numFmtId="0" fontId="34" fillId="19" borderId="126" xfId="17" applyFont="1" applyFill="1" applyBorder="1" applyAlignment="1">
      <alignment horizontal="left" vertical="top" wrapText="1"/>
    </xf>
    <xf numFmtId="0" fontId="34" fillId="19" borderId="122" xfId="17" applyFont="1" applyFill="1" applyBorder="1" applyAlignment="1">
      <alignment horizontal="left" vertical="top" wrapText="1"/>
    </xf>
    <xf numFmtId="0" fontId="34" fillId="19" borderId="123" xfId="17" applyFont="1" applyFill="1" applyBorder="1" applyAlignment="1">
      <alignment horizontal="left" vertical="top" wrapText="1"/>
    </xf>
    <xf numFmtId="0" fontId="34" fillId="17" borderId="42" xfId="18" applyFont="1" applyFill="1" applyBorder="1" applyAlignment="1">
      <alignment horizontal="center" vertical="center"/>
    </xf>
    <xf numFmtId="0" fontId="34" fillId="17" borderId="43" xfId="18" applyFont="1" applyFill="1" applyBorder="1" applyAlignment="1">
      <alignment horizontal="center" vertical="center"/>
    </xf>
    <xf numFmtId="0" fontId="11" fillId="0" borderId="118" xfId="17" applyFont="1" applyBorder="1" applyAlignment="1">
      <alignment horizontal="center" vertical="center" wrapText="1"/>
    </xf>
    <xf numFmtId="0" fontId="11" fillId="0" borderId="119" xfId="17" applyFont="1" applyBorder="1" applyAlignment="1">
      <alignment horizontal="center" vertical="center" wrapText="1"/>
    </xf>
    <xf numFmtId="0" fontId="11" fillId="0" borderId="120" xfId="17" applyFont="1" applyBorder="1" applyAlignment="1">
      <alignment horizontal="center" vertical="center" wrapText="1"/>
    </xf>
    <xf numFmtId="0" fontId="52" fillId="17" borderId="67" xfId="17" applyFont="1" applyFill="1" applyBorder="1" applyAlignment="1">
      <alignment horizontal="center" vertical="center"/>
    </xf>
    <xf numFmtId="0" fontId="52" fillId="17" borderId="68" xfId="17" applyFont="1" applyFill="1" applyBorder="1" applyAlignment="1">
      <alignment horizontal="center" vertical="center"/>
    </xf>
    <xf numFmtId="0" fontId="52" fillId="17" borderId="69" xfId="17" applyFont="1" applyFill="1" applyBorder="1" applyAlignment="1">
      <alignment horizontal="center" vertical="center"/>
    </xf>
    <xf numFmtId="0" fontId="34" fillId="17" borderId="195" xfId="17" applyFont="1" applyFill="1" applyBorder="1" applyAlignment="1">
      <alignment horizontal="left" vertical="top" wrapText="1"/>
    </xf>
    <xf numFmtId="0" fontId="34" fillId="17" borderId="193" xfId="17" applyFont="1" applyFill="1" applyBorder="1" applyAlignment="1">
      <alignment horizontal="left" vertical="top" wrapText="1"/>
    </xf>
    <xf numFmtId="0" fontId="34" fillId="17" borderId="194" xfId="17" applyFont="1" applyFill="1" applyBorder="1" applyAlignment="1">
      <alignment horizontal="left" vertical="top" wrapText="1"/>
    </xf>
    <xf numFmtId="0" fontId="103" fillId="17" borderId="192" xfId="17" applyFont="1" applyFill="1" applyBorder="1" applyAlignment="1">
      <alignment horizontal="left" vertical="top" wrapText="1"/>
    </xf>
    <xf numFmtId="0" fontId="103" fillId="17" borderId="193" xfId="17" applyFont="1" applyFill="1" applyBorder="1" applyAlignment="1">
      <alignment horizontal="left" vertical="top" wrapText="1"/>
    </xf>
    <xf numFmtId="0" fontId="103" fillId="17" borderId="194" xfId="17" applyFont="1" applyFill="1" applyBorder="1" applyAlignment="1">
      <alignment horizontal="left" vertical="top" wrapText="1"/>
    </xf>
    <xf numFmtId="0" fontId="156" fillId="17" borderId="126" xfId="17" applyFont="1" applyFill="1" applyBorder="1" applyAlignment="1">
      <alignment horizontal="left" vertical="top" wrapText="1"/>
    </xf>
    <xf numFmtId="0" fontId="34" fillId="17" borderId="122" xfId="17" applyFont="1" applyFill="1" applyBorder="1" applyAlignment="1">
      <alignment horizontal="left" vertical="top" wrapText="1"/>
    </xf>
    <xf numFmtId="0" fontId="34" fillId="17" borderId="123" xfId="17" applyFont="1" applyFill="1" applyBorder="1" applyAlignment="1">
      <alignment horizontal="left" vertical="top" wrapText="1"/>
    </xf>
    <xf numFmtId="0" fontId="1" fillId="9" borderId="0" xfId="17" applyFill="1" applyAlignment="1">
      <alignment horizontal="center" vertical="center" wrapText="1"/>
    </xf>
    <xf numFmtId="0" fontId="1" fillId="9" borderId="26" xfId="17" applyFill="1" applyBorder="1" applyAlignment="1">
      <alignment horizontal="center" vertical="center" wrapText="1"/>
    </xf>
    <xf numFmtId="0" fontId="34" fillId="17" borderId="126" xfId="17" applyFont="1" applyFill="1" applyBorder="1" applyAlignment="1">
      <alignment horizontal="left" vertical="top" wrapText="1"/>
    </xf>
    <xf numFmtId="0" fontId="89" fillId="19" borderId="126" xfId="17" applyFont="1" applyFill="1" applyBorder="1" applyAlignment="1">
      <alignment horizontal="left" vertical="top" wrapText="1"/>
    </xf>
    <xf numFmtId="0" fontId="89" fillId="19" borderId="122" xfId="17" applyFont="1" applyFill="1" applyBorder="1" applyAlignment="1">
      <alignment horizontal="left" vertical="top" wrapText="1"/>
    </xf>
    <xf numFmtId="0" fontId="89" fillId="19" borderId="123" xfId="17" applyFont="1" applyFill="1" applyBorder="1" applyAlignment="1">
      <alignment horizontal="left" vertical="top" wrapText="1"/>
    </xf>
    <xf numFmtId="0" fontId="12" fillId="17" borderId="126" xfId="17" applyFont="1" applyFill="1" applyBorder="1" applyAlignment="1">
      <alignment horizontal="left" vertical="top" wrapText="1"/>
    </xf>
    <xf numFmtId="0" fontId="12" fillId="17" borderId="122" xfId="17" applyFont="1" applyFill="1" applyBorder="1" applyAlignment="1">
      <alignment horizontal="left" vertical="top" wrapText="1"/>
    </xf>
    <xf numFmtId="0" fontId="12" fillId="17" borderId="123" xfId="17" applyFont="1" applyFill="1" applyBorder="1" applyAlignment="1">
      <alignment horizontal="left" vertical="top" wrapText="1"/>
    </xf>
    <xf numFmtId="0" fontId="156" fillId="19" borderId="126" xfId="17" applyFont="1" applyFill="1" applyBorder="1" applyAlignment="1">
      <alignment horizontal="left" vertical="top" wrapText="1"/>
    </xf>
    <xf numFmtId="0" fontId="12" fillId="19" borderId="126" xfId="17" applyFont="1" applyFill="1" applyBorder="1" applyAlignment="1">
      <alignment horizontal="left" vertical="top" wrapText="1"/>
    </xf>
    <xf numFmtId="0" fontId="12" fillId="19" borderId="122" xfId="17" applyFont="1" applyFill="1" applyBorder="1" applyAlignment="1">
      <alignment horizontal="left" vertical="top" wrapText="1"/>
    </xf>
    <xf numFmtId="0" fontId="12" fillId="19" borderId="123" xfId="17" applyFont="1" applyFill="1" applyBorder="1" applyAlignment="1">
      <alignment horizontal="left" vertical="top" wrapText="1"/>
    </xf>
    <xf numFmtId="0" fontId="156" fillId="17" borderId="131" xfId="17" applyFont="1" applyFill="1" applyBorder="1" applyAlignment="1">
      <alignment horizontal="left" vertical="top" wrapText="1"/>
    </xf>
    <xf numFmtId="0" fontId="34" fillId="17" borderId="124" xfId="17" applyFont="1" applyFill="1" applyBorder="1" applyAlignment="1">
      <alignment horizontal="left" vertical="top" wrapText="1"/>
    </xf>
    <xf numFmtId="0" fontId="156" fillId="17" borderId="195" xfId="17" applyFont="1" applyFill="1" applyBorder="1" applyAlignment="1">
      <alignment horizontal="left" vertical="top" wrapText="1"/>
    </xf>
    <xf numFmtId="0" fontId="47" fillId="17" borderId="193" xfId="17" applyFont="1" applyFill="1" applyBorder="1" applyAlignment="1">
      <alignment horizontal="left" vertical="top" wrapText="1"/>
    </xf>
    <xf numFmtId="0" fontId="47" fillId="17" borderId="194" xfId="17" applyFont="1" applyFill="1" applyBorder="1" applyAlignment="1">
      <alignment horizontal="left" vertical="top" wrapText="1"/>
    </xf>
    <xf numFmtId="0" fontId="21" fillId="19" borderId="126" xfId="2" applyFont="1" applyFill="1" applyBorder="1" applyAlignment="1">
      <alignment horizontal="left" vertical="top" wrapText="1"/>
    </xf>
    <xf numFmtId="0" fontId="21" fillId="19" borderId="122" xfId="2" applyFont="1" applyFill="1" applyBorder="1" applyAlignment="1">
      <alignment horizontal="left" vertical="top" wrapText="1"/>
    </xf>
    <xf numFmtId="0" fontId="21" fillId="19" borderId="123" xfId="2" applyFont="1" applyFill="1" applyBorder="1" applyAlignment="1">
      <alignment horizontal="left" vertical="top" wrapText="1"/>
    </xf>
    <xf numFmtId="0" fontId="21" fillId="17" borderId="126" xfId="2" applyFont="1" applyFill="1" applyBorder="1" applyAlignment="1">
      <alignment horizontal="left" vertical="top" wrapText="1"/>
    </xf>
    <xf numFmtId="0" fontId="21" fillId="17" borderId="122" xfId="2" applyFont="1" applyFill="1" applyBorder="1" applyAlignment="1">
      <alignment horizontal="left" vertical="top" wrapText="1"/>
    </xf>
    <xf numFmtId="0" fontId="21" fillId="17" borderId="123" xfId="2" applyFont="1" applyFill="1" applyBorder="1" applyAlignment="1">
      <alignment horizontal="left" vertical="top" wrapText="1"/>
    </xf>
    <xf numFmtId="0" fontId="57" fillId="11" borderId="142" xfId="17" applyFont="1" applyFill="1" applyBorder="1" applyAlignment="1">
      <alignment horizontal="right" vertical="center" wrapText="1"/>
    </xf>
    <xf numFmtId="0" fontId="58" fillId="11" borderId="142" xfId="0" applyFont="1" applyFill="1" applyBorder="1" applyAlignment="1">
      <alignment horizontal="right" vertical="center"/>
    </xf>
    <xf numFmtId="0" fontId="0" fillId="11" borderId="142" xfId="0" applyFill="1" applyBorder="1" applyAlignment="1">
      <alignment horizontal="right" vertical="center"/>
    </xf>
    <xf numFmtId="180" fontId="57" fillId="11" borderId="142" xfId="17" applyNumberFormat="1" applyFont="1" applyFill="1" applyBorder="1" applyAlignment="1">
      <alignment horizontal="center" vertical="center" wrapText="1"/>
    </xf>
    <xf numFmtId="180" fontId="0" fillId="11" borderId="142" xfId="0" applyNumberFormat="1" applyFill="1" applyBorder="1" applyAlignment="1">
      <alignment horizontal="center" vertical="center" wrapText="1"/>
    </xf>
    <xf numFmtId="0" fontId="59" fillId="12" borderId="143" xfId="17" applyFont="1" applyFill="1" applyBorder="1" applyAlignment="1">
      <alignment horizontal="center" vertical="center" wrapText="1"/>
    </xf>
    <xf numFmtId="0" fontId="60" fillId="12" borderId="143" xfId="0" applyFont="1" applyFill="1" applyBorder="1" applyAlignment="1">
      <alignment horizontal="center" vertical="center"/>
    </xf>
    <xf numFmtId="0" fontId="59" fillId="9" borderId="143" xfId="0" applyFont="1" applyFill="1" applyBorder="1" applyAlignment="1">
      <alignment horizontal="center" vertical="center"/>
    </xf>
    <xf numFmtId="0" fontId="62" fillId="9" borderId="143" xfId="0" applyFont="1" applyFill="1" applyBorder="1" applyAlignment="1">
      <alignment horizontal="center" vertical="center"/>
    </xf>
    <xf numFmtId="0" fontId="64" fillId="16" borderId="53" xfId="16" applyFont="1" applyFill="1" applyBorder="1" applyAlignment="1">
      <alignment horizontal="center" vertical="center"/>
    </xf>
    <xf numFmtId="0" fontId="64" fillId="16" borderId="58" xfId="16" applyFont="1" applyFill="1" applyBorder="1" applyAlignment="1">
      <alignment horizontal="center" vertical="center"/>
    </xf>
    <xf numFmtId="0" fontId="64" fillId="16" borderId="60" xfId="16" applyFont="1" applyFill="1" applyBorder="1" applyAlignment="1">
      <alignment horizontal="center" vertical="center"/>
    </xf>
    <xf numFmtId="0" fontId="65" fillId="2" borderId="54" xfId="16" applyFont="1" applyFill="1" applyBorder="1" applyAlignment="1">
      <alignment vertical="center" wrapText="1"/>
    </xf>
    <xf numFmtId="0" fontId="65" fillId="2" borderId="55" xfId="16" applyFont="1" applyFill="1" applyBorder="1" applyAlignment="1">
      <alignment vertical="center" wrapText="1"/>
    </xf>
    <xf numFmtId="0" fontId="65" fillId="2" borderId="56" xfId="16" applyFont="1" applyFill="1" applyBorder="1" applyAlignment="1">
      <alignment vertical="center" wrapText="1"/>
    </xf>
    <xf numFmtId="0" fontId="65" fillId="2" borderId="48" xfId="16" applyFont="1" applyFill="1" applyBorder="1" applyAlignment="1">
      <alignment vertical="center" wrapText="1"/>
    </xf>
    <xf numFmtId="0" fontId="65" fillId="2" borderId="0" xfId="16" applyFont="1" applyFill="1" applyAlignment="1">
      <alignment vertical="center" wrapText="1"/>
    </xf>
    <xf numFmtId="0" fontId="65" fillId="2" borderId="49" xfId="16" applyFont="1" applyFill="1" applyBorder="1" applyAlignment="1">
      <alignment vertical="center" wrapText="1"/>
    </xf>
    <xf numFmtId="0" fontId="65" fillId="2" borderId="61" xfId="16" applyFont="1" applyFill="1" applyBorder="1" applyAlignment="1">
      <alignment vertical="center" wrapText="1"/>
    </xf>
    <xf numFmtId="0" fontId="65" fillId="2" borderId="62" xfId="16" applyFont="1" applyFill="1" applyBorder="1" applyAlignment="1">
      <alignment vertical="center" wrapText="1"/>
    </xf>
    <xf numFmtId="0" fontId="65" fillId="2" borderId="63" xfId="16" applyFont="1" applyFill="1" applyBorder="1" applyAlignment="1">
      <alignment vertical="center" wrapText="1"/>
    </xf>
    <xf numFmtId="0" fontId="65" fillId="2" borderId="54" xfId="16" applyFont="1" applyFill="1" applyBorder="1" applyAlignment="1">
      <alignment horizontal="left" vertical="center" wrapText="1"/>
    </xf>
    <xf numFmtId="0" fontId="65" fillId="2" borderId="55" xfId="16" applyFont="1" applyFill="1" applyBorder="1" applyAlignment="1">
      <alignment horizontal="left" vertical="center" wrapText="1"/>
    </xf>
    <xf numFmtId="0" fontId="65" fillId="2" borderId="57" xfId="16" applyFont="1" applyFill="1" applyBorder="1" applyAlignment="1">
      <alignment horizontal="left" vertical="center" wrapText="1"/>
    </xf>
    <xf numFmtId="0" fontId="65" fillId="2" borderId="48" xfId="16" applyFont="1" applyFill="1" applyBorder="1" applyAlignment="1">
      <alignment horizontal="left" vertical="center" wrapText="1"/>
    </xf>
    <xf numFmtId="0" fontId="65" fillId="2" borderId="0" xfId="16" applyFont="1" applyFill="1" applyAlignment="1">
      <alignment horizontal="left" vertical="center" wrapText="1"/>
    </xf>
    <xf numFmtId="0" fontId="65" fillId="2" borderId="59" xfId="16" applyFont="1" applyFill="1" applyBorder="1" applyAlignment="1">
      <alignment horizontal="left" vertical="center" wrapText="1"/>
    </xf>
    <xf numFmtId="0" fontId="65" fillId="2" borderId="61" xfId="16" applyFont="1" applyFill="1" applyBorder="1" applyAlignment="1">
      <alignment horizontal="left" vertical="center" wrapText="1"/>
    </xf>
    <xf numFmtId="0" fontId="65" fillId="2" borderId="62" xfId="16" applyFont="1" applyFill="1" applyBorder="1" applyAlignment="1">
      <alignment horizontal="left" vertical="center" wrapText="1"/>
    </xf>
    <xf numFmtId="0" fontId="65" fillId="2" borderId="64" xfId="16" applyFont="1" applyFill="1" applyBorder="1" applyAlignment="1">
      <alignment horizontal="left" vertical="center" wrapText="1"/>
    </xf>
    <xf numFmtId="0" fontId="34" fillId="17" borderId="267" xfId="17" applyFont="1" applyFill="1" applyBorder="1" applyAlignment="1">
      <alignment horizontal="left" vertical="top" wrapText="1"/>
    </xf>
    <xf numFmtId="0" fontId="34" fillId="17" borderId="268" xfId="17" applyFont="1" applyFill="1" applyBorder="1" applyAlignment="1">
      <alignment horizontal="left" vertical="top" wrapText="1"/>
    </xf>
    <xf numFmtId="0" fontId="34" fillId="17" borderId="269" xfId="17" applyFont="1" applyFill="1" applyBorder="1" applyAlignment="1">
      <alignment horizontal="left" vertical="top" wrapText="1"/>
    </xf>
    <xf numFmtId="0" fontId="7" fillId="5" borderId="18" xfId="17" applyFont="1" applyFill="1" applyBorder="1" applyAlignment="1">
      <alignment horizontal="center" vertical="center" wrapText="1"/>
    </xf>
    <xf numFmtId="0" fontId="57" fillId="38" borderId="136" xfId="17" applyFont="1" applyFill="1" applyBorder="1" applyAlignment="1">
      <alignment horizontal="center" vertical="center" wrapText="1"/>
    </xf>
    <xf numFmtId="0" fontId="55" fillId="38" borderId="136" xfId="17" applyFont="1" applyFill="1" applyBorder="1" applyAlignment="1">
      <alignment horizontal="center" vertical="center" wrapText="1"/>
    </xf>
    <xf numFmtId="0" fontId="0" fillId="38" borderId="136" xfId="0" applyFill="1" applyBorder="1" applyAlignment="1">
      <alignment horizontal="center" vertical="center" wrapText="1"/>
    </xf>
    <xf numFmtId="180" fontId="57" fillId="3" borderId="138" xfId="17" applyNumberFormat="1" applyFont="1" applyFill="1" applyBorder="1" applyAlignment="1">
      <alignment horizontal="center" vertical="center" wrapText="1"/>
    </xf>
    <xf numFmtId="180" fontId="57" fillId="3" borderId="140" xfId="17" applyNumberFormat="1" applyFont="1" applyFill="1" applyBorder="1" applyAlignment="1">
      <alignment horizontal="center" vertical="center" wrapText="1"/>
    </xf>
    <xf numFmtId="0" fontId="65" fillId="3" borderId="138" xfId="17" applyFont="1" applyFill="1" applyBorder="1" applyAlignment="1">
      <alignment horizontal="center" vertical="center" wrapText="1"/>
    </xf>
    <xf numFmtId="0" fontId="65" fillId="3" borderId="139" xfId="17" applyFont="1" applyFill="1" applyBorder="1" applyAlignment="1">
      <alignment horizontal="center" vertical="center" wrapText="1"/>
    </xf>
    <xf numFmtId="0" fontId="65" fillId="3" borderId="140" xfId="17" applyFont="1" applyFill="1" applyBorder="1" applyAlignment="1">
      <alignment horizontal="center" vertical="center" wrapText="1"/>
    </xf>
    <xf numFmtId="0" fontId="91" fillId="17" borderId="126" xfId="2" applyFont="1" applyFill="1" applyBorder="1" applyAlignment="1">
      <alignment horizontal="left" vertical="top" wrapText="1"/>
    </xf>
    <xf numFmtId="0" fontId="91" fillId="17" borderId="122" xfId="2" applyFont="1" applyFill="1" applyBorder="1" applyAlignment="1">
      <alignment horizontal="left" vertical="top" wrapText="1"/>
    </xf>
    <xf numFmtId="0" fontId="91" fillId="17" borderId="123" xfId="2" applyFont="1" applyFill="1" applyBorder="1" applyAlignment="1">
      <alignment horizontal="left" vertical="top" wrapText="1"/>
    </xf>
    <xf numFmtId="0" fontId="12" fillId="19" borderId="126" xfId="2" applyFont="1" applyFill="1" applyBorder="1" applyAlignment="1">
      <alignment horizontal="left" vertical="top" wrapText="1"/>
    </xf>
    <xf numFmtId="0" fontId="12" fillId="19" borderId="122" xfId="2" applyFont="1" applyFill="1" applyBorder="1" applyAlignment="1">
      <alignment horizontal="left" vertical="top" wrapText="1"/>
    </xf>
    <xf numFmtId="0" fontId="12" fillId="19" borderId="123" xfId="2" applyFont="1" applyFill="1" applyBorder="1" applyAlignment="1">
      <alignment horizontal="left" vertical="top" wrapText="1"/>
    </xf>
    <xf numFmtId="0" fontId="12" fillId="17" borderId="126" xfId="2" applyFont="1" applyFill="1" applyBorder="1" applyAlignment="1">
      <alignment horizontal="left" vertical="top" wrapText="1"/>
    </xf>
    <xf numFmtId="0" fontId="12" fillId="17" borderId="122" xfId="2" applyFont="1" applyFill="1" applyBorder="1" applyAlignment="1">
      <alignment horizontal="left" vertical="top" wrapText="1"/>
    </xf>
    <xf numFmtId="0" fontId="12" fillId="17" borderId="123" xfId="2" applyFont="1" applyFill="1" applyBorder="1" applyAlignment="1">
      <alignment horizontal="left" vertical="top" wrapText="1"/>
    </xf>
    <xf numFmtId="0" fontId="92" fillId="48" borderId="280" xfId="4" applyFont="1" applyFill="1" applyBorder="1" applyAlignment="1">
      <alignment horizontal="left" vertical="center" wrapText="1" indent="1"/>
    </xf>
    <xf numFmtId="0" fontId="12" fillId="48" borderId="281" xfId="4" applyFont="1" applyFill="1" applyBorder="1" applyAlignment="1">
      <alignment horizontal="left" vertical="center" wrapText="1" indent="1"/>
    </xf>
    <xf numFmtId="0" fontId="12" fillId="48" borderId="282" xfId="4" applyFont="1" applyFill="1" applyBorder="1" applyAlignment="1">
      <alignment horizontal="left" vertical="center" wrapText="1" indent="1"/>
    </xf>
    <xf numFmtId="0" fontId="12" fillId="48" borderId="283" xfId="4" applyFont="1" applyFill="1" applyBorder="1" applyAlignment="1">
      <alignment horizontal="left" vertical="center" wrapText="1" indent="1"/>
    </xf>
    <xf numFmtId="0" fontId="12" fillId="48" borderId="0" xfId="4" applyFont="1" applyFill="1" applyAlignment="1">
      <alignment horizontal="left" vertical="center" wrapText="1" indent="1"/>
    </xf>
    <xf numFmtId="0" fontId="12" fillId="48" borderId="284" xfId="4" applyFont="1" applyFill="1" applyBorder="1" applyAlignment="1">
      <alignment horizontal="left" vertical="center" wrapText="1" indent="1"/>
    </xf>
    <xf numFmtId="0" fontId="12" fillId="48" borderId="285" xfId="4" applyFont="1" applyFill="1" applyBorder="1" applyAlignment="1">
      <alignment horizontal="left" vertical="center" wrapText="1" indent="1"/>
    </xf>
    <xf numFmtId="0" fontId="12" fillId="48" borderId="286" xfId="4" applyFont="1" applyFill="1" applyBorder="1" applyAlignment="1">
      <alignment horizontal="left" vertical="center" wrapText="1" indent="1"/>
    </xf>
    <xf numFmtId="0" fontId="12" fillId="48" borderId="287" xfId="4" applyFont="1" applyFill="1" applyBorder="1" applyAlignment="1">
      <alignment horizontal="left" vertical="center" wrapText="1" indent="1"/>
    </xf>
    <xf numFmtId="0" fontId="152" fillId="48" borderId="0" xfId="2" applyFont="1" applyFill="1" applyAlignment="1">
      <alignment horizontal="center" vertical="center"/>
    </xf>
    <xf numFmtId="0" fontId="6" fillId="48" borderId="0" xfId="2" applyFill="1">
      <alignment vertical="center"/>
    </xf>
    <xf numFmtId="0" fontId="83" fillId="0" borderId="0" xfId="2" applyFont="1" applyAlignment="1">
      <alignment horizontal="center" vertical="center"/>
    </xf>
    <xf numFmtId="0" fontId="19" fillId="0" borderId="0" xfId="2" applyFont="1" applyAlignment="1">
      <alignment horizontal="center" vertical="center"/>
    </xf>
    <xf numFmtId="0" fontId="83" fillId="21" borderId="0" xfId="2" applyFont="1" applyFill="1" applyAlignment="1">
      <alignment horizontal="center" vertical="center" wrapText="1" shrinkToFit="1"/>
    </xf>
    <xf numFmtId="0" fontId="19" fillId="21" borderId="0" xfId="2" applyFont="1" applyFill="1" applyAlignment="1">
      <alignment horizontal="center" vertical="center" wrapText="1" shrinkToFit="1"/>
    </xf>
    <xf numFmtId="0" fontId="172" fillId="17" borderId="0" xfId="2" applyFont="1" applyFill="1">
      <alignment vertical="center"/>
    </xf>
    <xf numFmtId="0" fontId="180" fillId="0" borderId="0" xfId="2" applyFont="1" applyAlignment="1">
      <alignment horizontal="center" vertical="center"/>
    </xf>
    <xf numFmtId="0" fontId="181" fillId="0" borderId="0" xfId="2" applyFont="1" applyAlignment="1">
      <alignment horizontal="center" vertical="center"/>
    </xf>
    <xf numFmtId="0" fontId="168" fillId="21" borderId="0" xfId="2" applyFont="1" applyFill="1" applyAlignment="1">
      <alignment vertical="top" wrapText="1"/>
    </xf>
    <xf numFmtId="0" fontId="169" fillId="21" borderId="0" xfId="2" applyFont="1" applyFill="1" applyAlignment="1">
      <alignment vertical="top" wrapText="1"/>
    </xf>
    <xf numFmtId="0" fontId="6" fillId="21" borderId="0" xfId="2" applyFill="1" applyAlignment="1">
      <alignment vertical="top" wrapText="1"/>
    </xf>
    <xf numFmtId="0" fontId="48" fillId="47" borderId="0" xfId="2" applyFont="1" applyFill="1" applyAlignment="1">
      <alignment horizontal="left" vertical="center" wrapText="1" indent="1"/>
    </xf>
    <xf numFmtId="0" fontId="170" fillId="47" borderId="0" xfId="2" applyFont="1" applyFill="1" applyAlignment="1">
      <alignment horizontal="left" vertical="center" wrapText="1" indent="1"/>
    </xf>
    <xf numFmtId="14" fontId="83" fillId="19" borderId="86" xfId="1" applyNumberFormat="1" applyFont="1" applyFill="1" applyBorder="1" applyAlignment="1" applyProtection="1">
      <alignment horizontal="center" vertical="center" shrinkToFit="1"/>
    </xf>
    <xf numFmtId="14" fontId="83" fillId="19" borderId="1" xfId="1" applyNumberFormat="1" applyFont="1" applyFill="1" applyBorder="1" applyAlignment="1" applyProtection="1">
      <alignment horizontal="center" vertical="center" shrinkToFit="1"/>
    </xf>
    <xf numFmtId="14" fontId="83" fillId="19" borderId="75" xfId="1" applyNumberFormat="1" applyFont="1" applyFill="1" applyBorder="1" applyAlignment="1" applyProtection="1">
      <alignment horizontal="center" vertical="center" shrinkToFit="1"/>
    </xf>
    <xf numFmtId="14" fontId="83" fillId="19" borderId="203" xfId="1" applyNumberFormat="1" applyFont="1" applyFill="1" applyBorder="1" applyAlignment="1" applyProtection="1">
      <alignment horizontal="center" vertical="center" shrinkToFit="1"/>
    </xf>
    <xf numFmtId="14" fontId="83" fillId="19" borderId="204" xfId="1" applyNumberFormat="1" applyFont="1" applyFill="1" applyBorder="1" applyAlignment="1" applyProtection="1">
      <alignment horizontal="center" vertical="center" shrinkToFit="1"/>
    </xf>
    <xf numFmtId="14" fontId="83" fillId="19" borderId="203" xfId="1" applyNumberFormat="1" applyFont="1" applyFill="1" applyBorder="1" applyAlignment="1" applyProtection="1">
      <alignment horizontal="center" vertical="center" wrapText="1"/>
    </xf>
    <xf numFmtId="14" fontId="83" fillId="19" borderId="204" xfId="1" applyNumberFormat="1" applyFont="1" applyFill="1" applyBorder="1" applyAlignment="1" applyProtection="1">
      <alignment horizontal="center" vertical="center" wrapText="1"/>
    </xf>
    <xf numFmtId="14" fontId="83" fillId="19" borderId="203" xfId="2" applyNumberFormat="1" applyFont="1" applyFill="1" applyBorder="1" applyAlignment="1">
      <alignment horizontal="center" vertical="center" wrapText="1" shrinkToFit="1"/>
    </xf>
    <xf numFmtId="14" fontId="83" fillId="19" borderId="204" xfId="2" applyNumberFormat="1" applyFont="1" applyFill="1" applyBorder="1" applyAlignment="1">
      <alignment horizontal="center" vertical="center" wrapText="1" shrinkToFit="1"/>
    </xf>
    <xf numFmtId="14" fontId="83" fillId="19" borderId="84" xfId="1" applyNumberFormat="1" applyFont="1" applyFill="1" applyBorder="1" applyAlignment="1" applyProtection="1">
      <alignment horizontal="center" vertical="center" wrapText="1"/>
    </xf>
    <xf numFmtId="14" fontId="83" fillId="19" borderId="105" xfId="1" applyNumberFormat="1" applyFont="1" applyFill="1" applyBorder="1" applyAlignment="1" applyProtection="1">
      <alignment horizontal="center" vertical="center" wrapText="1"/>
    </xf>
    <xf numFmtId="14" fontId="83" fillId="19" borderId="1" xfId="1" applyNumberFormat="1" applyFont="1" applyFill="1" applyBorder="1" applyAlignment="1" applyProtection="1">
      <alignment horizontal="center" vertical="center" wrapText="1" shrinkToFit="1"/>
    </xf>
    <xf numFmtId="14" fontId="83" fillId="19" borderId="75" xfId="1" applyNumberFormat="1" applyFont="1" applyFill="1" applyBorder="1" applyAlignment="1" applyProtection="1">
      <alignment horizontal="center" vertical="center" wrapText="1" shrinkToFit="1"/>
    </xf>
    <xf numFmtId="14" fontId="83" fillId="19" borderId="86" xfId="2" applyNumberFormat="1" applyFont="1" applyFill="1" applyBorder="1" applyAlignment="1">
      <alignment horizontal="center" vertical="center" wrapText="1" shrinkToFit="1"/>
    </xf>
    <xf numFmtId="14" fontId="83" fillId="19" borderId="1" xfId="2" applyNumberFormat="1" applyFont="1" applyFill="1" applyBorder="1" applyAlignment="1">
      <alignment horizontal="center" vertical="center" wrapText="1" shrinkToFit="1"/>
    </xf>
    <xf numFmtId="14" fontId="83" fillId="19" borderId="86" xfId="2" applyNumberFormat="1" applyFont="1" applyFill="1" applyBorder="1" applyAlignment="1">
      <alignment horizontal="center" vertical="center" shrinkToFit="1"/>
    </xf>
    <xf numFmtId="14" fontId="83" fillId="19" borderId="1" xfId="2" applyNumberFormat="1" applyFont="1" applyFill="1" applyBorder="1" applyAlignment="1">
      <alignment horizontal="center" vertical="center" shrinkToFit="1"/>
    </xf>
    <xf numFmtId="14" fontId="83" fillId="19" borderId="75" xfId="2" applyNumberFormat="1" applyFont="1" applyFill="1" applyBorder="1" applyAlignment="1">
      <alignment horizontal="center" vertical="center" shrinkToFit="1"/>
    </xf>
    <xf numFmtId="0" fontId="155" fillId="34" borderId="0" xfId="2" applyFont="1" applyFill="1" applyAlignment="1">
      <alignment horizontal="center" vertical="center"/>
    </xf>
    <xf numFmtId="0" fontId="6" fillId="0" borderId="0" xfId="2" applyAlignment="1">
      <alignment horizontal="center" vertical="center" wrapText="1"/>
    </xf>
    <xf numFmtId="0" fontId="77" fillId="29" borderId="0" xfId="2" applyFont="1" applyFill="1" applyAlignment="1">
      <alignment horizontal="left" vertical="center" wrapText="1"/>
    </xf>
    <xf numFmtId="0" fontId="77" fillId="29" borderId="0" xfId="2" applyFont="1" applyFill="1" applyAlignment="1">
      <alignment horizontal="left" vertical="center"/>
    </xf>
    <xf numFmtId="0" fontId="1" fillId="14" borderId="153" xfId="2" applyFont="1" applyFill="1" applyBorder="1" applyAlignment="1">
      <alignment vertical="top" wrapText="1"/>
    </xf>
    <xf numFmtId="0" fontId="6" fillId="0" borderId="148" xfId="2" applyBorder="1" applyAlignment="1">
      <alignment vertical="top" wrapText="1"/>
    </xf>
    <xf numFmtId="0" fontId="6" fillId="22" borderId="150" xfId="2" applyFill="1" applyBorder="1" applyAlignment="1">
      <alignment horizontal="left" vertical="top" wrapText="1"/>
    </xf>
    <xf numFmtId="0" fontId="6" fillId="22" borderId="66" xfId="2" applyFill="1" applyBorder="1" applyAlignment="1">
      <alignment horizontal="left" vertical="top" wrapText="1"/>
    </xf>
    <xf numFmtId="0" fontId="6" fillId="22" borderId="77" xfId="2" applyFill="1" applyBorder="1" applyAlignment="1">
      <alignment horizontal="left" vertical="top" wrapText="1"/>
    </xf>
    <xf numFmtId="0" fontId="1" fillId="24" borderId="150" xfId="2" applyFont="1" applyFill="1" applyBorder="1" applyAlignment="1">
      <alignment horizontal="left" vertical="top" wrapText="1"/>
    </xf>
    <xf numFmtId="0" fontId="1" fillId="24" borderId="149" xfId="2" applyFont="1" applyFill="1" applyBorder="1" applyAlignment="1">
      <alignment horizontal="left" vertical="top" wrapText="1"/>
    </xf>
    <xf numFmtId="0" fontId="8" fillId="24" borderId="66" xfId="1" applyFill="1" applyBorder="1" applyAlignment="1" applyProtection="1">
      <alignment horizontal="left" vertical="top"/>
    </xf>
    <xf numFmtId="0" fontId="6" fillId="24" borderId="76" xfId="2" applyFill="1" applyBorder="1" applyAlignment="1">
      <alignment horizontal="left" vertical="top"/>
    </xf>
    <xf numFmtId="0" fontId="6" fillId="2" borderId="151" xfId="2" applyFill="1" applyBorder="1" applyAlignment="1">
      <alignment horizontal="left" vertical="top" wrapText="1"/>
    </xf>
    <xf numFmtId="0" fontId="14" fillId="2" borderId="148" xfId="0" applyFont="1" applyFill="1" applyBorder="1" applyAlignment="1">
      <alignment horizontal="left" vertical="top" wrapText="1"/>
    </xf>
    <xf numFmtId="0" fontId="1" fillId="2" borderId="151" xfId="2" applyFont="1" applyFill="1" applyBorder="1" applyAlignment="1">
      <alignment horizontal="left" vertical="top" wrapText="1"/>
    </xf>
    <xf numFmtId="0" fontId="1" fillId="2" borderId="148" xfId="2" applyFont="1" applyFill="1" applyBorder="1" applyAlignment="1">
      <alignment horizontal="left" vertical="top" wrapText="1"/>
    </xf>
    <xf numFmtId="0" fontId="6" fillId="2" borderId="262" xfId="2" applyFill="1" applyBorder="1" applyAlignment="1">
      <alignment horizontal="center" vertical="top" wrapText="1"/>
    </xf>
    <xf numFmtId="0" fontId="6" fillId="2" borderId="78" xfId="2" applyFill="1" applyBorder="1" applyAlignment="1">
      <alignment horizontal="center" vertical="top" wrapText="1"/>
    </xf>
    <xf numFmtId="0" fontId="6" fillId="21" borderId="263" xfId="1" applyFont="1" applyFill="1" applyBorder="1" applyAlignment="1" applyProtection="1">
      <alignment horizontal="left" vertical="center" wrapText="1"/>
    </xf>
    <xf numFmtId="0" fontId="6" fillId="21" borderId="264" xfId="1" applyFont="1" applyFill="1" applyBorder="1" applyAlignment="1" applyProtection="1">
      <alignment horizontal="left" vertical="center"/>
    </xf>
    <xf numFmtId="0" fontId="143" fillId="17" borderId="176" xfId="2" applyFont="1" applyFill="1" applyBorder="1" applyAlignment="1">
      <alignment horizontal="center" vertical="center" wrapText="1"/>
    </xf>
    <xf numFmtId="0" fontId="143" fillId="17" borderId="177" xfId="2" applyFont="1" applyFill="1" applyBorder="1" applyAlignment="1">
      <alignment horizontal="center" vertical="center" wrapText="1"/>
    </xf>
    <xf numFmtId="0" fontId="143" fillId="17" borderId="178" xfId="2" applyFont="1" applyFill="1" applyBorder="1" applyAlignment="1">
      <alignment horizontal="center" vertical="center" wrapText="1"/>
    </xf>
    <xf numFmtId="0" fontId="6" fillId="5" borderId="158" xfId="2" applyFill="1" applyBorder="1">
      <alignment vertical="center"/>
    </xf>
    <xf numFmtId="0" fontId="6" fillId="5" borderId="159" xfId="2" applyFill="1" applyBorder="1">
      <alignment vertical="center"/>
    </xf>
    <xf numFmtId="0" fontId="6" fillId="5" borderId="160" xfId="2" applyFill="1" applyBorder="1">
      <alignment vertical="center"/>
    </xf>
    <xf numFmtId="0" fontId="20" fillId="5" borderId="44" xfId="2" applyFont="1" applyFill="1" applyBorder="1" applyAlignment="1">
      <alignment horizontal="center" vertical="top" wrapText="1"/>
    </xf>
    <xf numFmtId="0" fontId="20" fillId="5" borderId="41" xfId="2" applyFont="1" applyFill="1" applyBorder="1" applyAlignment="1">
      <alignment horizontal="center" vertical="top" wrapText="1"/>
    </xf>
    <xf numFmtId="0" fontId="20" fillId="5" borderId="45" xfId="2" applyFont="1" applyFill="1" applyBorder="1" applyAlignment="1">
      <alignment horizontal="center" vertical="top" wrapText="1"/>
    </xf>
    <xf numFmtId="0" fontId="20" fillId="5" borderId="46" xfId="2" applyFont="1" applyFill="1" applyBorder="1" applyAlignment="1">
      <alignment horizontal="center" vertical="top" wrapText="1"/>
    </xf>
    <xf numFmtId="0" fontId="20"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44" fillId="17" borderId="174" xfId="2" applyFont="1" applyFill="1" applyBorder="1" applyAlignment="1">
      <alignment horizontal="center" vertical="center" shrinkToFit="1"/>
    </xf>
    <xf numFmtId="0" fontId="144" fillId="17" borderId="163" xfId="2" applyFont="1" applyFill="1" applyBorder="1" applyAlignment="1">
      <alignment horizontal="center" vertical="center" shrinkToFit="1"/>
    </xf>
    <xf numFmtId="0" fontId="77" fillId="5" borderId="171" xfId="2" applyFont="1" applyFill="1" applyBorder="1" applyAlignment="1">
      <alignment horizontal="center" vertical="center"/>
    </xf>
    <xf numFmtId="0" fontId="77" fillId="5" borderId="172" xfId="2" applyFont="1" applyFill="1" applyBorder="1" applyAlignment="1">
      <alignment horizontal="center" vertical="center"/>
    </xf>
    <xf numFmtId="0" fontId="77" fillId="5" borderId="173" xfId="2" applyFont="1" applyFill="1" applyBorder="1" applyAlignment="1">
      <alignment horizontal="center" vertical="center"/>
    </xf>
    <xf numFmtId="0" fontId="67" fillId="21" borderId="209" xfId="0" applyFont="1" applyFill="1" applyBorder="1" applyAlignment="1">
      <alignment horizontal="center" vertical="center"/>
    </xf>
    <xf numFmtId="0" fontId="67" fillId="21" borderId="79" xfId="0" applyFont="1" applyFill="1" applyBorder="1" applyAlignment="1">
      <alignment horizontal="center" vertical="center"/>
    </xf>
    <xf numFmtId="0" fontId="67" fillId="25" borderId="209" xfId="0" applyFont="1" applyFill="1" applyBorder="1" applyAlignment="1">
      <alignment horizontal="center" vertical="center"/>
    </xf>
    <xf numFmtId="0" fontId="67" fillId="25" borderId="79" xfId="0" applyFont="1" applyFill="1" applyBorder="1" applyAlignment="1">
      <alignment horizontal="center" vertical="center"/>
    </xf>
    <xf numFmtId="0" fontId="67" fillId="25" borderId="80" xfId="0" applyFont="1" applyFill="1" applyBorder="1" applyAlignment="1">
      <alignment horizontal="center" vertical="center"/>
    </xf>
    <xf numFmtId="0" fontId="67" fillId="34" borderId="210" xfId="0" applyFont="1" applyFill="1" applyBorder="1" applyAlignment="1">
      <alignment horizontal="center" vertical="center"/>
    </xf>
    <xf numFmtId="0" fontId="67" fillId="34" borderId="211" xfId="0" applyFont="1" applyFill="1" applyBorder="1" applyAlignment="1">
      <alignment horizontal="center" vertical="center"/>
    </xf>
    <xf numFmtId="0" fontId="67" fillId="21" borderId="210" xfId="0" applyFont="1" applyFill="1" applyBorder="1" applyAlignment="1">
      <alignment horizontal="center" vertical="center"/>
    </xf>
    <xf numFmtId="0" fontId="67" fillId="21" borderId="212" xfId="0" applyFont="1" applyFill="1" applyBorder="1" applyAlignment="1">
      <alignment horizontal="center" vertical="center"/>
    </xf>
    <xf numFmtId="0" fontId="67" fillId="21" borderId="213" xfId="0" applyFont="1" applyFill="1" applyBorder="1" applyAlignment="1">
      <alignment horizontal="center" vertical="center"/>
    </xf>
    <xf numFmtId="0" fontId="67" fillId="25" borderId="210" xfId="0" applyFont="1" applyFill="1" applyBorder="1" applyAlignment="1">
      <alignment horizontal="center" vertical="center"/>
    </xf>
    <xf numFmtId="0" fontId="67" fillId="25" borderId="212" xfId="0" applyFont="1" applyFill="1" applyBorder="1" applyAlignment="1">
      <alignment horizontal="center" vertical="center"/>
    </xf>
    <xf numFmtId="0" fontId="67" fillId="25" borderId="211" xfId="0" applyFont="1" applyFill="1" applyBorder="1" applyAlignment="1">
      <alignment horizontal="center" vertical="center"/>
    </xf>
    <xf numFmtId="0" fontId="24" fillId="17" borderId="0" xfId="19" applyFont="1" applyFill="1" applyAlignment="1">
      <alignment vertical="center" wrapText="1"/>
    </xf>
    <xf numFmtId="178" fontId="83" fillId="3" borderId="190" xfId="2" applyNumberFormat="1" applyFont="1" applyFill="1" applyBorder="1" applyAlignment="1">
      <alignment horizontal="center" vertical="center"/>
    </xf>
    <xf numFmtId="178" fontId="83" fillId="3" borderId="190" xfId="0" applyNumberFormat="1" applyFont="1" applyFill="1" applyBorder="1" applyAlignment="1">
      <alignment horizontal="center" vertical="center"/>
    </xf>
    <xf numFmtId="178" fontId="83" fillId="3" borderId="191" xfId="0" applyNumberFormat="1" applyFont="1" applyFill="1" applyBorder="1" applyAlignment="1">
      <alignment horizontal="center" vertical="center"/>
    </xf>
    <xf numFmtId="178" fontId="83" fillId="3" borderId="189" xfId="2" applyNumberFormat="1" applyFont="1" applyFill="1" applyBorder="1" applyAlignment="1">
      <alignment horizontal="center" vertical="center"/>
    </xf>
    <xf numFmtId="0" fontId="109" fillId="25" borderId="290" xfId="2" applyFont="1" applyFill="1" applyBorder="1" applyAlignment="1">
      <alignment horizontal="center" vertical="center" wrapText="1" shrinkToFit="1"/>
    </xf>
    <xf numFmtId="0" fontId="109" fillId="25" borderId="291" xfId="2" applyFont="1" applyFill="1" applyBorder="1" applyAlignment="1">
      <alignment horizontal="center" vertical="center" wrapText="1" shrinkToFit="1"/>
    </xf>
    <xf numFmtId="0" fontId="109" fillId="25" borderId="292" xfId="2" applyFont="1" applyFill="1" applyBorder="1" applyAlignment="1">
      <alignment horizontal="center" vertical="center" wrapText="1" shrinkToFit="1"/>
    </xf>
    <xf numFmtId="0" fontId="176" fillId="44" borderId="185" xfId="2" applyFont="1" applyFill="1" applyBorder="1" applyAlignment="1">
      <alignment horizontal="center" vertical="center" shrinkToFit="1"/>
    </xf>
    <xf numFmtId="0" fontId="176" fillId="44" borderId="186" xfId="2" applyFont="1" applyFill="1" applyBorder="1" applyAlignment="1">
      <alignment horizontal="center" vertical="center" shrinkToFit="1"/>
    </xf>
    <xf numFmtId="0" fontId="176" fillId="44" borderId="187" xfId="2" applyFont="1" applyFill="1" applyBorder="1" applyAlignment="1">
      <alignment horizontal="center" vertical="center" shrinkToFit="1"/>
    </xf>
    <xf numFmtId="0" fontId="109" fillId="36" borderId="290" xfId="2" applyFont="1" applyFill="1" applyBorder="1" applyAlignment="1">
      <alignment horizontal="center" vertical="center" wrapText="1" shrinkToFit="1"/>
    </xf>
    <xf numFmtId="0" fontId="29" fillId="36" borderId="291" xfId="2" applyFont="1" applyFill="1" applyBorder="1" applyAlignment="1">
      <alignment horizontal="center" vertical="center" shrinkToFit="1"/>
    </xf>
    <xf numFmtId="0" fontId="29" fillId="36" borderId="292" xfId="2" applyFont="1" applyFill="1" applyBorder="1" applyAlignment="1">
      <alignment horizontal="center" vertical="center" shrinkToFit="1"/>
    </xf>
    <xf numFmtId="0" fontId="116" fillId="17" borderId="293" xfId="1" applyFont="1" applyFill="1" applyBorder="1" applyAlignment="1" applyProtection="1">
      <alignment horizontal="left" vertical="top" wrapText="1"/>
    </xf>
    <xf numFmtId="0" fontId="116" fillId="17" borderId="288" xfId="1" applyFont="1" applyFill="1" applyBorder="1" applyAlignment="1" applyProtection="1">
      <alignment horizontal="left" vertical="top" wrapText="1"/>
    </xf>
    <xf numFmtId="0" fontId="116" fillId="17" borderId="294" xfId="1" applyFont="1" applyFill="1" applyBorder="1" applyAlignment="1" applyProtection="1">
      <alignment horizontal="left" vertical="top" wrapText="1"/>
    </xf>
    <xf numFmtId="0" fontId="8" fillId="17" borderId="295" xfId="1" applyFill="1" applyBorder="1" applyAlignment="1" applyProtection="1">
      <alignment horizontal="left" vertical="top" wrapText="1"/>
    </xf>
    <xf numFmtId="0" fontId="8" fillId="17" borderId="184" xfId="1" applyFill="1" applyBorder="1" applyAlignment="1" applyProtection="1">
      <alignment horizontal="left" vertical="top" wrapText="1"/>
    </xf>
    <xf numFmtId="0" fontId="8" fillId="17" borderId="296" xfId="1" applyFill="1" applyBorder="1" applyAlignment="1" applyProtection="1">
      <alignment horizontal="left" vertical="top" wrapText="1"/>
    </xf>
    <xf numFmtId="0" fontId="29" fillId="25" borderId="291" xfId="2" applyFont="1" applyFill="1" applyBorder="1" applyAlignment="1">
      <alignment horizontal="center" vertical="center" shrinkToFit="1"/>
    </xf>
    <xf numFmtId="0" fontId="29" fillId="25" borderId="292" xfId="2" applyFont="1" applyFill="1" applyBorder="1" applyAlignment="1">
      <alignment horizontal="center" vertical="center" shrinkToFit="1"/>
    </xf>
    <xf numFmtId="0" fontId="8" fillId="17" borderId="295" xfId="1" applyFill="1" applyBorder="1" applyAlignment="1" applyProtection="1">
      <alignment horizontal="left" vertical="center" wrapText="1"/>
    </xf>
    <xf numFmtId="0" fontId="8" fillId="17" borderId="184" xfId="1" applyFill="1" applyBorder="1" applyAlignment="1" applyProtection="1">
      <alignment horizontal="left" vertical="center" wrapText="1"/>
    </xf>
    <xf numFmtId="0" fontId="8" fillId="17" borderId="296" xfId="1" applyFill="1" applyBorder="1" applyAlignment="1" applyProtection="1">
      <alignment horizontal="left" vertical="center" wrapText="1"/>
    </xf>
    <xf numFmtId="0" fontId="109" fillId="25" borderId="290" xfId="2" applyFont="1" applyFill="1" applyBorder="1" applyAlignment="1">
      <alignment horizontal="left" vertical="center" wrapText="1" shrinkToFit="1"/>
    </xf>
    <xf numFmtId="0" fontId="29" fillId="25" borderId="291" xfId="2" applyFont="1" applyFill="1" applyBorder="1" applyAlignment="1">
      <alignment horizontal="left" vertical="center" shrinkToFit="1"/>
    </xf>
    <xf numFmtId="0" fontId="29" fillId="25" borderId="292" xfId="2" applyFont="1" applyFill="1" applyBorder="1" applyAlignment="1">
      <alignment horizontal="left" vertical="center" shrinkToFit="1"/>
    </xf>
  </cellXfs>
  <cellStyles count="27">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6" xr:uid="{A81F0351-3670-464F-871B-5B29B286494C}"/>
  </cellStyles>
  <dxfs count="8">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6"/>
        <color auto="1"/>
        <name val="ＭＳ Ｐゴシック"/>
        <family val="3"/>
        <charset val="128"/>
        <scheme val="none"/>
      </font>
      <numFmt numFmtId="19" formatCode="yyyy/m/d"/>
      <fill>
        <patternFill patternType="solid">
          <fgColor indexed="64"/>
          <bgColor rgb="FFFFC000"/>
        </patternFill>
      </fill>
      <alignment horizontal="center" vertical="center" textRotation="0" wrapText="0" indent="0" justifyLastLine="0" shrinkToFit="0" readingOrder="0"/>
      <border diagonalUp="0" diagonalDown="0">
        <left style="medium">
          <color auto="1"/>
        </left>
        <right/>
        <top style="medium">
          <color auto="1"/>
        </top>
        <bottom/>
        <vertical/>
        <horizontal/>
      </border>
    </dxf>
    <dxf>
      <border outline="0">
        <right style="medium">
          <color auto="1"/>
        </right>
        <top style="medium">
          <color auto="1"/>
        </top>
      </border>
    </dxf>
  </dxfs>
  <tableStyles count="0" defaultTableStyle="TableStyleMedium2" defaultPivotStyle="PivotStyleLight16"/>
  <colors>
    <mruColors>
      <color rgb="FF6EF729"/>
      <color rgb="FF6DDDF7"/>
      <color rgb="FF95F963"/>
      <color rgb="FFFFFFCC"/>
      <color rgb="FF3399FF"/>
      <color rgb="FFFFA3C2"/>
      <color rgb="FF379B4F"/>
      <color rgb="FFFFF5D5"/>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'16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'16　感染症統計'!$B$7:$M$7</c:f>
              <c:numCache>
                <c:formatCode>#,##0_ </c:formatCode>
                <c:ptCount val="12"/>
                <c:pt idx="0">
                  <c:v>142</c:v>
                </c:pt>
                <c:pt idx="1">
                  <c:v>96</c:v>
                </c:pt>
                <c:pt idx="2">
                  <c:v>86</c:v>
                </c:pt>
                <c:pt idx="3">
                  <c:v>61</c:v>
                </c:pt>
              </c:numCache>
            </c:numRef>
          </c:val>
          <c:smooth val="0"/>
          <c:extLst>
            <c:ext xmlns:c16="http://schemas.microsoft.com/office/drawing/2014/chart" uri="{C3380CC4-5D6E-409C-BE32-E72D297353CC}">
              <c16:uniqueId val="{00000008-9549-4A62-BF04-398DC0EE804A}"/>
            </c:ext>
          </c:extLst>
        </c:ser>
        <c:ser>
          <c:idx val="6"/>
          <c:order val="1"/>
          <c:tx>
            <c:strRef>
              <c:f>'16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'16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0-EF25-4824-8530-875CCEE0B185}"/>
            </c:ext>
          </c:extLst>
        </c:ser>
        <c:ser>
          <c:idx val="0"/>
          <c:order val="2"/>
          <c:tx>
            <c:strRef>
              <c:f>'16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'16　感染症統計'!$B$9:$M$9</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9549-4A62-BF04-398DC0EE804A}"/>
            </c:ext>
          </c:extLst>
        </c:ser>
        <c:ser>
          <c:idx val="1"/>
          <c:order val="3"/>
          <c:tx>
            <c:strRef>
              <c:f>'16　感染症統計'!$A$10</c:f>
              <c:strCache>
                <c:ptCount val="1"/>
                <c:pt idx="0">
                  <c:v>2022年</c:v>
                </c:pt>
              </c:strCache>
            </c:strRef>
          </c:tx>
          <c:spPr>
            <a:ln w="28575" cap="rnd">
              <a:solidFill>
                <a:schemeClr val="accent2"/>
              </a:solidFill>
              <a:round/>
            </a:ln>
            <a:effectLst/>
          </c:spPr>
          <c:marker>
            <c:symbol val="none"/>
          </c:marker>
          <c:val>
            <c:numRef>
              <c:f>'16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9549-4A62-BF04-398DC0EE804A}"/>
            </c:ext>
          </c:extLst>
        </c:ser>
        <c:ser>
          <c:idx val="2"/>
          <c:order val="4"/>
          <c:tx>
            <c:strRef>
              <c:f>'16　感染症統計'!$A$11</c:f>
              <c:strCache>
                <c:ptCount val="1"/>
                <c:pt idx="0">
                  <c:v>2021年</c:v>
                </c:pt>
              </c:strCache>
            </c:strRef>
          </c:tx>
          <c:spPr>
            <a:ln w="28575" cap="rnd">
              <a:solidFill>
                <a:schemeClr val="accent3"/>
              </a:solidFill>
              <a:round/>
            </a:ln>
            <a:effectLst/>
          </c:spPr>
          <c:marker>
            <c:symbol val="none"/>
          </c:marker>
          <c:val>
            <c:numRef>
              <c:f>'16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9549-4A62-BF04-398DC0EE804A}"/>
            </c:ext>
          </c:extLst>
        </c:ser>
        <c:ser>
          <c:idx val="5"/>
          <c:order val="5"/>
          <c:tx>
            <c:strRef>
              <c:f>'16　感染症統計'!$A$12</c:f>
              <c:strCache>
                <c:ptCount val="1"/>
                <c:pt idx="0">
                  <c:v>2020年</c:v>
                </c:pt>
              </c:strCache>
            </c:strRef>
          </c:tx>
          <c:spPr>
            <a:ln w="28575" cap="rnd">
              <a:solidFill>
                <a:schemeClr val="accent6"/>
              </a:solidFill>
              <a:round/>
            </a:ln>
            <a:effectLst/>
          </c:spPr>
          <c:marker>
            <c:symbol val="none"/>
          </c:marker>
          <c:val>
            <c:numRef>
              <c:f>'16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0-97E6-44B4-B463-391191B2534C}"/>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848410640303431"/>
          <c:h val="0.481262583198379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'16　感染症統計'!$P$7</c:f>
              <c:strCache>
                <c:ptCount val="1"/>
                <c:pt idx="0">
                  <c:v>2025年</c:v>
                </c:pt>
              </c:strCache>
            </c:strRef>
          </c:tx>
          <c:spPr>
            <a:ln w="38100" cap="rnd">
              <a:solidFill>
                <a:srgbClr val="FF0000"/>
              </a:solidFill>
              <a:round/>
            </a:ln>
            <a:effectLst/>
          </c:spPr>
          <c:marker>
            <c:symbol val="none"/>
          </c:marker>
          <c:val>
            <c:numRef>
              <c:f>'16　感染症統計'!$Q$7:$AB$7</c:f>
              <c:numCache>
                <c:formatCode>#,##0_ </c:formatCode>
                <c:ptCount val="12"/>
                <c:pt idx="0">
                  <c:v>2</c:v>
                </c:pt>
                <c:pt idx="1">
                  <c:v>4</c:v>
                </c:pt>
                <c:pt idx="2">
                  <c:v>6</c:v>
                </c:pt>
                <c:pt idx="3">
                  <c:v>2</c:v>
                </c:pt>
              </c:numCache>
            </c:numRef>
          </c:val>
          <c:smooth val="0"/>
          <c:extLst>
            <c:ext xmlns:c16="http://schemas.microsoft.com/office/drawing/2014/chart" uri="{C3380CC4-5D6E-409C-BE32-E72D297353CC}">
              <c16:uniqueId val="{00000000-691A-4A61-BF12-3A5977548A2F}"/>
            </c:ext>
          </c:extLst>
        </c:ser>
        <c:ser>
          <c:idx val="0"/>
          <c:order val="1"/>
          <c:tx>
            <c:strRef>
              <c:f>'16　感染症統計'!$P$8</c:f>
              <c:strCache>
                <c:ptCount val="1"/>
                <c:pt idx="0">
                  <c:v>2024年</c:v>
                </c:pt>
              </c:strCache>
            </c:strRef>
          </c:tx>
          <c:spPr>
            <a:ln w="19050" cap="rnd">
              <a:solidFill>
                <a:srgbClr val="00B050"/>
              </a:solidFill>
              <a:round/>
            </a:ln>
            <a:effectLst/>
          </c:spPr>
          <c:marker>
            <c:symbol val="none"/>
          </c:marker>
          <c:val>
            <c:numRef>
              <c:f>'16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0D40-4B2F-8512-1EC6AC1905A3}"/>
            </c:ext>
          </c:extLst>
        </c:ser>
        <c:ser>
          <c:idx val="1"/>
          <c:order val="2"/>
          <c:tx>
            <c:strRef>
              <c:f>'16　感染症統計'!$P$9</c:f>
              <c:strCache>
                <c:ptCount val="1"/>
                <c:pt idx="0">
                  <c:v>2023年</c:v>
                </c:pt>
              </c:strCache>
            </c:strRef>
          </c:tx>
          <c:spPr>
            <a:ln w="28575" cap="rnd">
              <a:solidFill>
                <a:schemeClr val="accent2"/>
              </a:solidFill>
              <a:round/>
            </a:ln>
            <a:effectLst/>
          </c:spPr>
          <c:marker>
            <c:symbol val="none"/>
          </c:marker>
          <c:val>
            <c:numRef>
              <c:f>'16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0D40-4B2F-8512-1EC6AC1905A3}"/>
            </c:ext>
          </c:extLst>
        </c:ser>
        <c:ser>
          <c:idx val="2"/>
          <c:order val="3"/>
          <c:tx>
            <c:strRef>
              <c:f>'16　感染症統計'!$P$10</c:f>
              <c:strCache>
                <c:ptCount val="1"/>
                <c:pt idx="0">
                  <c:v>2022年</c:v>
                </c:pt>
              </c:strCache>
            </c:strRef>
          </c:tx>
          <c:spPr>
            <a:ln w="28575" cap="rnd">
              <a:solidFill>
                <a:schemeClr val="accent3"/>
              </a:solidFill>
              <a:round/>
            </a:ln>
            <a:effectLst/>
          </c:spPr>
          <c:marker>
            <c:symbol val="none"/>
          </c:marker>
          <c:val>
            <c:numRef>
              <c:f>'16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0D40-4B2F-8512-1EC6AC1905A3}"/>
            </c:ext>
          </c:extLst>
        </c:ser>
        <c:ser>
          <c:idx val="3"/>
          <c:order val="4"/>
          <c:tx>
            <c:strRef>
              <c:f>'16　感染症統計'!$P$11</c:f>
              <c:strCache>
                <c:ptCount val="1"/>
                <c:pt idx="0">
                  <c:v>2021年</c:v>
                </c:pt>
              </c:strCache>
            </c:strRef>
          </c:tx>
          <c:spPr>
            <a:ln w="28575" cap="rnd">
              <a:solidFill>
                <a:schemeClr val="accent4"/>
              </a:solidFill>
              <a:round/>
            </a:ln>
            <a:effectLst/>
          </c:spPr>
          <c:marker>
            <c:symbol val="none"/>
          </c:marker>
          <c:val>
            <c:numRef>
              <c:f>'16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0D40-4B2F-8512-1EC6AC1905A3}"/>
            </c:ext>
          </c:extLst>
        </c:ser>
        <c:ser>
          <c:idx val="5"/>
          <c:order val="5"/>
          <c:tx>
            <c:strRef>
              <c:f>'16　感染症統計'!$P$12</c:f>
              <c:strCache>
                <c:ptCount val="1"/>
                <c:pt idx="0">
                  <c:v>2020年</c:v>
                </c:pt>
              </c:strCache>
            </c:strRef>
          </c:tx>
          <c:spPr>
            <a:ln w="28575" cap="rnd">
              <a:solidFill>
                <a:schemeClr val="accent6"/>
              </a:solidFill>
              <a:round/>
            </a:ln>
            <a:effectLst/>
          </c:spPr>
          <c:marker>
            <c:symbol val="none"/>
          </c:marker>
          <c:val>
            <c:numRef>
              <c:f>'16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287129189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8.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50800</xdr:colOff>
      <xdr:row>1</xdr:row>
      <xdr:rowOff>111760</xdr:rowOff>
    </xdr:from>
    <xdr:to>
      <xdr:col>9</xdr:col>
      <xdr:colOff>91317</xdr:colOff>
      <xdr:row>4</xdr:row>
      <xdr:rowOff>212833</xdr:rowOff>
    </xdr:to>
    <xdr:pic>
      <xdr:nvPicPr>
        <xdr:cNvPr id="7" name="図 6">
          <a:extLst>
            <a:ext uri="{FF2B5EF4-FFF2-40B4-BE49-F238E27FC236}">
              <a16:creationId xmlns:a16="http://schemas.microsoft.com/office/drawing/2014/main" id="{2A77F263-F508-56A4-042B-4B951C11626E}"/>
            </a:ext>
          </a:extLst>
        </xdr:cNvPr>
        <xdr:cNvPicPr>
          <a:picLocks noChangeAspect="1"/>
        </xdr:cNvPicPr>
      </xdr:nvPicPr>
      <xdr:blipFill>
        <a:blip xmlns:r="http://schemas.openxmlformats.org/officeDocument/2006/relationships" r:embed="rId1"/>
        <a:stretch>
          <a:fillRect/>
        </a:stretch>
      </xdr:blipFill>
      <xdr:spPr>
        <a:xfrm>
          <a:off x="1605280" y="1005840"/>
          <a:ext cx="3667637" cy="771633"/>
        </a:xfrm>
        <a:prstGeom prst="rect">
          <a:avLst/>
        </a:prstGeom>
      </xdr:spPr>
    </xdr:pic>
    <xdr:clientData/>
  </xdr:twoCellAnchor>
  <xdr:twoCellAnchor editAs="oneCell">
    <xdr:from>
      <xdr:col>1</xdr:col>
      <xdr:colOff>518159</xdr:colOff>
      <xdr:row>7</xdr:row>
      <xdr:rowOff>0</xdr:rowOff>
    </xdr:from>
    <xdr:to>
      <xdr:col>33</xdr:col>
      <xdr:colOff>271157</xdr:colOff>
      <xdr:row>61</xdr:row>
      <xdr:rowOff>101600</xdr:rowOff>
    </xdr:to>
    <xdr:pic>
      <xdr:nvPicPr>
        <xdr:cNvPr id="3" name="図 2">
          <a:extLst>
            <a:ext uri="{FF2B5EF4-FFF2-40B4-BE49-F238E27FC236}">
              <a16:creationId xmlns:a16="http://schemas.microsoft.com/office/drawing/2014/main" id="{B7BBA7F0-863C-3BB1-36E4-2632239115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36319" y="1564640"/>
          <a:ext cx="16608438" cy="100888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167640</xdr:colOff>
      <xdr:row>18</xdr:row>
      <xdr:rowOff>7620</xdr:rowOff>
    </xdr:to>
    <xdr:pic>
      <xdr:nvPicPr>
        <xdr:cNvPr id="6" name="図 5" descr="感染性胃腸炎患者報告数　直近5シーズン">
          <a:extLst>
            <a:ext uri="{FF2B5EF4-FFF2-40B4-BE49-F238E27FC236}">
              <a16:creationId xmlns:a16="http://schemas.microsoft.com/office/drawing/2014/main" id="{2ADB6912-5B09-4D2C-FC2A-1340E2C78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444740" cy="2766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651124</xdr:colOff>
      <xdr:row>8</xdr:row>
      <xdr:rowOff>22860</xdr:rowOff>
    </xdr:from>
    <xdr:to>
      <xdr:col>13</xdr:col>
      <xdr:colOff>518160</xdr:colOff>
      <xdr:row>16</xdr:row>
      <xdr:rowOff>76339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185024" y="1684020"/>
          <a:ext cx="715937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8.54</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0516" y="1030722"/>
          <a:ext cx="2770004" cy="676158"/>
        </a:xfrm>
        <a:prstGeom prst="borderCallout2">
          <a:avLst>
            <a:gd name="adj1" fmla="val 102485"/>
            <a:gd name="adj2" fmla="val 49943"/>
            <a:gd name="adj3" fmla="val 143669"/>
            <a:gd name="adj4" fmla="val 32466"/>
            <a:gd name="adj5" fmla="val 199856"/>
            <a:gd name="adj6" fmla="val 1018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12</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10</xdr:col>
      <xdr:colOff>748181</xdr:colOff>
      <xdr:row>11</xdr:row>
      <xdr:rowOff>59163</xdr:rowOff>
    </xdr:from>
    <xdr:to>
      <xdr:col>11</xdr:col>
      <xdr:colOff>99060</xdr:colOff>
      <xdr:row>13</xdr:row>
      <xdr:rowOff>14368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9107321" y="2223243"/>
          <a:ext cx="27289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853440</xdr:colOff>
      <xdr:row>2</xdr:row>
      <xdr:rowOff>15240</xdr:rowOff>
    </xdr:from>
    <xdr:to>
      <xdr:col>6</xdr:col>
      <xdr:colOff>762000</xdr:colOff>
      <xdr:row>15</xdr:row>
      <xdr:rowOff>161543</xdr:rowOff>
    </xdr:to>
    <xdr:pic>
      <xdr:nvPicPr>
        <xdr:cNvPr id="9" name="図 8">
          <a:extLst>
            <a:ext uri="{FF2B5EF4-FFF2-40B4-BE49-F238E27FC236}">
              <a16:creationId xmlns:a16="http://schemas.microsoft.com/office/drawing/2014/main" id="{584B9729-F21A-8BD6-BDE5-E3C294BC2E0D}"/>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11780" y="563880"/>
          <a:ext cx="1706880" cy="2432303"/>
        </a:xfrm>
        <a:prstGeom prst="rect">
          <a:avLst/>
        </a:prstGeom>
      </xdr:spPr>
    </xdr:pic>
    <xdr:clientData/>
  </xdr:twoCellAnchor>
  <xdr:twoCellAnchor editAs="oneCell">
    <xdr:from>
      <xdr:col>0</xdr:col>
      <xdr:colOff>1</xdr:colOff>
      <xdr:row>2</xdr:row>
      <xdr:rowOff>0</xdr:rowOff>
    </xdr:from>
    <xdr:to>
      <xdr:col>3</xdr:col>
      <xdr:colOff>376904</xdr:colOff>
      <xdr:row>16</xdr:row>
      <xdr:rowOff>7620</xdr:rowOff>
    </xdr:to>
    <xdr:pic>
      <xdr:nvPicPr>
        <xdr:cNvPr id="7" name="図 6">
          <a:extLst>
            <a:ext uri="{FF2B5EF4-FFF2-40B4-BE49-F238E27FC236}">
              <a16:creationId xmlns:a16="http://schemas.microsoft.com/office/drawing/2014/main" id="{34FD2AC6-87B8-026D-757F-125BEBE68E0F}"/>
            </a:ext>
          </a:extLst>
        </xdr:cNvPr>
        <xdr:cNvPicPr>
          <a:picLocks noChangeAspect="1"/>
        </xdr:cNvPicPr>
      </xdr:nvPicPr>
      <xdr:blipFill>
        <a:blip xmlns:r="http://schemas.openxmlformats.org/officeDocument/2006/relationships" r:embed="rId4"/>
        <a:stretch>
          <a:fillRect/>
        </a:stretch>
      </xdr:blipFill>
      <xdr:spPr>
        <a:xfrm>
          <a:off x="1" y="548640"/>
          <a:ext cx="1862803" cy="24612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A568D85B-8CCE-4435-89A6-0896BBB70A28}"/>
            </a:ext>
          </a:extLst>
        </xdr:cNvPr>
        <xdr:cNvSpPr>
          <a:spLocks noChangeAspect="1" noChangeArrowheads="1"/>
        </xdr:cNvSpPr>
      </xdr:nvSpPr>
      <xdr:spPr bwMode="auto">
        <a:xfrm>
          <a:off x="5067300" y="4030980"/>
          <a:ext cx="304800" cy="299085"/>
        </a:xfrm>
        <a:prstGeom prst="rect">
          <a:avLst/>
        </a:prstGeom>
        <a:noFill/>
        <a:ln w="9525">
          <a:noFill/>
          <a:miter lim="800000"/>
          <a:headEnd/>
          <a:tailEnd/>
        </a:ln>
      </xdr:spPr>
    </xdr:sp>
    <xdr:clientData/>
  </xdr:twoCellAnchor>
  <xdr:twoCellAnchor>
    <xdr:from>
      <xdr:col>5</xdr:col>
      <xdr:colOff>178969</xdr:colOff>
      <xdr:row>7</xdr:row>
      <xdr:rowOff>38100</xdr:rowOff>
    </xdr:from>
    <xdr:to>
      <xdr:col>6</xdr:col>
      <xdr:colOff>407569</xdr:colOff>
      <xdr:row>10</xdr:row>
      <xdr:rowOff>114300</xdr:rowOff>
    </xdr:to>
    <xdr:sp macro="" textlink="">
      <xdr:nvSpPr>
        <xdr:cNvPr id="3" name="右矢印 2">
          <a:extLst>
            <a:ext uri="{FF2B5EF4-FFF2-40B4-BE49-F238E27FC236}">
              <a16:creationId xmlns:a16="http://schemas.microsoft.com/office/drawing/2014/main" id="{DC43E785-77AD-4B06-98FF-9780B59FC201}"/>
            </a:ext>
          </a:extLst>
        </xdr:cNvPr>
        <xdr:cNvSpPr/>
      </xdr:nvSpPr>
      <xdr:spPr>
        <a:xfrm>
          <a:off x="2983129" y="1935480"/>
          <a:ext cx="845820" cy="8305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327259</xdr:colOff>
      <xdr:row>4</xdr:row>
      <xdr:rowOff>176463</xdr:rowOff>
    </xdr:from>
    <xdr:to>
      <xdr:col>5</xdr:col>
      <xdr:colOff>8827</xdr:colOff>
      <xdr:row>14</xdr:row>
      <xdr:rowOff>24063</xdr:rowOff>
    </xdr:to>
    <xdr:pic>
      <xdr:nvPicPr>
        <xdr:cNvPr id="4" name="図 1">
          <a:extLst>
            <a:ext uri="{FF2B5EF4-FFF2-40B4-BE49-F238E27FC236}">
              <a16:creationId xmlns:a16="http://schemas.microsoft.com/office/drawing/2014/main" id="{A8935BB6-2657-4000-B0B7-AA2D9247AE94}"/>
            </a:ext>
          </a:extLst>
        </xdr:cNvPr>
        <xdr:cNvPicPr>
          <a:picLocks noChangeAspect="1"/>
        </xdr:cNvPicPr>
      </xdr:nvPicPr>
      <xdr:blipFill>
        <a:blip xmlns:r="http://schemas.openxmlformats.org/officeDocument/2006/relationships" r:embed="rId2" cstate="email">
          <a:extLst>
            <a:ext uri="{BEBA8EAE-BF5A-486C-A8C5-ECC9F3942E4B}">
              <a14:imgProps xmlns:a14="http://schemas.microsoft.com/office/drawing/2010/main">
                <a14:imgLayer r:embed="rId3">
                  <a14:imgEffect>
                    <a14:sharpenSoften amount="20000"/>
                  </a14:imgEffect>
                  <a14:imgEffect>
                    <a14:saturation sat="66000"/>
                  </a14:imgEffect>
                  <a14:imgEffect>
                    <a14:brightnessContrast bright="20000"/>
                  </a14:imgEffect>
                </a14:imgLayer>
              </a14:imgProps>
            </a:ext>
            <a:ext uri="{28A0092B-C50C-407E-A947-70E740481C1C}">
              <a14:useLocalDpi xmlns:a14="http://schemas.microsoft.com/office/drawing/2010/main"/>
            </a:ext>
          </a:extLst>
        </a:blip>
        <a:srcRect/>
        <a:stretch>
          <a:fillRect/>
        </a:stretch>
      </xdr:blipFill>
      <xdr:spPr bwMode="auto">
        <a:xfrm>
          <a:off x="327259" y="1365183"/>
          <a:ext cx="2485728" cy="2270760"/>
        </a:xfrm>
        <a:prstGeom prst="rect">
          <a:avLst/>
        </a:prstGeom>
        <a:noFill/>
        <a:ln w="9525">
          <a:noFill/>
          <a:miter lim="800000"/>
          <a:headEnd/>
          <a:tailEnd/>
        </a:ln>
        <a:effectLst>
          <a:outerShdw blurRad="76200" dir="18900000" sy="23000" kx="-1200000" algn="bl" rotWithShape="0">
            <a:schemeClr val="accent6">
              <a:lumMod val="50000"/>
              <a:alpha val="20000"/>
            </a:schemeClr>
          </a:outerShdw>
        </a:effectLst>
        <a:scene3d>
          <a:camera prst="orthographicFront">
            <a:rot lat="0" lon="0" rev="0"/>
          </a:camera>
          <a:lightRig rig="threePt" dir="t"/>
        </a:scene3d>
        <a:sp3d>
          <a:bevelT w="139700" h="139700" prst="divot"/>
        </a:sp3d>
      </xdr:spPr>
    </xdr:pic>
    <xdr:clientData/>
  </xdr:twoCellAnchor>
  <xdr:twoCellAnchor>
    <xdr:from>
      <xdr:col>1</xdr:col>
      <xdr:colOff>16043</xdr:colOff>
      <xdr:row>12</xdr:row>
      <xdr:rowOff>31582</xdr:rowOff>
    </xdr:from>
    <xdr:to>
      <xdr:col>4</xdr:col>
      <xdr:colOff>593558</xdr:colOff>
      <xdr:row>13</xdr:row>
      <xdr:rowOff>96754</xdr:rowOff>
    </xdr:to>
    <xdr:sp macro="" textlink="">
      <xdr:nvSpPr>
        <xdr:cNvPr id="5" name="テキスト ボックス 4">
          <a:extLst>
            <a:ext uri="{FF2B5EF4-FFF2-40B4-BE49-F238E27FC236}">
              <a16:creationId xmlns:a16="http://schemas.microsoft.com/office/drawing/2014/main" id="{2A343EA2-085D-48E6-8717-07D2D3E9B66D}"/>
            </a:ext>
          </a:extLst>
        </xdr:cNvPr>
        <xdr:cNvSpPr txBox="1"/>
      </xdr:nvSpPr>
      <xdr:spPr>
        <a:xfrm>
          <a:off x="351323" y="3186262"/>
          <a:ext cx="2429175" cy="316632"/>
        </a:xfrm>
        <a:prstGeom prst="rect">
          <a:avLst/>
        </a:prstGeom>
        <a:solidFill>
          <a:schemeClr val="accent3">
            <a:lumMod val="40000"/>
            <a:lumOff val="60000"/>
            <a:alpha val="26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bg1"/>
              </a:solidFill>
            </a:rPr>
            <a:t>洗剤にスポンジを常に漬けて使用</a:t>
          </a:r>
        </a:p>
      </xdr:txBody>
    </xdr:sp>
    <xdr:clientData/>
  </xdr:twoCellAnchor>
  <xdr:twoCellAnchor>
    <xdr:from>
      <xdr:col>2</xdr:col>
      <xdr:colOff>185487</xdr:colOff>
      <xdr:row>6</xdr:row>
      <xdr:rowOff>32084</xdr:rowOff>
    </xdr:from>
    <xdr:to>
      <xdr:col>3</xdr:col>
      <xdr:colOff>646697</xdr:colOff>
      <xdr:row>10</xdr:row>
      <xdr:rowOff>101767</xdr:rowOff>
    </xdr:to>
    <xdr:cxnSp macro="">
      <xdr:nvCxnSpPr>
        <xdr:cNvPr id="6" name="直線コネクタ 5">
          <a:extLst>
            <a:ext uri="{FF2B5EF4-FFF2-40B4-BE49-F238E27FC236}">
              <a16:creationId xmlns:a16="http://schemas.microsoft.com/office/drawing/2014/main" id="{255E31C1-A3E6-4B85-A682-CC01DCA0FB5D}"/>
            </a:ext>
          </a:extLst>
        </xdr:cNvPr>
        <xdr:cNvCxnSpPr/>
      </xdr:nvCxnSpPr>
      <xdr:spPr>
        <a:xfrm>
          <a:off x="1137987" y="1678004"/>
          <a:ext cx="1047950" cy="1075523"/>
        </a:xfrm>
        <a:prstGeom prst="line">
          <a:avLst/>
        </a:prstGeom>
        <a:ln w="76200"/>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128337</xdr:colOff>
      <xdr:row>6</xdr:row>
      <xdr:rowOff>13034</xdr:rowOff>
    </xdr:from>
    <xdr:to>
      <xdr:col>3</xdr:col>
      <xdr:colOff>665747</xdr:colOff>
      <xdr:row>10</xdr:row>
      <xdr:rowOff>101768</xdr:rowOff>
    </xdr:to>
    <xdr:cxnSp macro="">
      <xdr:nvCxnSpPr>
        <xdr:cNvPr id="7" name="直線コネクタ 6">
          <a:extLst>
            <a:ext uri="{FF2B5EF4-FFF2-40B4-BE49-F238E27FC236}">
              <a16:creationId xmlns:a16="http://schemas.microsoft.com/office/drawing/2014/main" id="{9CDF2351-C96F-4B1F-9CC2-AD0835580623}"/>
            </a:ext>
          </a:extLst>
        </xdr:cNvPr>
        <xdr:cNvCxnSpPr/>
      </xdr:nvCxnSpPr>
      <xdr:spPr>
        <a:xfrm flipV="1">
          <a:off x="1080837" y="1658954"/>
          <a:ext cx="1108910" cy="1094574"/>
        </a:xfrm>
        <a:prstGeom prst="line">
          <a:avLst/>
        </a:prstGeom>
        <a:ln w="76200"/>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77754</xdr:rowOff>
    </xdr:from>
    <xdr:to>
      <xdr:col>2</xdr:col>
      <xdr:colOff>4121021</xdr:colOff>
      <xdr:row>33</xdr:row>
      <xdr:rowOff>135714</xdr:rowOff>
    </xdr:to>
    <xdr:pic>
      <xdr:nvPicPr>
        <xdr:cNvPr id="3" name="図 2">
          <a:extLst>
            <a:ext uri="{FF2B5EF4-FFF2-40B4-BE49-F238E27FC236}">
              <a16:creationId xmlns:a16="http://schemas.microsoft.com/office/drawing/2014/main" id="{BF02484B-7E6A-5CF5-6061-0A0A1838AAA0}"/>
            </a:ext>
          </a:extLst>
        </xdr:cNvPr>
        <xdr:cNvPicPr>
          <a:picLocks noChangeAspect="1"/>
        </xdr:cNvPicPr>
      </xdr:nvPicPr>
      <xdr:blipFill>
        <a:blip xmlns:r="http://schemas.openxmlformats.org/officeDocument/2006/relationships" r:embed="rId2"/>
        <a:stretch>
          <a:fillRect/>
        </a:stretch>
      </xdr:blipFill>
      <xdr:spPr>
        <a:xfrm>
          <a:off x="2107163" y="5971591"/>
          <a:ext cx="4121021" cy="32459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447674</xdr:colOff>
      <xdr:row>27</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13</xdr:row>
      <xdr:rowOff>9525</xdr:rowOff>
    </xdr:from>
    <xdr:to>
      <xdr:col>31</xdr:col>
      <xdr:colOff>613410</xdr:colOff>
      <xdr:row>17</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203257" y="2667000"/>
          <a:ext cx="3494289" cy="0"/>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14</xdr:row>
      <xdr:rowOff>129541</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233256" y="2667000"/>
          <a:ext cx="2397010" cy="692728"/>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17</xdr:row>
      <xdr:rowOff>0</xdr:rowOff>
    </xdr:from>
    <xdr:to>
      <xdr:col>9</xdr:col>
      <xdr:colOff>68580</xdr:colOff>
      <xdr:row>24</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94264" y="2667000"/>
          <a:ext cx="1786543" cy="69272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27</xdr:row>
      <xdr:rowOff>39794</xdr:rowOff>
    </xdr:from>
    <xdr:to>
      <xdr:col>14</xdr:col>
      <xdr:colOff>5080</xdr:colOff>
      <xdr:row>54</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51490</xdr:colOff>
      <xdr:row>27</xdr:row>
      <xdr:rowOff>69046</xdr:rowOff>
    </xdr:from>
    <xdr:to>
      <xdr:col>28</xdr:col>
      <xdr:colOff>118376</xdr:colOff>
      <xdr:row>54</xdr:row>
      <xdr:rowOff>137626</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111303</xdr:colOff>
      <xdr:row>6</xdr:row>
      <xdr:rowOff>241040</xdr:rowOff>
    </xdr:from>
    <xdr:to>
      <xdr:col>19</xdr:col>
      <xdr:colOff>248816</xdr:colOff>
      <xdr:row>24</xdr:row>
      <xdr:rowOff>0</xdr:rowOff>
    </xdr:to>
    <xdr:cxnSp macro="">
      <xdr:nvCxnSpPr>
        <xdr:cNvPr id="23" name="直線矢印コネクタ 22">
          <a:extLst>
            <a:ext uri="{FF2B5EF4-FFF2-40B4-BE49-F238E27FC236}">
              <a16:creationId xmlns:a16="http://schemas.microsoft.com/office/drawing/2014/main" id="{7A29144E-041C-9143-99EF-12ABB118F1F4}"/>
            </a:ext>
          </a:extLst>
        </xdr:cNvPr>
        <xdr:cNvCxnSpPr/>
      </xdr:nvCxnSpPr>
      <xdr:spPr>
        <a:xfrm flipV="1">
          <a:off x="8804323" y="1516224"/>
          <a:ext cx="604044" cy="1679511"/>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241040</xdr:rowOff>
    </xdr:from>
    <xdr:to>
      <xdr:col>4</xdr:col>
      <xdr:colOff>217714</xdr:colOff>
      <xdr:row>24</xdr:row>
      <xdr:rowOff>7776</xdr:rowOff>
    </xdr:to>
    <xdr:cxnSp macro="">
      <xdr:nvCxnSpPr>
        <xdr:cNvPr id="21" name="直線矢印コネクタ 20">
          <a:extLst>
            <a:ext uri="{FF2B5EF4-FFF2-40B4-BE49-F238E27FC236}">
              <a16:creationId xmlns:a16="http://schemas.microsoft.com/office/drawing/2014/main" id="{E84FB067-99CA-4696-946D-6E3B5F007F0C}"/>
            </a:ext>
          </a:extLst>
        </xdr:cNvPr>
        <xdr:cNvCxnSpPr/>
      </xdr:nvCxnSpPr>
      <xdr:spPr>
        <a:xfrm flipV="1">
          <a:off x="2083837" y="1516224"/>
          <a:ext cx="108857" cy="1687287"/>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5</xdr:col>
      <xdr:colOff>129886</xdr:colOff>
      <xdr:row>43</xdr:row>
      <xdr:rowOff>77932</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2051329" y="3601988"/>
          <a:ext cx="520421" cy="311746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196921</xdr:colOff>
      <xdr:row>25</xdr:row>
      <xdr:rowOff>8562</xdr:rowOff>
    </xdr:from>
    <xdr:to>
      <xdr:col>18</xdr:col>
      <xdr:colOff>329046</xdr:colOff>
      <xdr:row>45</xdr:row>
      <xdr:rowOff>25977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907966" y="3593426"/>
          <a:ext cx="132125" cy="3403119"/>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3992880</xdr:colOff>
      <xdr:row>34</xdr:row>
      <xdr:rowOff>156928</xdr:rowOff>
    </xdr:to>
    <xdr:pic>
      <xdr:nvPicPr>
        <xdr:cNvPr id="2" name="図 1">
          <a:extLst>
            <a:ext uri="{FF2B5EF4-FFF2-40B4-BE49-F238E27FC236}">
              <a16:creationId xmlns:a16="http://schemas.microsoft.com/office/drawing/2014/main" id="{0C373B91-BE6C-313A-DFFD-7D949736565B}"/>
            </a:ext>
          </a:extLst>
        </xdr:cNvPr>
        <xdr:cNvPicPr>
          <a:picLocks noChangeAspect="1"/>
        </xdr:cNvPicPr>
      </xdr:nvPicPr>
      <xdr:blipFill>
        <a:blip xmlns:r="http://schemas.openxmlformats.org/officeDocument/2006/relationships" r:embed="rId1"/>
        <a:stretch>
          <a:fillRect/>
        </a:stretch>
      </xdr:blipFill>
      <xdr:spPr>
        <a:xfrm>
          <a:off x="1463040" y="10363200"/>
          <a:ext cx="5356860" cy="5379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600075</xdr:colOff>
      <xdr:row>5</xdr:row>
      <xdr:rowOff>1724025</xdr:rowOff>
    </xdr:from>
    <xdr:to>
      <xdr:col>13</xdr:col>
      <xdr:colOff>7011461</xdr:colOff>
      <xdr:row>5</xdr:row>
      <xdr:rowOff>4296593</xdr:rowOff>
    </xdr:to>
    <xdr:pic>
      <xdr:nvPicPr>
        <xdr:cNvPr id="2" name="図 1">
          <a:extLst>
            <a:ext uri="{FF2B5EF4-FFF2-40B4-BE49-F238E27FC236}">
              <a16:creationId xmlns:a16="http://schemas.microsoft.com/office/drawing/2014/main" id="{97C1D4B2-766D-D8AA-34F5-6EF3E43D13CF}"/>
            </a:ext>
          </a:extLst>
        </xdr:cNvPr>
        <xdr:cNvPicPr>
          <a:picLocks noChangeAspect="1"/>
        </xdr:cNvPicPr>
      </xdr:nvPicPr>
      <xdr:blipFill>
        <a:blip xmlns:r="http://schemas.openxmlformats.org/officeDocument/2006/relationships" r:embed="rId1"/>
        <a:stretch>
          <a:fillRect/>
        </a:stretch>
      </xdr:blipFill>
      <xdr:spPr>
        <a:xfrm>
          <a:off x="8029575" y="6467475"/>
          <a:ext cx="7030511" cy="257256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F65789-BA0A-4B88-AA26-CEEF159CED25}" name="テーブル1" displayName="テーブル1" ref="A1:D25" totalsRowShown="0" tableBorderDxfId="7">
  <tableColumns count="4">
    <tableColumn id="1" xr3:uid="{7A3970F1-52BE-4C60-A959-B0C4449B7DBA}" name="食中毒情報 (4/21-4/27)"/>
    <tableColumn id="2" xr3:uid="{0B775AFF-E1A7-460B-953B-60F82CB58AB2}" name="発生"/>
    <tableColumn id="3" xr3:uid="{5662DF9B-DBF3-4319-B5FA-69D34FF0A511}" name="ソース"/>
    <tableColumn id="4" xr3:uid="{C9C679FC-A357-4158-9240-6FBD1C4B15DA}" name="日付" dataDxfId="6" dataCellStyle="標準 2"/>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pref.kagawa.lg.jp/eisei/syokuanzen/akairo3gou.html" TargetMode="External"/><Relationship Id="rId7" Type="http://schemas.openxmlformats.org/officeDocument/2006/relationships/printerSettings" Target="../printerSettings/printerSettings10.bin"/><Relationship Id="rId2" Type="http://schemas.openxmlformats.org/officeDocument/2006/relationships/hyperlink" Target="https://diamond.jp/articles/-/362625?page=2" TargetMode="External"/><Relationship Id="rId1" Type="http://schemas.openxmlformats.org/officeDocument/2006/relationships/hyperlink" Target="https://foods-ch.infomart.co.jp/anzen/recall/165279" TargetMode="External"/><Relationship Id="rId6" Type="http://schemas.openxmlformats.org/officeDocument/2006/relationships/hyperlink" Target="https://www.caa.go.jp/policies/council/fssc/meeting_materials/review_meeting_001/042031.html" TargetMode="External"/><Relationship Id="rId5" Type="http://schemas.openxmlformats.org/officeDocument/2006/relationships/hyperlink" Target="https://www.okinawatimes.co.jp/articles/-/1570541" TargetMode="External"/><Relationship Id="rId4" Type="http://schemas.openxmlformats.org/officeDocument/2006/relationships/hyperlink" Target="https://www.kenko-media.com/food_devlp/834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jacom.or.jp/ryutsu/news/2025/04/250415-80962.php" TargetMode="External"/><Relationship Id="rId2" Type="http://schemas.openxmlformats.org/officeDocument/2006/relationships/hyperlink" Target="https://wellness-news.co.jp/posts/250421-1/" TargetMode="External"/><Relationship Id="rId1" Type="http://schemas.openxmlformats.org/officeDocument/2006/relationships/hyperlink" Target="https://foods-ch.infomart.co.jp/anzen/recall/164425" TargetMode="External"/><Relationship Id="rId6" Type="http://schemas.openxmlformats.org/officeDocument/2006/relationships/drawing" Target="../drawings/drawing8.xml"/><Relationship Id="rId5" Type="http://schemas.openxmlformats.org/officeDocument/2006/relationships/printerSettings" Target="../printerSettings/printerSettings11.bin"/><Relationship Id="rId4" Type="http://schemas.openxmlformats.org/officeDocument/2006/relationships/hyperlink" Target="https://www.jiji.com/jc/article?k=2025042500933&amp;g=e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050c30b9a9b3b5ee5848c38913a9c0b5facc11da" TargetMode="External"/><Relationship Id="rId3" Type="http://schemas.openxmlformats.org/officeDocument/2006/relationships/hyperlink" Target="https://www.city.kawasaki.jp/templates/prs/cmsfiles/contents/0000176/176429/HP_20250425anisakisu.pdf" TargetMode="External"/><Relationship Id="rId7" Type="http://schemas.openxmlformats.org/officeDocument/2006/relationships/hyperlink" Target="https://news.yahoo.co.jp/articles/27dc4443be0be45ab493607ad7d3301f67eaaee7" TargetMode="External"/><Relationship Id="rId2" Type="http://schemas.openxmlformats.org/officeDocument/2006/relationships/hyperlink" Target="https://news.yahoo.co.jp/articles/6208ae141faf6521b4eea49f7f8c92a7c3a4f51e"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nordot.app/1287329411606184646?c=1179248089549373591" TargetMode="External"/><Relationship Id="rId11" Type="http://schemas.openxmlformats.org/officeDocument/2006/relationships/table" Target="../tables/table1.xml"/><Relationship Id="rId5" Type="http://schemas.openxmlformats.org/officeDocument/2006/relationships/hyperlink" Target="https://news.goo.ne.jp/article/abcnews/region/abcnews-30891.html" TargetMode="External"/><Relationship Id="rId10" Type="http://schemas.openxmlformats.org/officeDocument/2006/relationships/printerSettings" Target="../printerSettings/printerSettings5.bin"/><Relationship Id="rId4" Type="http://schemas.openxmlformats.org/officeDocument/2006/relationships/hyperlink" Target="https://www.pref.miyazaki.lg.jp/eiseikanri/press/2025/04/20250424175127.html" TargetMode="External"/><Relationship Id="rId9" Type="http://schemas.openxmlformats.org/officeDocument/2006/relationships/hyperlink" Target="https://news.yahoo.co.jp/articles/678077a2a94bec6c40971c27f38550a23c193d64"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ordot.app/1287245325369443095?c=768367547562557440" TargetMode="External"/><Relationship Id="rId3" Type="http://schemas.openxmlformats.org/officeDocument/2006/relationships/hyperlink" Target="https://www.jetro.go.jp/ext_images/jfoodo/archive/fm_report/202503-3_tw.pdf" TargetMode="External"/><Relationship Id="rId7" Type="http://schemas.openxmlformats.org/officeDocument/2006/relationships/hyperlink" Target="https://news.yahoo.co.jp/articles/08fec845d35d826ac968c72d5eceadbf281ceee0" TargetMode="External"/><Relationship Id="rId12" Type="http://schemas.openxmlformats.org/officeDocument/2006/relationships/printerSettings" Target="../printerSettings/printerSettings6.bin"/><Relationship Id="rId2" Type="http://schemas.openxmlformats.org/officeDocument/2006/relationships/hyperlink" Target="https://www.nikkei.com/article/DGXZQOGM17CSS0X10C25A4000000/" TargetMode="External"/><Relationship Id="rId1" Type="http://schemas.openxmlformats.org/officeDocument/2006/relationships/hyperlink" Target="https://www.jiji.com/jc/article?k=2025041900196&amp;g=int" TargetMode="External"/><Relationship Id="rId6" Type="http://schemas.openxmlformats.org/officeDocument/2006/relationships/hyperlink" Target="https://www.jetro.go.jp/biznews/2025/04/129e1f4f4f1cf3ec.html" TargetMode="External"/><Relationship Id="rId11" Type="http://schemas.openxmlformats.org/officeDocument/2006/relationships/hyperlink" Target="https://www.jetro.go.jp/ext_images/jfoodo/archive/fm_report/202503_la.pdf" TargetMode="External"/><Relationship Id="rId5" Type="http://schemas.openxmlformats.org/officeDocument/2006/relationships/hyperlink" Target="https://www.jetro.go.jp/ext_images/jfoodo/archive/fm_report/202503-4_sg.pdf" TargetMode="External"/><Relationship Id="rId10" Type="http://schemas.openxmlformats.org/officeDocument/2006/relationships/hyperlink" Target="https://www3.nhk.or.jp/news/html/20250421/k10014785231000.html" TargetMode="External"/><Relationship Id="rId4" Type="http://schemas.openxmlformats.org/officeDocument/2006/relationships/hyperlink" Target="https://news.yahoo.co.jp/articles/2a5e8bed17c475149c0999825aeacab4b8491015" TargetMode="External"/><Relationship Id="rId9" Type="http://schemas.openxmlformats.org/officeDocument/2006/relationships/hyperlink" Target="https://jp.reuters.com/markets/commodities/Q5YRCGYKZNM6NI4NYNBIUVGUUU-2025-04-22/"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K8" sqref="K8"/>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74" t="s">
        <v>0</v>
      </c>
      <c r="B1" s="75"/>
      <c r="C1" s="75" t="s">
        <v>1</v>
      </c>
      <c r="D1" s="75"/>
      <c r="E1" s="75"/>
      <c r="F1" s="75"/>
      <c r="G1" s="75"/>
      <c r="H1" s="75"/>
      <c r="I1" s="54"/>
    </row>
    <row r="2" spans="1:9">
      <c r="A2" s="76" t="s">
        <v>2</v>
      </c>
      <c r="B2" s="77"/>
      <c r="C2" s="77"/>
      <c r="D2" s="77"/>
      <c r="E2" s="77"/>
      <c r="F2" s="77"/>
      <c r="G2" s="77"/>
      <c r="H2" s="77"/>
      <c r="I2" s="54"/>
    </row>
    <row r="3" spans="1:9" ht="15.75" customHeight="1">
      <c r="A3" s="664" t="s">
        <v>3</v>
      </c>
      <c r="B3" s="665"/>
      <c r="C3" s="665"/>
      <c r="D3" s="665"/>
      <c r="E3" s="665"/>
      <c r="F3" s="665"/>
      <c r="G3" s="665"/>
      <c r="H3" s="666"/>
      <c r="I3" s="54"/>
    </row>
    <row r="4" spans="1:9">
      <c r="A4" s="76" t="s">
        <v>4</v>
      </c>
      <c r="B4" s="77"/>
      <c r="C4" s="77"/>
      <c r="D4" s="77"/>
      <c r="E4" s="77"/>
      <c r="F4" s="77"/>
      <c r="G4" s="77"/>
      <c r="H4" s="77"/>
      <c r="I4" s="54"/>
    </row>
    <row r="5" spans="1:9">
      <c r="A5" s="76" t="s">
        <v>5</v>
      </c>
      <c r="B5" s="77"/>
      <c r="C5" s="77"/>
      <c r="D5" s="77"/>
      <c r="E5" s="77"/>
      <c r="F5" s="77"/>
      <c r="G5" s="77"/>
      <c r="H5" s="77"/>
      <c r="I5" s="54"/>
    </row>
    <row r="6" spans="1:9">
      <c r="A6" s="78" t="s">
        <v>2</v>
      </c>
      <c r="B6" s="79"/>
      <c r="C6" s="79"/>
      <c r="D6" s="79"/>
      <c r="E6" s="79"/>
      <c r="F6" s="79"/>
      <c r="G6" s="79"/>
      <c r="H6" s="79"/>
      <c r="I6" s="54"/>
    </row>
    <row r="7" spans="1:9">
      <c r="A7" s="78"/>
      <c r="B7" s="79"/>
      <c r="C7" s="79"/>
      <c r="D7" s="79"/>
      <c r="E7" s="79"/>
      <c r="F7" s="79"/>
      <c r="G7" s="79"/>
      <c r="H7" s="79"/>
      <c r="I7" s="54"/>
    </row>
    <row r="8" spans="1:9">
      <c r="A8" s="78" t="s">
        <v>6</v>
      </c>
      <c r="B8" s="79"/>
      <c r="C8" s="79"/>
      <c r="D8" s="79"/>
      <c r="E8" s="79"/>
      <c r="F8" s="79"/>
      <c r="G8" s="79"/>
      <c r="H8" s="79"/>
      <c r="I8" s="54"/>
    </row>
    <row r="9" spans="1:9">
      <c r="A9" s="80" t="s">
        <v>7</v>
      </c>
      <c r="B9" s="81"/>
      <c r="C9" s="81"/>
      <c r="D9" s="81"/>
      <c r="E9" s="81"/>
      <c r="F9" s="81"/>
      <c r="G9" s="81"/>
      <c r="H9" s="81"/>
      <c r="I9" s="54"/>
    </row>
    <row r="10" spans="1:9" ht="15" customHeight="1">
      <c r="A10" s="170" t="s">
        <v>8</v>
      </c>
      <c r="B10" s="91" t="str">
        <f>+'16　食中毒記事等 '!A2</f>
        <v>社員食堂で56人が集団食中毒　3日間の給食業務停止命令　青森県おいらせ町</v>
      </c>
      <c r="C10" s="91"/>
      <c r="D10" s="93"/>
      <c r="E10" s="91"/>
      <c r="F10" s="94"/>
      <c r="G10" s="92"/>
      <c r="H10" s="92"/>
      <c r="I10" s="54"/>
    </row>
    <row r="11" spans="1:9" ht="15" customHeight="1">
      <c r="A11" s="170" t="s">
        <v>9</v>
      </c>
      <c r="B11" s="91" t="str">
        <f>+'16　ノロウイルス関連情報 '!H72</f>
        <v>管理レベル「3」　</v>
      </c>
      <c r="C11" s="91"/>
      <c r="D11" s="91" t="s">
        <v>10</v>
      </c>
      <c r="E11" s="91"/>
      <c r="F11" s="93">
        <f>+'16　ノロウイルス関連情報 '!G73</f>
        <v>8.5399999999999991</v>
      </c>
      <c r="G11" s="91" t="str">
        <f>+'16　ノロウイルス関連情報 '!H73</f>
        <v>　：先週より</v>
      </c>
      <c r="H11" s="197">
        <f>+'16　ノロウイルス関連情報 '!I73</f>
        <v>0.26999999999999957</v>
      </c>
      <c r="I11" s="54"/>
    </row>
    <row r="12" spans="1:9" s="62" customFormat="1" ht="15" customHeight="1">
      <c r="A12" s="95" t="s">
        <v>11</v>
      </c>
      <c r="B12" s="670" t="str">
        <f>+'16　残留農薬など'!A2</f>
        <v xml:space="preserve">豊橋花穂 一部残留農薬基準値超過 </v>
      </c>
      <c r="C12" s="670"/>
      <c r="D12" s="670"/>
      <c r="E12" s="670"/>
      <c r="F12" s="670"/>
      <c r="G12" s="670"/>
      <c r="H12" s="96"/>
      <c r="I12" s="61"/>
    </row>
    <row r="13" spans="1:9" ht="15" customHeight="1">
      <c r="A13" s="90" t="s">
        <v>12</v>
      </c>
      <c r="B13" s="670" t="str">
        <f>+'16　食品表示'!A2</f>
        <v>なかとん牛乳 一部大腸菌群陽性の疑い - FOODS CHANNEL</v>
      </c>
      <c r="C13" s="670"/>
      <c r="D13" s="670"/>
      <c r="E13" s="670"/>
      <c r="F13" s="670"/>
      <c r="G13" s="670"/>
      <c r="H13" s="92"/>
      <c r="I13" s="54"/>
    </row>
    <row r="14" spans="1:9" ht="15" customHeight="1">
      <c r="A14" s="90" t="s">
        <v>13</v>
      </c>
      <c r="B14" s="92" t="str">
        <f>+'16　 海外情報'!A2</f>
        <v>フルーツ天国台湾での多国籍果物市場PR合戦</v>
      </c>
      <c r="D14" s="92"/>
      <c r="E14" s="92"/>
      <c r="F14" s="92"/>
      <c r="G14" s="92"/>
      <c r="H14" s="92"/>
      <c r="I14" s="54"/>
    </row>
    <row r="15" spans="1:9" ht="15" customHeight="1">
      <c r="A15" s="97" t="s">
        <v>14</v>
      </c>
      <c r="B15" s="98" t="str">
        <f>+'16　 海外情報'!A5</f>
        <v>シンガポールの外食市場の「今」について</v>
      </c>
      <c r="C15" s="667" t="s">
        <v>15</v>
      </c>
      <c r="D15" s="667"/>
      <c r="E15" s="667"/>
      <c r="F15" s="667"/>
      <c r="G15" s="667"/>
      <c r="H15" s="668"/>
      <c r="I15" s="54"/>
    </row>
    <row r="16" spans="1:9" ht="15" customHeight="1">
      <c r="A16" s="90" t="s">
        <v>16</v>
      </c>
      <c r="B16" s="91" t="str">
        <f>+'16　感染症統計'!A23</f>
        <v>2025年 第16週（4/14～4/20） 現在</v>
      </c>
      <c r="C16" s="92"/>
      <c r="D16" s="91" t="s">
        <v>17</v>
      </c>
      <c r="E16" s="92"/>
      <c r="F16" s="92"/>
      <c r="G16" s="92"/>
      <c r="H16" s="92"/>
      <c r="I16" s="54"/>
    </row>
    <row r="17" spans="1:16" ht="15" customHeight="1">
      <c r="A17" s="90" t="s">
        <v>18</v>
      </c>
      <c r="B17" s="669" t="str">
        <f>+'15　国内感染症情報'!B2</f>
        <v>2025年第15週（4月7日〜4月13日）</v>
      </c>
      <c r="C17" s="669"/>
      <c r="D17" s="669"/>
      <c r="E17" s="669"/>
      <c r="F17" s="669"/>
      <c r="G17" s="669"/>
      <c r="H17" s="92"/>
      <c r="I17" s="54"/>
    </row>
    <row r="18" spans="1:16" ht="15" customHeight="1">
      <c r="A18" s="90" t="s">
        <v>19</v>
      </c>
      <c r="B18" s="667" t="str">
        <f>+'16  衛生訓話'!A2</f>
        <v>　　　　　今週のお題(洗剤は汚れを落とすもので菌を殺しません!)</v>
      </c>
      <c r="C18" s="667"/>
      <c r="D18" s="667"/>
      <c r="E18" s="667"/>
      <c r="F18" s="99"/>
      <c r="G18" s="92"/>
      <c r="H18" s="92"/>
      <c r="I18" s="54"/>
    </row>
    <row r="19" spans="1:16" ht="15" customHeight="1">
      <c r="A19" s="90" t="s">
        <v>20</v>
      </c>
      <c r="B19" s="92" t="s">
        <v>241</v>
      </c>
      <c r="D19" s="92"/>
      <c r="E19" s="92"/>
      <c r="F19" s="92" t="s">
        <v>17</v>
      </c>
      <c r="G19" s="92"/>
      <c r="H19" s="92"/>
      <c r="I19" s="54"/>
      <c r="P19" t="s">
        <v>21</v>
      </c>
    </row>
    <row r="20" spans="1:16" ht="15" customHeight="1">
      <c r="A20" s="90" t="s">
        <v>17</v>
      </c>
      <c r="B20" t="s">
        <v>23</v>
      </c>
      <c r="C20" s="92"/>
      <c r="D20" s="92"/>
      <c r="E20" s="92"/>
      <c r="F20" s="92"/>
      <c r="G20" s="92"/>
      <c r="H20" s="92"/>
      <c r="I20" s="54"/>
      <c r="L20" t="s">
        <v>15</v>
      </c>
    </row>
    <row r="21" spans="1:16">
      <c r="A21" s="80" t="s">
        <v>7</v>
      </c>
      <c r="B21" s="81"/>
      <c r="C21" s="81"/>
      <c r="D21" s="81"/>
      <c r="E21" s="81"/>
      <c r="F21" s="81"/>
      <c r="G21" s="81"/>
      <c r="H21" s="81"/>
      <c r="I21" s="54"/>
    </row>
    <row r="22" spans="1:16">
      <c r="A22" s="78" t="s">
        <v>17</v>
      </c>
      <c r="B22" s="79"/>
      <c r="C22" s="79"/>
      <c r="D22" s="79"/>
      <c r="E22" s="79"/>
      <c r="F22" s="79"/>
      <c r="G22" s="79"/>
      <c r="H22" s="79"/>
      <c r="I22" s="54"/>
    </row>
    <row r="23" spans="1:16">
      <c r="A23" s="55" t="s">
        <v>22</v>
      </c>
      <c r="I23" s="54"/>
    </row>
    <row r="24" spans="1:16">
      <c r="A24" s="54"/>
      <c r="I24" s="54"/>
    </row>
    <row r="25" spans="1:16">
      <c r="A25" s="54"/>
      <c r="I25" s="54"/>
    </row>
    <row r="26" spans="1:16">
      <c r="A26" s="54"/>
      <c r="I26" s="54"/>
    </row>
    <row r="27" spans="1:16">
      <c r="A27" s="54"/>
      <c r="I27" s="54"/>
    </row>
    <row r="28" spans="1:16">
      <c r="A28" s="54"/>
      <c r="I28" s="54"/>
    </row>
    <row r="29" spans="1:16">
      <c r="A29" s="54"/>
      <c r="I29" s="54"/>
    </row>
    <row r="30" spans="1:16">
      <c r="A30" s="54"/>
      <c r="H30" t="s">
        <v>23</v>
      </c>
      <c r="I30" s="54"/>
    </row>
    <row r="31" spans="1:16">
      <c r="A31" s="54"/>
      <c r="I31" s="54"/>
    </row>
    <row r="32" spans="1:16">
      <c r="A32" s="54"/>
      <c r="I32" s="54"/>
    </row>
    <row r="33" spans="1:9">
      <c r="A33" s="54"/>
      <c r="I33" s="54"/>
    </row>
    <row r="34" spans="1:9" ht="13.8" thickBot="1">
      <c r="A34" s="56"/>
      <c r="B34" s="57"/>
      <c r="C34" s="57"/>
      <c r="D34" s="57"/>
      <c r="E34" s="57"/>
      <c r="F34" s="57"/>
      <c r="G34" s="57"/>
      <c r="H34" s="57"/>
      <c r="I34" s="54"/>
    </row>
    <row r="35" spans="1:9" ht="13.8" thickTop="1"/>
    <row r="38" spans="1:9" ht="24.6">
      <c r="A38" s="64" t="s">
        <v>24</v>
      </c>
    </row>
    <row r="39" spans="1:9" ht="40.5" customHeight="1">
      <c r="A39" s="671" t="s">
        <v>25</v>
      </c>
      <c r="B39" s="671"/>
      <c r="C39" s="671"/>
      <c r="D39" s="671"/>
      <c r="E39" s="671"/>
      <c r="F39" s="671"/>
      <c r="G39" s="671"/>
    </row>
    <row r="40" spans="1:9" ht="30.75" customHeight="1">
      <c r="A40" s="663" t="s">
        <v>26</v>
      </c>
      <c r="B40" s="663"/>
      <c r="C40" s="663"/>
      <c r="D40" s="663"/>
      <c r="E40" s="663"/>
      <c r="F40" s="663"/>
      <c r="G40" s="663"/>
    </row>
    <row r="41" spans="1:9" ht="15">
      <c r="A41" s="65"/>
    </row>
    <row r="42" spans="1:9" ht="69.75" customHeight="1">
      <c r="A42" s="658" t="s">
        <v>27</v>
      </c>
      <c r="B42" s="658"/>
      <c r="C42" s="658"/>
      <c r="D42" s="658"/>
      <c r="E42" s="658"/>
      <c r="F42" s="658"/>
      <c r="G42" s="658"/>
    </row>
    <row r="43" spans="1:9" ht="35.25" customHeight="1">
      <c r="A43" s="663" t="s">
        <v>28</v>
      </c>
      <c r="B43" s="663"/>
      <c r="C43" s="663"/>
      <c r="D43" s="663"/>
      <c r="E43" s="663"/>
      <c r="F43" s="663"/>
      <c r="G43" s="663"/>
    </row>
    <row r="44" spans="1:9" ht="59.25" customHeight="1">
      <c r="A44" s="658" t="s">
        <v>29</v>
      </c>
      <c r="B44" s="658"/>
      <c r="C44" s="658"/>
      <c r="D44" s="658"/>
      <c r="E44" s="658"/>
      <c r="F44" s="658"/>
      <c r="G44" s="658"/>
    </row>
    <row r="45" spans="1:9" ht="15">
      <c r="A45" s="66"/>
    </row>
    <row r="46" spans="1:9" ht="27.75" customHeight="1">
      <c r="A46" s="660" t="s">
        <v>30</v>
      </c>
      <c r="B46" s="660"/>
      <c r="C46" s="660"/>
      <c r="D46" s="660"/>
      <c r="E46" s="660"/>
      <c r="F46" s="660"/>
      <c r="G46" s="660"/>
    </row>
    <row r="47" spans="1:9" ht="53.25" customHeight="1">
      <c r="A47" s="659" t="s">
        <v>31</v>
      </c>
      <c r="B47" s="658"/>
      <c r="C47" s="658"/>
      <c r="D47" s="658"/>
      <c r="E47" s="658"/>
      <c r="F47" s="658"/>
      <c r="G47" s="658"/>
    </row>
    <row r="48" spans="1:9" ht="15">
      <c r="A48" s="66"/>
    </row>
    <row r="49" spans="1:7" ht="32.25" customHeight="1">
      <c r="A49" s="660" t="s">
        <v>32</v>
      </c>
      <c r="B49" s="660"/>
      <c r="C49" s="660"/>
      <c r="D49" s="660"/>
      <c r="E49" s="660"/>
      <c r="F49" s="660"/>
      <c r="G49" s="660"/>
    </row>
    <row r="50" spans="1:7" ht="15">
      <c r="A50" s="65"/>
    </row>
    <row r="51" spans="1:7" ht="87" customHeight="1">
      <c r="A51" s="659" t="s">
        <v>33</v>
      </c>
      <c r="B51" s="658"/>
      <c r="C51" s="658"/>
      <c r="D51" s="658"/>
      <c r="E51" s="658"/>
      <c r="F51" s="658"/>
      <c r="G51" s="658"/>
    </row>
    <row r="52" spans="1:7" ht="15">
      <c r="A52" s="66"/>
    </row>
    <row r="53" spans="1:7" ht="32.25" customHeight="1">
      <c r="A53" s="660" t="s">
        <v>34</v>
      </c>
      <c r="B53" s="660"/>
      <c r="C53" s="660"/>
      <c r="D53" s="660"/>
      <c r="E53" s="660"/>
      <c r="F53" s="660"/>
      <c r="G53" s="660"/>
    </row>
    <row r="54" spans="1:7" ht="29.25" customHeight="1">
      <c r="A54" s="658" t="s">
        <v>35</v>
      </c>
      <c r="B54" s="658"/>
      <c r="C54" s="658"/>
      <c r="D54" s="658"/>
      <c r="E54" s="658"/>
      <c r="F54" s="658"/>
      <c r="G54" s="658"/>
    </row>
    <row r="55" spans="1:7" ht="15">
      <c r="A55" s="66"/>
    </row>
    <row r="56" spans="1:7" s="62" customFormat="1" ht="110.25" customHeight="1">
      <c r="A56" s="661" t="s">
        <v>36</v>
      </c>
      <c r="B56" s="662"/>
      <c r="C56" s="662"/>
      <c r="D56" s="662"/>
      <c r="E56" s="662"/>
      <c r="F56" s="662"/>
      <c r="G56" s="662"/>
    </row>
    <row r="57" spans="1:7" ht="34.5" customHeight="1">
      <c r="A57" s="663" t="s">
        <v>37</v>
      </c>
      <c r="B57" s="663"/>
      <c r="C57" s="663"/>
      <c r="D57" s="663"/>
      <c r="E57" s="663"/>
      <c r="F57" s="663"/>
      <c r="G57" s="663"/>
    </row>
    <row r="58" spans="1:7" ht="114" customHeight="1">
      <c r="A58" s="659" t="s">
        <v>38</v>
      </c>
      <c r="B58" s="658"/>
      <c r="C58" s="658"/>
      <c r="D58" s="658"/>
      <c r="E58" s="658"/>
      <c r="F58" s="658"/>
      <c r="G58" s="658"/>
    </row>
    <row r="59" spans="1:7" ht="109.5" customHeight="1">
      <c r="A59" s="658"/>
      <c r="B59" s="658"/>
      <c r="C59" s="658"/>
      <c r="D59" s="658"/>
      <c r="E59" s="658"/>
      <c r="F59" s="658"/>
      <c r="G59" s="658"/>
    </row>
    <row r="60" spans="1:7" ht="15">
      <c r="A60" s="66"/>
    </row>
    <row r="61" spans="1:7" s="63" customFormat="1" ht="57.75" customHeight="1">
      <c r="A61" s="658"/>
      <c r="B61" s="658"/>
      <c r="C61" s="658"/>
      <c r="D61" s="658"/>
      <c r="E61" s="658"/>
      <c r="F61" s="658"/>
      <c r="G61" s="658"/>
    </row>
  </sheetData>
  <mergeCells count="22">
    <mergeCell ref="A3:H3"/>
    <mergeCell ref="C15:H15"/>
    <mergeCell ref="B17:G17"/>
    <mergeCell ref="B12:G12"/>
    <mergeCell ref="A39:G39"/>
    <mergeCell ref="B13:G13"/>
    <mergeCell ref="B18:E18"/>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0"/>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46"/>
  <sheetViews>
    <sheetView view="pageBreakPreview" zoomScaleNormal="100" zoomScaleSheetLayoutView="100" workbookViewId="0">
      <selection activeCell="A32" sqref="A32:XFD32"/>
    </sheetView>
  </sheetViews>
  <sheetFormatPr defaultColWidth="9" defaultRowHeight="13.2"/>
  <cols>
    <col min="1" max="1" width="21.33203125" style="24" customWidth="1"/>
    <col min="2" max="2" width="19.88671875" style="24" customWidth="1"/>
    <col min="3" max="3" width="91.6640625" style="140" customWidth="1"/>
    <col min="4" max="4" width="14.44140625" style="25" customWidth="1"/>
    <col min="5" max="5" width="13.6640625" style="25"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45" t="s">
        <v>250</v>
      </c>
      <c r="B1" s="351" t="s">
        <v>179</v>
      </c>
      <c r="C1" s="346" t="s">
        <v>218</v>
      </c>
      <c r="D1" s="347" t="s">
        <v>174</v>
      </c>
      <c r="E1" s="348" t="s">
        <v>175</v>
      </c>
    </row>
    <row r="2" spans="1:5" ht="23.4" customHeight="1">
      <c r="A2" s="583" t="s">
        <v>219</v>
      </c>
      <c r="B2" s="611" t="s">
        <v>255</v>
      </c>
      <c r="C2" s="612" t="s">
        <v>306</v>
      </c>
      <c r="D2" s="613">
        <v>45772</v>
      </c>
      <c r="E2" s="614">
        <v>45772</v>
      </c>
    </row>
    <row r="3" spans="1:5" ht="23.4" customHeight="1">
      <c r="A3" s="615" t="s">
        <v>219</v>
      </c>
      <c r="B3" s="616" t="s">
        <v>256</v>
      </c>
      <c r="C3" s="617" t="s">
        <v>308</v>
      </c>
      <c r="D3" s="618">
        <v>45772</v>
      </c>
      <c r="E3" s="619">
        <v>45772</v>
      </c>
    </row>
    <row r="4" spans="1:5" ht="23.4" customHeight="1">
      <c r="A4" s="593" t="s">
        <v>219</v>
      </c>
      <c r="B4" s="594" t="s">
        <v>257</v>
      </c>
      <c r="C4" s="595" t="s">
        <v>293</v>
      </c>
      <c r="D4" s="596">
        <v>45772</v>
      </c>
      <c r="E4" s="597">
        <v>45772</v>
      </c>
    </row>
    <row r="5" spans="1:5" ht="23.4" customHeight="1">
      <c r="A5" s="542" t="s">
        <v>220</v>
      </c>
      <c r="B5" s="543" t="s">
        <v>258</v>
      </c>
      <c r="C5" s="544" t="s">
        <v>294</v>
      </c>
      <c r="D5" s="545">
        <v>45768</v>
      </c>
      <c r="E5" s="546">
        <v>45772</v>
      </c>
    </row>
    <row r="6" spans="1:5" ht="23.4" customHeight="1">
      <c r="A6" s="542" t="s">
        <v>219</v>
      </c>
      <c r="B6" s="543" t="s">
        <v>259</v>
      </c>
      <c r="C6" s="544" t="s">
        <v>295</v>
      </c>
      <c r="D6" s="545">
        <v>45771</v>
      </c>
      <c r="E6" s="546">
        <v>45772</v>
      </c>
    </row>
    <row r="7" spans="1:5" ht="23.4" customHeight="1">
      <c r="A7" s="593" t="s">
        <v>219</v>
      </c>
      <c r="B7" s="594" t="s">
        <v>260</v>
      </c>
      <c r="C7" s="595" t="s">
        <v>296</v>
      </c>
      <c r="D7" s="596">
        <v>45771</v>
      </c>
      <c r="E7" s="597">
        <v>45772</v>
      </c>
    </row>
    <row r="8" spans="1:5" ht="23.4" customHeight="1">
      <c r="A8" s="583" t="s">
        <v>220</v>
      </c>
      <c r="B8" s="584" t="s">
        <v>261</v>
      </c>
      <c r="C8" s="585" t="s">
        <v>297</v>
      </c>
      <c r="D8" s="586">
        <v>45771</v>
      </c>
      <c r="E8" s="587">
        <v>45772</v>
      </c>
    </row>
    <row r="9" spans="1:5" ht="23.4" customHeight="1">
      <c r="A9" s="583" t="s">
        <v>219</v>
      </c>
      <c r="B9" s="584" t="s">
        <v>262</v>
      </c>
      <c r="C9" s="585" t="s">
        <v>298</v>
      </c>
      <c r="D9" s="586">
        <v>45771</v>
      </c>
      <c r="E9" s="587">
        <v>45771</v>
      </c>
    </row>
    <row r="10" spans="1:5" ht="23.4" customHeight="1">
      <c r="A10" s="542" t="s">
        <v>219</v>
      </c>
      <c r="B10" s="543" t="s">
        <v>259</v>
      </c>
      <c r="C10" s="544" t="s">
        <v>299</v>
      </c>
      <c r="D10" s="545">
        <v>45770</v>
      </c>
      <c r="E10" s="546">
        <v>45771</v>
      </c>
    </row>
    <row r="11" spans="1:5" ht="23.4" customHeight="1">
      <c r="A11" s="625" t="s">
        <v>219</v>
      </c>
      <c r="B11" s="626" t="s">
        <v>263</v>
      </c>
      <c r="C11" s="627" t="s">
        <v>300</v>
      </c>
      <c r="D11" s="628">
        <v>45770</v>
      </c>
      <c r="E11" s="629">
        <v>45771</v>
      </c>
    </row>
    <row r="12" spans="1:5" ht="23.4" customHeight="1">
      <c r="A12" s="615" t="s">
        <v>219</v>
      </c>
      <c r="B12" s="616" t="s">
        <v>264</v>
      </c>
      <c r="C12" s="617" t="s">
        <v>301</v>
      </c>
      <c r="D12" s="618">
        <v>45770</v>
      </c>
      <c r="E12" s="619">
        <v>45770</v>
      </c>
    </row>
    <row r="13" spans="1:5" ht="23.4" customHeight="1">
      <c r="A13" s="542" t="s">
        <v>219</v>
      </c>
      <c r="B13" s="543" t="s">
        <v>265</v>
      </c>
      <c r="C13" s="544" t="s">
        <v>302</v>
      </c>
      <c r="D13" s="545">
        <v>45768</v>
      </c>
      <c r="E13" s="546">
        <v>45770</v>
      </c>
    </row>
    <row r="14" spans="1:5" ht="23.4" customHeight="1">
      <c r="A14" s="588" t="s">
        <v>219</v>
      </c>
      <c r="B14" s="589" t="s">
        <v>266</v>
      </c>
      <c r="C14" s="590" t="s">
        <v>303</v>
      </c>
      <c r="D14" s="591">
        <v>45769</v>
      </c>
      <c r="E14" s="592">
        <v>45770</v>
      </c>
    </row>
    <row r="15" spans="1:5" ht="23.4" customHeight="1">
      <c r="A15" s="625" t="s">
        <v>219</v>
      </c>
      <c r="B15" s="626" t="s">
        <v>267</v>
      </c>
      <c r="C15" s="627" t="s">
        <v>304</v>
      </c>
      <c r="D15" s="628">
        <v>45769</v>
      </c>
      <c r="E15" s="629">
        <v>45770</v>
      </c>
    </row>
    <row r="16" spans="1:5" ht="23.4" customHeight="1">
      <c r="A16" s="615" t="s">
        <v>219</v>
      </c>
      <c r="B16" s="616" t="s">
        <v>224</v>
      </c>
      <c r="C16" s="617" t="s">
        <v>305</v>
      </c>
      <c r="D16" s="618">
        <v>45769</v>
      </c>
      <c r="E16" s="619">
        <v>45770</v>
      </c>
    </row>
    <row r="17" spans="1:5" ht="23.4" customHeight="1">
      <c r="A17" s="542" t="s">
        <v>220</v>
      </c>
      <c r="B17" s="543" t="s">
        <v>268</v>
      </c>
      <c r="C17" s="544" t="s">
        <v>269</v>
      </c>
      <c r="D17" s="545">
        <v>45769</v>
      </c>
      <c r="E17" s="546">
        <v>45769</v>
      </c>
    </row>
    <row r="18" spans="1:5" ht="23.4" customHeight="1">
      <c r="A18" s="583" t="s">
        <v>219</v>
      </c>
      <c r="B18" s="584" t="s">
        <v>270</v>
      </c>
      <c r="C18" s="585" t="s">
        <v>307</v>
      </c>
      <c r="D18" s="586">
        <v>45769</v>
      </c>
      <c r="E18" s="587">
        <v>45769</v>
      </c>
    </row>
    <row r="19" spans="1:5" ht="23.4" customHeight="1">
      <c r="A19" s="583" t="s">
        <v>219</v>
      </c>
      <c r="B19" s="584" t="s">
        <v>271</v>
      </c>
      <c r="C19" s="585" t="s">
        <v>272</v>
      </c>
      <c r="D19" s="586">
        <v>45769</v>
      </c>
      <c r="E19" s="587">
        <v>45769</v>
      </c>
    </row>
    <row r="20" spans="1:5" ht="23.4" customHeight="1">
      <c r="A20" s="615" t="s">
        <v>219</v>
      </c>
      <c r="B20" s="616" t="s">
        <v>273</v>
      </c>
      <c r="C20" s="617" t="s">
        <v>274</v>
      </c>
      <c r="D20" s="618">
        <v>45768</v>
      </c>
      <c r="E20" s="619">
        <v>45769</v>
      </c>
    </row>
    <row r="21" spans="1:5" ht="23.4" customHeight="1">
      <c r="A21" s="593" t="s">
        <v>219</v>
      </c>
      <c r="B21" s="594" t="s">
        <v>275</v>
      </c>
      <c r="C21" s="595" t="s">
        <v>276</v>
      </c>
      <c r="D21" s="596">
        <v>45768</v>
      </c>
      <c r="E21" s="597">
        <v>45769</v>
      </c>
    </row>
    <row r="22" spans="1:5" ht="23.4" customHeight="1">
      <c r="A22" s="620" t="s">
        <v>219</v>
      </c>
      <c r="B22" s="621" t="s">
        <v>277</v>
      </c>
      <c r="C22" s="622" t="s">
        <v>278</v>
      </c>
      <c r="D22" s="623">
        <v>45768</v>
      </c>
      <c r="E22" s="624">
        <v>45769</v>
      </c>
    </row>
    <row r="23" spans="1:5" ht="23.4" customHeight="1">
      <c r="A23" s="615" t="s">
        <v>219</v>
      </c>
      <c r="B23" s="616" t="s">
        <v>279</v>
      </c>
      <c r="C23" s="617" t="s">
        <v>280</v>
      </c>
      <c r="D23" s="618">
        <v>45768</v>
      </c>
      <c r="E23" s="619">
        <v>45769</v>
      </c>
    </row>
    <row r="24" spans="1:5" ht="23.4" customHeight="1">
      <c r="A24" s="615" t="s">
        <v>219</v>
      </c>
      <c r="B24" s="616" t="s">
        <v>281</v>
      </c>
      <c r="C24" s="617" t="s">
        <v>282</v>
      </c>
      <c r="D24" s="618">
        <v>45768</v>
      </c>
      <c r="E24" s="619">
        <v>45769</v>
      </c>
    </row>
    <row r="25" spans="1:5" ht="23.4" customHeight="1">
      <c r="A25" s="542" t="s">
        <v>219</v>
      </c>
      <c r="B25" s="543" t="s">
        <v>283</v>
      </c>
      <c r="C25" s="544" t="s">
        <v>284</v>
      </c>
      <c r="D25" s="545">
        <v>45768</v>
      </c>
      <c r="E25" s="546">
        <v>45769</v>
      </c>
    </row>
    <row r="26" spans="1:5" ht="23.4" customHeight="1">
      <c r="A26" s="583" t="s">
        <v>219</v>
      </c>
      <c r="B26" s="584" t="s">
        <v>285</v>
      </c>
      <c r="C26" s="585" t="s">
        <v>286</v>
      </c>
      <c r="D26" s="586">
        <v>45768</v>
      </c>
      <c r="E26" s="587">
        <v>45768</v>
      </c>
    </row>
    <row r="27" spans="1:5" ht="23.4" customHeight="1">
      <c r="A27" s="630" t="s">
        <v>221</v>
      </c>
      <c r="B27" s="631" t="s">
        <v>287</v>
      </c>
      <c r="C27" s="632" t="s">
        <v>288</v>
      </c>
      <c r="D27" s="633">
        <v>45765</v>
      </c>
      <c r="E27" s="634">
        <v>45768</v>
      </c>
    </row>
    <row r="28" spans="1:5" ht="23.4" customHeight="1">
      <c r="A28" s="615" t="s">
        <v>219</v>
      </c>
      <c r="B28" s="616" t="s">
        <v>223</v>
      </c>
      <c r="C28" s="617" t="s">
        <v>289</v>
      </c>
      <c r="D28" s="618">
        <v>45765</v>
      </c>
      <c r="E28" s="619">
        <v>45768</v>
      </c>
    </row>
    <row r="29" spans="1:5" ht="23.4" customHeight="1">
      <c r="A29" s="583" t="s">
        <v>219</v>
      </c>
      <c r="B29" s="584" t="s">
        <v>290</v>
      </c>
      <c r="C29" s="585" t="s">
        <v>291</v>
      </c>
      <c r="D29" s="586">
        <v>45765</v>
      </c>
      <c r="E29" s="587">
        <v>45768</v>
      </c>
    </row>
    <row r="30" spans="1:5" ht="23.4" customHeight="1">
      <c r="A30" s="542" t="s">
        <v>219</v>
      </c>
      <c r="B30" s="543" t="s">
        <v>222</v>
      </c>
      <c r="C30" s="544" t="s">
        <v>292</v>
      </c>
      <c r="D30" s="545">
        <v>45765</v>
      </c>
      <c r="E30" s="546">
        <v>45768</v>
      </c>
    </row>
    <row r="31" spans="1:5" ht="23.4" customHeight="1">
      <c r="A31" s="542"/>
      <c r="B31" s="543"/>
      <c r="C31" s="544"/>
      <c r="D31" s="545"/>
      <c r="E31" s="546"/>
    </row>
    <row r="32" spans="1:5" ht="27.6" customHeight="1">
      <c r="A32" s="225" t="s">
        <v>210</v>
      </c>
      <c r="B32" s="226">
        <v>29</v>
      </c>
      <c r="C32" s="229"/>
      <c r="D32" s="156"/>
      <c r="E32" s="156"/>
    </row>
    <row r="33" spans="1:5" ht="19.2" customHeight="1">
      <c r="B33" s="485" t="s">
        <v>203</v>
      </c>
      <c r="D33" s="157"/>
      <c r="E33" s="157"/>
    </row>
    <row r="34" spans="1:5" ht="30" customHeight="1">
      <c r="B34" s="523"/>
      <c r="D34" s="157"/>
      <c r="E34" s="157"/>
    </row>
    <row r="35" spans="1:5" ht="30" customHeight="1">
      <c r="B35" s="523"/>
      <c r="D35" s="157"/>
      <c r="E35" s="157"/>
    </row>
    <row r="36" spans="1:5" ht="16.8" customHeight="1">
      <c r="A36" s="139" t="s">
        <v>176</v>
      </c>
    </row>
    <row r="37" spans="1:5" ht="16.8" customHeight="1">
      <c r="A37" s="883" t="s">
        <v>177</v>
      </c>
      <c r="B37" s="883"/>
      <c r="C37" s="883"/>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sheetData>
  <autoFilter ref="A1:E33" xr:uid="{00000000-0001-0000-0800-000000000000}"/>
  <mergeCells count="1">
    <mergeCell ref="A37:C37"/>
  </mergeCells>
  <phoneticPr fontId="27"/>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3"/>
  <sheetViews>
    <sheetView view="pageBreakPreview" zoomScale="80" zoomScaleNormal="75" zoomScaleSheetLayoutView="80" workbookViewId="0">
      <selection activeCell="A20" sqref="A20:XFD22"/>
    </sheetView>
  </sheetViews>
  <sheetFormatPr defaultColWidth="9" defaultRowHeight="19.2"/>
  <cols>
    <col min="1" max="1" width="231.88671875" style="3" customWidth="1"/>
    <col min="2" max="2" width="33.109375" style="2" hidden="1" customWidth="1"/>
    <col min="3" max="3" width="25.109375" style="143" customWidth="1"/>
    <col min="4" max="16384" width="9" style="1"/>
  </cols>
  <sheetData>
    <row r="1" spans="1:3" s="24" customFormat="1" ht="46.2" customHeight="1" thickBot="1">
      <c r="A1" s="373" t="s">
        <v>251</v>
      </c>
      <c r="B1" s="373" t="s">
        <v>213</v>
      </c>
      <c r="C1" s="433" t="s">
        <v>214</v>
      </c>
    </row>
    <row r="2" spans="1:3" ht="46.95" customHeight="1">
      <c r="A2" s="202" t="s">
        <v>428</v>
      </c>
      <c r="B2" s="353"/>
      <c r="C2" s="884">
        <v>45773</v>
      </c>
    </row>
    <row r="3" spans="1:3" ht="236.4" customHeight="1">
      <c r="A3" s="231" t="s">
        <v>429</v>
      </c>
      <c r="B3" s="354"/>
      <c r="C3" s="885"/>
    </row>
    <row r="4" spans="1:3" ht="34.950000000000003" customHeight="1" thickBot="1">
      <c r="A4" s="530" t="s">
        <v>430</v>
      </c>
      <c r="B4" s="1"/>
      <c r="C4" s="434"/>
    </row>
    <row r="5" spans="1:3" ht="43.2" customHeight="1">
      <c r="A5" s="559" t="s">
        <v>431</v>
      </c>
      <c r="B5" s="1"/>
      <c r="C5" s="558"/>
    </row>
    <row r="6" spans="1:3" ht="258" customHeight="1">
      <c r="A6" s="562" t="s">
        <v>432</v>
      </c>
      <c r="B6" s="1"/>
      <c r="C6" s="509">
        <v>45773</v>
      </c>
    </row>
    <row r="7" spans="1:3" ht="34.950000000000003" customHeight="1" thickBot="1">
      <c r="A7" s="603" t="s">
        <v>433</v>
      </c>
      <c r="B7" s="1"/>
      <c r="C7" s="558"/>
    </row>
    <row r="8" spans="1:3" ht="44.4" customHeight="1">
      <c r="A8" s="560" t="s">
        <v>434</v>
      </c>
      <c r="B8" s="1"/>
      <c r="C8" s="570"/>
    </row>
    <row r="9" spans="1:3" ht="102.6" customHeight="1">
      <c r="A9" s="563" t="s">
        <v>435</v>
      </c>
      <c r="B9" s="1"/>
      <c r="C9" s="509">
        <v>45772</v>
      </c>
    </row>
    <row r="10" spans="1:3" ht="34.950000000000003" customHeight="1" thickBot="1">
      <c r="A10" s="561" t="s">
        <v>436</v>
      </c>
      <c r="B10" s="1"/>
      <c r="C10" s="571"/>
    </row>
    <row r="11" spans="1:3" ht="46.95" customHeight="1">
      <c r="A11" s="579" t="s">
        <v>437</v>
      </c>
      <c r="B11" s="353"/>
      <c r="C11" s="884">
        <v>45771</v>
      </c>
    </row>
    <row r="12" spans="1:3" ht="322.8" customHeight="1">
      <c r="A12" s="231" t="s">
        <v>438</v>
      </c>
      <c r="B12" s="354"/>
      <c r="C12" s="885"/>
    </row>
    <row r="13" spans="1:3" ht="34.950000000000003" customHeight="1" thickBot="1">
      <c r="A13" s="605" t="s">
        <v>439</v>
      </c>
      <c r="B13" s="1"/>
      <c r="C13" s="434"/>
    </row>
    <row r="14" spans="1:3" ht="45.6" customHeight="1">
      <c r="A14" s="604" t="s">
        <v>440</v>
      </c>
      <c r="B14" s="353"/>
      <c r="C14" s="524"/>
    </row>
    <row r="15" spans="1:3" ht="59.4" customHeight="1">
      <c r="A15" s="539" t="s">
        <v>441</v>
      </c>
      <c r="B15" s="354"/>
      <c r="C15" s="528">
        <v>45770</v>
      </c>
    </row>
    <row r="16" spans="1:3" ht="39" customHeight="1" thickBot="1">
      <c r="A16" s="438" t="s">
        <v>442</v>
      </c>
      <c r="B16" s="439"/>
      <c r="C16" s="440"/>
    </row>
    <row r="17" spans="1:3" ht="49.2" customHeight="1">
      <c r="A17" s="202" t="s">
        <v>443</v>
      </c>
      <c r="B17" s="353"/>
      <c r="C17" s="884">
        <v>45772</v>
      </c>
    </row>
    <row r="18" spans="1:3" ht="189" customHeight="1">
      <c r="A18" s="231" t="s">
        <v>444</v>
      </c>
      <c r="B18" s="354"/>
      <c r="C18" s="885"/>
    </row>
    <row r="19" spans="1:3" ht="39" customHeight="1" thickBot="1">
      <c r="A19" s="441" t="s">
        <v>445</v>
      </c>
      <c r="B19" s="1"/>
      <c r="C19" s="434"/>
    </row>
    <row r="20" spans="1:3" ht="43.8" hidden="1" customHeight="1">
      <c r="A20" s="366"/>
      <c r="B20" s="355"/>
      <c r="C20" s="887"/>
    </row>
    <row r="21" spans="1:3" ht="251.4" hidden="1" customHeight="1">
      <c r="A21" s="606"/>
      <c r="B21" s="356"/>
      <c r="C21" s="884"/>
    </row>
    <row r="22" spans="1:3" ht="43.2" hidden="1" customHeight="1" thickBot="1">
      <c r="A22" s="359"/>
      <c r="B22" s="360"/>
      <c r="C22" s="435"/>
    </row>
    <row r="23" spans="1:3" s="168" customFormat="1" ht="49.8" hidden="1" customHeight="1">
      <c r="A23" s="473"/>
      <c r="B23" s="358"/>
      <c r="C23" s="884"/>
    </row>
    <row r="24" spans="1:3" ht="122.4" hidden="1" customHeight="1" thickBot="1">
      <c r="A24" s="442"/>
      <c r="B24" s="350"/>
      <c r="C24" s="885"/>
    </row>
    <row r="25" spans="1:3" s="169" customFormat="1" ht="40.200000000000003" hidden="1" customHeight="1" thickBot="1">
      <c r="A25" s="459"/>
      <c r="B25" s="233"/>
      <c r="C25" s="434"/>
    </row>
    <row r="26" spans="1:3" ht="49.2" hidden="1" customHeight="1">
      <c r="A26" s="446"/>
      <c r="B26" s="353"/>
      <c r="C26" s="887"/>
    </row>
    <row r="27" spans="1:3" ht="205.8" hidden="1" customHeight="1">
      <c r="A27" s="556"/>
      <c r="B27" s="354"/>
      <c r="C27" s="885"/>
    </row>
    <row r="28" spans="1:3" ht="39.6" hidden="1" customHeight="1" thickBot="1">
      <c r="A28" s="349"/>
      <c r="B28" s="1"/>
      <c r="C28" s="432"/>
    </row>
    <row r="29" spans="1:3" ht="51.6" hidden="1" customHeight="1">
      <c r="A29" s="572">
        <v>1.2354166666666666</v>
      </c>
      <c r="B29" s="1"/>
      <c r="C29" s="436"/>
    </row>
    <row r="30" spans="1:3" ht="207" hidden="1" customHeight="1" thickBot="1">
      <c r="A30" s="557"/>
      <c r="B30" s="1"/>
      <c r="C30" s="884"/>
    </row>
    <row r="31" spans="1:3" ht="38.4" hidden="1" customHeight="1" thickBot="1">
      <c r="A31" s="363"/>
      <c r="B31" s="364"/>
      <c r="C31" s="886"/>
    </row>
    <row r="32" spans="1:3" ht="51.6" hidden="1" customHeight="1">
      <c r="A32" s="213"/>
      <c r="B32" s="1"/>
      <c r="C32" s="436"/>
    </row>
    <row r="33" spans="1:3" ht="329.4" hidden="1" customHeight="1" thickBot="1">
      <c r="A33" s="447"/>
      <c r="B33" s="1"/>
      <c r="C33" s="884"/>
    </row>
    <row r="34" spans="1:3" ht="38.4" hidden="1" customHeight="1" thickBot="1">
      <c r="A34" s="363"/>
      <c r="B34" s="364"/>
      <c r="C34" s="886"/>
    </row>
    <row r="35" spans="1:3" ht="36.75" customHeight="1">
      <c r="A35" s="1" t="s">
        <v>178</v>
      </c>
    </row>
    <row r="36" spans="1:3" ht="36.75" customHeight="1"/>
    <row r="37" spans="1:3" ht="25.5" customHeight="1"/>
    <row r="38" spans="1:3" ht="32.25" customHeight="1"/>
    <row r="39" spans="1:3" ht="30.75" customHeight="1"/>
    <row r="40" spans="1:3" ht="42.75" customHeight="1"/>
    <row r="41" spans="1:3" ht="43.5" customHeight="1"/>
    <row r="42" spans="1:3" ht="27.75" customHeight="1"/>
    <row r="43" spans="1:3" ht="30.75" customHeight="1">
      <c r="A43" s="216"/>
    </row>
    <row r="44" spans="1:3" ht="29.25" customHeight="1"/>
    <row r="45" spans="1:3" ht="27" customHeight="1"/>
    <row r="46" spans="1:3" ht="27" customHeight="1"/>
    <row r="47" spans="1:3" ht="27" customHeight="1"/>
    <row r="48" spans="1:3" ht="27" customHeight="1"/>
    <row r="49" ht="27" customHeight="1"/>
    <row r="50" ht="27" customHeight="1"/>
    <row r="51" ht="27" customHeight="1"/>
    <row r="52" ht="27" customHeight="1"/>
    <row r="53" ht="27" customHeight="1"/>
  </sheetData>
  <mergeCells count="8">
    <mergeCell ref="C2:C3"/>
    <mergeCell ref="C33:C34"/>
    <mergeCell ref="C11:C12"/>
    <mergeCell ref="C26:C27"/>
    <mergeCell ref="C23:C24"/>
    <mergeCell ref="C30:C31"/>
    <mergeCell ref="C17:C18"/>
    <mergeCell ref="C20:C21"/>
  </mergeCells>
  <phoneticPr fontId="82"/>
  <hyperlinks>
    <hyperlink ref="A4" r:id="rId1" xr:uid="{2D719026-DBAB-4195-B203-B5F7B0B77089}"/>
    <hyperlink ref="A7" r:id="rId2" xr:uid="{311BD52F-E729-4565-858D-943950D0C151}"/>
    <hyperlink ref="A10" r:id="rId3" xr:uid="{1EF2BDB1-EB9A-437D-8CEE-29390ADB6F82}"/>
    <hyperlink ref="A13" r:id="rId4" xr:uid="{F5020F8E-0AA2-4092-9A1E-BB610757F06E}"/>
    <hyperlink ref="A16" r:id="rId5" xr:uid="{5D92826D-9CD3-46A0-BB08-FEACA76ED371}"/>
    <hyperlink ref="A19" r:id="rId6" xr:uid="{14319887-D5CF-4D74-8F1E-EA81CE9817C5}"/>
  </hyperlinks>
  <pageMargins left="0" right="0" top="0.19685039370078741" bottom="0.39370078740157483" header="0" footer="0.19685039370078741"/>
  <pageSetup paperSize="9" scale="25" orientation="portrait"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7"/>
  <sheetViews>
    <sheetView view="pageBreakPreview" zoomScale="80" zoomScaleNormal="100" zoomScaleSheetLayoutView="80" workbookViewId="0">
      <selection activeCell="O3" sqref="O3"/>
    </sheetView>
  </sheetViews>
  <sheetFormatPr defaultColWidth="9" defaultRowHeight="36" customHeight="1"/>
  <cols>
    <col min="1" max="13" width="9" style="1"/>
    <col min="14" max="14" width="122.5546875" style="1" customWidth="1"/>
    <col min="15" max="15" width="26.88671875" style="4" customWidth="1"/>
    <col min="16" max="16384" width="9" style="1"/>
  </cols>
  <sheetData>
    <row r="1" spans="1:14" ht="46.2" customHeight="1" thickBot="1">
      <c r="A1" s="891" t="s">
        <v>252</v>
      </c>
      <c r="B1" s="892"/>
      <c r="C1" s="892"/>
      <c r="D1" s="892"/>
      <c r="E1" s="892"/>
      <c r="F1" s="892"/>
      <c r="G1" s="892"/>
      <c r="H1" s="892"/>
      <c r="I1" s="892"/>
      <c r="J1" s="892"/>
      <c r="K1" s="892"/>
      <c r="L1" s="892"/>
      <c r="M1" s="892"/>
      <c r="N1" s="893"/>
    </row>
    <row r="2" spans="1:14" ht="40.200000000000003" customHeight="1">
      <c r="A2" s="894" t="s">
        <v>446</v>
      </c>
      <c r="B2" s="895"/>
      <c r="C2" s="895"/>
      <c r="D2" s="895"/>
      <c r="E2" s="895"/>
      <c r="F2" s="895"/>
      <c r="G2" s="895"/>
      <c r="H2" s="895"/>
      <c r="I2" s="895"/>
      <c r="J2" s="895"/>
      <c r="K2" s="895"/>
      <c r="L2" s="895"/>
      <c r="M2" s="895"/>
      <c r="N2" s="896"/>
    </row>
    <row r="3" spans="1:14" s="607" customFormat="1" ht="211.2" customHeight="1">
      <c r="A3" s="897" t="s">
        <v>457</v>
      </c>
      <c r="B3" s="898"/>
      <c r="C3" s="898"/>
      <c r="D3" s="898"/>
      <c r="E3" s="898"/>
      <c r="F3" s="898"/>
      <c r="G3" s="898"/>
      <c r="H3" s="898"/>
      <c r="I3" s="898"/>
      <c r="J3" s="898"/>
      <c r="K3" s="898"/>
      <c r="L3" s="898"/>
      <c r="M3" s="898"/>
      <c r="N3" s="899"/>
    </row>
    <row r="4" spans="1:14" s="607" customFormat="1" ht="33" customHeight="1" thickBot="1">
      <c r="A4" s="900" t="s">
        <v>447</v>
      </c>
      <c r="B4" s="901"/>
      <c r="C4" s="901"/>
      <c r="D4" s="901"/>
      <c r="E4" s="901"/>
      <c r="F4" s="901"/>
      <c r="G4" s="901"/>
      <c r="H4" s="901"/>
      <c r="I4" s="901"/>
      <c r="J4" s="901"/>
      <c r="K4" s="901"/>
      <c r="L4" s="901"/>
      <c r="M4" s="901"/>
      <c r="N4" s="902"/>
    </row>
    <row r="5" spans="1:14" s="607" customFormat="1" ht="42" customHeight="1">
      <c r="A5" s="894" t="s">
        <v>448</v>
      </c>
      <c r="B5" s="895"/>
      <c r="C5" s="895"/>
      <c r="D5" s="895"/>
      <c r="E5" s="895"/>
      <c r="F5" s="895"/>
      <c r="G5" s="895"/>
      <c r="H5" s="895"/>
      <c r="I5" s="895"/>
      <c r="J5" s="895"/>
      <c r="K5" s="895"/>
      <c r="L5" s="895"/>
      <c r="M5" s="895"/>
      <c r="N5" s="896"/>
    </row>
    <row r="6" spans="1:14" s="607" customFormat="1" ht="366.6" customHeight="1">
      <c r="A6" s="897" t="s">
        <v>449</v>
      </c>
      <c r="B6" s="898"/>
      <c r="C6" s="898"/>
      <c r="D6" s="898"/>
      <c r="E6" s="898"/>
      <c r="F6" s="898"/>
      <c r="G6" s="898"/>
      <c r="H6" s="898"/>
      <c r="I6" s="898"/>
      <c r="J6" s="898"/>
      <c r="K6" s="898"/>
      <c r="L6" s="898"/>
      <c r="M6" s="898"/>
      <c r="N6" s="899"/>
    </row>
    <row r="7" spans="1:14" s="607" customFormat="1" ht="34.799999999999997" customHeight="1" thickBot="1">
      <c r="A7" s="900" t="s">
        <v>450</v>
      </c>
      <c r="B7" s="901"/>
      <c r="C7" s="901"/>
      <c r="D7" s="901"/>
      <c r="E7" s="901"/>
      <c r="F7" s="901"/>
      <c r="G7" s="901"/>
      <c r="H7" s="901"/>
      <c r="I7" s="901"/>
      <c r="J7" s="901"/>
      <c r="K7" s="901"/>
      <c r="L7" s="901"/>
      <c r="M7" s="901"/>
      <c r="N7" s="902"/>
    </row>
    <row r="8" spans="1:14" s="607" customFormat="1" ht="46.8" customHeight="1">
      <c r="A8" s="888" t="s">
        <v>451</v>
      </c>
      <c r="B8" s="903"/>
      <c r="C8" s="903"/>
      <c r="D8" s="903"/>
      <c r="E8" s="903"/>
      <c r="F8" s="903"/>
      <c r="G8" s="903"/>
      <c r="H8" s="903"/>
      <c r="I8" s="903"/>
      <c r="J8" s="903"/>
      <c r="K8" s="903"/>
      <c r="L8" s="903"/>
      <c r="M8" s="903"/>
      <c r="N8" s="904"/>
    </row>
    <row r="9" spans="1:14" s="607" customFormat="1" ht="232.2" customHeight="1">
      <c r="A9" s="897" t="s">
        <v>452</v>
      </c>
      <c r="B9" s="898"/>
      <c r="C9" s="898"/>
      <c r="D9" s="898"/>
      <c r="E9" s="898"/>
      <c r="F9" s="898"/>
      <c r="G9" s="898"/>
      <c r="H9" s="898"/>
      <c r="I9" s="898"/>
      <c r="J9" s="898"/>
      <c r="K9" s="898"/>
      <c r="L9" s="898"/>
      <c r="M9" s="898"/>
      <c r="N9" s="899"/>
    </row>
    <row r="10" spans="1:14" s="607" customFormat="1" ht="30.6" customHeight="1" thickBot="1">
      <c r="A10" s="905" t="s">
        <v>453</v>
      </c>
      <c r="B10" s="906"/>
      <c r="C10" s="906"/>
      <c r="D10" s="906"/>
      <c r="E10" s="906"/>
      <c r="F10" s="906"/>
      <c r="G10" s="906"/>
      <c r="H10" s="906"/>
      <c r="I10" s="906"/>
      <c r="J10" s="906"/>
      <c r="K10" s="906"/>
      <c r="L10" s="906"/>
      <c r="M10" s="906"/>
      <c r="N10" s="907"/>
    </row>
    <row r="11" spans="1:14" s="607" customFormat="1" ht="42" customHeight="1">
      <c r="A11" s="888" t="s">
        <v>454</v>
      </c>
      <c r="B11" s="889"/>
      <c r="C11" s="889"/>
      <c r="D11" s="889"/>
      <c r="E11" s="889"/>
      <c r="F11" s="889"/>
      <c r="G11" s="889"/>
      <c r="H11" s="889"/>
      <c r="I11" s="889"/>
      <c r="J11" s="889"/>
      <c r="K11" s="889"/>
      <c r="L11" s="889"/>
      <c r="M11" s="889"/>
      <c r="N11" s="890"/>
    </row>
    <row r="12" spans="1:14" s="607" customFormat="1" ht="80.400000000000006" customHeight="1">
      <c r="A12" s="897" t="s">
        <v>455</v>
      </c>
      <c r="B12" s="898"/>
      <c r="C12" s="898"/>
      <c r="D12" s="898"/>
      <c r="E12" s="898"/>
      <c r="F12" s="898"/>
      <c r="G12" s="898"/>
      <c r="H12" s="898"/>
      <c r="I12" s="898"/>
      <c r="J12" s="898"/>
      <c r="K12" s="898"/>
      <c r="L12" s="898"/>
      <c r="M12" s="898"/>
      <c r="N12" s="899"/>
    </row>
    <row r="13" spans="1:14" s="607" customFormat="1" ht="35.4" customHeight="1" thickBot="1">
      <c r="A13" s="905" t="s">
        <v>456</v>
      </c>
      <c r="B13" s="906"/>
      <c r="C13" s="906"/>
      <c r="D13" s="906"/>
      <c r="E13" s="906"/>
      <c r="F13" s="906"/>
      <c r="G13" s="906"/>
      <c r="H13" s="906"/>
      <c r="I13" s="906"/>
      <c r="J13" s="906"/>
      <c r="K13" s="906"/>
      <c r="L13" s="906"/>
      <c r="M13" s="906"/>
      <c r="N13" s="907"/>
    </row>
    <row r="14" spans="1:14" s="607" customFormat="1" ht="42" hidden="1" customHeight="1">
      <c r="A14" s="908" t="s">
        <v>186</v>
      </c>
      <c r="B14" s="909"/>
      <c r="C14" s="909"/>
      <c r="D14" s="909"/>
      <c r="E14" s="909"/>
      <c r="F14" s="909"/>
      <c r="G14" s="909"/>
      <c r="H14" s="909"/>
      <c r="I14" s="909"/>
      <c r="J14" s="909"/>
      <c r="K14" s="909"/>
      <c r="L14" s="909"/>
      <c r="M14" s="909"/>
      <c r="N14" s="910"/>
    </row>
    <row r="15" spans="1:14" s="607" customFormat="1" ht="195" hidden="1" customHeight="1">
      <c r="A15" s="897" t="s">
        <v>186</v>
      </c>
      <c r="B15" s="898"/>
      <c r="C15" s="898"/>
      <c r="D15" s="898"/>
      <c r="E15" s="898"/>
      <c r="F15" s="898"/>
      <c r="G15" s="898"/>
      <c r="H15" s="898"/>
      <c r="I15" s="898"/>
      <c r="J15" s="898"/>
      <c r="K15" s="898"/>
      <c r="L15" s="898"/>
      <c r="M15" s="898"/>
      <c r="N15" s="899"/>
    </row>
    <row r="16" spans="1:14" s="607" customFormat="1" ht="36" hidden="1" customHeight="1" thickBot="1">
      <c r="A16" s="900"/>
      <c r="B16" s="901"/>
      <c r="C16" s="901"/>
      <c r="D16" s="901"/>
      <c r="E16" s="901"/>
      <c r="F16" s="901"/>
      <c r="G16" s="901"/>
      <c r="H16" s="901"/>
      <c r="I16" s="901"/>
      <c r="J16" s="901"/>
      <c r="K16" s="901"/>
      <c r="L16" s="901"/>
      <c r="M16" s="901"/>
      <c r="N16" s="902"/>
    </row>
    <row r="17" spans="2:2" ht="36" customHeight="1">
      <c r="B17" s="510"/>
    </row>
  </sheetData>
  <mergeCells count="16">
    <mergeCell ref="A12:N12"/>
    <mergeCell ref="A13:N13"/>
    <mergeCell ref="A14:N14"/>
    <mergeCell ref="A15:N15"/>
    <mergeCell ref="A16:N16"/>
    <mergeCell ref="A11:N11"/>
    <mergeCell ref="A1:N1"/>
    <mergeCell ref="A2:N2"/>
    <mergeCell ref="A3:N3"/>
    <mergeCell ref="A4:N4"/>
    <mergeCell ref="A5:N5"/>
    <mergeCell ref="A6:N6"/>
    <mergeCell ref="A7:N7"/>
    <mergeCell ref="A8:N8"/>
    <mergeCell ref="A9:N9"/>
    <mergeCell ref="A10:N10"/>
  </mergeCells>
  <phoneticPr fontId="15"/>
  <hyperlinks>
    <hyperlink ref="A4" r:id="rId1" xr:uid="{D5B8D5A6-2794-4790-8CC3-900F9A546672}"/>
    <hyperlink ref="A7" r:id="rId2" xr:uid="{BEABB050-907E-45FA-9F2B-7C20E49982FD}"/>
    <hyperlink ref="A10" r:id="rId3" xr:uid="{7260A28E-0324-4F79-A64C-6B0996678911}"/>
    <hyperlink ref="A13" r:id="rId4" xr:uid="{EE30393D-3E4A-48D7-A835-CF894FE08D82}"/>
  </hyperlinks>
  <pageMargins left="0.7" right="0.7" top="0.75" bottom="0.75" header="0.3" footer="0.3"/>
  <pageSetup paperSize="9" scale="37"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B4F6-1686-4FBA-827B-89B092F30EEF}">
  <dimension ref="A1:AZ64"/>
  <sheetViews>
    <sheetView view="pageBreakPreview" topLeftCell="A28" zoomScale="75" zoomScaleNormal="100" zoomScaleSheetLayoutView="75" workbookViewId="0">
      <selection activeCell="AE4" sqref="AE4"/>
    </sheetView>
  </sheetViews>
  <sheetFormatPr defaultRowHeight="13.2"/>
  <cols>
    <col min="1" max="18" width="7.5546875" customWidth="1"/>
    <col min="19" max="30" width="7.5546875" style="59" customWidth="1"/>
    <col min="31" max="51" width="8.88671875" style="59"/>
    <col min="52" max="52" width="8.88671875" style="573"/>
  </cols>
  <sheetData>
    <row r="1" spans="1:52" ht="17.399999999999999" customHeight="1">
      <c r="A1" s="601"/>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c r="AK1"/>
      <c r="AL1"/>
      <c r="AM1"/>
      <c r="AN1"/>
      <c r="AO1"/>
      <c r="AP1"/>
      <c r="AQ1"/>
      <c r="AR1"/>
      <c r="AS1"/>
      <c r="AT1"/>
      <c r="AU1"/>
      <c r="AV1"/>
      <c r="AW1"/>
      <c r="AX1"/>
      <c r="AY1"/>
      <c r="AZ1"/>
    </row>
    <row r="2" spans="1:52" ht="17.399999999999999" customHeight="1">
      <c r="A2" s="601"/>
      <c r="B2" s="601"/>
      <c r="C2" s="601"/>
      <c r="D2" s="601"/>
      <c r="E2" s="601"/>
      <c r="F2" s="601"/>
      <c r="G2" s="601"/>
      <c r="H2" s="601"/>
      <c r="I2" s="601"/>
      <c r="J2" s="601"/>
      <c r="K2" s="672" t="s">
        <v>237</v>
      </c>
      <c r="L2" s="672"/>
      <c r="M2" s="672"/>
      <c r="N2" s="672"/>
      <c r="O2" s="672"/>
      <c r="P2" s="672"/>
      <c r="Q2" s="672"/>
      <c r="R2" s="672"/>
      <c r="S2" s="672"/>
      <c r="T2" s="672"/>
      <c r="U2" s="672"/>
      <c r="V2" s="672"/>
      <c r="W2" s="672"/>
      <c r="X2" s="672"/>
      <c r="Y2" s="672"/>
      <c r="Z2" s="672"/>
      <c r="AA2" s="672"/>
      <c r="AB2" s="672"/>
      <c r="AC2" s="601"/>
      <c r="AD2" s="601"/>
      <c r="AE2" s="601"/>
      <c r="AF2" s="601"/>
      <c r="AG2" s="601"/>
      <c r="AH2" s="601"/>
      <c r="AI2" s="601"/>
      <c r="AJ2"/>
      <c r="AK2"/>
      <c r="AL2"/>
      <c r="AM2"/>
      <c r="AN2"/>
      <c r="AO2"/>
      <c r="AP2"/>
      <c r="AQ2"/>
      <c r="AR2"/>
      <c r="AS2"/>
      <c r="AT2"/>
      <c r="AU2"/>
      <c r="AV2"/>
      <c r="AW2"/>
      <c r="AX2"/>
      <c r="AY2"/>
      <c r="AZ2"/>
    </row>
    <row r="3" spans="1:52" ht="17.399999999999999" customHeight="1">
      <c r="A3" s="601"/>
      <c r="B3" s="601"/>
      <c r="C3" s="601"/>
      <c r="D3" s="601"/>
      <c r="E3" s="601"/>
      <c r="F3" s="601"/>
      <c r="G3" s="601"/>
      <c r="H3" s="601"/>
      <c r="I3" s="601"/>
      <c r="J3" s="601"/>
      <c r="K3" s="672"/>
      <c r="L3" s="672"/>
      <c r="M3" s="672"/>
      <c r="N3" s="672"/>
      <c r="O3" s="672"/>
      <c r="P3" s="672"/>
      <c r="Q3" s="672"/>
      <c r="R3" s="672"/>
      <c r="S3" s="672"/>
      <c r="T3" s="672"/>
      <c r="U3" s="672"/>
      <c r="V3" s="672"/>
      <c r="W3" s="672"/>
      <c r="X3" s="672"/>
      <c r="Y3" s="672"/>
      <c r="Z3" s="672"/>
      <c r="AA3" s="672"/>
      <c r="AB3" s="672"/>
      <c r="AC3" s="601"/>
      <c r="AD3" s="601"/>
      <c r="AE3" s="601"/>
      <c r="AF3" s="601"/>
      <c r="AG3" s="601"/>
      <c r="AH3" s="601"/>
      <c r="AI3" s="601"/>
      <c r="AJ3"/>
      <c r="AK3"/>
      <c r="AL3"/>
      <c r="AM3"/>
      <c r="AN3"/>
      <c r="AO3"/>
      <c r="AP3"/>
      <c r="AQ3"/>
      <c r="AR3"/>
      <c r="AS3"/>
      <c r="AT3"/>
      <c r="AU3"/>
      <c r="AV3"/>
      <c r="AW3"/>
      <c r="AX3"/>
      <c r="AY3"/>
      <c r="AZ3"/>
    </row>
    <row r="4" spans="1:52" ht="17.399999999999999" customHeight="1">
      <c r="A4" s="601"/>
      <c r="B4" s="601"/>
      <c r="C4" s="601"/>
      <c r="D4" s="601"/>
      <c r="E4" s="601"/>
      <c r="F4" s="601"/>
      <c r="G4" s="601"/>
      <c r="H4" s="601"/>
      <c r="I4" s="601"/>
      <c r="J4" s="601"/>
      <c r="K4" s="672"/>
      <c r="L4" s="672"/>
      <c r="M4" s="672"/>
      <c r="N4" s="672"/>
      <c r="O4" s="672"/>
      <c r="P4" s="672"/>
      <c r="Q4" s="672"/>
      <c r="R4" s="672"/>
      <c r="S4" s="672"/>
      <c r="T4" s="672"/>
      <c r="U4" s="672"/>
      <c r="V4" s="672"/>
      <c r="W4" s="672"/>
      <c r="X4" s="672"/>
      <c r="Y4" s="672"/>
      <c r="Z4" s="672"/>
      <c r="AA4" s="672"/>
      <c r="AB4" s="672"/>
      <c r="AC4" s="601"/>
      <c r="AD4" s="601"/>
      <c r="AE4" s="601"/>
      <c r="AF4" s="601"/>
      <c r="AG4" s="601"/>
      <c r="AH4" s="601"/>
      <c r="AI4" s="601"/>
      <c r="AJ4"/>
      <c r="AK4"/>
      <c r="AL4"/>
      <c r="AM4"/>
      <c r="AN4"/>
      <c r="AO4"/>
      <c r="AP4"/>
      <c r="AQ4"/>
      <c r="AR4"/>
      <c r="AS4"/>
      <c r="AT4"/>
      <c r="AU4"/>
      <c r="AV4"/>
      <c r="AW4"/>
      <c r="AX4"/>
      <c r="AY4"/>
      <c r="AZ4"/>
    </row>
    <row r="5" spans="1:52" ht="17.399999999999999" customHeight="1">
      <c r="A5" s="601"/>
      <c r="B5" s="601"/>
      <c r="C5" s="601"/>
      <c r="D5" s="601"/>
      <c r="E5" s="601"/>
      <c r="F5" s="601"/>
      <c r="G5" s="601"/>
      <c r="H5" s="601"/>
      <c r="I5" s="601"/>
      <c r="J5" s="601"/>
      <c r="K5" s="672"/>
      <c r="L5" s="672"/>
      <c r="M5" s="672"/>
      <c r="N5" s="672"/>
      <c r="O5" s="672"/>
      <c r="P5" s="672"/>
      <c r="Q5" s="672"/>
      <c r="R5" s="672"/>
      <c r="S5" s="672"/>
      <c r="T5" s="672"/>
      <c r="U5" s="672"/>
      <c r="V5" s="672"/>
      <c r="W5" s="672"/>
      <c r="X5" s="672"/>
      <c r="Y5" s="672"/>
      <c r="Z5" s="672"/>
      <c r="AA5" s="672"/>
      <c r="AB5" s="672"/>
      <c r="AC5" s="601"/>
      <c r="AD5" s="601"/>
      <c r="AE5" s="601"/>
      <c r="AF5" s="601"/>
      <c r="AG5" s="601"/>
      <c r="AH5" s="601"/>
      <c r="AI5" s="601"/>
      <c r="AJ5"/>
      <c r="AK5"/>
      <c r="AL5"/>
      <c r="AM5"/>
      <c r="AN5"/>
      <c r="AO5"/>
      <c r="AP5"/>
      <c r="AQ5"/>
      <c r="AR5"/>
      <c r="AS5"/>
      <c r="AT5"/>
      <c r="AU5"/>
      <c r="AV5"/>
      <c r="AW5"/>
      <c r="AX5"/>
      <c r="AY5"/>
      <c r="AZ5"/>
    </row>
    <row r="6" spans="1:52" ht="17.399999999999999" customHeight="1">
      <c r="A6" s="601"/>
      <c r="B6" s="601"/>
      <c r="C6" s="601"/>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c r="AK6"/>
      <c r="AL6"/>
      <c r="AM6"/>
      <c r="AN6"/>
      <c r="AO6"/>
      <c r="AP6"/>
      <c r="AQ6"/>
      <c r="AR6"/>
      <c r="AS6"/>
      <c r="AT6"/>
      <c r="AU6"/>
      <c r="AV6"/>
      <c r="AW6"/>
      <c r="AX6"/>
      <c r="AY6"/>
      <c r="AZ6"/>
    </row>
    <row r="7" spans="1:52" ht="17.399999999999999" customHeight="1">
      <c r="A7" s="601"/>
      <c r="B7" s="601"/>
      <c r="C7" s="601"/>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c r="AK7"/>
      <c r="AL7"/>
      <c r="AM7"/>
      <c r="AN7"/>
      <c r="AO7"/>
      <c r="AP7"/>
      <c r="AQ7"/>
      <c r="AR7"/>
      <c r="AS7"/>
      <c r="AT7"/>
      <c r="AU7"/>
      <c r="AV7"/>
      <c r="AW7"/>
      <c r="AX7"/>
      <c r="AY7"/>
      <c r="AZ7"/>
    </row>
    <row r="8" spans="1:52" ht="17.399999999999999" customHeight="1">
      <c r="A8" s="601"/>
      <c r="B8" s="601"/>
      <c r="C8" s="601"/>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c r="AK8"/>
      <c r="AL8"/>
      <c r="AM8"/>
      <c r="AN8"/>
      <c r="AO8"/>
      <c r="AP8"/>
      <c r="AQ8"/>
      <c r="AR8"/>
      <c r="AS8"/>
      <c r="AT8"/>
      <c r="AU8"/>
      <c r="AV8"/>
      <c r="AW8"/>
      <c r="AX8"/>
      <c r="AY8"/>
      <c r="AZ8"/>
    </row>
    <row r="9" spans="1:52" ht="17.399999999999999" customHeight="1">
      <c r="A9" s="601"/>
      <c r="B9" s="601"/>
      <c r="C9" s="601"/>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1"/>
      <c r="AH9" s="601"/>
      <c r="AI9" s="601"/>
      <c r="AJ9"/>
      <c r="AK9"/>
      <c r="AL9"/>
      <c r="AM9"/>
      <c r="AN9"/>
      <c r="AO9"/>
      <c r="AP9"/>
      <c r="AQ9"/>
      <c r="AR9"/>
      <c r="AS9"/>
      <c r="AT9"/>
      <c r="AU9"/>
      <c r="AV9"/>
      <c r="AW9"/>
      <c r="AX9"/>
      <c r="AY9"/>
      <c r="AZ9"/>
    </row>
    <row r="10" spans="1:52" ht="17.399999999999999" customHeight="1">
      <c r="A10" s="601"/>
      <c r="B10" s="601"/>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c r="AK10"/>
      <c r="AL10"/>
      <c r="AM10"/>
      <c r="AN10"/>
      <c r="AO10"/>
      <c r="AP10"/>
      <c r="AQ10"/>
      <c r="AR10"/>
      <c r="AS10"/>
      <c r="AT10"/>
      <c r="AU10"/>
      <c r="AV10"/>
      <c r="AW10"/>
      <c r="AX10"/>
      <c r="AY10"/>
      <c r="AZ10"/>
    </row>
    <row r="11" spans="1:52" ht="17.399999999999999" customHeight="1">
      <c r="A11" s="601"/>
      <c r="B11" s="601"/>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c r="AK11"/>
      <c r="AL11"/>
      <c r="AM11"/>
      <c r="AN11"/>
      <c r="AO11"/>
      <c r="AP11"/>
      <c r="AQ11"/>
      <c r="AR11"/>
      <c r="AS11"/>
      <c r="AT11"/>
      <c r="AU11"/>
      <c r="AV11"/>
      <c r="AW11"/>
      <c r="AX11"/>
      <c r="AY11"/>
      <c r="AZ11"/>
    </row>
    <row r="12" spans="1:52" ht="17.399999999999999" customHeight="1">
      <c r="A12" s="601"/>
      <c r="B12" s="601"/>
      <c r="C12" s="601"/>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1"/>
      <c r="AF12" s="601"/>
      <c r="AG12" s="601"/>
      <c r="AH12" s="601"/>
      <c r="AI12" s="601"/>
      <c r="AJ12"/>
      <c r="AK12"/>
      <c r="AL12"/>
      <c r="AM12"/>
      <c r="AN12"/>
      <c r="AO12"/>
      <c r="AP12"/>
      <c r="AQ12"/>
      <c r="AR12"/>
      <c r="AS12"/>
      <c r="AT12"/>
      <c r="AU12"/>
      <c r="AV12"/>
      <c r="AW12"/>
      <c r="AX12"/>
      <c r="AY12"/>
      <c r="AZ12"/>
    </row>
    <row r="13" spans="1:52" ht="17.399999999999999" customHeight="1">
      <c r="A13" s="601"/>
      <c r="B13" s="601"/>
      <c r="C13" s="601"/>
      <c r="D13" s="601"/>
      <c r="E13" s="601"/>
      <c r="F13" s="601"/>
      <c r="G13" s="601"/>
      <c r="H13" s="601"/>
      <c r="I13" s="601"/>
      <c r="J13" s="601"/>
      <c r="K13" s="601"/>
      <c r="L13" s="601"/>
      <c r="M13" s="601"/>
      <c r="N13" s="601"/>
      <c r="O13" s="601"/>
      <c r="P13" s="601"/>
      <c r="Q13" s="601"/>
      <c r="R13" s="601"/>
      <c r="S13" s="601"/>
      <c r="T13" s="601"/>
      <c r="U13" s="601"/>
      <c r="V13" s="601"/>
      <c r="W13" s="601"/>
      <c r="X13" s="601"/>
      <c r="Y13" s="601"/>
      <c r="Z13" s="601"/>
      <c r="AA13" s="601"/>
      <c r="AB13" s="601"/>
      <c r="AC13" s="601"/>
      <c r="AD13" s="601"/>
      <c r="AE13" s="601"/>
      <c r="AF13" s="601"/>
      <c r="AG13" s="601"/>
      <c r="AH13" s="601"/>
      <c r="AI13" s="601"/>
      <c r="AJ13"/>
      <c r="AK13"/>
      <c r="AL13"/>
      <c r="AM13"/>
      <c r="AN13"/>
      <c r="AO13"/>
      <c r="AP13"/>
      <c r="AQ13"/>
      <c r="AR13"/>
      <c r="AS13"/>
      <c r="AT13"/>
      <c r="AU13"/>
      <c r="AV13"/>
      <c r="AW13"/>
      <c r="AX13"/>
      <c r="AY13"/>
      <c r="AZ13"/>
    </row>
    <row r="14" spans="1:52" ht="17.399999999999999" customHeight="1">
      <c r="A14" s="601"/>
      <c r="B14" s="601"/>
      <c r="C14" s="601"/>
      <c r="D14" s="601"/>
      <c r="E14" s="601"/>
      <c r="F14" s="601"/>
      <c r="G14" s="601"/>
      <c r="H14" s="601"/>
      <c r="I14" s="601"/>
      <c r="J14" s="601"/>
      <c r="K14" s="601"/>
      <c r="L14" s="601"/>
      <c r="M14" s="601"/>
      <c r="N14" s="601"/>
      <c r="O14" s="601"/>
      <c r="P14" s="601"/>
      <c r="Q14" s="601"/>
      <c r="R14" s="601"/>
      <c r="S14" s="601"/>
      <c r="T14" s="601"/>
      <c r="U14" s="601"/>
      <c r="V14" s="601"/>
      <c r="W14" s="601"/>
      <c r="X14" s="601"/>
      <c r="Y14" s="601"/>
      <c r="Z14" s="601"/>
      <c r="AA14" s="601"/>
      <c r="AB14" s="601"/>
      <c r="AC14" s="601"/>
      <c r="AD14" s="601"/>
      <c r="AE14" s="601"/>
      <c r="AF14" s="601"/>
      <c r="AG14" s="601"/>
      <c r="AH14" s="601"/>
      <c r="AI14" s="601"/>
      <c r="AJ14"/>
      <c r="AK14"/>
      <c r="AL14"/>
      <c r="AM14"/>
      <c r="AN14"/>
      <c r="AO14"/>
      <c r="AP14"/>
      <c r="AQ14"/>
      <c r="AR14"/>
      <c r="AS14"/>
      <c r="AT14"/>
      <c r="AU14"/>
      <c r="AV14"/>
      <c r="AW14"/>
      <c r="AX14"/>
      <c r="AY14"/>
      <c r="AZ14"/>
    </row>
    <row r="15" spans="1:52" ht="17.399999999999999" customHeight="1">
      <c r="A15" s="601"/>
      <c r="B15" s="601"/>
      <c r="C15" s="601"/>
      <c r="D15" s="601"/>
      <c r="E15" s="601"/>
      <c r="F15" s="601"/>
      <c r="G15" s="601"/>
      <c r="H15" s="601"/>
      <c r="I15" s="601"/>
      <c r="J15" s="601"/>
      <c r="K15" s="601"/>
      <c r="L15" s="601"/>
      <c r="M15" s="601"/>
      <c r="N15" s="601"/>
      <c r="O15" s="601"/>
      <c r="P15" s="601"/>
      <c r="Q15" s="601"/>
      <c r="R15" s="601"/>
      <c r="S15" s="601"/>
      <c r="T15" s="601"/>
      <c r="U15" s="601"/>
      <c r="V15" s="601"/>
      <c r="W15" s="601"/>
      <c r="X15" s="601"/>
      <c r="Y15" s="601"/>
      <c r="Z15" s="601"/>
      <c r="AA15" s="601"/>
      <c r="AB15" s="601"/>
      <c r="AC15" s="601"/>
      <c r="AD15" s="601"/>
      <c r="AE15" s="601"/>
      <c r="AF15" s="601"/>
      <c r="AG15" s="601"/>
      <c r="AH15" s="601"/>
      <c r="AI15" s="601"/>
      <c r="AJ15"/>
      <c r="AK15"/>
      <c r="AL15"/>
      <c r="AM15"/>
      <c r="AN15"/>
      <c r="AO15"/>
      <c r="AP15"/>
      <c r="AQ15"/>
      <c r="AR15"/>
      <c r="AS15"/>
      <c r="AT15"/>
      <c r="AU15"/>
      <c r="AV15"/>
      <c r="AW15"/>
      <c r="AX15"/>
      <c r="AY15"/>
      <c r="AZ15"/>
    </row>
    <row r="16" spans="1:52" ht="17.399999999999999" customHeight="1">
      <c r="A16" s="601"/>
      <c r="B16" s="601"/>
      <c r="C16" s="601"/>
      <c r="D16" s="601"/>
      <c r="E16" s="601"/>
      <c r="F16" s="601"/>
      <c r="G16" s="601"/>
      <c r="H16" s="601"/>
      <c r="I16" s="601"/>
      <c r="J16" s="601"/>
      <c r="K16" s="601"/>
      <c r="L16" s="601"/>
      <c r="M16" s="601"/>
      <c r="N16" s="601"/>
      <c r="O16" s="601"/>
      <c r="P16" s="601"/>
      <c r="Q16" s="601"/>
      <c r="R16" s="601"/>
      <c r="S16" s="601"/>
      <c r="T16" s="601"/>
      <c r="U16" s="601"/>
      <c r="V16" s="601"/>
      <c r="W16" s="601"/>
      <c r="X16" s="601"/>
      <c r="Y16" s="601"/>
      <c r="Z16" s="601"/>
      <c r="AA16" s="601"/>
      <c r="AB16" s="601"/>
      <c r="AC16" s="601"/>
      <c r="AD16" s="601"/>
      <c r="AE16" s="601"/>
      <c r="AF16" s="601"/>
      <c r="AG16" s="601"/>
      <c r="AH16" s="601"/>
      <c r="AI16" s="601"/>
      <c r="AJ16"/>
      <c r="AK16"/>
      <c r="AL16"/>
      <c r="AM16"/>
      <c r="AN16"/>
      <c r="AO16"/>
      <c r="AP16"/>
      <c r="AQ16"/>
      <c r="AR16"/>
      <c r="AS16"/>
      <c r="AT16"/>
      <c r="AU16"/>
      <c r="AV16"/>
      <c r="AW16"/>
      <c r="AX16"/>
      <c r="AY16"/>
      <c r="AZ16"/>
    </row>
    <row r="17" spans="1:52" ht="17.399999999999999" customHeight="1">
      <c r="A17" s="601"/>
      <c r="B17" s="601"/>
      <c r="C17" s="601"/>
      <c r="D17" s="601"/>
      <c r="E17" s="601"/>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c r="AG17" s="601"/>
      <c r="AH17" s="601"/>
      <c r="AI17" s="601"/>
      <c r="AJ17"/>
      <c r="AK17"/>
      <c r="AL17"/>
      <c r="AM17"/>
      <c r="AN17"/>
      <c r="AO17"/>
      <c r="AP17"/>
      <c r="AQ17"/>
      <c r="AR17"/>
      <c r="AS17"/>
      <c r="AT17"/>
      <c r="AU17"/>
      <c r="AV17"/>
      <c r="AW17"/>
      <c r="AX17"/>
      <c r="AY17"/>
      <c r="AZ17"/>
    </row>
    <row r="18" spans="1:52" ht="17.399999999999999" customHeight="1">
      <c r="A18" s="601"/>
      <c r="B18" s="601"/>
      <c r="C18" s="601"/>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c r="AI18" s="601"/>
      <c r="AJ18"/>
      <c r="AK18"/>
      <c r="AL18"/>
      <c r="AM18"/>
      <c r="AN18"/>
      <c r="AO18"/>
      <c r="AP18"/>
      <c r="AQ18"/>
      <c r="AR18"/>
      <c r="AS18"/>
      <c r="AT18"/>
      <c r="AU18"/>
      <c r="AV18"/>
      <c r="AW18"/>
      <c r="AX18"/>
      <c r="AY18"/>
      <c r="AZ18"/>
    </row>
    <row r="19" spans="1:52" ht="17.399999999999999" customHeight="1">
      <c r="A19" s="601"/>
      <c r="B19" s="601"/>
      <c r="C19" s="601"/>
      <c r="D19" s="601"/>
      <c r="E19" s="601"/>
      <c r="F19" s="601"/>
      <c r="G19" s="601"/>
      <c r="H19" s="601"/>
      <c r="I19" s="601"/>
      <c r="J19" s="601"/>
      <c r="K19" s="601"/>
      <c r="L19" s="601"/>
      <c r="M19" s="601"/>
      <c r="N19" s="601"/>
      <c r="O19" s="601"/>
      <c r="P19" s="601"/>
      <c r="Q19" s="601"/>
      <c r="R19" s="601"/>
      <c r="S19" s="601"/>
      <c r="T19" s="601"/>
      <c r="U19" s="601"/>
      <c r="V19" s="601"/>
      <c r="W19" s="601"/>
      <c r="X19" s="601"/>
      <c r="Y19" s="601"/>
      <c r="Z19" s="601"/>
      <c r="AA19" s="601"/>
      <c r="AB19" s="601"/>
      <c r="AC19" s="601"/>
      <c r="AD19" s="601"/>
      <c r="AE19" s="601"/>
      <c r="AF19" s="601"/>
      <c r="AG19" s="601"/>
      <c r="AH19" s="601"/>
      <c r="AI19" s="601"/>
      <c r="AJ19"/>
      <c r="AK19"/>
      <c r="AL19"/>
      <c r="AM19"/>
      <c r="AN19"/>
      <c r="AO19"/>
      <c r="AP19"/>
      <c r="AQ19"/>
      <c r="AR19"/>
      <c r="AS19"/>
      <c r="AT19"/>
      <c r="AU19"/>
      <c r="AV19"/>
      <c r="AW19"/>
      <c r="AX19"/>
      <c r="AY19"/>
      <c r="AZ19"/>
    </row>
    <row r="20" spans="1:52" ht="17.399999999999999" customHeight="1">
      <c r="A20" s="601"/>
      <c r="B20" s="601"/>
      <c r="C20" s="601"/>
      <c r="D20" s="601"/>
      <c r="E20" s="601"/>
      <c r="F20" s="601"/>
      <c r="G20" s="601"/>
      <c r="H20" s="601"/>
      <c r="I20" s="601"/>
      <c r="J20" s="601"/>
      <c r="K20" s="601"/>
      <c r="L20" s="601"/>
      <c r="M20" s="601"/>
      <c r="N20" s="601"/>
      <c r="O20" s="601"/>
      <c r="P20" s="601"/>
      <c r="Q20" s="601"/>
      <c r="R20" s="601"/>
      <c r="S20" s="601"/>
      <c r="T20" s="601"/>
      <c r="U20" s="601"/>
      <c r="V20" s="601"/>
      <c r="W20" s="601"/>
      <c r="X20" s="601"/>
      <c r="Y20" s="601"/>
      <c r="Z20" s="601"/>
      <c r="AA20" s="601"/>
      <c r="AB20" s="601"/>
      <c r="AC20" s="601"/>
      <c r="AD20" s="601"/>
      <c r="AE20" s="601"/>
      <c r="AF20" s="601"/>
      <c r="AG20" s="601"/>
      <c r="AH20" s="601"/>
      <c r="AI20" s="601"/>
      <c r="AJ20"/>
      <c r="AK20"/>
      <c r="AL20"/>
      <c r="AM20"/>
      <c r="AN20"/>
      <c r="AO20"/>
      <c r="AP20"/>
      <c r="AQ20"/>
      <c r="AR20"/>
      <c r="AS20"/>
      <c r="AT20"/>
      <c r="AU20"/>
      <c r="AV20"/>
      <c r="AW20"/>
      <c r="AX20"/>
      <c r="AY20"/>
      <c r="AZ20"/>
    </row>
    <row r="21" spans="1:52" ht="13.2" customHeight="1">
      <c r="A21" s="601"/>
      <c r="B21" s="601"/>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c r="AK21"/>
      <c r="AL21"/>
      <c r="AM21"/>
      <c r="AN21"/>
      <c r="AO21"/>
      <c r="AP21"/>
      <c r="AQ21"/>
      <c r="AR21"/>
      <c r="AS21"/>
      <c r="AT21"/>
      <c r="AU21"/>
      <c r="AV21"/>
      <c r="AW21"/>
      <c r="AX21"/>
      <c r="AY21"/>
      <c r="AZ21"/>
    </row>
    <row r="22" spans="1:52" ht="13.2" customHeight="1">
      <c r="A22" s="601"/>
      <c r="B22" s="601"/>
      <c r="C22" s="601"/>
      <c r="D22" s="601"/>
      <c r="E22" s="601"/>
      <c r="F22" s="601"/>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c r="AK22"/>
      <c r="AL22"/>
      <c r="AM22"/>
      <c r="AN22"/>
      <c r="AO22"/>
      <c r="AP22"/>
      <c r="AQ22"/>
      <c r="AR22"/>
      <c r="AS22"/>
      <c r="AT22"/>
      <c r="AU22"/>
      <c r="AV22"/>
      <c r="AW22"/>
      <c r="AX22"/>
      <c r="AY22"/>
      <c r="AZ22"/>
    </row>
    <row r="23" spans="1:52">
      <c r="A23" s="601"/>
      <c r="B23" s="601"/>
      <c r="C23" s="601"/>
      <c r="D23" s="601"/>
      <c r="E23" s="601"/>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1"/>
      <c r="AG23" s="601"/>
      <c r="AH23" s="601"/>
      <c r="AI23" s="601"/>
      <c r="AJ23"/>
      <c r="AK23"/>
      <c r="AL23"/>
      <c r="AM23"/>
      <c r="AN23"/>
      <c r="AO23"/>
      <c r="AP23"/>
      <c r="AQ23"/>
      <c r="AR23"/>
      <c r="AS23"/>
      <c r="AT23"/>
      <c r="AU23"/>
      <c r="AV23"/>
      <c r="AW23"/>
      <c r="AX23"/>
      <c r="AY23"/>
      <c r="AZ23"/>
    </row>
    <row r="24" spans="1:52">
      <c r="A24" s="601"/>
      <c r="B24" s="601"/>
      <c r="C24" s="601"/>
      <c r="D24" s="601"/>
      <c r="E24" s="601"/>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1"/>
      <c r="AG24" s="601"/>
      <c r="AH24" s="601"/>
      <c r="AI24" s="601"/>
      <c r="AJ24"/>
      <c r="AK24"/>
      <c r="AL24"/>
      <c r="AM24"/>
      <c r="AN24"/>
      <c r="AO24"/>
      <c r="AP24"/>
      <c r="AQ24"/>
      <c r="AR24"/>
      <c r="AS24"/>
      <c r="AT24"/>
      <c r="AU24"/>
      <c r="AV24"/>
      <c r="AW24"/>
      <c r="AX24"/>
      <c r="AY24"/>
      <c r="AZ24"/>
    </row>
    <row r="25" spans="1:52">
      <c r="A25" s="601"/>
      <c r="B25" s="601"/>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c r="AK25"/>
      <c r="AL25"/>
      <c r="AM25"/>
      <c r="AN25"/>
      <c r="AO25"/>
      <c r="AP25"/>
      <c r="AQ25"/>
      <c r="AR25"/>
      <c r="AS25"/>
      <c r="AT25"/>
      <c r="AU25"/>
      <c r="AV25"/>
      <c r="AW25"/>
      <c r="AX25"/>
      <c r="AY25"/>
      <c r="AZ25"/>
    </row>
    <row r="26" spans="1:52">
      <c r="A26" s="601"/>
      <c r="B26" s="601"/>
      <c r="C26" s="601"/>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c r="AK26"/>
      <c r="AL26"/>
      <c r="AM26"/>
      <c r="AN26"/>
      <c r="AO26"/>
      <c r="AP26"/>
      <c r="AQ26"/>
      <c r="AR26"/>
      <c r="AS26"/>
      <c r="AT26"/>
      <c r="AU26"/>
      <c r="AV26"/>
      <c r="AW26"/>
      <c r="AX26"/>
      <c r="AY26"/>
      <c r="AZ26"/>
    </row>
    <row r="27" spans="1:52">
      <c r="A27" s="601"/>
      <c r="B27" s="601"/>
      <c r="C27" s="601"/>
      <c r="D27" s="601"/>
      <c r="E27" s="601"/>
      <c r="F27" s="601"/>
      <c r="G27" s="601"/>
      <c r="H27" s="601"/>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c r="AK27"/>
      <c r="AL27"/>
      <c r="AM27"/>
      <c r="AN27"/>
      <c r="AO27"/>
      <c r="AP27"/>
      <c r="AQ27"/>
      <c r="AR27"/>
      <c r="AS27"/>
      <c r="AT27"/>
      <c r="AU27"/>
      <c r="AV27"/>
      <c r="AW27"/>
      <c r="AX27"/>
      <c r="AY27"/>
      <c r="AZ27"/>
    </row>
    <row r="28" spans="1:52">
      <c r="A28" s="601"/>
      <c r="B28" s="601"/>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c r="AK28"/>
      <c r="AL28"/>
      <c r="AM28"/>
      <c r="AN28"/>
      <c r="AO28"/>
      <c r="AP28"/>
      <c r="AQ28"/>
      <c r="AR28"/>
      <c r="AS28"/>
      <c r="AT28"/>
      <c r="AU28"/>
      <c r="AV28"/>
      <c r="AW28"/>
      <c r="AX28"/>
      <c r="AY28"/>
      <c r="AZ28"/>
    </row>
    <row r="29" spans="1:52">
      <c r="A29" s="601"/>
      <c r="B29" s="601"/>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1"/>
      <c r="AI29" s="601"/>
      <c r="AJ29"/>
      <c r="AK29"/>
      <c r="AL29"/>
      <c r="AM29"/>
      <c r="AN29"/>
      <c r="AO29"/>
      <c r="AP29"/>
      <c r="AQ29"/>
      <c r="AR29"/>
      <c r="AS29"/>
      <c r="AT29"/>
      <c r="AU29"/>
      <c r="AV29"/>
      <c r="AW29"/>
      <c r="AX29"/>
      <c r="AY29"/>
      <c r="AZ29"/>
    </row>
    <row r="30" spans="1:52">
      <c r="A30" s="601"/>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c r="AK30"/>
      <c r="AL30"/>
      <c r="AM30"/>
      <c r="AN30"/>
      <c r="AO30"/>
      <c r="AP30"/>
      <c r="AQ30"/>
      <c r="AR30"/>
      <c r="AS30"/>
      <c r="AT30"/>
      <c r="AU30"/>
      <c r="AV30"/>
      <c r="AW30"/>
      <c r="AX30"/>
      <c r="AY30"/>
      <c r="AZ30"/>
    </row>
    <row r="31" spans="1:52">
      <c r="A31" s="601"/>
      <c r="B31" s="601"/>
      <c r="C31" s="601"/>
      <c r="D31" s="601"/>
      <c r="E31" s="601"/>
      <c r="F31" s="601"/>
      <c r="G31" s="601"/>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1"/>
      <c r="AF31" s="601"/>
      <c r="AG31" s="601"/>
      <c r="AH31" s="601"/>
      <c r="AI31" s="601"/>
      <c r="AJ31"/>
      <c r="AK31"/>
      <c r="AL31"/>
      <c r="AM31"/>
      <c r="AN31"/>
      <c r="AO31"/>
      <c r="AP31"/>
      <c r="AQ31"/>
      <c r="AR31"/>
      <c r="AS31"/>
      <c r="AT31"/>
      <c r="AU31"/>
      <c r="AV31"/>
      <c r="AW31"/>
      <c r="AX31"/>
      <c r="AY31"/>
      <c r="AZ31"/>
    </row>
    <row r="32" spans="1:52">
      <c r="A32" s="601"/>
      <c r="B32" s="601"/>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I32" s="601"/>
      <c r="AJ32"/>
      <c r="AK32"/>
      <c r="AL32"/>
      <c r="AM32"/>
      <c r="AN32"/>
      <c r="AO32"/>
      <c r="AP32"/>
      <c r="AQ32"/>
      <c r="AR32"/>
      <c r="AS32"/>
      <c r="AT32"/>
      <c r="AU32"/>
      <c r="AV32"/>
      <c r="AW32"/>
      <c r="AX32"/>
      <c r="AY32"/>
      <c r="AZ32"/>
    </row>
    <row r="33" spans="1:52">
      <c r="A33" s="601"/>
      <c r="B33" s="601"/>
      <c r="C33" s="601"/>
      <c r="D33" s="601"/>
      <c r="E33" s="601"/>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c r="AK33"/>
      <c r="AL33"/>
      <c r="AM33"/>
      <c r="AN33"/>
      <c r="AO33"/>
      <c r="AP33"/>
      <c r="AQ33"/>
      <c r="AR33"/>
      <c r="AS33"/>
      <c r="AT33"/>
      <c r="AU33"/>
      <c r="AV33"/>
      <c r="AW33"/>
      <c r="AX33"/>
      <c r="AY33"/>
      <c r="AZ33"/>
    </row>
    <row r="34" spans="1:52">
      <c r="A34" s="601"/>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c r="AK34"/>
      <c r="AL34"/>
      <c r="AM34"/>
      <c r="AN34"/>
      <c r="AO34"/>
      <c r="AP34"/>
      <c r="AQ34"/>
      <c r="AR34"/>
      <c r="AS34"/>
      <c r="AT34"/>
      <c r="AU34"/>
      <c r="AV34"/>
      <c r="AW34"/>
      <c r="AX34"/>
      <c r="AY34"/>
      <c r="AZ34"/>
    </row>
    <row r="35" spans="1:52">
      <c r="A35" s="601"/>
      <c r="B35" s="601"/>
      <c r="C35" s="601"/>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row>
    <row r="36" spans="1:52">
      <c r="A36" s="601"/>
      <c r="B36" s="601"/>
      <c r="C36" s="601"/>
      <c r="D36" s="601"/>
      <c r="E36" s="601"/>
      <c r="F36" s="601"/>
      <c r="G36" s="601"/>
      <c r="H36" s="601"/>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1"/>
      <c r="AF36" s="601"/>
      <c r="AG36" s="601"/>
      <c r="AH36" s="601"/>
      <c r="AI36" s="601"/>
    </row>
    <row r="37" spans="1:52">
      <c r="A37" s="601"/>
      <c r="B37" s="601"/>
      <c r="C37" s="601"/>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row>
    <row r="38" spans="1:52">
      <c r="A38" s="601"/>
      <c r="B38" s="601"/>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1"/>
    </row>
    <row r="39" spans="1:52">
      <c r="A39" s="601"/>
      <c r="B39" s="601"/>
      <c r="C39" s="601"/>
      <c r="D39" s="601"/>
      <c r="E39" s="601"/>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1"/>
    </row>
    <row r="40" spans="1:52">
      <c r="A40" s="601"/>
      <c r="B40" s="601"/>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row>
    <row r="41" spans="1:52">
      <c r="A41" s="601"/>
      <c r="B41" s="601"/>
      <c r="C41" s="601"/>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row>
    <row r="42" spans="1:52">
      <c r="A42" s="601"/>
      <c r="B42" s="601"/>
      <c r="C42" s="60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row>
    <row r="43" spans="1:52">
      <c r="A43" s="601"/>
      <c r="B43" s="601"/>
      <c r="C43" s="601"/>
      <c r="D43" s="601"/>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row>
    <row r="44" spans="1:52">
      <c r="A44" s="601"/>
      <c r="B44" s="601"/>
      <c r="C44" s="601"/>
      <c r="D44" s="601"/>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1"/>
    </row>
    <row r="45" spans="1:52">
      <c r="A45" s="601"/>
      <c r="B45" s="601"/>
      <c r="C45" s="601"/>
      <c r="D45" s="601"/>
      <c r="E45" s="601"/>
      <c r="F45" s="601"/>
      <c r="G45" s="601"/>
      <c r="H45" s="601"/>
      <c r="I45" s="601"/>
      <c r="J45" s="601"/>
      <c r="K45" s="601"/>
      <c r="L45" s="601"/>
      <c r="M45" s="601"/>
      <c r="N45" s="601"/>
      <c r="O45" s="601"/>
      <c r="P45" s="601"/>
      <c r="Q45" s="601"/>
      <c r="R45" s="601"/>
      <c r="S45" s="601"/>
      <c r="T45" s="601"/>
      <c r="U45" s="601"/>
      <c r="V45" s="601"/>
      <c r="W45" s="601"/>
      <c r="X45" s="601"/>
      <c r="Y45" s="601"/>
      <c r="Z45" s="601"/>
      <c r="AA45" s="601"/>
      <c r="AB45" s="601"/>
      <c r="AC45" s="601"/>
      <c r="AD45" s="601"/>
      <c r="AE45" s="601"/>
      <c r="AF45" s="601"/>
      <c r="AG45" s="601"/>
      <c r="AH45" s="601"/>
      <c r="AI45" s="601"/>
    </row>
    <row r="46" spans="1:52">
      <c r="A46" s="601"/>
      <c r="B46" s="601"/>
      <c r="C46" s="601"/>
      <c r="D46" s="601"/>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1"/>
    </row>
    <row r="47" spans="1:52">
      <c r="A47" s="601"/>
      <c r="B47" s="601"/>
      <c r="C47" s="601"/>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1"/>
      <c r="AI47" s="601"/>
    </row>
    <row r="48" spans="1:52">
      <c r="A48" s="601"/>
      <c r="B48" s="601"/>
      <c r="C48" s="601"/>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row>
    <row r="49" spans="1:35">
      <c r="A49" s="601"/>
      <c r="B49" s="601"/>
      <c r="C49" s="601"/>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row>
    <row r="50" spans="1:35">
      <c r="A50" s="601"/>
      <c r="B50" s="601"/>
      <c r="C50" s="601"/>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row>
    <row r="51" spans="1:35">
      <c r="A51" s="601"/>
      <c r="B51" s="601"/>
      <c r="C51" s="601"/>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row>
    <row r="52" spans="1:35">
      <c r="A52" s="601"/>
      <c r="B52" s="601"/>
      <c r="C52" s="601"/>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row>
    <row r="53" spans="1:35">
      <c r="A53" s="601"/>
      <c r="B53" s="601"/>
      <c r="C53" s="601"/>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row>
    <row r="54" spans="1:35">
      <c r="A54" s="601"/>
      <c r="B54" s="601"/>
      <c r="C54" s="601"/>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row>
    <row r="55" spans="1:35">
      <c r="A55" s="601"/>
      <c r="B55" s="601"/>
      <c r="C55" s="601"/>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row>
    <row r="56" spans="1:35">
      <c r="A56" s="601"/>
      <c r="B56" s="601"/>
      <c r="C56" s="601"/>
      <c r="D56" s="601"/>
      <c r="E56" s="601"/>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1"/>
    </row>
    <row r="57" spans="1:35">
      <c r="A57" s="601"/>
      <c r="B57" s="601"/>
      <c r="C57" s="601"/>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1"/>
      <c r="AD57" s="601"/>
      <c r="AE57" s="601"/>
      <c r="AF57" s="601"/>
      <c r="AG57" s="601"/>
      <c r="AH57" s="601"/>
      <c r="AI57" s="601"/>
    </row>
    <row r="58" spans="1:35">
      <c r="A58" s="601"/>
      <c r="B58" s="601"/>
      <c r="C58" s="601"/>
      <c r="D58" s="601"/>
      <c r="E58" s="601"/>
      <c r="F58" s="601"/>
      <c r="G58" s="601"/>
      <c r="H58" s="601"/>
      <c r="I58" s="601"/>
      <c r="J58" s="601"/>
      <c r="K58" s="601"/>
      <c r="L58" s="601"/>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row>
    <row r="59" spans="1:35">
      <c r="A59" s="601"/>
      <c r="B59" s="601"/>
      <c r="C59" s="601"/>
      <c r="D59" s="601"/>
      <c r="E59" s="601"/>
      <c r="F59" s="601"/>
      <c r="G59" s="601"/>
      <c r="H59" s="601"/>
      <c r="I59" s="601"/>
      <c r="J59" s="601"/>
      <c r="K59" s="601"/>
      <c r="L59" s="601"/>
      <c r="M59" s="601"/>
      <c r="N59" s="601"/>
      <c r="O59" s="601"/>
      <c r="P59" s="601"/>
      <c r="Q59" s="601"/>
      <c r="R59" s="601"/>
      <c r="S59" s="601"/>
      <c r="T59" s="601"/>
      <c r="U59" s="601"/>
      <c r="V59" s="601"/>
      <c r="W59" s="601"/>
      <c r="X59" s="601"/>
      <c r="Y59" s="601"/>
      <c r="Z59" s="601"/>
      <c r="AA59" s="601"/>
      <c r="AB59" s="601"/>
      <c r="AC59" s="601"/>
      <c r="AD59" s="601"/>
      <c r="AE59" s="601"/>
      <c r="AF59" s="601"/>
      <c r="AG59" s="601"/>
      <c r="AH59" s="601"/>
      <c r="AI59" s="601"/>
    </row>
    <row r="60" spans="1:35">
      <c r="A60" s="601"/>
      <c r="B60" s="601"/>
      <c r="C60" s="601"/>
      <c r="D60" s="601"/>
      <c r="E60" s="601"/>
      <c r="F60" s="601"/>
      <c r="G60" s="601"/>
      <c r="H60" s="601"/>
      <c r="I60" s="601"/>
      <c r="J60" s="601"/>
      <c r="K60" s="601"/>
      <c r="L60" s="601"/>
      <c r="M60" s="601"/>
      <c r="N60" s="601"/>
      <c r="O60" s="601"/>
      <c r="P60" s="601"/>
      <c r="Q60" s="601"/>
      <c r="R60" s="601"/>
      <c r="S60" s="601"/>
      <c r="T60" s="601"/>
      <c r="U60" s="601"/>
      <c r="V60" s="601"/>
      <c r="W60" s="601"/>
      <c r="X60" s="601"/>
      <c r="Y60" s="601"/>
      <c r="Z60" s="601"/>
      <c r="AA60" s="601"/>
      <c r="AB60" s="601"/>
      <c r="AC60" s="601"/>
      <c r="AD60" s="601"/>
      <c r="AE60" s="601"/>
      <c r="AF60" s="601"/>
      <c r="AG60" s="601"/>
      <c r="AH60" s="601"/>
      <c r="AI60" s="601"/>
    </row>
    <row r="61" spans="1:35">
      <c r="A61" s="601"/>
      <c r="B61" s="601"/>
      <c r="C61" s="601"/>
      <c r="D61" s="601"/>
      <c r="E61" s="601"/>
      <c r="F61" s="601"/>
      <c r="G61" s="601"/>
      <c r="H61" s="601"/>
      <c r="I61" s="601"/>
      <c r="J61" s="601"/>
      <c r="K61" s="601"/>
      <c r="L61" s="601"/>
      <c r="M61" s="601"/>
      <c r="N61" s="601"/>
      <c r="O61" s="601"/>
      <c r="P61" s="601"/>
      <c r="Q61" s="601"/>
      <c r="R61" s="601"/>
      <c r="S61" s="601"/>
      <c r="T61" s="601"/>
      <c r="U61" s="601"/>
      <c r="V61" s="601"/>
      <c r="W61" s="601"/>
      <c r="X61" s="601"/>
      <c r="Y61" s="601"/>
      <c r="Z61" s="601"/>
      <c r="AA61" s="601"/>
      <c r="AB61" s="601"/>
      <c r="AC61" s="601"/>
      <c r="AD61" s="601"/>
      <c r="AE61" s="601"/>
      <c r="AF61" s="601"/>
      <c r="AG61" s="601"/>
      <c r="AH61" s="601"/>
      <c r="AI61" s="601"/>
    </row>
    <row r="62" spans="1:35">
      <c r="A62" s="601"/>
      <c r="B62" s="601"/>
      <c r="C62" s="601"/>
      <c r="D62" s="601"/>
      <c r="E62" s="601"/>
      <c r="F62" s="601"/>
      <c r="G62" s="601"/>
      <c r="H62" s="601"/>
      <c r="I62" s="601"/>
      <c r="J62" s="601"/>
      <c r="K62" s="601"/>
      <c r="L62" s="601"/>
      <c r="M62" s="601"/>
      <c r="N62" s="601"/>
      <c r="O62" s="601"/>
      <c r="P62" s="601"/>
      <c r="Q62" s="601"/>
      <c r="R62" s="601"/>
      <c r="S62" s="601"/>
      <c r="T62" s="601"/>
      <c r="U62" s="601"/>
      <c r="V62" s="601"/>
      <c r="W62" s="601"/>
      <c r="X62" s="601"/>
      <c r="Y62" s="601"/>
      <c r="Z62" s="601"/>
      <c r="AA62" s="601"/>
      <c r="AB62" s="601"/>
      <c r="AC62" s="601"/>
      <c r="AD62" s="601"/>
      <c r="AE62" s="601"/>
      <c r="AF62" s="601"/>
      <c r="AG62" s="601"/>
      <c r="AH62" s="601"/>
      <c r="AI62" s="601"/>
    </row>
    <row r="63" spans="1:35">
      <c r="A63" s="601"/>
      <c r="B63" s="601"/>
      <c r="C63" s="601"/>
      <c r="D63" s="601"/>
      <c r="E63" s="601"/>
      <c r="F63" s="601"/>
      <c r="G63" s="601"/>
      <c r="H63" s="601"/>
      <c r="I63" s="601"/>
      <c r="J63" s="601"/>
      <c r="K63" s="601"/>
      <c r="L63" s="601"/>
      <c r="M63" s="601"/>
      <c r="N63" s="601"/>
      <c r="O63" s="601"/>
      <c r="P63" s="601"/>
      <c r="Q63" s="601"/>
      <c r="R63" s="601"/>
      <c r="S63" s="601"/>
      <c r="T63" s="601"/>
      <c r="U63" s="601"/>
      <c r="V63" s="601"/>
      <c r="W63" s="601"/>
      <c r="X63" s="601"/>
      <c r="Y63" s="601"/>
      <c r="Z63" s="601"/>
      <c r="AA63" s="601"/>
      <c r="AB63" s="601"/>
      <c r="AC63" s="601"/>
      <c r="AD63" s="601"/>
      <c r="AE63" s="601"/>
      <c r="AF63" s="601"/>
      <c r="AG63" s="601"/>
      <c r="AH63" s="601"/>
      <c r="AI63" s="601"/>
    </row>
    <row r="64" spans="1:35">
      <c r="A64" s="601"/>
      <c r="B64" s="601"/>
      <c r="C64" s="601"/>
      <c r="D64" s="601"/>
      <c r="E64" s="601"/>
      <c r="F64" s="601"/>
      <c r="G64" s="601"/>
      <c r="H64" s="601"/>
      <c r="I64" s="601"/>
      <c r="J64" s="601"/>
      <c r="K64" s="601"/>
      <c r="L64" s="601"/>
      <c r="M64" s="601"/>
      <c r="N64" s="601"/>
      <c r="O64" s="601"/>
      <c r="P64" s="601"/>
      <c r="Q64" s="601"/>
      <c r="R64" s="601"/>
      <c r="S64" s="601"/>
      <c r="T64" s="601"/>
      <c r="U64" s="601"/>
      <c r="V64" s="601"/>
      <c r="W64" s="601"/>
      <c r="X64" s="601"/>
      <c r="Y64" s="601"/>
      <c r="Z64" s="601"/>
      <c r="AA64" s="601"/>
      <c r="AB64" s="601"/>
      <c r="AC64" s="601"/>
      <c r="AD64" s="601"/>
      <c r="AE64" s="601"/>
      <c r="AF64" s="601"/>
      <c r="AG64" s="601"/>
      <c r="AH64" s="601"/>
      <c r="AI64" s="601"/>
    </row>
  </sheetData>
  <sheetProtection formatCells="0" formatColumns="0" formatRows="0" insertColumns="0" insertRows="0" insertHyperlinks="0" deleteColumns="0" deleteRows="0" sort="0" autoFilter="0" pivotTables="0"/>
  <mergeCells count="1">
    <mergeCell ref="K2:AB5"/>
  </mergeCells>
  <phoneticPr fontId="82"/>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N37" sqref="H37:N37"/>
    </sheetView>
  </sheetViews>
  <sheetFormatPr defaultColWidth="9" defaultRowHeight="13.2"/>
  <cols>
    <col min="1" max="1" width="12.77734375" style="31" customWidth="1"/>
    <col min="2" max="2" width="5.109375" style="31" customWidth="1"/>
    <col min="3" max="3" width="3.77734375" style="31" customWidth="1"/>
    <col min="4" max="4" width="6.88671875" style="31" customWidth="1"/>
    <col min="5" max="5" width="13.109375" style="31" customWidth="1"/>
    <col min="6" max="6" width="13.109375" style="50" customWidth="1"/>
    <col min="7" max="7" width="11.33203125" style="31" customWidth="1"/>
    <col min="8" max="8" width="26.6640625" style="42" customWidth="1"/>
    <col min="9" max="9" width="13" style="36" customWidth="1"/>
    <col min="10" max="10" width="16.109375" style="36" customWidth="1"/>
    <col min="11" max="11" width="13.44140625" style="50" customWidth="1"/>
    <col min="12" max="12" width="23.6640625" style="50" customWidth="1"/>
    <col min="13" max="13" width="13.44140625" style="40" customWidth="1"/>
    <col min="14" max="14" width="16.21875" style="31" customWidth="1"/>
    <col min="15" max="15" width="9" style="32"/>
    <col min="16" max="16384" width="9" style="31"/>
  </cols>
  <sheetData>
    <row r="1" spans="1:16" ht="26.25" customHeight="1" thickTop="1">
      <c r="A1" s="26" t="s">
        <v>39</v>
      </c>
      <c r="B1" s="27"/>
      <c r="C1" s="27"/>
      <c r="D1" s="28"/>
      <c r="E1" s="28"/>
      <c r="F1" s="29"/>
      <c r="G1" s="30"/>
      <c r="H1" s="171"/>
      <c r="I1" s="172" t="s">
        <v>40</v>
      </c>
      <c r="J1" s="173"/>
      <c r="K1" s="174"/>
      <c r="L1" s="175"/>
      <c r="M1" s="176"/>
    </row>
    <row r="2" spans="1:16" ht="17.399999999999999">
      <c r="A2" s="33"/>
      <c r="B2" s="102"/>
      <c r="C2" s="102"/>
      <c r="D2" s="102"/>
      <c r="E2" s="102"/>
      <c r="F2" s="102"/>
      <c r="G2" s="34"/>
      <c r="H2" s="177"/>
      <c r="I2" s="673" t="s">
        <v>205</v>
      </c>
      <c r="J2" s="673"/>
      <c r="K2" s="673"/>
      <c r="L2" s="673"/>
      <c r="M2" s="673"/>
      <c r="N2" s="87"/>
      <c r="O2" s="32" t="s">
        <v>216</v>
      </c>
      <c r="P2" s="67"/>
    </row>
    <row r="3" spans="1:16" ht="17.399999999999999">
      <c r="A3" s="714" t="s">
        <v>209</v>
      </c>
      <c r="B3" s="714"/>
      <c r="C3" s="715"/>
      <c r="D3" s="103"/>
      <c r="E3" s="103"/>
      <c r="F3" s="103"/>
      <c r="G3" s="35"/>
      <c r="H3" s="59"/>
      <c r="I3" s="180"/>
      <c r="J3" s="181"/>
      <c r="K3" s="182"/>
      <c r="L3" s="174"/>
      <c r="M3" s="183"/>
    </row>
    <row r="4" spans="1:16" ht="17.399999999999999">
      <c r="A4" s="714"/>
      <c r="B4" s="714"/>
      <c r="C4" s="715"/>
      <c r="D4" s="103"/>
      <c r="E4" s="103"/>
      <c r="F4" s="103"/>
      <c r="G4" s="37"/>
      <c r="H4" s="184"/>
      <c r="I4" s="184"/>
      <c r="J4" s="173"/>
      <c r="K4" s="182"/>
      <c r="L4" s="174"/>
      <c r="M4" s="183"/>
      <c r="N4" s="134"/>
    </row>
    <row r="5" spans="1:16">
      <c r="A5" s="714"/>
      <c r="B5" s="714"/>
      <c r="C5" s="715"/>
      <c r="D5" s="103"/>
      <c r="E5" s="38"/>
      <c r="F5" s="103"/>
      <c r="G5" s="39"/>
      <c r="H5"/>
      <c r="I5" s="185"/>
      <c r="J5" s="173"/>
      <c r="K5" s="182"/>
      <c r="L5" s="182"/>
      <c r="M5" s="183"/>
      <c r="N5" s="31" t="s">
        <v>242</v>
      </c>
    </row>
    <row r="6" spans="1:16">
      <c r="A6" s="714"/>
      <c r="B6" s="714"/>
      <c r="C6" s="715"/>
      <c r="D6" s="103"/>
      <c r="E6" s="104"/>
      <c r="F6" s="103"/>
      <c r="G6" s="39"/>
      <c r="H6"/>
      <c r="I6" s="186"/>
      <c r="J6" s="173"/>
      <c r="K6" s="182"/>
      <c r="L6" s="182"/>
      <c r="M6" s="183"/>
      <c r="P6" s="31">
        <v>1</v>
      </c>
    </row>
    <row r="7" spans="1:16">
      <c r="A7" s="714"/>
      <c r="B7" s="714"/>
      <c r="C7" s="715"/>
      <c r="D7" s="103"/>
      <c r="E7" s="104"/>
      <c r="F7" s="103" t="s">
        <v>209</v>
      </c>
      <c r="G7" s="39"/>
      <c r="H7" s="187"/>
      <c r="I7" s="185"/>
      <c r="J7" s="173"/>
      <c r="K7" s="182"/>
      <c r="L7" s="182"/>
      <c r="M7" s="183"/>
    </row>
    <row r="8" spans="1:16">
      <c r="A8" s="714"/>
      <c r="B8" s="714"/>
      <c r="C8" s="715"/>
      <c r="D8" s="103"/>
      <c r="E8" s="104"/>
      <c r="F8" s="103"/>
      <c r="G8" s="39"/>
      <c r="H8" s="178"/>
      <c r="I8" s="188"/>
      <c r="J8" s="188"/>
      <c r="K8" s="188"/>
      <c r="L8" s="182"/>
      <c r="M8" s="189"/>
      <c r="N8" s="41" t="s">
        <v>42</v>
      </c>
    </row>
    <row r="9" spans="1:16">
      <c r="A9" s="714"/>
      <c r="B9" s="714"/>
      <c r="C9" s="715"/>
      <c r="D9" s="103"/>
      <c r="E9" s="104"/>
      <c r="F9" s="103"/>
      <c r="G9" s="39"/>
      <c r="H9" s="188"/>
      <c r="I9" s="188"/>
      <c r="J9" s="188"/>
      <c r="K9" s="188"/>
      <c r="L9" s="182"/>
      <c r="M9" s="189"/>
      <c r="N9" s="41"/>
    </row>
    <row r="10" spans="1:16">
      <c r="A10" s="714"/>
      <c r="B10" s="714"/>
      <c r="C10" s="715"/>
      <c r="D10" s="103"/>
      <c r="E10" s="104"/>
      <c r="F10" s="103"/>
      <c r="G10" s="39"/>
      <c r="H10" s="188"/>
      <c r="I10" s="188"/>
      <c r="J10" s="188"/>
      <c r="K10" s="188"/>
      <c r="L10" s="182"/>
      <c r="M10" s="189"/>
      <c r="N10" s="41" t="s">
        <v>43</v>
      </c>
    </row>
    <row r="11" spans="1:16">
      <c r="A11" s="714"/>
      <c r="B11" s="714"/>
      <c r="C11" s="715"/>
      <c r="D11" s="103"/>
      <c r="E11" s="104"/>
      <c r="F11" s="103"/>
      <c r="G11" s="39"/>
      <c r="H11" s="188"/>
      <c r="I11" s="188"/>
      <c r="J11" s="188"/>
      <c r="K11" s="188"/>
      <c r="L11" s="182"/>
      <c r="M11" s="189"/>
    </row>
    <row r="12" spans="1:16">
      <c r="A12" s="714"/>
      <c r="B12" s="714"/>
      <c r="C12" s="715"/>
      <c r="D12" s="103"/>
      <c r="E12" s="104"/>
      <c r="F12" s="103"/>
      <c r="G12" s="39"/>
      <c r="H12" s="188"/>
      <c r="I12" s="188"/>
      <c r="J12" s="188"/>
      <c r="K12" s="188"/>
      <c r="L12" s="182"/>
      <c r="M12" s="189"/>
      <c r="O12" s="145"/>
    </row>
    <row r="13" spans="1:16">
      <c r="A13" s="714"/>
      <c r="B13" s="714"/>
      <c r="C13" s="715"/>
      <c r="D13" s="103"/>
      <c r="E13" s="104"/>
      <c r="F13" s="103"/>
      <c r="G13" s="39"/>
      <c r="H13" s="188"/>
      <c r="I13" s="188"/>
      <c r="J13" s="188"/>
      <c r="K13" s="188"/>
      <c r="L13" s="182"/>
      <c r="M13" s="189"/>
      <c r="N13" s="158" t="s">
        <v>44</v>
      </c>
    </row>
    <row r="14" spans="1:16">
      <c r="A14" s="714"/>
      <c r="B14" s="714"/>
      <c r="C14" s="715"/>
      <c r="D14" s="103"/>
      <c r="E14" s="104"/>
      <c r="F14" s="103"/>
      <c r="G14" s="39"/>
      <c r="H14" s="188"/>
      <c r="I14" s="188"/>
      <c r="J14" s="188"/>
      <c r="K14" s="188"/>
      <c r="L14" s="182"/>
      <c r="M14" s="189"/>
    </row>
    <row r="15" spans="1:16">
      <c r="A15" s="714"/>
      <c r="B15" s="714"/>
      <c r="C15" s="715"/>
      <c r="D15" s="103"/>
      <c r="E15" s="103" t="s">
        <v>17</v>
      </c>
      <c r="F15" s="103"/>
      <c r="G15" s="35"/>
      <c r="H15" s="187"/>
      <c r="I15" s="185"/>
      <c r="J15" s="178"/>
      <c r="K15" s="182"/>
      <c r="L15" s="182"/>
      <c r="M15" s="189"/>
      <c r="N15" s="135" t="s">
        <v>45</v>
      </c>
    </row>
    <row r="16" spans="1:16">
      <c r="A16" s="714"/>
      <c r="B16" s="714"/>
      <c r="C16" s="715"/>
      <c r="D16" s="103"/>
      <c r="E16" s="103"/>
      <c r="F16" s="103"/>
      <c r="G16" s="35"/>
      <c r="H16" s="173"/>
      <c r="I16" s="185"/>
      <c r="J16" s="173"/>
      <c r="K16" s="182"/>
      <c r="L16" s="182"/>
      <c r="M16" s="189"/>
      <c r="N16" s="105" t="s">
        <v>46</v>
      </c>
    </row>
    <row r="17" spans="1:19" ht="20.25" customHeight="1" thickBot="1">
      <c r="A17" s="674" t="s">
        <v>247</v>
      </c>
      <c r="B17" s="675"/>
      <c r="C17" s="675"/>
      <c r="D17" s="106"/>
      <c r="E17" s="107"/>
      <c r="F17" s="676" t="s">
        <v>243</v>
      </c>
      <c r="G17" s="677"/>
      <c r="H17" s="187"/>
      <c r="I17" s="185"/>
      <c r="J17" s="178"/>
      <c r="K17" s="182"/>
      <c r="L17" s="179"/>
      <c r="M17" s="183"/>
    </row>
    <row r="18" spans="1:19" ht="39" customHeight="1" thickTop="1">
      <c r="A18" s="678" t="s">
        <v>47</v>
      </c>
      <c r="B18" s="679"/>
      <c r="C18" s="680"/>
      <c r="D18" s="108" t="s">
        <v>48</v>
      </c>
      <c r="E18" s="486" t="s">
        <v>212</v>
      </c>
      <c r="F18" s="681" t="s">
        <v>49</v>
      </c>
      <c r="G18" s="682"/>
      <c r="H18" s="173"/>
      <c r="I18" s="185"/>
      <c r="J18" s="173"/>
      <c r="K18" s="182"/>
      <c r="L18" s="182"/>
      <c r="M18" s="183"/>
      <c r="Q18" s="31" t="s">
        <v>3</v>
      </c>
      <c r="S18" s="31" t="s">
        <v>17</v>
      </c>
    </row>
    <row r="19" spans="1:19" ht="30" customHeight="1">
      <c r="A19" s="683" t="s">
        <v>180</v>
      </c>
      <c r="B19" s="683"/>
      <c r="C19" s="683"/>
      <c r="D19" s="683"/>
      <c r="E19" s="683"/>
      <c r="F19" s="683"/>
      <c r="G19" s="683"/>
      <c r="H19" s="190"/>
      <c r="I19" s="191" t="s">
        <v>50</v>
      </c>
      <c r="J19" s="191"/>
      <c r="K19" s="191"/>
      <c r="L19" s="179"/>
      <c r="M19" s="183"/>
    </row>
    <row r="20" spans="1:19" ht="17.399999999999999">
      <c r="E20" s="109" t="s">
        <v>51</v>
      </c>
      <c r="F20" s="110" t="s">
        <v>52</v>
      </c>
      <c r="H20" s="146" t="s">
        <v>41</v>
      </c>
      <c r="I20" s="185"/>
      <c r="J20" s="173" t="s">
        <v>17</v>
      </c>
      <c r="K20" s="192" t="s">
        <v>17</v>
      </c>
      <c r="L20" s="182"/>
      <c r="M20" s="183"/>
    </row>
    <row r="21" spans="1:19" ht="16.8" thickBot="1">
      <c r="A21" s="111"/>
      <c r="B21" s="684">
        <v>45774</v>
      </c>
      <c r="C21" s="685"/>
      <c r="D21" s="239" t="s">
        <v>53</v>
      </c>
      <c r="E21" s="686" t="s">
        <v>54</v>
      </c>
      <c r="F21" s="687"/>
      <c r="G21" s="36" t="s">
        <v>55</v>
      </c>
      <c r="H21" s="697" t="s">
        <v>246</v>
      </c>
      <c r="I21" s="698"/>
      <c r="J21" s="698"/>
      <c r="K21" s="698"/>
      <c r="L21" s="698"/>
      <c r="M21" s="193" t="s">
        <v>185</v>
      </c>
      <c r="N21" s="195"/>
    </row>
    <row r="22" spans="1:19" ht="36" customHeight="1" thickTop="1" thickBot="1">
      <c r="A22" s="240" t="s">
        <v>56</v>
      </c>
      <c r="B22" s="699" t="s">
        <v>57</v>
      </c>
      <c r="C22" s="700"/>
      <c r="D22" s="701"/>
      <c r="E22" s="241" t="s">
        <v>244</v>
      </c>
      <c r="F22" s="241" t="s">
        <v>245</v>
      </c>
      <c r="G22" s="242" t="s">
        <v>58</v>
      </c>
      <c r="H22" s="702" t="s">
        <v>59</v>
      </c>
      <c r="I22" s="703"/>
      <c r="J22" s="703"/>
      <c r="K22" s="703"/>
      <c r="L22" s="704"/>
      <c r="M22" s="194" t="s">
        <v>60</v>
      </c>
      <c r="N22" s="196" t="s">
        <v>61</v>
      </c>
      <c r="R22" s="31" t="s">
        <v>3</v>
      </c>
    </row>
    <row r="23" spans="1:19" ht="71.400000000000006" customHeight="1" thickBot="1">
      <c r="A23" s="203" t="s">
        <v>62</v>
      </c>
      <c r="B23" s="688" t="str">
        <f>IF(G23&gt;5,"☆☆☆☆",IF(AND(G23&gt;=2.39,G23&lt;5),"☆☆☆",IF(AND(G23&gt;=1.39,G23&lt;2.4),"☆☆",IF(AND(G23&gt;0,G23&lt;1.4),"☆",IF(AND(G23&gt;=-1.39,G23&lt;0),"★",IF(AND(G23&gt;=-2.39,G23&lt;-1.4),"★★",IF(AND(G23&gt;=-3.39,G23&lt;-2.4),"★★★")))))))</f>
        <v>☆</v>
      </c>
      <c r="C23" s="689"/>
      <c r="D23" s="690"/>
      <c r="E23" s="566">
        <v>5.86</v>
      </c>
      <c r="F23" s="567">
        <v>6.07</v>
      </c>
      <c r="G23" s="148">
        <f t="shared" ref="G23:G69" si="0">F23-E23</f>
        <v>0.20999999999999996</v>
      </c>
      <c r="H23" s="705" t="s">
        <v>238</v>
      </c>
      <c r="I23" s="706"/>
      <c r="J23" s="706"/>
      <c r="K23" s="706"/>
      <c r="L23" s="707"/>
      <c r="M23" s="608" t="s">
        <v>231</v>
      </c>
      <c r="N23" s="609">
        <v>45766</v>
      </c>
      <c r="O23" s="141" t="s">
        <v>63</v>
      </c>
    </row>
    <row r="24" spans="1:19" ht="61.2" customHeight="1" thickBot="1">
      <c r="A24" s="112" t="s">
        <v>64</v>
      </c>
      <c r="B24" s="688" t="str">
        <f>IF(G24&gt;5,"☆☆☆☆",IF(AND(G24&gt;=2.39,G24&lt;5),"☆☆☆",IF(AND(G24&gt;=1.39,G24&lt;2.4),"☆☆",IF(AND(G24&gt;0,G24&lt;1.4),"☆",IF(AND(G24&gt;=-1.39,G24&lt;0),"★",IF(AND(G24&gt;=-2.39,G24&lt;-1.4),"★★",IF(AND(G24&gt;=-3.39,G24&lt;-2.4),"★★★")))))))</f>
        <v>★</v>
      </c>
      <c r="C24" s="689"/>
      <c r="D24" s="690"/>
      <c r="E24" s="566">
        <v>5.5</v>
      </c>
      <c r="F24" s="566">
        <v>5.03</v>
      </c>
      <c r="G24" s="148">
        <f t="shared" si="0"/>
        <v>-0.46999999999999975</v>
      </c>
      <c r="H24" s="708"/>
      <c r="I24" s="709"/>
      <c r="J24" s="709"/>
      <c r="K24" s="709"/>
      <c r="L24" s="710"/>
      <c r="M24" s="243"/>
      <c r="N24" s="244"/>
      <c r="O24" s="141" t="s">
        <v>64</v>
      </c>
      <c r="Q24" s="31" t="s">
        <v>3</v>
      </c>
    </row>
    <row r="25" spans="1:19" ht="65.400000000000006" customHeight="1" thickBot="1">
      <c r="A25" s="245" t="s">
        <v>65</v>
      </c>
      <c r="B25" s="688" t="str">
        <f t="shared" ref="B25:B70" si="1">IF(G25&gt;5,"☆☆☆☆",IF(AND(G25&gt;=2.39,G25&lt;5),"☆☆☆",IF(AND(G25&gt;=1.39,G25&lt;2.4),"☆☆",IF(AND(G25&gt;0,G25&lt;1.4),"☆",IF(AND(G25&gt;=-1.39,G25&lt;0),"★",IF(AND(G25&gt;=-2.39,G25&lt;-1.4),"★★",IF(AND(G25&gt;=-3.39,G25&lt;-2.4),"★★★")))))))</f>
        <v>☆</v>
      </c>
      <c r="C25" s="689"/>
      <c r="D25" s="690"/>
      <c r="E25" s="567">
        <v>8.5</v>
      </c>
      <c r="F25" s="567">
        <v>9.64</v>
      </c>
      <c r="G25" s="148">
        <f t="shared" si="0"/>
        <v>1.1400000000000006</v>
      </c>
      <c r="H25" s="694" t="s">
        <v>321</v>
      </c>
      <c r="I25" s="695"/>
      <c r="J25" s="695"/>
      <c r="K25" s="695"/>
      <c r="L25" s="696"/>
      <c r="M25" s="637" t="s">
        <v>322</v>
      </c>
      <c r="N25" s="636">
        <v>45772</v>
      </c>
      <c r="O25" s="141" t="s">
        <v>65</v>
      </c>
    </row>
    <row r="26" spans="1:19" ht="61.2" customHeight="1" thickBot="1">
      <c r="A26" s="245" t="s">
        <v>66</v>
      </c>
      <c r="B26" s="688" t="str">
        <f t="shared" si="1"/>
        <v>★★</v>
      </c>
      <c r="C26" s="689"/>
      <c r="D26" s="690"/>
      <c r="E26" s="567">
        <v>6.87</v>
      </c>
      <c r="F26" s="566">
        <v>5.2</v>
      </c>
      <c r="G26" s="148">
        <f t="shared" si="0"/>
        <v>-1.67</v>
      </c>
      <c r="H26" s="694" t="s">
        <v>319</v>
      </c>
      <c r="I26" s="695"/>
      <c r="J26" s="695"/>
      <c r="K26" s="695"/>
      <c r="L26" s="696"/>
      <c r="M26" s="635" t="s">
        <v>320</v>
      </c>
      <c r="N26" s="636">
        <v>45772</v>
      </c>
      <c r="O26" s="141" t="s">
        <v>66</v>
      </c>
    </row>
    <row r="27" spans="1:19" ht="61.2" customHeight="1" thickBot="1">
      <c r="A27" s="245" t="s">
        <v>67</v>
      </c>
      <c r="B27" s="688" t="str">
        <f t="shared" si="1"/>
        <v>★★</v>
      </c>
      <c r="C27" s="689"/>
      <c r="D27" s="690"/>
      <c r="E27" s="566">
        <v>5.77</v>
      </c>
      <c r="F27" s="566">
        <v>3.38</v>
      </c>
      <c r="G27" s="148">
        <f t="shared" si="0"/>
        <v>-2.3899999999999997</v>
      </c>
      <c r="H27" s="711"/>
      <c r="I27" s="712"/>
      <c r="J27" s="712"/>
      <c r="K27" s="712"/>
      <c r="L27" s="713"/>
      <c r="M27" s="243"/>
      <c r="N27" s="246"/>
      <c r="O27" s="141" t="s">
        <v>67</v>
      </c>
    </row>
    <row r="28" spans="1:19" ht="61.2" customHeight="1" thickBot="1">
      <c r="A28" s="245" t="s">
        <v>68</v>
      </c>
      <c r="B28" s="688" t="str">
        <f t="shared" si="1"/>
        <v>★</v>
      </c>
      <c r="C28" s="689"/>
      <c r="D28" s="690"/>
      <c r="E28" s="567">
        <v>8.35</v>
      </c>
      <c r="F28" s="567">
        <v>8.0399999999999991</v>
      </c>
      <c r="G28" s="148">
        <f t="shared" si="0"/>
        <v>-0.3100000000000005</v>
      </c>
      <c r="H28" s="691"/>
      <c r="I28" s="692"/>
      <c r="J28" s="692"/>
      <c r="K28" s="692"/>
      <c r="L28" s="693"/>
      <c r="M28" s="243"/>
      <c r="N28" s="244"/>
      <c r="O28" s="141" t="s">
        <v>68</v>
      </c>
    </row>
    <row r="29" spans="1:19" ht="61.2" customHeight="1" thickBot="1">
      <c r="A29" s="245" t="s">
        <v>69</v>
      </c>
      <c r="B29" s="688" t="str">
        <f t="shared" si="1"/>
        <v>★</v>
      </c>
      <c r="C29" s="689"/>
      <c r="D29" s="690"/>
      <c r="E29" s="567">
        <v>7.5</v>
      </c>
      <c r="F29" s="567">
        <v>7.36</v>
      </c>
      <c r="G29" s="148">
        <f t="shared" si="0"/>
        <v>-0.13999999999999968</v>
      </c>
      <c r="H29" s="691"/>
      <c r="I29" s="692"/>
      <c r="J29" s="692"/>
      <c r="K29" s="692"/>
      <c r="L29" s="693"/>
      <c r="M29" s="243"/>
      <c r="N29" s="244"/>
      <c r="O29" s="141" t="s">
        <v>69</v>
      </c>
    </row>
    <row r="30" spans="1:19" ht="61.2" customHeight="1" thickBot="1">
      <c r="A30" s="245" t="s">
        <v>70</v>
      </c>
      <c r="B30" s="688" t="str">
        <f t="shared" si="1"/>
        <v>★</v>
      </c>
      <c r="C30" s="689"/>
      <c r="D30" s="690"/>
      <c r="E30" s="567">
        <v>10.34</v>
      </c>
      <c r="F30" s="567">
        <v>9.24</v>
      </c>
      <c r="G30" s="148">
        <f t="shared" si="0"/>
        <v>-1.0999999999999996</v>
      </c>
      <c r="H30" s="691"/>
      <c r="I30" s="692"/>
      <c r="J30" s="692"/>
      <c r="K30" s="692"/>
      <c r="L30" s="693"/>
      <c r="M30" s="540"/>
      <c r="N30" s="244"/>
      <c r="O30" s="141" t="s">
        <v>70</v>
      </c>
    </row>
    <row r="31" spans="1:19" ht="61.2" customHeight="1" thickBot="1">
      <c r="A31" s="245" t="s">
        <v>71</v>
      </c>
      <c r="B31" s="688" t="str">
        <f t="shared" si="1"/>
        <v>★</v>
      </c>
      <c r="C31" s="689"/>
      <c r="D31" s="690"/>
      <c r="E31" s="567">
        <v>7.93</v>
      </c>
      <c r="F31" s="567">
        <v>7.81</v>
      </c>
      <c r="G31" s="148">
        <f t="shared" si="0"/>
        <v>-0.12000000000000011</v>
      </c>
      <c r="H31" s="723" t="s">
        <v>332</v>
      </c>
      <c r="I31" s="695"/>
      <c r="J31" s="695"/>
      <c r="K31" s="695"/>
      <c r="L31" s="696"/>
      <c r="M31" s="642" t="s">
        <v>331</v>
      </c>
      <c r="N31" s="636">
        <v>45771</v>
      </c>
      <c r="O31" s="141" t="s">
        <v>71</v>
      </c>
    </row>
    <row r="32" spans="1:19" ht="61.2" customHeight="1" thickBot="1">
      <c r="A32" s="247" t="s">
        <v>72</v>
      </c>
      <c r="B32" s="688" t="str">
        <f t="shared" si="1"/>
        <v>★</v>
      </c>
      <c r="C32" s="689"/>
      <c r="D32" s="690"/>
      <c r="E32" s="567">
        <v>10.92</v>
      </c>
      <c r="F32" s="567">
        <v>9.68</v>
      </c>
      <c r="G32" s="148">
        <f t="shared" si="0"/>
        <v>-1.2400000000000002</v>
      </c>
      <c r="H32" s="716"/>
      <c r="I32" s="712"/>
      <c r="J32" s="712"/>
      <c r="K32" s="712"/>
      <c r="L32" s="713"/>
      <c r="M32" s="243"/>
      <c r="N32" s="541"/>
      <c r="O32" s="141" t="s">
        <v>72</v>
      </c>
    </row>
    <row r="33" spans="1:16" ht="61.2" customHeight="1" thickBot="1">
      <c r="A33" s="248" t="s">
        <v>73</v>
      </c>
      <c r="B33" s="688" t="str">
        <f t="shared" si="1"/>
        <v>☆</v>
      </c>
      <c r="C33" s="689"/>
      <c r="D33" s="690"/>
      <c r="E33" s="567">
        <v>7.79</v>
      </c>
      <c r="F33" s="567">
        <v>8.85</v>
      </c>
      <c r="G33" s="148">
        <f t="shared" si="0"/>
        <v>1.0599999999999996</v>
      </c>
      <c r="H33" s="716" t="s">
        <v>227</v>
      </c>
      <c r="I33" s="712"/>
      <c r="J33" s="712"/>
      <c r="K33" s="712"/>
      <c r="L33" s="713"/>
      <c r="M33" s="243" t="s">
        <v>228</v>
      </c>
      <c r="N33" s="244">
        <v>45763</v>
      </c>
      <c r="O33" s="141" t="s">
        <v>73</v>
      </c>
    </row>
    <row r="34" spans="1:16" ht="61.2" customHeight="1" thickBot="1">
      <c r="A34" s="112" t="s">
        <v>74</v>
      </c>
      <c r="B34" s="688" t="str">
        <f t="shared" si="1"/>
        <v>★</v>
      </c>
      <c r="C34" s="689"/>
      <c r="D34" s="690"/>
      <c r="E34" s="567">
        <v>6.58</v>
      </c>
      <c r="F34" s="567">
        <v>6.07</v>
      </c>
      <c r="G34" s="148">
        <f t="shared" si="0"/>
        <v>-0.50999999999999979</v>
      </c>
      <c r="H34" s="720"/>
      <c r="I34" s="721"/>
      <c r="J34" s="721"/>
      <c r="K34" s="721"/>
      <c r="L34" s="722"/>
      <c r="M34" s="580"/>
      <c r="N34" s="581"/>
      <c r="O34" s="141" t="s">
        <v>74</v>
      </c>
    </row>
    <row r="35" spans="1:16" ht="61.2" customHeight="1" thickBot="1">
      <c r="A35" s="249" t="s">
        <v>75</v>
      </c>
      <c r="B35" s="688" t="str">
        <f t="shared" si="1"/>
        <v>★</v>
      </c>
      <c r="C35" s="689"/>
      <c r="D35" s="690"/>
      <c r="E35" s="567">
        <v>7.79</v>
      </c>
      <c r="F35" s="567">
        <v>7.6</v>
      </c>
      <c r="G35" s="148">
        <f t="shared" si="0"/>
        <v>-0.19000000000000039</v>
      </c>
      <c r="H35" s="724" t="s">
        <v>330</v>
      </c>
      <c r="I35" s="725"/>
      <c r="J35" s="725"/>
      <c r="K35" s="725"/>
      <c r="L35" s="726"/>
      <c r="M35" s="640" t="s">
        <v>329</v>
      </c>
      <c r="N35" s="641">
        <v>45770</v>
      </c>
      <c r="O35" s="141" t="s">
        <v>75</v>
      </c>
    </row>
    <row r="36" spans="1:16" ht="61.2" customHeight="1" thickBot="1">
      <c r="A36" s="250" t="s">
        <v>76</v>
      </c>
      <c r="B36" s="688" t="str">
        <f t="shared" si="1"/>
        <v>★</v>
      </c>
      <c r="C36" s="689"/>
      <c r="D36" s="690"/>
      <c r="E36" s="567">
        <v>7.54</v>
      </c>
      <c r="F36" s="567">
        <v>7.17</v>
      </c>
      <c r="G36" s="148">
        <f t="shared" si="0"/>
        <v>-0.37000000000000011</v>
      </c>
      <c r="H36" s="716"/>
      <c r="I36" s="712"/>
      <c r="J36" s="712"/>
      <c r="K36" s="712"/>
      <c r="L36" s="713"/>
      <c r="M36" s="576"/>
      <c r="N36" s="246"/>
      <c r="O36" s="141" t="s">
        <v>76</v>
      </c>
    </row>
    <row r="37" spans="1:16" ht="70.2" customHeight="1" thickBot="1">
      <c r="A37" s="245" t="s">
        <v>77</v>
      </c>
      <c r="B37" s="688" t="str">
        <f t="shared" si="1"/>
        <v>☆☆☆</v>
      </c>
      <c r="C37" s="689"/>
      <c r="D37" s="690"/>
      <c r="E37" s="566">
        <v>4.9000000000000004</v>
      </c>
      <c r="F37" s="567">
        <v>7.63</v>
      </c>
      <c r="G37" s="148">
        <f t="shared" si="0"/>
        <v>2.7299999999999995</v>
      </c>
      <c r="H37" s="691" t="s">
        <v>232</v>
      </c>
      <c r="I37" s="692"/>
      <c r="J37" s="692"/>
      <c r="K37" s="692"/>
      <c r="L37" s="693"/>
      <c r="M37" s="243" t="s">
        <v>233</v>
      </c>
      <c r="N37" s="244">
        <v>45760</v>
      </c>
      <c r="O37" s="141" t="s">
        <v>77</v>
      </c>
    </row>
    <row r="38" spans="1:16" ht="61.2" customHeight="1" thickBot="1">
      <c r="A38" s="245" t="s">
        <v>78</v>
      </c>
      <c r="B38" s="688" t="str">
        <f t="shared" si="1"/>
        <v>☆</v>
      </c>
      <c r="C38" s="689"/>
      <c r="D38" s="690"/>
      <c r="E38" s="567">
        <v>9.2799999999999994</v>
      </c>
      <c r="F38" s="567">
        <v>9.3800000000000008</v>
      </c>
      <c r="G38" s="148">
        <f t="shared" si="0"/>
        <v>0.10000000000000142</v>
      </c>
      <c r="H38" s="717" t="s">
        <v>333</v>
      </c>
      <c r="I38" s="718"/>
      <c r="J38" s="718"/>
      <c r="K38" s="718"/>
      <c r="L38" s="719"/>
      <c r="M38" s="635" t="s">
        <v>334</v>
      </c>
      <c r="N38" s="636">
        <v>45770</v>
      </c>
      <c r="O38" s="141" t="s">
        <v>78</v>
      </c>
    </row>
    <row r="39" spans="1:16" ht="61.2" customHeight="1" thickBot="1">
      <c r="A39" s="245" t="s">
        <v>79</v>
      </c>
      <c r="B39" s="688" t="str">
        <f t="shared" si="1"/>
        <v>☆</v>
      </c>
      <c r="C39" s="689"/>
      <c r="D39" s="690"/>
      <c r="E39" s="568">
        <v>12.86</v>
      </c>
      <c r="F39" s="568">
        <v>13.03</v>
      </c>
      <c r="G39" s="148">
        <f t="shared" si="0"/>
        <v>0.16999999999999993</v>
      </c>
      <c r="H39" s="691"/>
      <c r="I39" s="692"/>
      <c r="J39" s="692"/>
      <c r="K39" s="692"/>
      <c r="L39" s="693"/>
      <c r="M39" s="576"/>
      <c r="N39" s="246"/>
      <c r="O39" s="141" t="s">
        <v>79</v>
      </c>
    </row>
    <row r="40" spans="1:16" ht="61.2" customHeight="1" thickBot="1">
      <c r="A40" s="245" t="s">
        <v>80</v>
      </c>
      <c r="B40" s="688" t="str">
        <f t="shared" si="1"/>
        <v>★</v>
      </c>
      <c r="C40" s="689"/>
      <c r="D40" s="690"/>
      <c r="E40" s="567">
        <v>10.8</v>
      </c>
      <c r="F40" s="567">
        <v>10.4</v>
      </c>
      <c r="G40" s="148">
        <f t="shared" si="0"/>
        <v>-0.40000000000000036</v>
      </c>
      <c r="H40" s="716"/>
      <c r="I40" s="712"/>
      <c r="J40" s="712"/>
      <c r="K40" s="712"/>
      <c r="L40" s="713"/>
      <c r="M40" s="243"/>
      <c r="N40" s="244"/>
      <c r="O40" s="141" t="s">
        <v>80</v>
      </c>
    </row>
    <row r="41" spans="1:16" ht="75" customHeight="1" thickBot="1">
      <c r="A41" s="245" t="s">
        <v>81</v>
      </c>
      <c r="B41" s="688" t="str">
        <f t="shared" si="1"/>
        <v>☆</v>
      </c>
      <c r="C41" s="689"/>
      <c r="D41" s="690"/>
      <c r="E41" s="566">
        <v>5.38</v>
      </c>
      <c r="F41" s="567">
        <v>6.52</v>
      </c>
      <c r="G41" s="148">
        <f t="shared" si="0"/>
        <v>1.1399999999999997</v>
      </c>
      <c r="H41" s="729"/>
      <c r="I41" s="730"/>
      <c r="J41" s="730"/>
      <c r="K41" s="730"/>
      <c r="L41" s="731"/>
      <c r="M41" s="243"/>
      <c r="N41" s="244"/>
      <c r="O41" s="141" t="s">
        <v>81</v>
      </c>
    </row>
    <row r="42" spans="1:16" ht="61.2" customHeight="1" thickBot="1">
      <c r="A42" s="245" t="s">
        <v>82</v>
      </c>
      <c r="B42" s="688" t="str">
        <f t="shared" si="1"/>
        <v>☆</v>
      </c>
      <c r="C42" s="689"/>
      <c r="D42" s="690"/>
      <c r="E42" s="567">
        <v>6.8</v>
      </c>
      <c r="F42" s="567">
        <v>7.96</v>
      </c>
      <c r="G42" s="148">
        <f t="shared" si="0"/>
        <v>1.1600000000000001</v>
      </c>
      <c r="H42" s="716"/>
      <c r="I42" s="712"/>
      <c r="J42" s="712"/>
      <c r="K42" s="712"/>
      <c r="L42" s="713"/>
      <c r="M42" s="576"/>
      <c r="N42" s="244"/>
      <c r="O42" s="141" t="s">
        <v>82</v>
      </c>
      <c r="P42" s="31" t="s">
        <v>41</v>
      </c>
    </row>
    <row r="43" spans="1:16" ht="69" customHeight="1" thickBot="1">
      <c r="A43" s="245" t="s">
        <v>83</v>
      </c>
      <c r="B43" s="688" t="str">
        <f t="shared" si="1"/>
        <v>☆☆</v>
      </c>
      <c r="C43" s="689"/>
      <c r="D43" s="690"/>
      <c r="E43" s="567">
        <v>8.65</v>
      </c>
      <c r="F43" s="567">
        <v>10.26</v>
      </c>
      <c r="G43" s="148">
        <f t="shared" si="0"/>
        <v>1.6099999999999994</v>
      </c>
      <c r="H43" s="691"/>
      <c r="I43" s="692"/>
      <c r="J43" s="692"/>
      <c r="K43" s="692"/>
      <c r="L43" s="693"/>
      <c r="M43" s="243"/>
      <c r="N43" s="244"/>
      <c r="O43" s="141" t="s">
        <v>83</v>
      </c>
    </row>
    <row r="44" spans="1:16" ht="61.2" customHeight="1" thickBot="1">
      <c r="A44" s="251" t="s">
        <v>182</v>
      </c>
      <c r="B44" s="688" t="str">
        <f t="shared" si="1"/>
        <v>★</v>
      </c>
      <c r="C44" s="689"/>
      <c r="D44" s="690"/>
      <c r="E44" s="567">
        <v>6.51</v>
      </c>
      <c r="F44" s="567">
        <v>6.12</v>
      </c>
      <c r="G44" s="148">
        <f t="shared" si="0"/>
        <v>-0.38999999999999968</v>
      </c>
      <c r="H44" s="727" t="s">
        <v>226</v>
      </c>
      <c r="I44" s="728"/>
      <c r="J44" s="728"/>
      <c r="K44" s="728"/>
      <c r="L44" s="728"/>
      <c r="M44" s="610" t="s">
        <v>225</v>
      </c>
      <c r="N44" s="244">
        <v>45764</v>
      </c>
      <c r="O44" s="31" t="s">
        <v>182</v>
      </c>
    </row>
    <row r="45" spans="1:16" ht="61.2" customHeight="1" thickBot="1">
      <c r="A45" s="245" t="s">
        <v>84</v>
      </c>
      <c r="B45" s="688" t="str">
        <f t="shared" si="1"/>
        <v>★</v>
      </c>
      <c r="C45" s="689"/>
      <c r="D45" s="690"/>
      <c r="E45" s="567">
        <v>6.82</v>
      </c>
      <c r="F45" s="567">
        <v>6.7</v>
      </c>
      <c r="G45" s="148">
        <f t="shared" si="0"/>
        <v>-0.12000000000000011</v>
      </c>
      <c r="H45" s="691"/>
      <c r="I45" s="692"/>
      <c r="J45" s="692"/>
      <c r="K45" s="692"/>
      <c r="L45" s="693"/>
      <c r="M45" s="243"/>
      <c r="N45" s="541"/>
      <c r="O45" s="141" t="s">
        <v>84</v>
      </c>
    </row>
    <row r="46" spans="1:16" ht="61.2" customHeight="1" thickBot="1">
      <c r="A46" s="245" t="s">
        <v>85</v>
      </c>
      <c r="B46" s="688" t="str">
        <f t="shared" si="1"/>
        <v>☆☆</v>
      </c>
      <c r="C46" s="689"/>
      <c r="D46" s="690"/>
      <c r="E46" s="567">
        <v>6.55</v>
      </c>
      <c r="F46" s="567">
        <v>7.96</v>
      </c>
      <c r="G46" s="148">
        <f t="shared" si="0"/>
        <v>1.4100000000000001</v>
      </c>
      <c r="H46" s="711"/>
      <c r="I46" s="712"/>
      <c r="J46" s="712"/>
      <c r="K46" s="712"/>
      <c r="L46" s="713"/>
      <c r="M46" s="243"/>
      <c r="N46" s="244"/>
      <c r="O46" s="141" t="s">
        <v>85</v>
      </c>
    </row>
    <row r="47" spans="1:16" ht="61.2" customHeight="1" thickBot="1">
      <c r="A47" s="245" t="s">
        <v>86</v>
      </c>
      <c r="B47" s="688" t="str">
        <f t="shared" si="1"/>
        <v>☆</v>
      </c>
      <c r="C47" s="689"/>
      <c r="D47" s="690"/>
      <c r="E47" s="566">
        <v>3.91</v>
      </c>
      <c r="F47" s="566">
        <v>4.2</v>
      </c>
      <c r="G47" s="148">
        <f t="shared" si="0"/>
        <v>0.29000000000000004</v>
      </c>
      <c r="H47" s="694" t="s">
        <v>355</v>
      </c>
      <c r="I47" s="695"/>
      <c r="J47" s="695"/>
      <c r="K47" s="695"/>
      <c r="L47" s="696"/>
      <c r="M47" s="635" t="s">
        <v>356</v>
      </c>
      <c r="N47" s="636">
        <v>45770</v>
      </c>
      <c r="O47" s="141" t="s">
        <v>86</v>
      </c>
    </row>
    <row r="48" spans="1:16" ht="61.2" customHeight="1" thickBot="1">
      <c r="A48" s="245" t="s">
        <v>87</v>
      </c>
      <c r="B48" s="688" t="str">
        <f t="shared" si="1"/>
        <v>☆</v>
      </c>
      <c r="C48" s="689"/>
      <c r="D48" s="690"/>
      <c r="E48" s="567">
        <v>8.18</v>
      </c>
      <c r="F48" s="567">
        <v>9.2100000000000009</v>
      </c>
      <c r="G48" s="148">
        <f t="shared" si="0"/>
        <v>1.0300000000000011</v>
      </c>
      <c r="H48" s="735"/>
      <c r="I48" s="736"/>
      <c r="J48" s="736"/>
      <c r="K48" s="736"/>
      <c r="L48" s="737"/>
      <c r="M48" s="243"/>
      <c r="N48" s="244"/>
      <c r="O48" s="141" t="s">
        <v>87</v>
      </c>
    </row>
    <row r="49" spans="1:15" ht="61.2" customHeight="1" thickBot="1">
      <c r="A49" s="245" t="s">
        <v>88</v>
      </c>
      <c r="B49" s="688" t="str">
        <f t="shared" si="1"/>
        <v>☆</v>
      </c>
      <c r="C49" s="689"/>
      <c r="D49" s="690"/>
      <c r="E49" s="567">
        <v>8.35</v>
      </c>
      <c r="F49" s="567">
        <v>9.18</v>
      </c>
      <c r="G49" s="148">
        <f t="shared" si="0"/>
        <v>0.83000000000000007</v>
      </c>
      <c r="H49" s="717" t="s">
        <v>426</v>
      </c>
      <c r="I49" s="718"/>
      <c r="J49" s="718"/>
      <c r="K49" s="718"/>
      <c r="L49" s="719"/>
      <c r="M49" s="635" t="s">
        <v>427</v>
      </c>
      <c r="N49" s="636">
        <v>45774</v>
      </c>
      <c r="O49" s="141" t="s">
        <v>88</v>
      </c>
    </row>
    <row r="50" spans="1:15" ht="75.599999999999994" customHeight="1" thickBot="1">
      <c r="A50" s="245" t="s">
        <v>89</v>
      </c>
      <c r="B50" s="688" t="str">
        <f t="shared" si="1"/>
        <v>☆</v>
      </c>
      <c r="C50" s="689"/>
      <c r="D50" s="690"/>
      <c r="E50" s="567">
        <v>9.27</v>
      </c>
      <c r="F50" s="567">
        <v>9.82</v>
      </c>
      <c r="G50" s="148">
        <f t="shared" si="0"/>
        <v>0.55000000000000071</v>
      </c>
      <c r="H50" s="732" t="s">
        <v>323</v>
      </c>
      <c r="I50" s="733"/>
      <c r="J50" s="733"/>
      <c r="K50" s="733"/>
      <c r="L50" s="734"/>
      <c r="M50" s="635" t="s">
        <v>324</v>
      </c>
      <c r="N50" s="638">
        <v>45772</v>
      </c>
      <c r="O50" s="141" t="s">
        <v>89</v>
      </c>
    </row>
    <row r="51" spans="1:15" ht="61.2" customHeight="1" thickBot="1">
      <c r="A51" s="245" t="s">
        <v>90</v>
      </c>
      <c r="B51" s="688" t="str">
        <f t="shared" si="1"/>
        <v>★</v>
      </c>
      <c r="C51" s="689"/>
      <c r="D51" s="690"/>
      <c r="E51" s="567">
        <v>10.33</v>
      </c>
      <c r="F51" s="567">
        <v>10</v>
      </c>
      <c r="G51" s="148">
        <f t="shared" si="0"/>
        <v>-0.33000000000000007</v>
      </c>
      <c r="H51" s="716" t="s">
        <v>229</v>
      </c>
      <c r="I51" s="712"/>
      <c r="J51" s="712"/>
      <c r="K51" s="712"/>
      <c r="L51" s="713"/>
      <c r="M51" s="243" t="s">
        <v>230</v>
      </c>
      <c r="N51" s="244">
        <v>45760</v>
      </c>
      <c r="O51" s="141" t="s">
        <v>90</v>
      </c>
    </row>
    <row r="52" spans="1:15" ht="61.2" customHeight="1" thickBot="1">
      <c r="A52" s="245" t="s">
        <v>91</v>
      </c>
      <c r="B52" s="688" t="str">
        <f t="shared" si="1"/>
        <v>★</v>
      </c>
      <c r="C52" s="689"/>
      <c r="D52" s="690"/>
      <c r="E52" s="567">
        <v>6.93</v>
      </c>
      <c r="F52" s="567">
        <v>6.59</v>
      </c>
      <c r="G52" s="148">
        <f t="shared" si="0"/>
        <v>-0.33999999999999986</v>
      </c>
      <c r="H52" s="691"/>
      <c r="I52" s="692"/>
      <c r="J52" s="692"/>
      <c r="K52" s="692"/>
      <c r="L52" s="693"/>
      <c r="M52" s="243"/>
      <c r="N52" s="244"/>
      <c r="O52" s="141" t="s">
        <v>91</v>
      </c>
    </row>
    <row r="53" spans="1:15" ht="61.2" customHeight="1" thickBot="1">
      <c r="A53" s="245" t="s">
        <v>92</v>
      </c>
      <c r="B53" s="688" t="str">
        <f t="shared" si="1"/>
        <v>☆☆☆</v>
      </c>
      <c r="C53" s="689"/>
      <c r="D53" s="690"/>
      <c r="E53" s="567">
        <v>8</v>
      </c>
      <c r="F53" s="567">
        <v>11.37</v>
      </c>
      <c r="G53" s="148">
        <f t="shared" si="0"/>
        <v>3.3699999999999992</v>
      </c>
      <c r="H53" s="716"/>
      <c r="I53" s="712"/>
      <c r="J53" s="712"/>
      <c r="K53" s="712"/>
      <c r="L53" s="713"/>
      <c r="M53" s="565"/>
      <c r="N53" s="244"/>
      <c r="O53" s="141" t="s">
        <v>92</v>
      </c>
    </row>
    <row r="54" spans="1:15" ht="61.2" customHeight="1" thickBot="1">
      <c r="A54" s="245" t="s">
        <v>93</v>
      </c>
      <c r="B54" s="688" t="str">
        <f t="shared" si="1"/>
        <v>☆☆</v>
      </c>
      <c r="C54" s="689"/>
      <c r="D54" s="690"/>
      <c r="E54" s="567">
        <v>6.73</v>
      </c>
      <c r="F54" s="567">
        <v>8.5500000000000007</v>
      </c>
      <c r="G54" s="148">
        <f t="shared" si="0"/>
        <v>1.8200000000000003</v>
      </c>
      <c r="H54" s="716"/>
      <c r="I54" s="712"/>
      <c r="J54" s="712"/>
      <c r="K54" s="712"/>
      <c r="L54" s="713"/>
      <c r="M54" s="243"/>
      <c r="N54" s="244"/>
      <c r="O54" s="141" t="s">
        <v>93</v>
      </c>
    </row>
    <row r="55" spans="1:15" ht="61.2" customHeight="1" thickBot="1">
      <c r="A55" s="245" t="s">
        <v>94</v>
      </c>
      <c r="B55" s="688" t="str">
        <f t="shared" si="1"/>
        <v>☆☆</v>
      </c>
      <c r="C55" s="689"/>
      <c r="D55" s="690"/>
      <c r="E55" s="567">
        <v>11.14</v>
      </c>
      <c r="F55" s="568">
        <v>12.93</v>
      </c>
      <c r="G55" s="148">
        <f t="shared" si="0"/>
        <v>1.7899999999999991</v>
      </c>
      <c r="H55" s="716"/>
      <c r="I55" s="712"/>
      <c r="J55" s="712"/>
      <c r="K55" s="712"/>
      <c r="L55" s="713"/>
      <c r="M55" s="243"/>
      <c r="N55" s="244"/>
      <c r="O55" s="141" t="s">
        <v>94</v>
      </c>
    </row>
    <row r="56" spans="1:15" ht="61.2" customHeight="1" thickBot="1">
      <c r="A56" s="245" t="s">
        <v>95</v>
      </c>
      <c r="B56" s="688" t="str">
        <f t="shared" si="1"/>
        <v>★</v>
      </c>
      <c r="C56" s="689"/>
      <c r="D56" s="690"/>
      <c r="E56" s="567">
        <v>11.33</v>
      </c>
      <c r="F56" s="567">
        <v>11.07</v>
      </c>
      <c r="G56" s="148">
        <f t="shared" si="0"/>
        <v>-0.25999999999999979</v>
      </c>
      <c r="H56" s="711"/>
      <c r="I56" s="712"/>
      <c r="J56" s="712"/>
      <c r="K56" s="712"/>
      <c r="L56" s="713"/>
      <c r="M56" s="243"/>
      <c r="N56" s="244"/>
      <c r="O56" s="141" t="s">
        <v>95</v>
      </c>
    </row>
    <row r="57" spans="1:15" ht="61.2" customHeight="1" thickBot="1">
      <c r="A57" s="245" t="s">
        <v>96</v>
      </c>
      <c r="B57" s="688" t="str">
        <f t="shared" si="1"/>
        <v>☆</v>
      </c>
      <c r="C57" s="689"/>
      <c r="D57" s="690"/>
      <c r="E57" s="568">
        <v>12.23</v>
      </c>
      <c r="F57" s="568">
        <v>13.45</v>
      </c>
      <c r="G57" s="148">
        <f t="shared" si="0"/>
        <v>1.2199999999999989</v>
      </c>
      <c r="H57" s="711" t="s">
        <v>239</v>
      </c>
      <c r="I57" s="712"/>
      <c r="J57" s="712"/>
      <c r="K57" s="712"/>
      <c r="L57" s="713"/>
      <c r="M57" s="243" t="s">
        <v>240</v>
      </c>
      <c r="N57" s="244">
        <v>45765</v>
      </c>
      <c r="O57" s="141" t="s">
        <v>96</v>
      </c>
    </row>
    <row r="58" spans="1:15" ht="61.2" customHeight="1" thickBot="1">
      <c r="A58" s="245" t="s">
        <v>97</v>
      </c>
      <c r="B58" s="688" t="str">
        <f t="shared" si="1"/>
        <v>☆☆</v>
      </c>
      <c r="C58" s="689"/>
      <c r="D58" s="690"/>
      <c r="E58" s="567">
        <v>6.76</v>
      </c>
      <c r="F58" s="567">
        <v>8.24</v>
      </c>
      <c r="G58" s="148">
        <f t="shared" si="0"/>
        <v>1.4800000000000004</v>
      </c>
      <c r="H58" s="716"/>
      <c r="I58" s="712"/>
      <c r="J58" s="712"/>
      <c r="K58" s="712"/>
      <c r="L58" s="713"/>
      <c r="M58" s="243"/>
      <c r="N58" s="244"/>
      <c r="O58" s="141" t="s">
        <v>97</v>
      </c>
    </row>
    <row r="59" spans="1:15" ht="61.2" customHeight="1" thickBot="1">
      <c r="A59" s="245" t="s">
        <v>98</v>
      </c>
      <c r="B59" s="688" t="str">
        <f t="shared" si="1"/>
        <v>★★</v>
      </c>
      <c r="C59" s="689"/>
      <c r="D59" s="690"/>
      <c r="E59" s="568">
        <v>15.46</v>
      </c>
      <c r="F59" s="568">
        <v>13.42</v>
      </c>
      <c r="G59" s="148">
        <f t="shared" si="0"/>
        <v>-2.0400000000000009</v>
      </c>
      <c r="H59" s="716"/>
      <c r="I59" s="712"/>
      <c r="J59" s="712"/>
      <c r="K59" s="712"/>
      <c r="L59" s="713"/>
      <c r="M59" s="243"/>
      <c r="N59" s="244"/>
      <c r="O59" s="141" t="s">
        <v>98</v>
      </c>
    </row>
    <row r="60" spans="1:15" ht="61.2" customHeight="1" thickBot="1">
      <c r="A60" s="245" t="s">
        <v>99</v>
      </c>
      <c r="B60" s="688" t="str">
        <f t="shared" si="1"/>
        <v>☆☆☆</v>
      </c>
      <c r="C60" s="689"/>
      <c r="D60" s="690"/>
      <c r="E60" s="568">
        <v>14.3</v>
      </c>
      <c r="F60" s="568">
        <v>18.190000000000001</v>
      </c>
      <c r="G60" s="148">
        <f t="shared" si="0"/>
        <v>3.8900000000000006</v>
      </c>
      <c r="H60" s="711"/>
      <c r="I60" s="712"/>
      <c r="J60" s="712"/>
      <c r="K60" s="712"/>
      <c r="L60" s="713"/>
      <c r="M60" s="243"/>
      <c r="N60" s="244"/>
      <c r="O60" s="141" t="s">
        <v>99</v>
      </c>
    </row>
    <row r="61" spans="1:15" ht="61.2" customHeight="1" thickBot="1">
      <c r="A61" s="245" t="s">
        <v>100</v>
      </c>
      <c r="B61" s="688" t="str">
        <f t="shared" si="1"/>
        <v>☆☆</v>
      </c>
      <c r="C61" s="689"/>
      <c r="D61" s="690"/>
      <c r="E61" s="566">
        <v>4.05</v>
      </c>
      <c r="F61" s="566">
        <v>5.6</v>
      </c>
      <c r="G61" s="148">
        <f t="shared" si="0"/>
        <v>1.5499999999999998</v>
      </c>
      <c r="H61" s="716"/>
      <c r="I61" s="712"/>
      <c r="J61" s="712"/>
      <c r="K61" s="712"/>
      <c r="L61" s="713"/>
      <c r="M61" s="243"/>
      <c r="N61" s="244"/>
      <c r="O61" s="141" t="s">
        <v>100</v>
      </c>
    </row>
    <row r="62" spans="1:15" ht="69" customHeight="1" thickBot="1">
      <c r="A62" s="245" t="s">
        <v>101</v>
      </c>
      <c r="B62" s="688" t="str">
        <f t="shared" si="1"/>
        <v>☆</v>
      </c>
      <c r="C62" s="689"/>
      <c r="D62" s="690"/>
      <c r="E62" s="567">
        <v>10.029999999999999</v>
      </c>
      <c r="F62" s="567">
        <v>10.56</v>
      </c>
      <c r="G62" s="148">
        <f t="shared" si="0"/>
        <v>0.53000000000000114</v>
      </c>
      <c r="H62" s="694" t="s">
        <v>325</v>
      </c>
      <c r="I62" s="695"/>
      <c r="J62" s="695"/>
      <c r="K62" s="695"/>
      <c r="L62" s="696"/>
      <c r="M62" s="639" t="s">
        <v>326</v>
      </c>
      <c r="N62" s="636">
        <v>45771</v>
      </c>
      <c r="O62" s="141" t="s">
        <v>101</v>
      </c>
    </row>
    <row r="63" spans="1:15" ht="61.2" customHeight="1" thickBot="1">
      <c r="A63" s="245" t="s">
        <v>102</v>
      </c>
      <c r="B63" s="688" t="str">
        <f t="shared" si="1"/>
        <v>☆</v>
      </c>
      <c r="C63" s="689"/>
      <c r="D63" s="690"/>
      <c r="E63" s="567">
        <v>10.5</v>
      </c>
      <c r="F63" s="567">
        <v>11</v>
      </c>
      <c r="G63" s="148">
        <f t="shared" si="0"/>
        <v>0.5</v>
      </c>
      <c r="H63" s="691"/>
      <c r="I63" s="692"/>
      <c r="J63" s="692"/>
      <c r="K63" s="692"/>
      <c r="L63" s="693"/>
      <c r="M63" s="550"/>
      <c r="N63" s="244"/>
      <c r="O63" s="141" t="s">
        <v>102</v>
      </c>
    </row>
    <row r="64" spans="1:15" ht="61.2" customHeight="1" thickBot="1">
      <c r="A64" s="245" t="s">
        <v>103</v>
      </c>
      <c r="B64" s="688" t="str">
        <f t="shared" si="1"/>
        <v>★</v>
      </c>
      <c r="C64" s="689"/>
      <c r="D64" s="690"/>
      <c r="E64" s="567">
        <v>9.74</v>
      </c>
      <c r="F64" s="567">
        <v>9.06</v>
      </c>
      <c r="G64" s="148">
        <f t="shared" si="0"/>
        <v>-0.67999999999999972</v>
      </c>
      <c r="H64" s="780"/>
      <c r="I64" s="781"/>
      <c r="J64" s="781"/>
      <c r="K64" s="781"/>
      <c r="L64" s="782"/>
      <c r="M64" s="243"/>
      <c r="N64" s="244"/>
      <c r="O64" s="141" t="s">
        <v>103</v>
      </c>
    </row>
    <row r="65" spans="1:18" ht="61.2" customHeight="1" thickBot="1">
      <c r="A65" s="245" t="s">
        <v>104</v>
      </c>
      <c r="B65" s="688" t="str">
        <f t="shared" si="1"/>
        <v>☆☆</v>
      </c>
      <c r="C65" s="689"/>
      <c r="D65" s="690"/>
      <c r="E65" s="567">
        <v>7.49</v>
      </c>
      <c r="F65" s="567">
        <v>9.41</v>
      </c>
      <c r="G65" s="148">
        <f t="shared" si="0"/>
        <v>1.92</v>
      </c>
      <c r="H65" s="786"/>
      <c r="I65" s="787"/>
      <c r="J65" s="787"/>
      <c r="K65" s="787"/>
      <c r="L65" s="788"/>
      <c r="M65" s="574"/>
      <c r="N65" s="244"/>
      <c r="O65" s="141" t="s">
        <v>104</v>
      </c>
    </row>
    <row r="66" spans="1:18" ht="61.2" customHeight="1" thickBot="1">
      <c r="A66" s="245" t="s">
        <v>105</v>
      </c>
      <c r="B66" s="688" t="str">
        <f t="shared" si="1"/>
        <v>☆</v>
      </c>
      <c r="C66" s="689"/>
      <c r="D66" s="690"/>
      <c r="E66" s="568">
        <v>15.69</v>
      </c>
      <c r="F66" s="568">
        <v>16.670000000000002</v>
      </c>
      <c r="G66" s="148">
        <f t="shared" si="0"/>
        <v>0.9800000000000022</v>
      </c>
      <c r="H66" s="783" t="s">
        <v>424</v>
      </c>
      <c r="I66" s="784"/>
      <c r="J66" s="784"/>
      <c r="K66" s="784"/>
      <c r="L66" s="785"/>
      <c r="M66" s="644" t="s">
        <v>425</v>
      </c>
      <c r="N66" s="638">
        <v>45773</v>
      </c>
      <c r="O66" s="141" t="s">
        <v>105</v>
      </c>
    </row>
    <row r="67" spans="1:18" ht="61.2" customHeight="1" thickBot="1">
      <c r="A67" s="245" t="s">
        <v>106</v>
      </c>
      <c r="B67" s="688" t="str">
        <f t="shared" si="1"/>
        <v>★★</v>
      </c>
      <c r="C67" s="689"/>
      <c r="D67" s="690"/>
      <c r="E67" s="568">
        <v>18.8</v>
      </c>
      <c r="F67" s="568">
        <v>17.2</v>
      </c>
      <c r="G67" s="148">
        <f t="shared" si="0"/>
        <v>-1.6000000000000014</v>
      </c>
      <c r="H67" s="723" t="s">
        <v>422</v>
      </c>
      <c r="I67" s="695"/>
      <c r="J67" s="695"/>
      <c r="K67" s="695"/>
      <c r="L67" s="696"/>
      <c r="M67" s="635" t="s">
        <v>423</v>
      </c>
      <c r="N67" s="636">
        <v>45772</v>
      </c>
      <c r="O67" s="141" t="s">
        <v>106</v>
      </c>
    </row>
    <row r="68" spans="1:18" ht="61.2" customHeight="1" thickBot="1">
      <c r="A68" s="250" t="s">
        <v>107</v>
      </c>
      <c r="B68" s="688" t="str">
        <f t="shared" si="1"/>
        <v>★★</v>
      </c>
      <c r="C68" s="689"/>
      <c r="D68" s="690"/>
      <c r="E68" s="568">
        <v>13</v>
      </c>
      <c r="F68" s="567">
        <v>11.13</v>
      </c>
      <c r="G68" s="148">
        <f t="shared" si="0"/>
        <v>-1.8699999999999992</v>
      </c>
      <c r="H68" s="716"/>
      <c r="I68" s="712"/>
      <c r="J68" s="712"/>
      <c r="K68" s="712"/>
      <c r="L68" s="713"/>
      <c r="M68" s="243"/>
      <c r="N68" s="244"/>
      <c r="O68" s="141" t="s">
        <v>107</v>
      </c>
    </row>
    <row r="69" spans="1:18" ht="61.2" customHeight="1" thickBot="1">
      <c r="A69" s="247" t="s">
        <v>108</v>
      </c>
      <c r="B69" s="688" t="str">
        <f t="shared" si="1"/>
        <v>★</v>
      </c>
      <c r="C69" s="689"/>
      <c r="D69" s="690"/>
      <c r="E69" s="569">
        <v>2.92</v>
      </c>
      <c r="F69" s="569">
        <v>2.8</v>
      </c>
      <c r="G69" s="148">
        <f t="shared" si="0"/>
        <v>-0.12000000000000011</v>
      </c>
      <c r="H69" s="732" t="s">
        <v>327</v>
      </c>
      <c r="I69" s="733"/>
      <c r="J69" s="733"/>
      <c r="K69" s="733"/>
      <c r="L69" s="734"/>
      <c r="M69" s="635" t="s">
        <v>328</v>
      </c>
      <c r="N69" s="636">
        <v>45771</v>
      </c>
      <c r="O69" s="141" t="s">
        <v>108</v>
      </c>
    </row>
    <row r="70" spans="1:18" ht="61.2" customHeight="1" thickBot="1">
      <c r="A70" s="531" t="s">
        <v>109</v>
      </c>
      <c r="B70" s="688" t="str">
        <f t="shared" si="1"/>
        <v>☆</v>
      </c>
      <c r="C70" s="689"/>
      <c r="D70" s="690"/>
      <c r="E70" s="567">
        <v>8.27</v>
      </c>
      <c r="F70" s="567">
        <v>8.5399999999999991</v>
      </c>
      <c r="G70" s="532">
        <f t="shared" ref="G70" si="2">F70-E70</f>
        <v>0.26999999999999957</v>
      </c>
      <c r="H70" s="768"/>
      <c r="I70" s="769"/>
      <c r="J70" s="769"/>
      <c r="K70" s="769"/>
      <c r="L70" s="770"/>
      <c r="M70" s="252"/>
      <c r="N70" s="533"/>
      <c r="O70" s="141"/>
    </row>
    <row r="71" spans="1:18" ht="42.75" customHeight="1" thickBot="1">
      <c r="A71" s="113"/>
      <c r="B71" s="113"/>
      <c r="C71" s="113"/>
      <c r="D71" s="113"/>
      <c r="E71" s="771"/>
      <c r="F71" s="771"/>
      <c r="G71" s="771"/>
      <c r="H71" s="771"/>
      <c r="I71" s="771"/>
      <c r="J71" s="771"/>
      <c r="K71" s="771"/>
      <c r="L71" s="771"/>
      <c r="M71" s="32">
        <f>COUNTIF(E24:E70,"&gt;=10")</f>
        <v>15</v>
      </c>
      <c r="N71" s="32">
        <f>COUNTIF(F24:F70,"&gt;=10")</f>
        <v>15</v>
      </c>
      <c r="O71" s="32" t="s">
        <v>3</v>
      </c>
    </row>
    <row r="72" spans="1:18" ht="36.75" customHeight="1" thickBot="1">
      <c r="A72" s="253" t="s">
        <v>17</v>
      </c>
      <c r="B72" s="254"/>
      <c r="C72" s="448"/>
      <c r="D72" s="448"/>
      <c r="E72" s="772" t="s">
        <v>110</v>
      </c>
      <c r="F72" s="772"/>
      <c r="G72" s="772"/>
      <c r="H72" s="773" t="s">
        <v>211</v>
      </c>
      <c r="I72" s="774"/>
      <c r="J72" s="448"/>
      <c r="K72" s="255"/>
      <c r="L72" s="255"/>
      <c r="M72" s="256"/>
      <c r="N72" s="257"/>
    </row>
    <row r="73" spans="1:18" ht="36.75" customHeight="1" thickBot="1">
      <c r="A73" s="43"/>
      <c r="B73" s="114"/>
      <c r="C73" s="777" t="s">
        <v>111</v>
      </c>
      <c r="D73" s="778"/>
      <c r="E73" s="778"/>
      <c r="F73" s="779"/>
      <c r="G73" s="258">
        <f>+F70</f>
        <v>8.5399999999999991</v>
      </c>
      <c r="H73" s="259" t="s">
        <v>112</v>
      </c>
      <c r="I73" s="775">
        <f>+G70</f>
        <v>0.26999999999999957</v>
      </c>
      <c r="J73" s="776"/>
      <c r="K73" s="115"/>
      <c r="L73" s="115"/>
      <c r="M73" s="116"/>
      <c r="N73" s="44"/>
    </row>
    <row r="74" spans="1:18" ht="36.75" customHeight="1" thickBot="1">
      <c r="A74" s="43"/>
      <c r="B74" s="114"/>
      <c r="C74" s="738" t="s">
        <v>113</v>
      </c>
      <c r="D74" s="739"/>
      <c r="E74" s="739"/>
      <c r="F74" s="740"/>
      <c r="G74" s="260">
        <f>+F35</f>
        <v>7.6</v>
      </c>
      <c r="H74" s="261" t="s">
        <v>114</v>
      </c>
      <c r="I74" s="741">
        <f>+G35</f>
        <v>-0.19000000000000039</v>
      </c>
      <c r="J74" s="742"/>
      <c r="K74" s="115"/>
      <c r="L74" s="115"/>
      <c r="M74" s="116"/>
      <c r="N74" s="44"/>
      <c r="R74" s="262" t="s">
        <v>17</v>
      </c>
    </row>
    <row r="75" spans="1:18" ht="36.75" customHeight="1" thickBot="1">
      <c r="A75" s="43"/>
      <c r="B75" s="114"/>
      <c r="C75" s="743" t="s">
        <v>115</v>
      </c>
      <c r="D75" s="744"/>
      <c r="E75" s="744"/>
      <c r="F75" s="263" t="str">
        <f>VLOOKUP(G75,F:P,10,0)</f>
        <v>愛媛県</v>
      </c>
      <c r="G75" s="264">
        <f>MAX(F23:F69)</f>
        <v>18.190000000000001</v>
      </c>
      <c r="H75" s="745" t="s">
        <v>116</v>
      </c>
      <c r="I75" s="746"/>
      <c r="J75" s="746"/>
      <c r="K75" s="265">
        <f>+N71</f>
        <v>15</v>
      </c>
      <c r="L75" s="266" t="s">
        <v>117</v>
      </c>
      <c r="M75" s="527">
        <f>N71-M71</f>
        <v>0</v>
      </c>
      <c r="N75" s="44"/>
      <c r="R75" s="132"/>
    </row>
    <row r="76" spans="1:18" ht="36.75" customHeight="1" thickBot="1">
      <c r="A76" s="45"/>
      <c r="B76" s="46"/>
      <c r="C76" s="46"/>
      <c r="D76" s="46"/>
      <c r="E76" s="46"/>
      <c r="F76" s="46"/>
      <c r="G76" s="46"/>
      <c r="H76" s="46"/>
      <c r="I76" s="46"/>
      <c r="J76" s="46"/>
      <c r="K76" s="47"/>
      <c r="L76" s="47"/>
      <c r="M76" s="48"/>
      <c r="N76" s="49"/>
      <c r="R76" s="132"/>
    </row>
    <row r="77" spans="1:18" ht="30.75" customHeight="1">
      <c r="A77" s="60"/>
      <c r="B77" s="60"/>
      <c r="C77" s="60"/>
      <c r="D77" s="60"/>
      <c r="E77" s="60"/>
      <c r="F77" s="60"/>
      <c r="G77" s="60"/>
      <c r="H77" s="60"/>
      <c r="I77" s="60"/>
      <c r="J77" s="60"/>
      <c r="K77" s="117"/>
      <c r="L77" s="117"/>
      <c r="M77" s="118"/>
      <c r="N77" s="119"/>
      <c r="R77" s="133"/>
    </row>
    <row r="78" spans="1:18" ht="30.75" customHeight="1" thickBot="1">
      <c r="A78" s="120"/>
      <c r="B78" s="120"/>
      <c r="C78" s="120"/>
      <c r="D78" s="120"/>
      <c r="E78" s="120"/>
      <c r="F78" s="120"/>
      <c r="G78" s="120"/>
      <c r="H78" s="120"/>
      <c r="I78" s="120"/>
      <c r="J78" s="120"/>
      <c r="K78" s="121"/>
      <c r="L78" s="121"/>
      <c r="M78" s="219"/>
      <c r="N78" s="120"/>
    </row>
    <row r="79" spans="1:18" ht="24.75" customHeight="1" thickTop="1">
      <c r="A79" s="747">
        <v>3</v>
      </c>
      <c r="B79" s="750" t="s">
        <v>206</v>
      </c>
      <c r="C79" s="751"/>
      <c r="D79" s="751"/>
      <c r="E79" s="751"/>
      <c r="F79" s="752"/>
      <c r="G79" s="759" t="s">
        <v>207</v>
      </c>
      <c r="H79" s="760"/>
      <c r="I79" s="760"/>
      <c r="J79" s="760"/>
      <c r="K79" s="760"/>
      <c r="L79" s="760"/>
      <c r="M79" s="760"/>
      <c r="N79" s="761"/>
    </row>
    <row r="80" spans="1:18" ht="24.75" customHeight="1">
      <c r="A80" s="748"/>
      <c r="B80" s="753"/>
      <c r="C80" s="754"/>
      <c r="D80" s="754"/>
      <c r="E80" s="754"/>
      <c r="F80" s="755"/>
      <c r="G80" s="762"/>
      <c r="H80" s="763"/>
      <c r="I80" s="763"/>
      <c r="J80" s="763"/>
      <c r="K80" s="763"/>
      <c r="L80" s="763"/>
      <c r="M80" s="763"/>
      <c r="N80" s="764"/>
      <c r="O80" s="122" t="s">
        <v>3</v>
      </c>
      <c r="P80" s="122"/>
    </row>
    <row r="81" spans="1:16" ht="24.75" customHeight="1">
      <c r="A81" s="748"/>
      <c r="B81" s="753"/>
      <c r="C81" s="754"/>
      <c r="D81" s="754"/>
      <c r="E81" s="754"/>
      <c r="F81" s="755"/>
      <c r="G81" s="762"/>
      <c r="H81" s="763"/>
      <c r="I81" s="763"/>
      <c r="J81" s="763"/>
      <c r="K81" s="763"/>
      <c r="L81" s="763"/>
      <c r="M81" s="763"/>
      <c r="N81" s="764"/>
      <c r="O81" s="122" t="s">
        <v>17</v>
      </c>
      <c r="P81" s="122" t="s">
        <v>118</v>
      </c>
    </row>
    <row r="82" spans="1:16" ht="24.75" customHeight="1">
      <c r="A82" s="748"/>
      <c r="B82" s="753"/>
      <c r="C82" s="754"/>
      <c r="D82" s="754"/>
      <c r="E82" s="754"/>
      <c r="F82" s="755"/>
      <c r="G82" s="762"/>
      <c r="H82" s="763"/>
      <c r="I82" s="763"/>
      <c r="J82" s="763"/>
      <c r="K82" s="763"/>
      <c r="L82" s="763"/>
      <c r="M82" s="763"/>
      <c r="N82" s="764"/>
      <c r="O82" s="123"/>
      <c r="P82" s="122"/>
    </row>
    <row r="83" spans="1:16" ht="46.2" customHeight="1" thickBot="1">
      <c r="A83" s="749"/>
      <c r="B83" s="756"/>
      <c r="C83" s="757"/>
      <c r="D83" s="757"/>
      <c r="E83" s="757"/>
      <c r="F83" s="758"/>
      <c r="G83" s="765"/>
      <c r="H83" s="766"/>
      <c r="I83" s="766"/>
      <c r="J83" s="766"/>
      <c r="K83" s="766"/>
      <c r="L83" s="766"/>
      <c r="M83" s="766"/>
      <c r="N83" s="767"/>
    </row>
    <row r="84" spans="1:16" ht="13.8" thickTop="1"/>
    <row r="87" spans="1:16">
      <c r="B87" s="31"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0">
    <mergeCell ref="B58:D58"/>
    <mergeCell ref="H57:L57"/>
    <mergeCell ref="B59:D59"/>
    <mergeCell ref="H59:L59"/>
    <mergeCell ref="H60:L60"/>
    <mergeCell ref="B67:D67"/>
    <mergeCell ref="H67:L67"/>
    <mergeCell ref="B68:D68"/>
    <mergeCell ref="H68:L68"/>
    <mergeCell ref="B60:D60"/>
    <mergeCell ref="H58:L5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H41:L41"/>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I2:M2"/>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A3:C16"/>
  </mergeCells>
  <phoneticPr fontId="82"/>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EE3B4-482F-4552-B10E-4A0A2DD6876E}">
  <dimension ref="A1:P24"/>
  <sheetViews>
    <sheetView view="pageBreakPreview" zoomScale="95" zoomScaleNormal="75" zoomScaleSheetLayoutView="95" workbookViewId="0">
      <selection activeCell="P10" sqref="P10"/>
    </sheetView>
  </sheetViews>
  <sheetFormatPr defaultColWidth="9" defaultRowHeight="13.2"/>
  <cols>
    <col min="1" max="1" width="4.88671875" style="553" customWidth="1"/>
    <col min="2" max="7" width="9" style="553"/>
    <col min="8" max="8" width="15" style="553" customWidth="1"/>
    <col min="9" max="9" width="9.5546875" style="553" customWidth="1"/>
    <col min="10" max="10" width="15" style="553" customWidth="1"/>
    <col min="11" max="11" width="8.33203125" style="553" customWidth="1"/>
    <col min="12" max="12" width="13.109375" style="553" customWidth="1"/>
    <col min="13" max="13" width="4.21875" style="553" customWidth="1"/>
    <col min="14" max="14" width="3.44140625" style="553" customWidth="1"/>
    <col min="15" max="16384" width="9" style="553"/>
  </cols>
  <sheetData>
    <row r="1" spans="1:16" ht="23.4">
      <c r="A1" s="798" t="s">
        <v>204</v>
      </c>
      <c r="B1" s="798"/>
      <c r="C1" s="798"/>
      <c r="D1" s="798"/>
      <c r="E1" s="798"/>
      <c r="F1" s="798"/>
      <c r="G1" s="798"/>
      <c r="H1" s="798"/>
      <c r="I1" s="798"/>
      <c r="J1" s="799"/>
      <c r="K1" s="799"/>
      <c r="L1" s="799"/>
      <c r="M1" s="799"/>
      <c r="N1" s="645"/>
    </row>
    <row r="2" spans="1:16" ht="19.2">
      <c r="A2" s="800" t="s">
        <v>458</v>
      </c>
      <c r="B2" s="800"/>
      <c r="C2" s="800"/>
      <c r="D2" s="800"/>
      <c r="E2" s="800"/>
      <c r="F2" s="800"/>
      <c r="G2" s="800"/>
      <c r="H2" s="800"/>
      <c r="I2" s="800"/>
      <c r="J2" s="801"/>
      <c r="K2" s="801"/>
      <c r="L2" s="801"/>
      <c r="M2" s="801"/>
      <c r="N2" s="646"/>
      <c r="P2" s="647"/>
    </row>
    <row r="3" spans="1:16" ht="33.75" customHeight="1">
      <c r="A3" s="802" t="s">
        <v>459</v>
      </c>
      <c r="B3" s="802"/>
      <c r="C3" s="802"/>
      <c r="D3" s="802"/>
      <c r="E3" s="802"/>
      <c r="F3" s="802"/>
      <c r="G3" s="802"/>
      <c r="H3" s="802"/>
      <c r="I3" s="802"/>
      <c r="J3" s="803"/>
      <c r="K3" s="803"/>
      <c r="L3" s="803"/>
      <c r="M3" s="803"/>
      <c r="N3" s="804"/>
      <c r="P3" s="648"/>
    </row>
    <row r="4" spans="1:16" ht="17.399999999999999">
      <c r="A4" s="805" t="s">
        <v>460</v>
      </c>
      <c r="B4" s="805"/>
      <c r="C4" s="805"/>
      <c r="D4" s="805"/>
      <c r="E4" s="805"/>
      <c r="F4" s="805"/>
      <c r="G4" s="805"/>
      <c r="H4" s="805"/>
      <c r="I4" s="805"/>
      <c r="J4" s="806"/>
      <c r="K4" s="806"/>
      <c r="L4" s="806"/>
      <c r="M4" s="806"/>
      <c r="N4" s="804"/>
      <c r="P4" s="647"/>
    </row>
    <row r="5" spans="1:16" ht="16.2">
      <c r="A5" s="654"/>
      <c r="B5" s="655"/>
      <c r="C5" s="655"/>
      <c r="D5" s="655"/>
      <c r="E5" s="655"/>
      <c r="F5" s="655"/>
      <c r="G5" s="655"/>
      <c r="H5" s="655"/>
      <c r="I5" s="655"/>
      <c r="J5" s="655"/>
      <c r="K5" s="655"/>
      <c r="L5" s="655"/>
      <c r="M5" s="655"/>
      <c r="N5" s="804"/>
    </row>
    <row r="6" spans="1:16" ht="19.8" customHeight="1">
      <c r="A6" s="655"/>
      <c r="B6" s="807" t="s">
        <v>3</v>
      </c>
      <c r="C6" s="808"/>
      <c r="D6" s="808"/>
      <c r="E6" s="808"/>
      <c r="F6" s="655"/>
      <c r="G6" s="655"/>
      <c r="H6" s="810" t="s">
        <v>461</v>
      </c>
      <c r="I6" s="811"/>
      <c r="J6" s="811"/>
      <c r="K6" s="811"/>
      <c r="L6" s="811"/>
      <c r="M6" s="655"/>
      <c r="N6" s="804"/>
      <c r="O6" s="554"/>
      <c r="P6" s="554"/>
    </row>
    <row r="7" spans="1:16" ht="19.8" customHeight="1">
      <c r="A7" s="655"/>
      <c r="B7" s="808"/>
      <c r="C7" s="808"/>
      <c r="D7" s="808"/>
      <c r="E7" s="808"/>
      <c r="F7" s="655"/>
      <c r="G7" s="655"/>
      <c r="H7" s="811"/>
      <c r="I7" s="811"/>
      <c r="J7" s="811"/>
      <c r="K7" s="811"/>
      <c r="L7" s="811"/>
      <c r="M7" s="655"/>
      <c r="N7" s="804"/>
      <c r="O7" s="553" t="s">
        <v>17</v>
      </c>
      <c r="P7" s="648"/>
    </row>
    <row r="8" spans="1:16" ht="19.8" customHeight="1">
      <c r="A8" s="655"/>
      <c r="B8" s="808"/>
      <c r="C8" s="808"/>
      <c r="D8" s="808"/>
      <c r="E8" s="808"/>
      <c r="F8" s="655"/>
      <c r="G8" s="655"/>
      <c r="H8" s="811"/>
      <c r="I8" s="811"/>
      <c r="J8" s="811"/>
      <c r="K8" s="811"/>
      <c r="L8" s="811"/>
      <c r="M8" s="655"/>
      <c r="N8" s="645"/>
      <c r="P8" s="647"/>
    </row>
    <row r="9" spans="1:16" ht="19.8" customHeight="1">
      <c r="A9" s="655"/>
      <c r="B9" s="808"/>
      <c r="C9" s="808"/>
      <c r="D9" s="808"/>
      <c r="E9" s="808"/>
      <c r="F9" s="655"/>
      <c r="G9" s="655"/>
      <c r="H9" s="811"/>
      <c r="I9" s="811"/>
      <c r="J9" s="811"/>
      <c r="K9" s="811"/>
      <c r="L9" s="811"/>
      <c r="M9" s="655"/>
      <c r="N9" s="645"/>
    </row>
    <row r="10" spans="1:16" ht="19.8" customHeight="1">
      <c r="A10" s="655"/>
      <c r="B10" s="808"/>
      <c r="C10" s="808"/>
      <c r="D10" s="808"/>
      <c r="E10" s="808"/>
      <c r="F10" s="655"/>
      <c r="G10" s="655"/>
      <c r="H10" s="811"/>
      <c r="I10" s="811"/>
      <c r="J10" s="811"/>
      <c r="K10" s="811"/>
      <c r="L10" s="811"/>
      <c r="M10" s="655"/>
      <c r="N10" s="645"/>
    </row>
    <row r="11" spans="1:16" ht="19.8" customHeight="1">
      <c r="A11" s="655"/>
      <c r="B11" s="808"/>
      <c r="C11" s="808"/>
      <c r="D11" s="808"/>
      <c r="E11" s="808"/>
      <c r="F11" s="656"/>
      <c r="G11" s="656"/>
      <c r="H11" s="811"/>
      <c r="I11" s="811"/>
      <c r="J11" s="811"/>
      <c r="K11" s="811"/>
      <c r="L11" s="811"/>
      <c r="M11" s="655"/>
      <c r="N11" s="645"/>
    </row>
    <row r="12" spans="1:16" ht="19.8" customHeight="1">
      <c r="A12" s="655"/>
      <c r="B12" s="808"/>
      <c r="C12" s="808"/>
      <c r="D12" s="808"/>
      <c r="E12" s="808"/>
      <c r="F12" s="657"/>
      <c r="G12" s="657"/>
      <c r="H12" s="811"/>
      <c r="I12" s="811"/>
      <c r="J12" s="811"/>
      <c r="K12" s="811"/>
      <c r="L12" s="811"/>
      <c r="M12" s="655"/>
      <c r="N12" s="645"/>
    </row>
    <row r="13" spans="1:16" ht="19.8" customHeight="1">
      <c r="A13" s="655"/>
      <c r="B13" s="809"/>
      <c r="C13" s="809"/>
      <c r="D13" s="809"/>
      <c r="E13" s="809"/>
      <c r="F13" s="657"/>
      <c r="G13" s="657"/>
      <c r="H13" s="811"/>
      <c r="I13" s="811"/>
      <c r="J13" s="811"/>
      <c r="K13" s="811"/>
      <c r="L13" s="811"/>
      <c r="M13" s="655"/>
      <c r="N13" s="645"/>
      <c r="P13" s="554"/>
    </row>
    <row r="14" spans="1:16" ht="16.2">
      <c r="A14" s="655"/>
      <c r="B14" s="809"/>
      <c r="C14" s="809"/>
      <c r="D14" s="809"/>
      <c r="E14" s="809"/>
      <c r="F14" s="656"/>
      <c r="G14" s="656"/>
      <c r="H14" s="811"/>
      <c r="I14" s="811"/>
      <c r="J14" s="811"/>
      <c r="K14" s="811"/>
      <c r="L14" s="811"/>
      <c r="M14" s="655"/>
      <c r="N14" s="645"/>
      <c r="P14" s="575" t="s">
        <v>17</v>
      </c>
    </row>
    <row r="15" spans="1:16" ht="16.2">
      <c r="A15" s="655"/>
      <c r="B15" s="655"/>
      <c r="C15" s="655"/>
      <c r="D15" s="655"/>
      <c r="E15" s="655"/>
      <c r="F15" s="655"/>
      <c r="G15" s="655"/>
      <c r="H15" s="655" t="s">
        <v>17</v>
      </c>
      <c r="I15" s="655"/>
      <c r="J15" s="655"/>
      <c r="K15" s="655"/>
      <c r="L15" s="655"/>
      <c r="M15" s="655"/>
      <c r="N15" s="645"/>
    </row>
    <row r="16" spans="1:16" ht="16.8" thickBot="1">
      <c r="A16" s="651"/>
      <c r="B16" s="652"/>
      <c r="C16" s="652"/>
      <c r="D16" s="652"/>
      <c r="E16" s="652"/>
      <c r="F16" s="652"/>
      <c r="G16" s="652"/>
      <c r="H16" s="652"/>
      <c r="I16" s="652"/>
      <c r="J16" s="652"/>
      <c r="K16" s="652"/>
      <c r="L16" s="652"/>
      <c r="M16" s="652"/>
      <c r="N16" s="645"/>
    </row>
    <row r="17" spans="1:14" ht="13.8" thickTop="1">
      <c r="A17" s="652"/>
      <c r="B17" s="789" t="s">
        <v>462</v>
      </c>
      <c r="C17" s="790"/>
      <c r="D17" s="790"/>
      <c r="E17" s="790"/>
      <c r="F17" s="790"/>
      <c r="G17" s="790"/>
      <c r="H17" s="790"/>
      <c r="I17" s="790"/>
      <c r="J17" s="790"/>
      <c r="K17" s="790"/>
      <c r="L17" s="791"/>
      <c r="M17" s="652"/>
      <c r="N17" s="645"/>
    </row>
    <row r="18" spans="1:14" s="650" customFormat="1" ht="20.399999999999999" customHeight="1">
      <c r="A18" s="653"/>
      <c r="B18" s="792"/>
      <c r="C18" s="793"/>
      <c r="D18" s="793"/>
      <c r="E18" s="793"/>
      <c r="F18" s="793"/>
      <c r="G18" s="793"/>
      <c r="H18" s="793"/>
      <c r="I18" s="793"/>
      <c r="J18" s="793"/>
      <c r="K18" s="793"/>
      <c r="L18" s="794"/>
      <c r="M18" s="653"/>
      <c r="N18" s="649"/>
    </row>
    <row r="19" spans="1:14" s="650" customFormat="1" ht="20.399999999999999" customHeight="1">
      <c r="A19" s="653"/>
      <c r="B19" s="792"/>
      <c r="C19" s="793"/>
      <c r="D19" s="793"/>
      <c r="E19" s="793"/>
      <c r="F19" s="793"/>
      <c r="G19" s="793"/>
      <c r="H19" s="793"/>
      <c r="I19" s="793"/>
      <c r="J19" s="793"/>
      <c r="K19" s="793"/>
      <c r="L19" s="794"/>
      <c r="M19" s="653"/>
      <c r="N19" s="649"/>
    </row>
    <row r="20" spans="1:14" s="650" customFormat="1" ht="20.399999999999999" customHeight="1">
      <c r="A20" s="653"/>
      <c r="B20" s="792"/>
      <c r="C20" s="793"/>
      <c r="D20" s="793"/>
      <c r="E20" s="793"/>
      <c r="F20" s="793"/>
      <c r="G20" s="793"/>
      <c r="H20" s="793"/>
      <c r="I20" s="793"/>
      <c r="J20" s="793"/>
      <c r="K20" s="793"/>
      <c r="L20" s="794"/>
      <c r="M20" s="653"/>
      <c r="N20" s="649"/>
    </row>
    <row r="21" spans="1:14" s="650" customFormat="1" ht="20.399999999999999" customHeight="1">
      <c r="A21" s="653"/>
      <c r="B21" s="792"/>
      <c r="C21" s="793"/>
      <c r="D21" s="793"/>
      <c r="E21" s="793"/>
      <c r="F21" s="793"/>
      <c r="G21" s="793"/>
      <c r="H21" s="793"/>
      <c r="I21" s="793"/>
      <c r="J21" s="793"/>
      <c r="K21" s="793"/>
      <c r="L21" s="794"/>
      <c r="M21" s="653"/>
      <c r="N21" s="649"/>
    </row>
    <row r="22" spans="1:14">
      <c r="A22" s="652"/>
      <c r="B22" s="792"/>
      <c r="C22" s="793"/>
      <c r="D22" s="793"/>
      <c r="E22" s="793"/>
      <c r="F22" s="793"/>
      <c r="G22" s="793"/>
      <c r="H22" s="793"/>
      <c r="I22" s="793"/>
      <c r="J22" s="793"/>
      <c r="K22" s="793"/>
      <c r="L22" s="794"/>
      <c r="M22" s="652"/>
      <c r="N22" s="645"/>
    </row>
    <row r="23" spans="1:14" ht="13.8" thickBot="1">
      <c r="A23" s="652"/>
      <c r="B23" s="795"/>
      <c r="C23" s="796"/>
      <c r="D23" s="796"/>
      <c r="E23" s="796"/>
      <c r="F23" s="796"/>
      <c r="G23" s="796"/>
      <c r="H23" s="796"/>
      <c r="I23" s="796"/>
      <c r="J23" s="796"/>
      <c r="K23" s="796"/>
      <c r="L23" s="797"/>
      <c r="M23" s="652"/>
      <c r="N23" s="645"/>
    </row>
    <row r="24" spans="1:14" ht="13.8" thickTop="1">
      <c r="A24" s="652"/>
      <c r="B24" s="652"/>
      <c r="C24" s="652"/>
      <c r="D24" s="652"/>
      <c r="E24" s="652"/>
      <c r="F24" s="652"/>
      <c r="G24" s="652"/>
      <c r="H24" s="652"/>
      <c r="I24" s="652"/>
      <c r="J24" s="652"/>
      <c r="K24" s="652"/>
      <c r="L24" s="652"/>
      <c r="M24" s="652"/>
      <c r="N24" s="645"/>
    </row>
  </sheetData>
  <mergeCells count="8">
    <mergeCell ref="B17:L23"/>
    <mergeCell ref="A1:M1"/>
    <mergeCell ref="A2:M2"/>
    <mergeCell ref="A3:M3"/>
    <mergeCell ref="N3:N7"/>
    <mergeCell ref="A4:M4"/>
    <mergeCell ref="B6:E14"/>
    <mergeCell ref="H6:L14"/>
  </mergeCells>
  <phoneticPr fontId="82"/>
  <pageMargins left="0.74803149606299213" right="0.74803149606299213" top="0.98425196850393704" bottom="0.98425196850393704" header="0.51181102362204722" footer="0.51181102362204722"/>
  <pageSetup paperSize="9" scale="105"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4"/>
  <sheetViews>
    <sheetView showGridLines="0" view="pageBreakPreview" zoomScale="80" zoomScaleNormal="100" zoomScaleSheetLayoutView="80" workbookViewId="0">
      <selection activeCell="A3" sqref="A3"/>
    </sheetView>
  </sheetViews>
  <sheetFormatPr defaultColWidth="9" defaultRowHeight="31.2" customHeight="1"/>
  <cols>
    <col min="1" max="1" width="200.77734375" style="144" customWidth="1"/>
    <col min="2" max="2" width="11.21875" style="142" customWidth="1"/>
    <col min="3" max="3" width="22" style="142" customWidth="1"/>
    <col min="4" max="4" width="20.109375" style="143" customWidth="1"/>
    <col min="5" max="16384" width="9" style="1"/>
  </cols>
  <sheetData>
    <row r="1" spans="1:11" s="24" customFormat="1" ht="31.2" customHeight="1">
      <c r="A1" s="489" t="s">
        <v>248</v>
      </c>
      <c r="B1" s="490" t="s">
        <v>119</v>
      </c>
      <c r="C1" s="491" t="s">
        <v>120</v>
      </c>
      <c r="D1" s="492" t="s">
        <v>121</v>
      </c>
    </row>
    <row r="2" spans="1:11" s="24" customFormat="1" ht="43.8" customHeight="1">
      <c r="A2" s="578" t="s">
        <v>335</v>
      </c>
      <c r="B2" s="208"/>
      <c r="C2" s="199"/>
      <c r="D2" s="488"/>
    </row>
    <row r="3" spans="1:11" s="24" customFormat="1" ht="409.6" customHeight="1">
      <c r="A3" s="529" t="s">
        <v>337</v>
      </c>
      <c r="B3" s="460" t="s">
        <v>336</v>
      </c>
      <c r="C3" s="362" t="s">
        <v>338</v>
      </c>
      <c r="D3" s="488">
        <v>45772</v>
      </c>
    </row>
    <row r="4" spans="1:11" s="24" customFormat="1" ht="39" customHeight="1" thickBot="1">
      <c r="A4" s="514" t="s">
        <v>339</v>
      </c>
      <c r="B4" s="208"/>
      <c r="C4" s="199"/>
      <c r="D4" s="488"/>
    </row>
    <row r="5" spans="1:11" s="24" customFormat="1" ht="45.6" customHeight="1">
      <c r="A5" s="423" t="s">
        <v>340</v>
      </c>
      <c r="B5" s="424"/>
      <c r="C5" s="381"/>
      <c r="D5" s="487"/>
    </row>
    <row r="6" spans="1:11" s="24" customFormat="1" ht="211.8" customHeight="1">
      <c r="A6" s="443" t="s">
        <v>341</v>
      </c>
      <c r="B6" s="382" t="s">
        <v>344</v>
      </c>
      <c r="C6" s="427" t="s">
        <v>343</v>
      </c>
      <c r="D6" s="488">
        <v>45772</v>
      </c>
    </row>
    <row r="7" spans="1:11" s="24" customFormat="1" ht="39.6" customHeight="1" thickBot="1">
      <c r="A7" s="493" t="s">
        <v>342</v>
      </c>
      <c r="B7" s="494"/>
      <c r="C7" s="495"/>
      <c r="D7" s="488"/>
    </row>
    <row r="8" spans="1:11" s="24" customFormat="1" ht="52.2" customHeight="1">
      <c r="A8" s="515" t="s">
        <v>346</v>
      </c>
      <c r="B8" s="209"/>
      <c r="C8" s="428"/>
      <c r="D8" s="487"/>
    </row>
    <row r="9" spans="1:11" s="24" customFormat="1" ht="235.2" customHeight="1">
      <c r="A9" s="496" t="s">
        <v>348</v>
      </c>
      <c r="B9" s="382" t="s">
        <v>345</v>
      </c>
      <c r="C9" s="427" t="s">
        <v>347</v>
      </c>
      <c r="D9" s="488">
        <v>45772</v>
      </c>
    </row>
    <row r="10" spans="1:11" s="24" customFormat="1" ht="40.799999999999997" customHeight="1" thickBot="1">
      <c r="A10" s="493" t="s">
        <v>349</v>
      </c>
      <c r="B10" s="494"/>
      <c r="C10" s="495"/>
      <c r="D10" s="503"/>
    </row>
    <row r="11" spans="1:11" s="24" customFormat="1" ht="40.799999999999997" customHeight="1">
      <c r="A11" s="516" t="s">
        <v>351</v>
      </c>
      <c r="B11" s="444"/>
      <c r="C11" s="445"/>
      <c r="D11" s="487"/>
    </row>
    <row r="12" spans="1:11" s="84" customFormat="1" ht="367.8" customHeight="1">
      <c r="A12" s="547" t="s">
        <v>352</v>
      </c>
      <c r="B12" s="478" t="s">
        <v>350</v>
      </c>
      <c r="C12" s="499" t="s">
        <v>353</v>
      </c>
      <c r="D12" s="488">
        <v>45772</v>
      </c>
      <c r="E12" s="479"/>
      <c r="F12" s="479"/>
      <c r="G12" s="479"/>
      <c r="H12" s="479"/>
      <c r="I12" s="479"/>
      <c r="J12" s="479"/>
      <c r="K12" s="479"/>
    </row>
    <row r="13" spans="1:11" s="24" customFormat="1" ht="42" customHeight="1" thickBot="1">
      <c r="A13" s="512" t="s">
        <v>354</v>
      </c>
      <c r="B13" s="497"/>
      <c r="C13" s="498"/>
      <c r="D13" s="488"/>
      <c r="E13" s="1"/>
      <c r="F13" s="1"/>
      <c r="G13" s="1"/>
      <c r="H13" s="1"/>
      <c r="I13" s="1"/>
      <c r="J13" s="1"/>
      <c r="K13" s="1"/>
    </row>
    <row r="14" spans="1:11" s="24" customFormat="1" ht="42" customHeight="1">
      <c r="A14" s="516" t="s">
        <v>357</v>
      </c>
      <c r="B14" s="444"/>
      <c r="C14" s="445"/>
      <c r="D14" s="487"/>
      <c r="E14" s="1"/>
      <c r="F14" s="1"/>
      <c r="G14" s="1"/>
      <c r="H14" s="1"/>
      <c r="I14" s="1"/>
      <c r="J14" s="1"/>
      <c r="K14" s="1"/>
    </row>
    <row r="15" spans="1:11" s="24" customFormat="1" ht="100.8" customHeight="1">
      <c r="A15" s="547" t="s">
        <v>359</v>
      </c>
      <c r="B15" s="478" t="s">
        <v>358</v>
      </c>
      <c r="C15" s="499" t="s">
        <v>361</v>
      </c>
      <c r="D15" s="488">
        <v>45769</v>
      </c>
      <c r="E15" s="1"/>
      <c r="F15" s="1"/>
      <c r="G15" s="1"/>
      <c r="H15" s="1"/>
      <c r="I15" s="1"/>
      <c r="J15" s="1"/>
      <c r="K15" s="1"/>
    </row>
    <row r="16" spans="1:11" s="24" customFormat="1" ht="42" customHeight="1" thickBot="1">
      <c r="A16" s="512" t="s">
        <v>360</v>
      </c>
      <c r="B16" s="497"/>
      <c r="C16" s="498"/>
      <c r="D16" s="488"/>
      <c r="E16" s="1"/>
      <c r="F16" s="1"/>
      <c r="G16" s="1"/>
      <c r="H16" s="1"/>
      <c r="I16" s="1"/>
      <c r="J16" s="1"/>
      <c r="K16" s="1"/>
    </row>
    <row r="17" spans="1:19" s="24" customFormat="1" ht="42.6" customHeight="1">
      <c r="A17" s="517" t="s">
        <v>362</v>
      </c>
      <c r="B17" s="480"/>
      <c r="C17" s="481"/>
      <c r="D17" s="487"/>
      <c r="E17" s="1"/>
      <c r="F17" s="1"/>
      <c r="G17" s="1"/>
      <c r="H17" s="1"/>
      <c r="I17" s="1"/>
      <c r="J17" s="1"/>
      <c r="K17" s="1"/>
    </row>
    <row r="18" spans="1:19" s="24" customFormat="1" ht="78" customHeight="1">
      <c r="A18" s="504" t="s">
        <v>365</v>
      </c>
      <c r="B18" s="460" t="s">
        <v>364</v>
      </c>
      <c r="C18" s="500" t="s">
        <v>363</v>
      </c>
      <c r="D18" s="488">
        <v>45769</v>
      </c>
      <c r="E18" s="1"/>
      <c r="F18" s="1"/>
      <c r="G18" s="1"/>
      <c r="H18" s="1"/>
      <c r="I18" s="1"/>
      <c r="J18" s="1"/>
      <c r="K18" s="1"/>
    </row>
    <row r="19" spans="1:19" s="24" customFormat="1" ht="36.6" customHeight="1" thickBot="1">
      <c r="A19" s="514" t="s">
        <v>366</v>
      </c>
      <c r="B19" s="484"/>
      <c r="C19" s="200"/>
      <c r="D19" s="505"/>
    </row>
    <row r="20" spans="1:19" s="24" customFormat="1" ht="45.6" customHeight="1">
      <c r="A20" s="515" t="s">
        <v>367</v>
      </c>
      <c r="B20" s="208"/>
      <c r="C20" s="199"/>
      <c r="D20" s="487"/>
    </row>
    <row r="21" spans="1:19" s="24" customFormat="1" ht="101.4" customHeight="1">
      <c r="A21" s="534" t="s">
        <v>369</v>
      </c>
      <c r="B21" s="460" t="s">
        <v>368</v>
      </c>
      <c r="C21" s="362" t="s">
        <v>370</v>
      </c>
      <c r="D21" s="513">
        <v>45769</v>
      </c>
    </row>
    <row r="22" spans="1:19" s="24" customFormat="1" ht="38.4" customHeight="1" thickBot="1">
      <c r="A22" s="514" t="s">
        <v>371</v>
      </c>
      <c r="B22" s="484"/>
      <c r="C22" s="200"/>
      <c r="D22" s="505"/>
    </row>
    <row r="23" spans="1:19" s="24" customFormat="1" ht="51.6" customHeight="1">
      <c r="A23" s="515" t="s">
        <v>372</v>
      </c>
      <c r="B23" s="209"/>
      <c r="C23" s="198"/>
      <c r="D23" s="487"/>
    </row>
    <row r="24" spans="1:19" s="24" customFormat="1" ht="147" customHeight="1">
      <c r="A24" s="518" t="s">
        <v>374</v>
      </c>
      <c r="B24" s="232" t="s">
        <v>373</v>
      </c>
      <c r="C24" s="362" t="s">
        <v>376</v>
      </c>
      <c r="D24" s="509">
        <v>45769</v>
      </c>
    </row>
    <row r="25" spans="1:19" s="24" customFormat="1" ht="39.6" customHeight="1" thickBot="1">
      <c r="A25" s="598" t="s">
        <v>375</v>
      </c>
      <c r="B25" s="535"/>
      <c r="C25" s="536"/>
      <c r="D25" s="537"/>
    </row>
    <row r="26" spans="1:19" s="24" customFormat="1" ht="40.950000000000003" customHeight="1">
      <c r="A26" s="519" t="s">
        <v>377</v>
      </c>
      <c r="B26" s="206"/>
      <c r="C26" s="823" t="s">
        <v>380</v>
      </c>
      <c r="D26" s="821">
        <v>45768</v>
      </c>
      <c r="S26" s="211"/>
    </row>
    <row r="27" spans="1:19" s="24" customFormat="1" ht="189" customHeight="1">
      <c r="A27" s="520" t="s">
        <v>378</v>
      </c>
      <c r="B27" s="437" t="s">
        <v>381</v>
      </c>
      <c r="C27" s="823"/>
      <c r="D27" s="821"/>
      <c r="S27" s="211"/>
    </row>
    <row r="28" spans="1:19" s="24" customFormat="1" ht="35.4" customHeight="1" thickBot="1">
      <c r="A28" s="234" t="s">
        <v>379</v>
      </c>
      <c r="B28" s="88"/>
      <c r="C28" s="824"/>
      <c r="D28" s="822"/>
      <c r="E28" s="24" t="s">
        <v>382</v>
      </c>
      <c r="H28" s="482"/>
      <c r="I28" s="482"/>
      <c r="J28" s="482"/>
      <c r="K28" s="482"/>
      <c r="L28" s="482"/>
      <c r="M28" s="482"/>
      <c r="N28" s="483"/>
    </row>
    <row r="29" spans="1:19" s="24" customFormat="1" ht="40.950000000000003" customHeight="1" thickTop="1">
      <c r="A29" s="599"/>
      <c r="B29" s="812"/>
      <c r="C29" s="827"/>
      <c r="D29" s="152"/>
    </row>
    <row r="30" spans="1:19" s="24" customFormat="1" ht="99.6" customHeight="1">
      <c r="A30" s="235"/>
      <c r="B30" s="813"/>
      <c r="C30" s="828"/>
      <c r="D30" s="212"/>
    </row>
    <row r="31" spans="1:19" s="24" customFormat="1" ht="42.6" customHeight="1" thickBot="1">
      <c r="A31" s="236"/>
      <c r="B31" s="814"/>
      <c r="C31" s="829"/>
      <c r="D31" s="151"/>
    </row>
    <row r="32" spans="1:19" s="24" customFormat="1" ht="40.799999999999997" customHeight="1" thickTop="1">
      <c r="A32" s="267"/>
      <c r="B32" s="815"/>
      <c r="C32" s="819"/>
      <c r="D32" s="817"/>
    </row>
    <row r="33" spans="1:4" s="84" customFormat="1" ht="301.8" customHeight="1">
      <c r="A33" s="422"/>
      <c r="B33" s="816"/>
      <c r="C33" s="820"/>
      <c r="D33" s="818"/>
    </row>
    <row r="34" spans="1:4" s="24" customFormat="1" ht="31.2" customHeight="1" thickBot="1">
      <c r="A34" s="378"/>
      <c r="B34" s="375"/>
      <c r="C34" s="376"/>
      <c r="D34" s="377"/>
    </row>
    <row r="35" spans="1:4" s="24" customFormat="1" ht="43.95" customHeight="1" thickTop="1">
      <c r="A35" s="267"/>
      <c r="B35" s="815"/>
      <c r="C35" s="819"/>
      <c r="D35" s="817"/>
    </row>
    <row r="36" spans="1:4" s="24" customFormat="1" ht="96" customHeight="1">
      <c r="A36" s="374"/>
      <c r="B36" s="816"/>
      <c r="C36" s="820"/>
      <c r="D36" s="818"/>
    </row>
    <row r="37" spans="1:4" s="24" customFormat="1" ht="37.799999999999997" customHeight="1" thickBot="1">
      <c r="A37" s="378"/>
      <c r="B37" s="375"/>
      <c r="C37" s="376"/>
      <c r="D37" s="377"/>
    </row>
    <row r="38" spans="1:4" s="24" customFormat="1" ht="52.8" customHeight="1" thickTop="1">
      <c r="A38" s="268"/>
      <c r="B38" s="150"/>
      <c r="C38" s="823"/>
      <c r="D38" s="152"/>
    </row>
    <row r="39" spans="1:4" s="24" customFormat="1" ht="100.2" customHeight="1">
      <c r="A39" s="600"/>
      <c r="B39" s="206"/>
      <c r="C39" s="823"/>
      <c r="D39" s="212"/>
    </row>
    <row r="40" spans="1:4" s="24" customFormat="1" ht="36.6" customHeight="1" thickBot="1">
      <c r="A40" s="234"/>
      <c r="B40" s="149"/>
      <c r="C40" s="824"/>
      <c r="D40" s="151"/>
    </row>
    <row r="41" spans="1:4" ht="47.4" customHeight="1" thickTop="1">
      <c r="A41" s="269"/>
      <c r="B41" s="150"/>
      <c r="C41" s="825"/>
      <c r="D41" s="152"/>
    </row>
    <row r="42" spans="1:4" ht="141" customHeight="1">
      <c r="A42" s="231"/>
      <c r="B42" s="227"/>
      <c r="C42" s="826"/>
      <c r="D42" s="212"/>
    </row>
    <row r="43" spans="1:4" ht="37.200000000000003" customHeight="1" thickBot="1">
      <c r="A43" s="238"/>
      <c r="B43" s="221"/>
      <c r="C43" s="220"/>
      <c r="D43" s="151"/>
    </row>
    <row r="44" spans="1:4" ht="42" hidden="1" customHeight="1" thickTop="1">
      <c r="A44" s="269"/>
      <c r="B44" s="150"/>
      <c r="C44" s="825"/>
      <c r="D44" s="152"/>
    </row>
    <row r="45" spans="1:4" ht="227.4" hidden="1" customHeight="1">
      <c r="A45" s="237"/>
      <c r="B45" s="227"/>
      <c r="C45" s="826"/>
      <c r="D45" s="212"/>
    </row>
    <row r="46" spans="1:4" ht="36.6" hidden="1" customHeight="1" thickBot="1">
      <c r="A46" s="238"/>
      <c r="B46" s="221"/>
      <c r="C46" s="220"/>
      <c r="D46" s="151"/>
    </row>
    <row r="47" spans="1:4" ht="45" hidden="1" customHeight="1" thickTop="1">
      <c r="A47" s="269"/>
      <c r="B47" s="150"/>
      <c r="C47" s="825"/>
      <c r="D47" s="152"/>
    </row>
    <row r="48" spans="1:4" ht="230.4" hidden="1" customHeight="1" thickBot="1">
      <c r="A48" s="237"/>
      <c r="B48" s="227"/>
      <c r="C48" s="826"/>
      <c r="D48" s="212"/>
    </row>
    <row r="49" spans="1:4" ht="36" hidden="1" customHeight="1" thickTop="1">
      <c r="A49" s="357"/>
      <c r="B49" s="150"/>
      <c r="C49" s="825"/>
      <c r="D49" s="152"/>
    </row>
    <row r="50" spans="1:4" ht="161.4" hidden="1" customHeight="1">
      <c r="A50" s="352"/>
      <c r="B50" s="218"/>
      <c r="C50" s="826"/>
      <c r="D50" s="212"/>
    </row>
    <row r="51" spans="1:4" ht="31.2" hidden="1" customHeight="1" thickBot="1">
      <c r="A51" s="238"/>
      <c r="B51" s="221"/>
      <c r="C51" s="220"/>
      <c r="D51" s="151"/>
    </row>
    <row r="52" spans="1:4" ht="31.2" customHeight="1" thickTop="1">
      <c r="A52" s="429"/>
    </row>
    <row r="53" spans="1:4" ht="31.2" customHeight="1">
      <c r="A53" s="430" t="s">
        <v>201</v>
      </c>
    </row>
    <row r="54" spans="1:4" ht="31.2" customHeight="1">
      <c r="A54" s="431" t="s">
        <v>202</v>
      </c>
    </row>
  </sheetData>
  <protectedRanges>
    <protectedRange sqref="A21:D21" name="範囲1"/>
  </protectedRanges>
  <mergeCells count="15">
    <mergeCell ref="D26:D28"/>
    <mergeCell ref="C26:C28"/>
    <mergeCell ref="C49:C50"/>
    <mergeCell ref="C29:C31"/>
    <mergeCell ref="C38:C40"/>
    <mergeCell ref="C47:C48"/>
    <mergeCell ref="C41:C42"/>
    <mergeCell ref="C44:C45"/>
    <mergeCell ref="C32:C33"/>
    <mergeCell ref="B29:B31"/>
    <mergeCell ref="B32:B33"/>
    <mergeCell ref="D32:D33"/>
    <mergeCell ref="D35:D36"/>
    <mergeCell ref="C35:C36"/>
    <mergeCell ref="B35:B36"/>
  </mergeCells>
  <phoneticPr fontId="15"/>
  <hyperlinks>
    <hyperlink ref="A54" r:id="rId1" xr:uid="{86A4B1F7-D48D-4D2F-A37F-38B8392EB19D}"/>
    <hyperlink ref="A4" r:id="rId2" xr:uid="{5653792B-BB79-493D-B0F0-83AE4455E1AD}"/>
    <hyperlink ref="A10" r:id="rId3" xr:uid="{449F51BB-E6A3-4295-94C5-58EC304CA633}"/>
    <hyperlink ref="A13" r:id="rId4" xr:uid="{56F7E152-361F-4EAE-9C96-054A21B6D587}"/>
    <hyperlink ref="A16" r:id="rId5" xr:uid="{6C84B597-DB45-4C2B-A51E-E8DD4E5F0D96}"/>
    <hyperlink ref="A19" r:id="rId6" xr:uid="{981F6FD6-A1B2-40ED-A64B-EE6D8216D243}"/>
    <hyperlink ref="A22" r:id="rId7" xr:uid="{3A671D4F-3D57-4B39-8C7B-DE17C950E69E}"/>
    <hyperlink ref="A25" r:id="rId8" xr:uid="{A143A876-B8FC-409D-A83E-AC1069DAAB72}"/>
    <hyperlink ref="A28" r:id="rId9" xr:uid="{5FF52F00-F0CD-482D-B4B4-73A70D1B4649}"/>
  </hyperlinks>
  <pageMargins left="0" right="0" top="0.19685039370078741" bottom="0.39370078740157483" header="0" footer="0.19685039370078741"/>
  <pageSetup paperSize="8" scale="21" orientation="portrait" horizontalDpi="300" verticalDpi="300" r:id="rId10"/>
  <headerFooter alignWithMargins="0"/>
  <rowBreaks count="1" manualBreakCount="1">
    <brk id="44" max="3" man="1"/>
  </rowBreaks>
  <tableParts count="1">
    <tablePart r:id="rId1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9"/>
  <sheetViews>
    <sheetView defaultGridColor="0" view="pageBreakPreview" colorId="56" zoomScale="80" zoomScaleNormal="66" zoomScaleSheetLayoutView="80" workbookViewId="0"/>
  </sheetViews>
  <sheetFormatPr defaultColWidth="9" defaultRowHeight="40.200000000000003" customHeight="1"/>
  <cols>
    <col min="1" max="1" width="198.109375" style="147" customWidth="1"/>
    <col min="2" max="2" width="18" style="72" customWidth="1"/>
    <col min="3" max="3" width="20.109375" style="73" customWidth="1"/>
    <col min="4" max="16384" width="9" style="23"/>
  </cols>
  <sheetData>
    <row r="1" spans="1:23" ht="40.200000000000003" customHeight="1" thickBot="1">
      <c r="A1" s="281" t="s">
        <v>249</v>
      </c>
      <c r="B1" s="282" t="s">
        <v>135</v>
      </c>
      <c r="C1" s="283" t="s">
        <v>121</v>
      </c>
    </row>
    <row r="2" spans="1:23" ht="43.2" customHeight="1" thickTop="1">
      <c r="A2" s="413" t="s">
        <v>383</v>
      </c>
      <c r="B2" s="150"/>
      <c r="C2" s="198"/>
    </row>
    <row r="3" spans="1:23" ht="300.60000000000002" customHeight="1">
      <c r="A3" s="420" t="s">
        <v>393</v>
      </c>
      <c r="B3" s="227" t="s">
        <v>390</v>
      </c>
      <c r="C3" s="538" t="s">
        <v>242</v>
      </c>
    </row>
    <row r="4" spans="1:23" ht="34.200000000000003" customHeight="1" thickBot="1">
      <c r="A4" s="643" t="s">
        <v>389</v>
      </c>
      <c r="B4" s="457"/>
      <c r="C4" s="458"/>
      <c r="W4" s="23">
        <v>0</v>
      </c>
    </row>
    <row r="5" spans="1:23" ht="39" customHeight="1" thickTop="1">
      <c r="A5" s="230" t="s">
        <v>384</v>
      </c>
      <c r="B5" s="209"/>
      <c r="C5" s="198"/>
    </row>
    <row r="6" spans="1:23" ht="409.6" customHeight="1">
      <c r="A6" s="420" t="s">
        <v>396</v>
      </c>
      <c r="B6" s="207" t="s">
        <v>397</v>
      </c>
      <c r="C6" s="199" t="s">
        <v>242</v>
      </c>
    </row>
    <row r="7" spans="1:23" ht="32.4" customHeight="1" thickBot="1">
      <c r="A7" s="217" t="s">
        <v>395</v>
      </c>
      <c r="B7" s="208"/>
      <c r="C7" s="199"/>
    </row>
    <row r="8" spans="1:23" ht="40.950000000000003" customHeight="1" thickBot="1">
      <c r="A8" s="230" t="s">
        <v>413</v>
      </c>
      <c r="B8" s="209"/>
      <c r="C8" s="198"/>
    </row>
    <row r="9" spans="1:23" ht="190.2" customHeight="1">
      <c r="A9" s="420" t="s">
        <v>392</v>
      </c>
      <c r="B9" s="460" t="s">
        <v>394</v>
      </c>
      <c r="C9" s="198">
        <v>45770</v>
      </c>
    </row>
    <row r="10" spans="1:23" ht="32.4" customHeight="1" thickBot="1">
      <c r="A10" s="217" t="s">
        <v>391</v>
      </c>
      <c r="B10" s="208"/>
      <c r="C10" s="199"/>
    </row>
    <row r="11" spans="1:23" ht="40.200000000000003" customHeight="1">
      <c r="A11" s="230" t="s">
        <v>414</v>
      </c>
      <c r="B11" s="209"/>
      <c r="C11" s="198"/>
    </row>
    <row r="12" spans="1:23" ht="264.60000000000002" customHeight="1">
      <c r="A12" s="602" t="s">
        <v>399</v>
      </c>
      <c r="B12" s="207" t="s">
        <v>388</v>
      </c>
      <c r="C12" s="199">
        <v>45770</v>
      </c>
    </row>
    <row r="13" spans="1:23" ht="37.200000000000003" customHeight="1" thickBot="1">
      <c r="A13" s="228" t="s">
        <v>398</v>
      </c>
      <c r="B13" s="208"/>
      <c r="C13" s="199"/>
    </row>
    <row r="14" spans="1:23" ht="40.200000000000003" customHeight="1">
      <c r="A14" s="471" t="s">
        <v>415</v>
      </c>
      <c r="B14" s="426"/>
      <c r="C14" s="415"/>
    </row>
    <row r="15" spans="1:23" ht="98.4" customHeight="1">
      <c r="A15" s="421" t="s">
        <v>401</v>
      </c>
      <c r="B15" s="425" t="s">
        <v>390</v>
      </c>
      <c r="C15" s="416">
        <v>45770</v>
      </c>
    </row>
    <row r="16" spans="1:23" ht="36" customHeight="1" thickBot="1">
      <c r="A16" s="419" t="s">
        <v>400</v>
      </c>
      <c r="B16" s="417"/>
      <c r="C16" s="418"/>
    </row>
    <row r="17" spans="1:3" ht="40.200000000000003" customHeight="1">
      <c r="A17" s="472" t="s">
        <v>416</v>
      </c>
      <c r="B17" s="450"/>
      <c r="C17" s="453"/>
    </row>
    <row r="18" spans="1:3" ht="277.8" customHeight="1">
      <c r="A18" s="526" t="s">
        <v>403</v>
      </c>
      <c r="B18" s="525" t="s">
        <v>404</v>
      </c>
      <c r="C18" s="454">
        <v>45769</v>
      </c>
    </row>
    <row r="19" spans="1:3" ht="36.6" customHeight="1" thickBot="1">
      <c r="A19" s="449" t="s">
        <v>402</v>
      </c>
      <c r="B19" s="452"/>
      <c r="C19" s="455"/>
    </row>
    <row r="20" spans="1:3" ht="51" customHeight="1">
      <c r="A20" s="472" t="s">
        <v>417</v>
      </c>
      <c r="B20" s="450"/>
      <c r="C20" s="453"/>
    </row>
    <row r="21" spans="1:3" ht="165.6" customHeight="1">
      <c r="A21" s="456" t="s">
        <v>406</v>
      </c>
      <c r="B21" s="451" t="s">
        <v>404</v>
      </c>
      <c r="C21" s="454">
        <v>45769</v>
      </c>
    </row>
    <row r="22" spans="1:3" ht="33" customHeight="1" thickBot="1">
      <c r="A22" s="449" t="s">
        <v>405</v>
      </c>
      <c r="B22" s="452"/>
      <c r="C22" s="455"/>
    </row>
    <row r="23" spans="1:3" ht="40.200000000000003" customHeight="1">
      <c r="A23" s="506" t="s">
        <v>418</v>
      </c>
      <c r="B23" s="450"/>
      <c r="C23" s="453"/>
    </row>
    <row r="24" spans="1:3" ht="186" customHeight="1">
      <c r="A24" s="502" t="s">
        <v>408</v>
      </c>
      <c r="B24" s="577" t="s">
        <v>409</v>
      </c>
      <c r="C24" s="454">
        <v>45768</v>
      </c>
    </row>
    <row r="25" spans="1:3" ht="40.200000000000003" customHeight="1" thickBot="1">
      <c r="A25" s="501" t="s">
        <v>407</v>
      </c>
      <c r="B25" s="452"/>
      <c r="C25" s="455"/>
    </row>
    <row r="26" spans="1:3" ht="40.200000000000003" customHeight="1">
      <c r="A26" s="564" t="s">
        <v>419</v>
      </c>
      <c r="B26" s="450"/>
      <c r="C26" s="548"/>
    </row>
    <row r="27" spans="1:3" ht="253.2" customHeight="1">
      <c r="A27" s="231" t="s">
        <v>411</v>
      </c>
      <c r="B27" s="451" t="s">
        <v>404</v>
      </c>
      <c r="C27" s="548" t="s">
        <v>242</v>
      </c>
    </row>
    <row r="28" spans="1:3" ht="40.200000000000003" customHeight="1" thickBot="1">
      <c r="A28" s="441" t="s">
        <v>410</v>
      </c>
      <c r="B28" s="452"/>
      <c r="C28" s="548"/>
    </row>
    <row r="29" spans="1:3" ht="40.200000000000003" customHeight="1">
      <c r="A29" s="472" t="s">
        <v>420</v>
      </c>
      <c r="B29" s="450"/>
      <c r="C29" s="453"/>
    </row>
    <row r="30" spans="1:3" ht="187.8" customHeight="1">
      <c r="A30" s="231" t="s">
        <v>412</v>
      </c>
      <c r="B30" s="525" t="s">
        <v>404</v>
      </c>
      <c r="C30" s="454">
        <v>45766</v>
      </c>
    </row>
    <row r="31" spans="1:3" ht="31.8" customHeight="1" thickBot="1">
      <c r="A31" s="449" t="s">
        <v>385</v>
      </c>
      <c r="B31" s="452"/>
      <c r="C31" s="455"/>
    </row>
    <row r="32" spans="1:3" ht="40.200000000000003" customHeight="1">
      <c r="A32" s="472" t="s">
        <v>421</v>
      </c>
      <c r="B32" s="450"/>
      <c r="C32" s="453"/>
    </row>
    <row r="33" spans="1:3" ht="81" customHeight="1">
      <c r="A33" s="526" t="s">
        <v>387</v>
      </c>
      <c r="B33" s="555" t="s">
        <v>388</v>
      </c>
      <c r="C33" s="454">
        <v>45765</v>
      </c>
    </row>
    <row r="34" spans="1:3" ht="40.200000000000003" customHeight="1" thickBot="1">
      <c r="A34" s="449" t="s">
        <v>386</v>
      </c>
      <c r="B34" s="452"/>
      <c r="C34" s="455"/>
    </row>
    <row r="35" spans="1:3" ht="40.200000000000003" hidden="1" customHeight="1">
      <c r="A35" s="506"/>
      <c r="B35" s="450"/>
      <c r="C35" s="453"/>
    </row>
    <row r="36" spans="1:3" ht="345" hidden="1" customHeight="1">
      <c r="A36" s="502"/>
      <c r="B36" s="451"/>
      <c r="C36" s="454"/>
    </row>
    <row r="37" spans="1:3" ht="36.6" hidden="1" customHeight="1" thickBot="1">
      <c r="A37" s="501"/>
      <c r="B37" s="452"/>
      <c r="C37" s="455"/>
    </row>
    <row r="38" spans="1:3" ht="40.200000000000003" hidden="1" customHeight="1">
      <c r="A38" s="564"/>
      <c r="B38" s="450"/>
      <c r="C38" s="453"/>
    </row>
    <row r="39" spans="1:3" ht="106.2" hidden="1" customHeight="1">
      <c r="A39" s="231"/>
      <c r="B39" s="451"/>
      <c r="C39" s="454"/>
    </row>
    <row r="40" spans="1:3" ht="40.200000000000003" hidden="1" customHeight="1" thickBot="1">
      <c r="A40" s="508"/>
      <c r="B40" s="452"/>
      <c r="C40" s="582"/>
    </row>
    <row r="41" spans="1:3" ht="40.200000000000003" hidden="1" customHeight="1">
      <c r="A41" s="564"/>
      <c r="B41" s="450"/>
      <c r="C41" s="548"/>
    </row>
    <row r="42" spans="1:3" ht="409.2" hidden="1" customHeight="1">
      <c r="A42" s="231"/>
      <c r="B42" s="451"/>
      <c r="C42" s="548"/>
    </row>
    <row r="43" spans="1:3" ht="40.200000000000003" hidden="1" customHeight="1" thickBot="1">
      <c r="A43" s="441"/>
      <c r="B43" s="452"/>
      <c r="C43" s="548"/>
    </row>
    <row r="44" spans="1:3" ht="40.200000000000003" hidden="1" customHeight="1">
      <c r="A44" s="507"/>
      <c r="B44" s="450"/>
      <c r="C44" s="453"/>
    </row>
    <row r="45" spans="1:3" ht="234.6" hidden="1" customHeight="1">
      <c r="A45" s="231"/>
      <c r="B45" s="451"/>
      <c r="C45" s="454"/>
    </row>
    <row r="46" spans="1:3" ht="40.200000000000003" hidden="1" customHeight="1" thickBot="1">
      <c r="A46" s="508"/>
      <c r="B46" s="452"/>
      <c r="C46" s="455"/>
    </row>
    <row r="47" spans="1:3" ht="40.200000000000003" hidden="1" customHeight="1">
      <c r="A47" s="549"/>
      <c r="B47" s="450"/>
      <c r="C47" s="548"/>
    </row>
    <row r="48" spans="1:3" ht="213.6" hidden="1" customHeight="1">
      <c r="A48" s="231"/>
      <c r="B48" s="451"/>
      <c r="C48" s="548"/>
    </row>
    <row r="49" spans="1:3" ht="40.200000000000003" hidden="1" customHeight="1" thickBot="1">
      <c r="A49" s="441"/>
      <c r="B49" s="452"/>
      <c r="C49" s="548"/>
    </row>
  </sheetData>
  <phoneticPr fontId="82"/>
  <hyperlinks>
    <hyperlink ref="A31" r:id="rId1" xr:uid="{95426139-3F24-4975-9D49-62C20D0C20E0}"/>
    <hyperlink ref="A34" r:id="rId2" xr:uid="{E3258ECC-52D8-494B-8770-4234E77532F3}"/>
    <hyperlink ref="A4" r:id="rId3" xr:uid="{F19514C5-8F1F-4F94-9482-2CC3A561990D}"/>
    <hyperlink ref="A10" r:id="rId4" xr:uid="{EBE6EB05-6F17-4567-A0D0-DAF8A3D2D71E}"/>
    <hyperlink ref="A7" r:id="rId5" xr:uid="{AEA6D0D9-9579-472C-B47C-C3AFBAC755A4}"/>
    <hyperlink ref="A13" r:id="rId6" xr:uid="{EE03D6A0-170A-40F5-A473-F2D9918E2341}"/>
    <hyperlink ref="A16" r:id="rId7" xr:uid="{BF9B1DDC-876D-45B0-B12E-2B2282FE3096}"/>
    <hyperlink ref="A19" r:id="rId8" xr:uid="{6B4D4EB7-A02F-459E-B507-D6AC8E3A2688}"/>
    <hyperlink ref="A22" r:id="rId9" xr:uid="{6043F353-65DA-43D9-BC6D-91F770AB3146}"/>
    <hyperlink ref="A25" r:id="rId10" xr:uid="{1B6F5BD6-E667-4C4B-ACAF-7E69FE0B48C4}"/>
    <hyperlink ref="A28" r:id="rId11" xr:uid="{6D615A3D-DDF3-4BF7-A856-BFBB0E9366E7}"/>
  </hyperlinks>
  <pageMargins left="0.74803149606299213" right="0.74803149606299213" top="0.98425196850393704" bottom="0.98425196850393704" header="0.51181102362204722" footer="0.51181102362204722"/>
  <pageSetup paperSize="9" scale="15" fitToHeight="3" orientation="portrait"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D17" sqref="D17"/>
    </sheetView>
  </sheetViews>
  <sheetFormatPr defaultColWidth="9" defaultRowHeight="13.2"/>
  <cols>
    <col min="1" max="1" width="5" style="1" customWidth="1"/>
    <col min="2" max="2" width="25.77734375" style="51" customWidth="1"/>
    <col min="3" max="3" width="71" style="1" customWidth="1"/>
    <col min="4" max="4" width="109.88671875" style="1" customWidth="1"/>
    <col min="5" max="5" width="3.88671875" style="1" customWidth="1"/>
    <col min="6" max="16384" width="9" style="1"/>
  </cols>
  <sheetData>
    <row r="1" spans="1:7" ht="18.75" customHeight="1">
      <c r="B1" s="51" t="s">
        <v>122</v>
      </c>
    </row>
    <row r="2" spans="1:7" ht="17.25" customHeight="1" thickBot="1">
      <c r="B2" s="511" t="s">
        <v>311</v>
      </c>
      <c r="C2" s="522"/>
      <c r="D2" s="830" t="str">
        <f>+D24</f>
        <v>対前週
インフルエンザ 　　     　      -23%   減少
新型コロナウイルス          　-25% 　減少</v>
      </c>
    </row>
    <row r="3" spans="1:7" ht="16.5" customHeight="1" thickBot="1">
      <c r="B3" s="270" t="s">
        <v>123</v>
      </c>
      <c r="C3" s="271" t="s">
        <v>124</v>
      </c>
      <c r="D3" s="830"/>
    </row>
    <row r="4" spans="1:7" ht="17.25" customHeight="1" thickBot="1">
      <c r="B4" s="272" t="s">
        <v>125</v>
      </c>
      <c r="C4" s="414" t="s">
        <v>312</v>
      </c>
      <c r="D4" s="52"/>
    </row>
    <row r="5" spans="1:7" ht="17.25" customHeight="1">
      <c r="B5" s="836" t="s">
        <v>126</v>
      </c>
      <c r="C5" s="839" t="s">
        <v>127</v>
      </c>
      <c r="D5" s="840"/>
    </row>
    <row r="6" spans="1:7" ht="19.2" customHeight="1">
      <c r="B6" s="837"/>
      <c r="C6" s="841" t="s">
        <v>128</v>
      </c>
      <c r="D6" s="842"/>
      <c r="G6" s="84"/>
    </row>
    <row r="7" spans="1:7" ht="19.95" customHeight="1">
      <c r="B7" s="837"/>
      <c r="C7" s="100" t="s">
        <v>129</v>
      </c>
      <c r="D7" s="101"/>
      <c r="G7" s="84"/>
    </row>
    <row r="8" spans="1:7" ht="25.2" customHeight="1" thickBot="1">
      <c r="B8" s="838"/>
      <c r="C8" s="86" t="s">
        <v>130</v>
      </c>
      <c r="D8" s="85"/>
      <c r="G8" s="84"/>
    </row>
    <row r="9" spans="1:7" ht="37.799999999999997" hidden="1" customHeight="1" thickBot="1">
      <c r="B9" s="847" t="s">
        <v>215</v>
      </c>
      <c r="C9" s="849"/>
      <c r="D9" s="850"/>
      <c r="G9" s="84"/>
    </row>
    <row r="10" spans="1:7" ht="36" hidden="1" customHeight="1" thickBot="1">
      <c r="B10" s="848"/>
      <c r="C10" s="843" t="s">
        <v>217</v>
      </c>
      <c r="D10" s="844"/>
    </row>
    <row r="11" spans="1:7" ht="49.2" customHeight="1" thickBot="1">
      <c r="B11" s="274" t="s">
        <v>131</v>
      </c>
      <c r="C11" s="845" t="s">
        <v>313</v>
      </c>
      <c r="D11" s="846"/>
    </row>
    <row r="12" spans="1:7" ht="54" customHeight="1" thickBot="1">
      <c r="B12" s="53"/>
      <c r="C12" s="275" t="s">
        <v>314</v>
      </c>
      <c r="D12" s="276" t="s">
        <v>315</v>
      </c>
      <c r="F12" s="1" t="s">
        <v>17</v>
      </c>
    </row>
    <row r="13" spans="1:7" ht="30.6" hidden="1" customHeight="1" thickBot="1">
      <c r="B13" s="273" t="s">
        <v>234</v>
      </c>
      <c r="C13" s="845" t="s">
        <v>235</v>
      </c>
      <c r="D13" s="846"/>
    </row>
    <row r="14" spans="1:7" ht="128.4" customHeight="1" thickBot="1">
      <c r="B14" s="277" t="s">
        <v>132</v>
      </c>
      <c r="C14" s="278" t="s">
        <v>316</v>
      </c>
      <c r="D14" s="279" t="s">
        <v>317</v>
      </c>
      <c r="F14" t="s">
        <v>3</v>
      </c>
    </row>
    <row r="15" spans="1:7" ht="85.2" customHeight="1" thickBot="1">
      <c r="A15" t="s">
        <v>41</v>
      </c>
      <c r="B15" s="280" t="s">
        <v>3</v>
      </c>
      <c r="C15" s="834" t="s">
        <v>318</v>
      </c>
      <c r="D15" s="835"/>
    </row>
    <row r="16" spans="1:7" ht="17.25" customHeight="1"/>
    <row r="17" spans="2:5" ht="17.25" customHeight="1">
      <c r="B17" s="831" t="s">
        <v>133</v>
      </c>
      <c r="C17" s="153"/>
      <c r="D17" s="1" t="s">
        <v>41</v>
      </c>
    </row>
    <row r="18" spans="2:5">
      <c r="B18" s="831"/>
      <c r="C18"/>
    </row>
    <row r="19" spans="2:5">
      <c r="B19" s="831"/>
      <c r="E19" s="1" t="s">
        <v>17</v>
      </c>
    </row>
    <row r="20" spans="2:5">
      <c r="B20" s="831"/>
    </row>
    <row r="21" spans="2:5">
      <c r="B21" s="831"/>
    </row>
    <row r="22" spans="2:5" ht="16.2">
      <c r="B22" s="831"/>
      <c r="D22" s="210" t="s">
        <v>134</v>
      </c>
    </row>
    <row r="23" spans="2:5">
      <c r="B23" s="831"/>
    </row>
    <row r="24" spans="2:5">
      <c r="B24" s="831"/>
      <c r="D24" s="832" t="s">
        <v>310</v>
      </c>
    </row>
    <row r="25" spans="2:5">
      <c r="B25" s="831"/>
      <c r="D25" s="833"/>
    </row>
    <row r="26" spans="2:5">
      <c r="B26" s="831"/>
      <c r="D26" s="833"/>
    </row>
    <row r="27" spans="2:5">
      <c r="B27" s="831"/>
      <c r="D27" s="833"/>
    </row>
    <row r="28" spans="2:5">
      <c r="B28" s="831"/>
      <c r="D28" s="833"/>
    </row>
    <row r="29" spans="2:5">
      <c r="B29" s="831"/>
    </row>
    <row r="30" spans="2:5">
      <c r="B30" s="831"/>
      <c r="D30" s="1" t="s">
        <v>41</v>
      </c>
    </row>
    <row r="31" spans="2:5">
      <c r="B31" s="831"/>
      <c r="D31" s="1" t="s">
        <v>41</v>
      </c>
    </row>
    <row r="32" spans="2:5">
      <c r="B32" s="831"/>
    </row>
    <row r="33" spans="2:2">
      <c r="B33" s="831"/>
    </row>
    <row r="34" spans="2:2">
      <c r="B34" s="831"/>
    </row>
  </sheetData>
  <mergeCells count="12">
    <mergeCell ref="D2:D3"/>
    <mergeCell ref="B17:B34"/>
    <mergeCell ref="D24:D28"/>
    <mergeCell ref="C15:D15"/>
    <mergeCell ref="B5:B8"/>
    <mergeCell ref="C5:D5"/>
    <mergeCell ref="C6:D6"/>
    <mergeCell ref="C10:D10"/>
    <mergeCell ref="C11:D11"/>
    <mergeCell ref="C13:D13"/>
    <mergeCell ref="B9:B10"/>
    <mergeCell ref="C9:D9"/>
  </mergeCells>
  <phoneticPr fontId="82"/>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1"/>
  <sheetViews>
    <sheetView zoomScale="88" zoomScaleNormal="88" zoomScaleSheetLayoutView="100" workbookViewId="0">
      <selection activeCell="D26" sqref="D26"/>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54" t="s">
        <v>184</v>
      </c>
      <c r="B1" s="855"/>
      <c r="C1" s="855"/>
      <c r="D1" s="855"/>
      <c r="E1" s="855"/>
      <c r="F1" s="855"/>
      <c r="G1" s="855"/>
      <c r="H1" s="855"/>
      <c r="I1" s="855"/>
      <c r="J1" s="855"/>
      <c r="K1" s="855"/>
      <c r="L1" s="855"/>
      <c r="M1" s="855"/>
      <c r="N1" s="856"/>
      <c r="P1" s="854" t="s">
        <v>136</v>
      </c>
      <c r="Q1" s="855"/>
      <c r="R1" s="855"/>
      <c r="S1" s="855"/>
      <c r="T1" s="855"/>
      <c r="U1" s="855"/>
      <c r="V1" s="855"/>
      <c r="W1" s="855"/>
      <c r="X1" s="855"/>
      <c r="Y1" s="855"/>
      <c r="Z1" s="855"/>
      <c r="AA1" s="855"/>
      <c r="AB1" s="855"/>
      <c r="AC1" s="856"/>
    </row>
    <row r="2" spans="1:31" ht="18" customHeight="1" thickBot="1">
      <c r="A2" s="857" t="s">
        <v>137</v>
      </c>
      <c r="B2" s="858"/>
      <c r="C2" s="858"/>
      <c r="D2" s="858"/>
      <c r="E2" s="858"/>
      <c r="F2" s="858"/>
      <c r="G2" s="858"/>
      <c r="H2" s="858"/>
      <c r="I2" s="858"/>
      <c r="J2" s="858"/>
      <c r="K2" s="858"/>
      <c r="L2" s="858"/>
      <c r="M2" s="858"/>
      <c r="N2" s="859"/>
      <c r="P2" s="860" t="s">
        <v>138</v>
      </c>
      <c r="Q2" s="858"/>
      <c r="R2" s="858"/>
      <c r="S2" s="858"/>
      <c r="T2" s="858"/>
      <c r="U2" s="858"/>
      <c r="V2" s="858"/>
      <c r="W2" s="858"/>
      <c r="X2" s="858"/>
      <c r="Y2" s="858"/>
      <c r="Z2" s="858"/>
      <c r="AA2" s="858"/>
      <c r="AB2" s="858"/>
      <c r="AC2" s="861"/>
    </row>
    <row r="3" spans="1:31" ht="13.8" thickBot="1">
      <c r="A3" s="284" t="s">
        <v>137</v>
      </c>
      <c r="B3" s="521" t="s">
        <v>139</v>
      </c>
      <c r="C3" s="521" t="s">
        <v>140</v>
      </c>
      <c r="D3" s="475" t="s">
        <v>141</v>
      </c>
      <c r="E3" s="285" t="s">
        <v>142</v>
      </c>
      <c r="F3" s="285" t="s">
        <v>143</v>
      </c>
      <c r="G3" s="285" t="s">
        <v>144</v>
      </c>
      <c r="H3" s="285" t="s">
        <v>145</v>
      </c>
      <c r="I3" s="285" t="s">
        <v>146</v>
      </c>
      <c r="J3" s="285" t="s">
        <v>146</v>
      </c>
      <c r="K3" s="285" t="s">
        <v>147</v>
      </c>
      <c r="L3" s="285" t="s">
        <v>148</v>
      </c>
      <c r="M3" s="286" t="s">
        <v>150</v>
      </c>
      <c r="N3" s="287" t="s">
        <v>151</v>
      </c>
      <c r="P3" s="285"/>
      <c r="Q3" s="521" t="s">
        <v>139</v>
      </c>
      <c r="R3" s="521" t="s">
        <v>140</v>
      </c>
      <c r="S3" s="521" t="s">
        <v>141</v>
      </c>
      <c r="T3" s="475" t="s">
        <v>142</v>
      </c>
      <c r="U3" s="285" t="s">
        <v>143</v>
      </c>
      <c r="V3" s="285" t="s">
        <v>144</v>
      </c>
      <c r="W3" s="285" t="s">
        <v>145</v>
      </c>
      <c r="X3" s="285" t="s">
        <v>146</v>
      </c>
      <c r="Y3" s="285" t="s">
        <v>147</v>
      </c>
      <c r="Z3" s="285" t="s">
        <v>148</v>
      </c>
      <c r="AA3" s="285" t="s">
        <v>149</v>
      </c>
      <c r="AB3" s="286" t="s">
        <v>150</v>
      </c>
      <c r="AC3" s="288" t="s">
        <v>152</v>
      </c>
    </row>
    <row r="4" spans="1:31" ht="13.8" thickBot="1">
      <c r="A4" s="164" t="s">
        <v>137</v>
      </c>
      <c r="B4" s="165">
        <f>SUM(B7:B13)</f>
        <v>685</v>
      </c>
      <c r="C4" s="165">
        <f t="shared" ref="C4:M4" si="0">SUM(C7:C13)</f>
        <v>532</v>
      </c>
      <c r="D4" s="165">
        <f t="shared" si="0"/>
        <v>579</v>
      </c>
      <c r="E4" s="165">
        <f t="shared" si="0"/>
        <v>689</v>
      </c>
      <c r="F4" s="165">
        <f t="shared" si="0"/>
        <v>1241</v>
      </c>
      <c r="G4" s="165">
        <f t="shared" si="0"/>
        <v>2343</v>
      </c>
      <c r="H4" s="165">
        <f t="shared" si="0"/>
        <v>3338</v>
      </c>
      <c r="I4" s="165">
        <f t="shared" si="0"/>
        <v>3798</v>
      </c>
      <c r="J4" s="165">
        <f t="shared" si="0"/>
        <v>3029</v>
      </c>
      <c r="K4" s="165">
        <f t="shared" si="0"/>
        <v>2498</v>
      </c>
      <c r="L4" s="165">
        <f t="shared" si="0"/>
        <v>1554</v>
      </c>
      <c r="M4" s="165">
        <f t="shared" si="0"/>
        <v>943</v>
      </c>
      <c r="N4" s="165">
        <f>SUM(B4:M4)</f>
        <v>21229</v>
      </c>
      <c r="O4" s="4"/>
      <c r="P4" s="166" t="str">
        <f>+A4</f>
        <v xml:space="preserve"> </v>
      </c>
      <c r="Q4" s="165">
        <f>SUM(Q7:Q13)</f>
        <v>31</v>
      </c>
      <c r="R4" s="165">
        <f t="shared" ref="R4:AB4" si="1">SUM(R7:R13)</f>
        <v>24</v>
      </c>
      <c r="S4" s="165">
        <f t="shared" si="1"/>
        <v>51</v>
      </c>
      <c r="T4" s="165">
        <f t="shared" si="1"/>
        <v>19</v>
      </c>
      <c r="U4" s="165">
        <f t="shared" si="1"/>
        <v>25</v>
      </c>
      <c r="V4" s="165">
        <f t="shared" si="1"/>
        <v>22</v>
      </c>
      <c r="W4" s="165">
        <f t="shared" si="1"/>
        <v>22</v>
      </c>
      <c r="X4" s="165">
        <f t="shared" si="1"/>
        <v>39</v>
      </c>
      <c r="Y4" s="165">
        <f t="shared" si="1"/>
        <v>22</v>
      </c>
      <c r="Z4" s="165">
        <f t="shared" si="1"/>
        <v>49</v>
      </c>
      <c r="AA4" s="165">
        <f t="shared" si="1"/>
        <v>31</v>
      </c>
      <c r="AB4" s="165">
        <f t="shared" si="1"/>
        <v>50</v>
      </c>
      <c r="AC4" s="165">
        <f>SUM(Q4:AB4)</f>
        <v>385</v>
      </c>
    </row>
    <row r="5" spans="1:31" ht="19.95" customHeight="1" thickBot="1">
      <c r="A5" s="137" t="s">
        <v>137</v>
      </c>
      <c r="B5" s="137" t="s">
        <v>137</v>
      </c>
      <c r="C5" s="137" t="s">
        <v>137</v>
      </c>
      <c r="D5" s="137" t="s">
        <v>137</v>
      </c>
      <c r="E5" s="289" t="s">
        <v>153</v>
      </c>
      <c r="F5" s="137" t="s">
        <v>137</v>
      </c>
      <c r="G5" s="137" t="s">
        <v>137</v>
      </c>
      <c r="H5" s="137" t="s">
        <v>137</v>
      </c>
      <c r="I5" s="137" t="s">
        <v>137</v>
      </c>
      <c r="J5" s="137" t="s" ph="1">
        <v>186</v>
      </c>
      <c r="K5" s="137" t="s" ph="1">
        <v>186</v>
      </c>
      <c r="L5" s="137" t="s" ph="1">
        <v>186</v>
      </c>
      <c r="M5" s="137" t="s" ph="1">
        <v>186</v>
      </c>
      <c r="N5" s="124"/>
      <c r="O5" s="58"/>
      <c r="P5" s="290"/>
      <c r="Q5" s="290"/>
      <c r="R5" s="290"/>
      <c r="S5" s="290"/>
      <c r="T5" s="289" t="s">
        <v>153</v>
      </c>
      <c r="U5" s="290"/>
      <c r="V5" s="290"/>
      <c r="W5" s="290"/>
      <c r="X5" s="290"/>
      <c r="Y5" s="290"/>
      <c r="Z5" s="290"/>
      <c r="AA5" s="290"/>
      <c r="AB5" s="290"/>
      <c r="AC5" s="124"/>
      <c r="AE5" s="1" t="s">
        <v>181</v>
      </c>
    </row>
    <row r="6" spans="1:31" ht="19.95" customHeight="1" thickBot="1">
      <c r="A6" s="137"/>
      <c r="B6" s="137"/>
      <c r="C6" s="137"/>
      <c r="D6" s="137"/>
      <c r="E6" s="289">
        <v>33</v>
      </c>
      <c r="F6" s="291"/>
      <c r="G6" s="291"/>
      <c r="H6" s="291"/>
      <c r="I6" s="291"/>
      <c r="J6" s="291"/>
      <c r="K6" s="291"/>
      <c r="L6" s="291"/>
      <c r="M6" s="291"/>
      <c r="N6" s="159"/>
      <c r="O6" s="58"/>
      <c r="P6" s="474"/>
      <c r="Q6" s="474"/>
      <c r="R6" s="474"/>
      <c r="S6" s="474"/>
      <c r="T6" s="289">
        <v>2</v>
      </c>
      <c r="U6" s="474"/>
      <c r="V6" s="474"/>
      <c r="W6" s="474"/>
      <c r="X6" s="474"/>
      <c r="Y6" s="474"/>
      <c r="Z6" s="474"/>
      <c r="AA6" s="474"/>
      <c r="AB6" s="474"/>
      <c r="AC6" s="159"/>
    </row>
    <row r="7" spans="1:31" ht="19.95" customHeight="1" thickBot="1">
      <c r="A7" s="295" t="s">
        <v>208</v>
      </c>
      <c r="B7" s="293">
        <v>142</v>
      </c>
      <c r="C7" s="551">
        <v>96</v>
      </c>
      <c r="D7" s="551">
        <v>86</v>
      </c>
      <c r="E7" s="289">
        <v>61</v>
      </c>
      <c r="F7" s="477"/>
      <c r="G7" s="291"/>
      <c r="H7" s="291"/>
      <c r="I7" s="291"/>
      <c r="J7" s="291"/>
      <c r="K7" s="291"/>
      <c r="L7" s="291"/>
      <c r="M7" s="291"/>
      <c r="N7" s="463">
        <f>SUM(B7:M7)</f>
        <v>385</v>
      </c>
      <c r="O7" s="58"/>
      <c r="P7" s="295" t="s">
        <v>208</v>
      </c>
      <c r="Q7" s="293">
        <v>2</v>
      </c>
      <c r="R7" s="293">
        <v>4</v>
      </c>
      <c r="S7" s="293">
        <v>6</v>
      </c>
      <c r="T7" s="289">
        <v>2</v>
      </c>
      <c r="U7" s="291"/>
      <c r="V7" s="291"/>
      <c r="W7" s="291"/>
      <c r="X7" s="291"/>
      <c r="Y7" s="291"/>
      <c r="Z7" s="291"/>
      <c r="AA7" s="291"/>
      <c r="AB7" s="291"/>
      <c r="AC7" s="462">
        <f>SUM(Q7:AB7)</f>
        <v>14</v>
      </c>
    </row>
    <row r="8" spans="1:31" ht="19.95" customHeight="1" thickBot="1">
      <c r="A8" s="295" t="s">
        <v>183</v>
      </c>
      <c r="B8" s="380">
        <v>103</v>
      </c>
      <c r="C8" s="552">
        <v>102</v>
      </c>
      <c r="D8" s="552">
        <v>114</v>
      </c>
      <c r="E8" s="215">
        <v>122</v>
      </c>
      <c r="F8" s="476">
        <v>257</v>
      </c>
      <c r="G8" s="370">
        <v>308</v>
      </c>
      <c r="H8" s="370">
        <v>519</v>
      </c>
      <c r="I8" s="371">
        <v>708</v>
      </c>
      <c r="J8" s="372">
        <v>541</v>
      </c>
      <c r="K8" s="379">
        <v>533</v>
      </c>
      <c r="L8" s="372">
        <v>277</v>
      </c>
      <c r="M8" s="372">
        <v>158</v>
      </c>
      <c r="N8" s="463">
        <f>SUM(B8:M8)</f>
        <v>3742</v>
      </c>
      <c r="O8" s="58"/>
      <c r="P8" s="292" t="s">
        <v>154</v>
      </c>
      <c r="Q8" s="293">
        <v>4</v>
      </c>
      <c r="R8" s="292">
        <v>4</v>
      </c>
      <c r="S8" s="292">
        <v>4</v>
      </c>
      <c r="T8" s="294">
        <v>8</v>
      </c>
      <c r="U8" s="292">
        <v>1</v>
      </c>
      <c r="V8" s="292">
        <v>2</v>
      </c>
      <c r="W8" s="292">
        <v>6</v>
      </c>
      <c r="X8" s="361">
        <v>21</v>
      </c>
      <c r="Y8" s="365">
        <v>12</v>
      </c>
      <c r="Z8" s="292">
        <v>8</v>
      </c>
      <c r="AA8" s="292">
        <v>0</v>
      </c>
      <c r="AB8" s="292">
        <v>4</v>
      </c>
      <c r="AC8" s="462">
        <f>SUM(Q8:AB8)</f>
        <v>74</v>
      </c>
    </row>
    <row r="9" spans="1:31" ht="18" customHeight="1" thickBot="1">
      <c r="A9" s="295" t="s">
        <v>155</v>
      </c>
      <c r="B9" s="296">
        <v>82</v>
      </c>
      <c r="C9" s="297">
        <v>62</v>
      </c>
      <c r="D9" s="297">
        <v>99</v>
      </c>
      <c r="E9" s="297">
        <v>112</v>
      </c>
      <c r="F9" s="367">
        <v>224</v>
      </c>
      <c r="G9" s="367">
        <v>526</v>
      </c>
      <c r="H9" s="367">
        <v>521</v>
      </c>
      <c r="I9" s="368">
        <v>768</v>
      </c>
      <c r="J9" s="369">
        <v>454</v>
      </c>
      <c r="K9" s="369">
        <v>390</v>
      </c>
      <c r="L9" s="369">
        <v>416</v>
      </c>
      <c r="M9" s="298">
        <v>154</v>
      </c>
      <c r="N9" s="299">
        <f>SUM(B9:M9)</f>
        <v>3808</v>
      </c>
      <c r="O9" s="4"/>
      <c r="P9" s="214" t="s">
        <v>155</v>
      </c>
      <c r="Q9" s="300">
        <v>1</v>
      </c>
      <c r="R9" s="301">
        <v>1</v>
      </c>
      <c r="S9" s="301">
        <v>4</v>
      </c>
      <c r="T9" s="301">
        <v>2</v>
      </c>
      <c r="U9" s="301">
        <v>2</v>
      </c>
      <c r="V9" s="297">
        <v>7</v>
      </c>
      <c r="W9" s="297">
        <v>7</v>
      </c>
      <c r="X9" s="297">
        <v>3</v>
      </c>
      <c r="Y9" s="297">
        <v>1</v>
      </c>
      <c r="Z9" s="302">
        <v>7</v>
      </c>
      <c r="AA9" s="302">
        <v>7</v>
      </c>
      <c r="AB9" s="303">
        <v>5</v>
      </c>
      <c r="AC9" s="304">
        <f>SUM(Q9:AB9)</f>
        <v>47</v>
      </c>
    </row>
    <row r="10" spans="1:31" ht="18" customHeight="1" thickBot="1">
      <c r="A10" s="305" t="s">
        <v>156</v>
      </c>
      <c r="B10" s="160">
        <v>81</v>
      </c>
      <c r="C10" s="161">
        <v>39</v>
      </c>
      <c r="D10" s="161">
        <v>72</v>
      </c>
      <c r="E10" s="162">
        <v>89</v>
      </c>
      <c r="F10" s="162">
        <v>258</v>
      </c>
      <c r="G10" s="162">
        <v>416</v>
      </c>
      <c r="H10" s="223">
        <v>554</v>
      </c>
      <c r="I10" s="223">
        <v>568</v>
      </c>
      <c r="J10" s="222">
        <v>578</v>
      </c>
      <c r="K10" s="162">
        <v>337</v>
      </c>
      <c r="L10" s="162">
        <v>169</v>
      </c>
      <c r="M10" s="162">
        <v>168</v>
      </c>
      <c r="N10" s="163">
        <f t="shared" ref="N10:N21" si="2">SUM(B10:M10)</f>
        <v>3329</v>
      </c>
      <c r="O10" s="60" t="s">
        <v>17</v>
      </c>
      <c r="P10" s="306" t="s">
        <v>156</v>
      </c>
      <c r="Q10" s="204">
        <v>0</v>
      </c>
      <c r="R10" s="205">
        <v>5</v>
      </c>
      <c r="S10" s="205">
        <v>4</v>
      </c>
      <c r="T10" s="205">
        <v>1</v>
      </c>
      <c r="U10" s="205">
        <v>1</v>
      </c>
      <c r="V10" s="205">
        <v>1</v>
      </c>
      <c r="W10" s="205">
        <v>1</v>
      </c>
      <c r="X10" s="205">
        <v>1</v>
      </c>
      <c r="Y10" s="204">
        <v>0</v>
      </c>
      <c r="Z10" s="204">
        <v>0</v>
      </c>
      <c r="AA10" s="204">
        <v>0</v>
      </c>
      <c r="AB10" s="204">
        <v>2</v>
      </c>
      <c r="AC10" s="201">
        <f t="shared" ref="AC10:AC21" si="3">SUM(Q10:AB10)</f>
        <v>16</v>
      </c>
    </row>
    <row r="11" spans="1:31" ht="18" customHeight="1" thickBot="1">
      <c r="A11" s="305" t="s">
        <v>157</v>
      </c>
      <c r="B11" s="465">
        <v>81</v>
      </c>
      <c r="C11" s="465">
        <v>48</v>
      </c>
      <c r="D11" s="466">
        <v>71</v>
      </c>
      <c r="E11" s="465">
        <v>128</v>
      </c>
      <c r="F11" s="465">
        <v>171</v>
      </c>
      <c r="G11" s="465">
        <v>350</v>
      </c>
      <c r="H11" s="465">
        <v>569</v>
      </c>
      <c r="I11" s="465">
        <v>553</v>
      </c>
      <c r="J11" s="465">
        <v>458</v>
      </c>
      <c r="K11" s="465">
        <v>306</v>
      </c>
      <c r="L11" s="465">
        <v>220</v>
      </c>
      <c r="M11" s="466">
        <v>229</v>
      </c>
      <c r="N11" s="467">
        <f t="shared" si="2"/>
        <v>3184</v>
      </c>
      <c r="O11" s="136"/>
      <c r="P11" s="306" t="s">
        <v>157</v>
      </c>
      <c r="Q11" s="307">
        <v>1</v>
      </c>
      <c r="R11" s="307">
        <v>2</v>
      </c>
      <c r="S11" s="307">
        <v>1</v>
      </c>
      <c r="T11" s="307">
        <v>0</v>
      </c>
      <c r="U11" s="307">
        <v>0</v>
      </c>
      <c r="V11" s="307">
        <v>0</v>
      </c>
      <c r="W11" s="307">
        <v>1</v>
      </c>
      <c r="X11" s="307">
        <v>1</v>
      </c>
      <c r="Y11" s="307">
        <v>0</v>
      </c>
      <c r="Z11" s="307">
        <v>1</v>
      </c>
      <c r="AA11" s="307">
        <v>0</v>
      </c>
      <c r="AB11" s="307">
        <v>0</v>
      </c>
      <c r="AC11" s="308">
        <f t="shared" si="3"/>
        <v>7</v>
      </c>
    </row>
    <row r="12" spans="1:31" ht="18" customHeight="1" thickBot="1">
      <c r="A12" s="309" t="s">
        <v>158</v>
      </c>
      <c r="B12" s="468">
        <v>112</v>
      </c>
      <c r="C12" s="468">
        <v>85</v>
      </c>
      <c r="D12" s="468">
        <v>60</v>
      </c>
      <c r="E12" s="468">
        <v>97</v>
      </c>
      <c r="F12" s="468">
        <v>95</v>
      </c>
      <c r="G12" s="468">
        <v>305</v>
      </c>
      <c r="H12" s="468">
        <v>544</v>
      </c>
      <c r="I12" s="468">
        <v>449</v>
      </c>
      <c r="J12" s="468">
        <v>475</v>
      </c>
      <c r="K12" s="468">
        <v>505</v>
      </c>
      <c r="L12" s="468">
        <v>219</v>
      </c>
      <c r="M12" s="469">
        <v>98</v>
      </c>
      <c r="N12" s="470">
        <f t="shared" si="2"/>
        <v>3044</v>
      </c>
      <c r="O12" s="60"/>
      <c r="P12" s="305" t="s">
        <v>158</v>
      </c>
      <c r="Q12" s="310">
        <v>16</v>
      </c>
      <c r="R12" s="310">
        <v>1</v>
      </c>
      <c r="S12" s="310">
        <v>19</v>
      </c>
      <c r="T12" s="310">
        <v>3</v>
      </c>
      <c r="U12" s="310">
        <v>13</v>
      </c>
      <c r="V12" s="310">
        <v>1</v>
      </c>
      <c r="W12" s="310">
        <v>2</v>
      </c>
      <c r="X12" s="310">
        <v>2</v>
      </c>
      <c r="Y12" s="310">
        <v>0</v>
      </c>
      <c r="Z12" s="311">
        <v>24</v>
      </c>
      <c r="AA12" s="310">
        <v>4</v>
      </c>
      <c r="AB12" s="310">
        <v>2</v>
      </c>
      <c r="AC12" s="461">
        <f t="shared" si="3"/>
        <v>87</v>
      </c>
    </row>
    <row r="13" spans="1:31" ht="18" hidden="1" customHeight="1" thickBot="1">
      <c r="A13" s="312" t="s">
        <v>159</v>
      </c>
      <c r="B13" s="125">
        <v>84</v>
      </c>
      <c r="C13" s="125">
        <v>100</v>
      </c>
      <c r="D13" s="126">
        <v>77</v>
      </c>
      <c r="E13" s="126">
        <v>80</v>
      </c>
      <c r="F13" s="70">
        <v>236</v>
      </c>
      <c r="G13" s="70">
        <v>438</v>
      </c>
      <c r="H13" s="71">
        <v>631</v>
      </c>
      <c r="I13" s="224">
        <v>752</v>
      </c>
      <c r="J13" s="69">
        <v>523</v>
      </c>
      <c r="K13" s="70">
        <v>427</v>
      </c>
      <c r="L13" s="69">
        <v>253</v>
      </c>
      <c r="M13" s="127">
        <v>136</v>
      </c>
      <c r="N13" s="464">
        <f t="shared" si="2"/>
        <v>3737</v>
      </c>
      <c r="O13" s="60"/>
      <c r="P13" s="314" t="s">
        <v>160</v>
      </c>
      <c r="Q13" s="315">
        <v>7</v>
      </c>
      <c r="R13" s="315">
        <v>7</v>
      </c>
      <c r="S13" s="316">
        <v>13</v>
      </c>
      <c r="T13" s="316">
        <v>3</v>
      </c>
      <c r="U13" s="316">
        <v>8</v>
      </c>
      <c r="V13" s="316">
        <v>11</v>
      </c>
      <c r="W13" s="315">
        <v>5</v>
      </c>
      <c r="X13" s="316">
        <v>11</v>
      </c>
      <c r="Y13" s="316">
        <v>9</v>
      </c>
      <c r="Z13" s="316">
        <v>9</v>
      </c>
      <c r="AA13" s="317">
        <v>20</v>
      </c>
      <c r="AB13" s="317">
        <v>37</v>
      </c>
      <c r="AC13" s="461">
        <f t="shared" si="3"/>
        <v>140</v>
      </c>
    </row>
    <row r="14" spans="1:31" ht="18" hidden="1" customHeight="1" thickBot="1">
      <c r="A14" s="312" t="s">
        <v>161</v>
      </c>
      <c r="B14" s="316">
        <v>41</v>
      </c>
      <c r="C14" s="316">
        <v>44</v>
      </c>
      <c r="D14" s="316">
        <v>67</v>
      </c>
      <c r="E14" s="316">
        <v>103</v>
      </c>
      <c r="F14" s="310">
        <v>311</v>
      </c>
      <c r="G14" s="316">
        <v>415</v>
      </c>
      <c r="H14" s="316">
        <v>539</v>
      </c>
      <c r="I14" s="311">
        <v>1165</v>
      </c>
      <c r="J14" s="316">
        <v>534</v>
      </c>
      <c r="K14" s="316">
        <v>297</v>
      </c>
      <c r="L14" s="315">
        <v>205</v>
      </c>
      <c r="M14" s="319">
        <v>92</v>
      </c>
      <c r="N14" s="461">
        <f t="shared" si="2"/>
        <v>3813</v>
      </c>
      <c r="O14" s="60"/>
      <c r="P14" s="320" t="s">
        <v>161</v>
      </c>
      <c r="Q14" s="316">
        <v>9</v>
      </c>
      <c r="R14" s="316">
        <v>22</v>
      </c>
      <c r="S14" s="315">
        <v>18</v>
      </c>
      <c r="T14" s="316">
        <v>9</v>
      </c>
      <c r="U14" s="321">
        <v>21</v>
      </c>
      <c r="V14" s="316">
        <v>14</v>
      </c>
      <c r="W14" s="316">
        <v>6</v>
      </c>
      <c r="X14" s="316">
        <v>13</v>
      </c>
      <c r="Y14" s="316">
        <v>7</v>
      </c>
      <c r="Z14" s="322">
        <v>81</v>
      </c>
      <c r="AA14" s="321">
        <v>31</v>
      </c>
      <c r="AB14" s="322">
        <v>37</v>
      </c>
      <c r="AC14" s="461">
        <f t="shared" si="3"/>
        <v>268</v>
      </c>
    </row>
    <row r="15" spans="1:31" ht="18" hidden="1" customHeight="1" thickBot="1">
      <c r="A15" s="312" t="s">
        <v>162</v>
      </c>
      <c r="B15" s="316">
        <v>57</v>
      </c>
      <c r="C15" s="315">
        <v>35</v>
      </c>
      <c r="D15" s="316">
        <v>95</v>
      </c>
      <c r="E15" s="315">
        <v>112</v>
      </c>
      <c r="F15" s="316">
        <v>131</v>
      </c>
      <c r="G15" s="323">
        <v>340</v>
      </c>
      <c r="H15" s="323">
        <v>483</v>
      </c>
      <c r="I15" s="324">
        <v>1339</v>
      </c>
      <c r="J15" s="323">
        <v>614</v>
      </c>
      <c r="K15" s="323">
        <v>349</v>
      </c>
      <c r="L15" s="323">
        <v>236</v>
      </c>
      <c r="M15" s="325">
        <v>68</v>
      </c>
      <c r="N15" s="464">
        <f t="shared" si="2"/>
        <v>3859</v>
      </c>
      <c r="O15" s="60"/>
      <c r="P15" s="320" t="s">
        <v>162</v>
      </c>
      <c r="Q15" s="316">
        <v>19</v>
      </c>
      <c r="R15" s="316">
        <v>12</v>
      </c>
      <c r="S15" s="316">
        <v>8</v>
      </c>
      <c r="T15" s="315">
        <v>12</v>
      </c>
      <c r="U15" s="316">
        <v>7</v>
      </c>
      <c r="V15" s="316">
        <v>15</v>
      </c>
      <c r="W15" s="323">
        <v>16</v>
      </c>
      <c r="X15" s="325">
        <v>12</v>
      </c>
      <c r="Y15" s="315">
        <v>16</v>
      </c>
      <c r="Z15" s="316">
        <v>6</v>
      </c>
      <c r="AA15" s="315">
        <v>12</v>
      </c>
      <c r="AB15" s="315">
        <v>6</v>
      </c>
      <c r="AC15" s="461">
        <f t="shared" si="3"/>
        <v>141</v>
      </c>
    </row>
    <row r="16" spans="1:31" ht="18" hidden="1" customHeight="1" thickBot="1">
      <c r="A16" s="312" t="s">
        <v>163</v>
      </c>
      <c r="B16" s="326">
        <v>68</v>
      </c>
      <c r="C16" s="316">
        <v>42</v>
      </c>
      <c r="D16" s="316">
        <v>44</v>
      </c>
      <c r="E16" s="315">
        <v>75</v>
      </c>
      <c r="F16" s="315">
        <v>135</v>
      </c>
      <c r="G16" s="315">
        <v>448</v>
      </c>
      <c r="H16" s="316">
        <v>507</v>
      </c>
      <c r="I16" s="316">
        <v>808</v>
      </c>
      <c r="J16" s="321">
        <v>795</v>
      </c>
      <c r="K16" s="315">
        <v>313</v>
      </c>
      <c r="L16" s="315">
        <v>246</v>
      </c>
      <c r="M16" s="315">
        <v>143</v>
      </c>
      <c r="N16" s="313">
        <f t="shared" si="2"/>
        <v>3624</v>
      </c>
      <c r="O16" s="60"/>
      <c r="P16" s="320" t="s">
        <v>163</v>
      </c>
      <c r="Q16" s="327">
        <v>9</v>
      </c>
      <c r="R16" s="316">
        <v>16</v>
      </c>
      <c r="S16" s="316">
        <v>12</v>
      </c>
      <c r="T16" s="315">
        <v>6</v>
      </c>
      <c r="U16" s="328">
        <v>7</v>
      </c>
      <c r="V16" s="328">
        <v>14</v>
      </c>
      <c r="W16" s="316">
        <v>9</v>
      </c>
      <c r="X16" s="316">
        <v>14</v>
      </c>
      <c r="Y16" s="316">
        <v>9</v>
      </c>
      <c r="Z16" s="316">
        <v>9</v>
      </c>
      <c r="AA16" s="328">
        <v>8</v>
      </c>
      <c r="AB16" s="328">
        <v>7</v>
      </c>
      <c r="AC16" s="318">
        <f t="shared" si="3"/>
        <v>120</v>
      </c>
    </row>
    <row r="17" spans="1:30" ht="18" hidden="1" customHeight="1" thickBot="1">
      <c r="A17" s="329" t="s">
        <v>164</v>
      </c>
      <c r="B17" s="330">
        <v>71</v>
      </c>
      <c r="C17" s="330">
        <v>97</v>
      </c>
      <c r="D17" s="330">
        <v>61</v>
      </c>
      <c r="E17" s="331">
        <v>105</v>
      </c>
      <c r="F17" s="331">
        <v>198</v>
      </c>
      <c r="G17" s="331">
        <v>442</v>
      </c>
      <c r="H17" s="332">
        <v>790</v>
      </c>
      <c r="I17" s="333">
        <v>674</v>
      </c>
      <c r="J17" s="333">
        <v>594</v>
      </c>
      <c r="K17" s="331">
        <v>275</v>
      </c>
      <c r="L17" s="331">
        <v>133</v>
      </c>
      <c r="M17" s="331">
        <v>108</v>
      </c>
      <c r="N17" s="313">
        <f t="shared" si="2"/>
        <v>3548</v>
      </c>
      <c r="O17" s="4"/>
      <c r="P17" s="138" t="s">
        <v>164</v>
      </c>
      <c r="Q17" s="330">
        <v>7</v>
      </c>
      <c r="R17" s="330">
        <v>13</v>
      </c>
      <c r="S17" s="330">
        <v>12</v>
      </c>
      <c r="T17" s="331">
        <v>11</v>
      </c>
      <c r="U17" s="331">
        <v>12</v>
      </c>
      <c r="V17" s="331">
        <v>15</v>
      </c>
      <c r="W17" s="331">
        <v>20</v>
      </c>
      <c r="X17" s="331">
        <v>15</v>
      </c>
      <c r="Y17" s="331">
        <v>15</v>
      </c>
      <c r="Z17" s="331">
        <v>20</v>
      </c>
      <c r="AA17" s="331">
        <v>9</v>
      </c>
      <c r="AB17" s="331">
        <v>7</v>
      </c>
      <c r="AC17" s="334">
        <f t="shared" si="3"/>
        <v>156</v>
      </c>
    </row>
    <row r="18" spans="1:30" ht="13.8" hidden="1" thickBot="1">
      <c r="A18" s="7" t="s">
        <v>165</v>
      </c>
      <c r="B18" s="327">
        <v>38</v>
      </c>
      <c r="C18" s="331">
        <v>19</v>
      </c>
      <c r="D18" s="331">
        <v>38</v>
      </c>
      <c r="E18" s="331">
        <v>203</v>
      </c>
      <c r="F18" s="331">
        <v>146</v>
      </c>
      <c r="G18" s="331">
        <v>439</v>
      </c>
      <c r="H18" s="332">
        <v>964</v>
      </c>
      <c r="I18" s="332">
        <v>1154</v>
      </c>
      <c r="J18" s="331">
        <v>423</v>
      </c>
      <c r="K18" s="331">
        <v>388</v>
      </c>
      <c r="L18" s="331">
        <v>176</v>
      </c>
      <c r="M18" s="331">
        <v>143</v>
      </c>
      <c r="N18" s="335">
        <f t="shared" si="2"/>
        <v>4131</v>
      </c>
      <c r="O18" s="4"/>
      <c r="P18" s="6" t="s">
        <v>165</v>
      </c>
      <c r="Q18" s="331">
        <v>7</v>
      </c>
      <c r="R18" s="331">
        <v>7</v>
      </c>
      <c r="S18" s="331">
        <v>8</v>
      </c>
      <c r="T18" s="331">
        <v>12</v>
      </c>
      <c r="U18" s="331">
        <v>9</v>
      </c>
      <c r="V18" s="331">
        <v>6</v>
      </c>
      <c r="W18" s="331">
        <v>11</v>
      </c>
      <c r="X18" s="331">
        <v>8</v>
      </c>
      <c r="Y18" s="331">
        <v>16</v>
      </c>
      <c r="Z18" s="331">
        <v>40</v>
      </c>
      <c r="AA18" s="331">
        <v>17</v>
      </c>
      <c r="AB18" s="331">
        <v>16</v>
      </c>
      <c r="AC18" s="331">
        <f t="shared" si="3"/>
        <v>157</v>
      </c>
    </row>
    <row r="19" spans="1:30" ht="13.8" hidden="1" thickBot="1">
      <c r="A19" s="128" t="s">
        <v>166</v>
      </c>
      <c r="B19" s="333">
        <v>49</v>
      </c>
      <c r="C19" s="333">
        <v>63</v>
      </c>
      <c r="D19" s="333">
        <v>50</v>
      </c>
      <c r="E19" s="333">
        <v>71</v>
      </c>
      <c r="F19" s="333">
        <v>144</v>
      </c>
      <c r="G19" s="333">
        <v>374</v>
      </c>
      <c r="H19" s="336">
        <v>729</v>
      </c>
      <c r="I19" s="336">
        <v>1097</v>
      </c>
      <c r="J19" s="336">
        <v>650</v>
      </c>
      <c r="K19" s="333">
        <v>397</v>
      </c>
      <c r="L19" s="333">
        <v>192</v>
      </c>
      <c r="M19" s="333">
        <v>217</v>
      </c>
      <c r="N19" s="335">
        <f t="shared" si="2"/>
        <v>4033</v>
      </c>
      <c r="O19" s="4"/>
      <c r="P19" s="8" t="s">
        <v>166</v>
      </c>
      <c r="Q19" s="333">
        <v>10</v>
      </c>
      <c r="R19" s="333">
        <v>6</v>
      </c>
      <c r="S19" s="333">
        <v>14</v>
      </c>
      <c r="T19" s="333">
        <v>10</v>
      </c>
      <c r="U19" s="333">
        <v>10</v>
      </c>
      <c r="V19" s="333">
        <v>19</v>
      </c>
      <c r="W19" s="333">
        <v>11</v>
      </c>
      <c r="X19" s="333">
        <v>20</v>
      </c>
      <c r="Y19" s="333">
        <v>15</v>
      </c>
      <c r="Z19" s="333">
        <v>8</v>
      </c>
      <c r="AA19" s="333">
        <v>11</v>
      </c>
      <c r="AB19" s="333">
        <v>8</v>
      </c>
      <c r="AC19" s="331">
        <f t="shared" si="3"/>
        <v>142</v>
      </c>
    </row>
    <row r="20" spans="1:30" ht="13.8" hidden="1" thickBot="1">
      <c r="A20" s="7" t="s">
        <v>167</v>
      </c>
      <c r="B20" s="333">
        <v>53</v>
      </c>
      <c r="C20" s="333">
        <v>39</v>
      </c>
      <c r="D20" s="333">
        <v>74</v>
      </c>
      <c r="E20" s="333">
        <v>64</v>
      </c>
      <c r="F20" s="333">
        <v>208</v>
      </c>
      <c r="G20" s="333">
        <v>491</v>
      </c>
      <c r="H20" s="333">
        <v>454</v>
      </c>
      <c r="I20" s="336">
        <v>1068</v>
      </c>
      <c r="J20" s="333">
        <v>568</v>
      </c>
      <c r="K20" s="333">
        <v>407</v>
      </c>
      <c r="L20" s="333">
        <v>228</v>
      </c>
      <c r="M20" s="333">
        <v>81</v>
      </c>
      <c r="N20" s="337">
        <f t="shared" si="2"/>
        <v>3735</v>
      </c>
      <c r="O20" s="4"/>
      <c r="P20" s="6" t="s">
        <v>167</v>
      </c>
      <c r="Q20" s="333">
        <v>12</v>
      </c>
      <c r="R20" s="333">
        <v>13</v>
      </c>
      <c r="S20" s="333">
        <v>46</v>
      </c>
      <c r="T20" s="333">
        <v>9</v>
      </c>
      <c r="U20" s="333">
        <v>20</v>
      </c>
      <c r="V20" s="333">
        <v>4</v>
      </c>
      <c r="W20" s="333">
        <v>8</v>
      </c>
      <c r="X20" s="333">
        <v>30</v>
      </c>
      <c r="Y20" s="333">
        <v>22</v>
      </c>
      <c r="Z20" s="333">
        <v>20</v>
      </c>
      <c r="AA20" s="333">
        <v>16</v>
      </c>
      <c r="AB20" s="333">
        <v>12</v>
      </c>
      <c r="AC20" s="338">
        <f t="shared" si="3"/>
        <v>212</v>
      </c>
    </row>
    <row r="21" spans="1:30" ht="13.8" hidden="1" thickBot="1">
      <c r="A21" s="7" t="s">
        <v>168</v>
      </c>
      <c r="B21" s="339">
        <v>67</v>
      </c>
      <c r="C21" s="339">
        <v>62</v>
      </c>
      <c r="D21" s="339">
        <v>57</v>
      </c>
      <c r="E21" s="339">
        <v>77</v>
      </c>
      <c r="F21" s="339">
        <v>473</v>
      </c>
      <c r="G21" s="339">
        <v>468</v>
      </c>
      <c r="H21" s="340">
        <v>659</v>
      </c>
      <c r="I21" s="339">
        <v>851</v>
      </c>
      <c r="J21" s="339">
        <v>542</v>
      </c>
      <c r="K21" s="339">
        <v>270</v>
      </c>
      <c r="L21" s="339">
        <v>208</v>
      </c>
      <c r="M21" s="339">
        <v>174</v>
      </c>
      <c r="N21" s="341">
        <f t="shared" si="2"/>
        <v>3908</v>
      </c>
      <c r="O21" s="4" t="s">
        <v>3</v>
      </c>
      <c r="P21" s="8" t="s">
        <v>168</v>
      </c>
      <c r="Q21" s="333">
        <v>6</v>
      </c>
      <c r="R21" s="333">
        <v>25</v>
      </c>
      <c r="S21" s="333">
        <v>29</v>
      </c>
      <c r="T21" s="333">
        <v>4</v>
      </c>
      <c r="U21" s="333">
        <v>17</v>
      </c>
      <c r="V21" s="333">
        <v>19</v>
      </c>
      <c r="W21" s="333">
        <v>14</v>
      </c>
      <c r="X21" s="333">
        <v>37</v>
      </c>
      <c r="Y21" s="342">
        <v>76</v>
      </c>
      <c r="Z21" s="333">
        <v>34</v>
      </c>
      <c r="AA21" s="333">
        <v>17</v>
      </c>
      <c r="AB21" s="333">
        <v>18</v>
      </c>
      <c r="AC21" s="338">
        <f t="shared" si="3"/>
        <v>296</v>
      </c>
    </row>
    <row r="22" spans="1:30">
      <c r="A22" s="9"/>
      <c r="B22" s="129"/>
      <c r="C22" s="129"/>
      <c r="D22" s="129"/>
      <c r="E22" s="129"/>
      <c r="F22" s="129"/>
      <c r="G22" s="129"/>
      <c r="H22" s="129"/>
      <c r="I22" s="129"/>
      <c r="J22" s="129"/>
      <c r="K22" s="129"/>
      <c r="L22" s="129"/>
      <c r="M22" s="129"/>
      <c r="N22" s="10"/>
      <c r="O22" s="4"/>
      <c r="P22" s="11"/>
      <c r="Q22" s="130"/>
      <c r="R22" s="130"/>
      <c r="S22" s="130"/>
      <c r="T22" s="130"/>
      <c r="U22" s="130"/>
      <c r="V22" s="130"/>
      <c r="W22" s="130"/>
      <c r="X22" s="130"/>
      <c r="Y22" s="130"/>
      <c r="Z22" s="130"/>
      <c r="AA22" s="130"/>
      <c r="AB22" s="130"/>
      <c r="AC22" s="129"/>
    </row>
    <row r="23" spans="1:30" ht="13.5" customHeight="1">
      <c r="A23" s="862" t="s">
        <v>253</v>
      </c>
      <c r="B23" s="863"/>
      <c r="C23" s="863"/>
      <c r="D23" s="863"/>
      <c r="E23" s="863"/>
      <c r="F23" s="863"/>
      <c r="G23" s="863"/>
      <c r="H23" s="863"/>
      <c r="I23" s="863"/>
      <c r="J23" s="863"/>
      <c r="K23" s="863"/>
      <c r="L23" s="863"/>
      <c r="M23" s="863"/>
      <c r="N23" s="864"/>
      <c r="O23" s="4"/>
      <c r="P23" s="862" t="str">
        <f>+A23</f>
        <v>2025年 第16週（4/14～4/20） 現在</v>
      </c>
      <c r="Q23" s="863"/>
      <c r="R23" s="863"/>
      <c r="S23" s="863"/>
      <c r="T23" s="863"/>
      <c r="U23" s="863"/>
      <c r="V23" s="863"/>
      <c r="W23" s="863"/>
      <c r="X23" s="863"/>
      <c r="Y23" s="863"/>
      <c r="Z23" s="863"/>
      <c r="AA23" s="863"/>
      <c r="AB23" s="863"/>
      <c r="AC23" s="864"/>
    </row>
    <row r="24" spans="1:30" ht="13.8" thickBot="1">
      <c r="A24" s="154" t="s">
        <v>41</v>
      </c>
      <c r="B24" s="4"/>
      <c r="C24" s="4"/>
      <c r="D24" s="4"/>
      <c r="E24" s="4"/>
      <c r="F24" s="4"/>
      <c r="G24" s="4" t="s">
        <v>17</v>
      </c>
      <c r="H24" s="4"/>
      <c r="I24" s="4"/>
      <c r="J24" s="4"/>
      <c r="K24" s="4"/>
      <c r="L24" s="4"/>
      <c r="M24" s="4"/>
      <c r="N24" s="13"/>
      <c r="O24" s="4"/>
      <c r="P24" s="155"/>
      <c r="Q24" s="4"/>
      <c r="R24" s="4"/>
      <c r="S24" s="4"/>
      <c r="T24" s="4"/>
      <c r="U24" s="4"/>
      <c r="V24" s="4"/>
      <c r="W24" s="4"/>
      <c r="X24" s="4"/>
      <c r="Y24" s="4"/>
      <c r="Z24" s="4"/>
      <c r="AA24" s="4"/>
      <c r="AB24" s="4"/>
      <c r="AC24" s="15"/>
    </row>
    <row r="25" spans="1:30" ht="33" customHeight="1" thickBot="1">
      <c r="A25" s="867" t="s">
        <v>169</v>
      </c>
      <c r="B25" s="868"/>
      <c r="C25" s="869"/>
      <c r="D25" s="865" t="s">
        <v>254</v>
      </c>
      <c r="E25" s="866"/>
      <c r="F25" s="4"/>
      <c r="G25" s="4" t="s">
        <v>17</v>
      </c>
      <c r="H25" s="4"/>
      <c r="I25" s="4"/>
      <c r="J25" s="4"/>
      <c r="K25" s="4"/>
      <c r="L25" s="4"/>
      <c r="M25" s="4"/>
      <c r="N25" s="13"/>
      <c r="O25" s="60" t="s">
        <v>17</v>
      </c>
      <c r="P25" s="83"/>
      <c r="Q25" s="343" t="s">
        <v>170</v>
      </c>
      <c r="R25" s="851" t="s">
        <v>254</v>
      </c>
      <c r="S25" s="852"/>
      <c r="T25" s="853"/>
      <c r="U25" s="4"/>
      <c r="V25" s="4"/>
      <c r="W25" s="4"/>
      <c r="X25" s="4"/>
      <c r="Y25" s="4"/>
      <c r="Z25" s="4"/>
      <c r="AA25" s="4"/>
      <c r="AB25" s="4"/>
      <c r="AC25" s="15"/>
    </row>
    <row r="26" spans="1:30" ht="15" customHeight="1">
      <c r="A26" s="12" t="s">
        <v>200</v>
      </c>
      <c r="B26" s="4"/>
      <c r="C26" s="4"/>
      <c r="D26" s="4" t="s">
        <v>3</v>
      </c>
      <c r="E26" s="4"/>
      <c r="F26" s="4"/>
      <c r="G26" s="4"/>
      <c r="H26" s="4"/>
      <c r="I26" s="4"/>
      <c r="J26" s="4"/>
      <c r="K26" s="4"/>
      <c r="L26" s="4"/>
      <c r="M26" s="4"/>
      <c r="N26" s="13"/>
      <c r="O26" s="60" t="s">
        <v>17</v>
      </c>
      <c r="P26" s="82"/>
      <c r="Q26" s="4"/>
      <c r="R26" s="4"/>
      <c r="S26" s="4"/>
      <c r="T26" s="4"/>
      <c r="U26" s="4"/>
      <c r="V26" s="4"/>
      <c r="W26" s="4"/>
      <c r="X26" s="4"/>
      <c r="Y26" s="4"/>
      <c r="Z26" s="4"/>
      <c r="AA26" s="4"/>
      <c r="AB26" s="4"/>
      <c r="AC26" s="15"/>
    </row>
    <row r="27" spans="1:30" ht="9" customHeight="1">
      <c r="A27" s="12"/>
      <c r="B27" s="4"/>
      <c r="C27" s="4"/>
      <c r="D27" s="4"/>
      <c r="E27" s="4"/>
      <c r="F27" s="4"/>
      <c r="G27" s="4"/>
      <c r="H27" s="4"/>
      <c r="I27" s="4"/>
      <c r="J27" s="4"/>
      <c r="K27" s="4"/>
      <c r="L27" s="4"/>
      <c r="M27" s="4"/>
      <c r="N27" s="13"/>
      <c r="O27" s="60" t="s">
        <v>17</v>
      </c>
      <c r="P27" s="14"/>
      <c r="Q27" s="4"/>
      <c r="R27" s="4"/>
      <c r="S27" s="4"/>
      <c r="T27" s="4"/>
      <c r="U27" s="4"/>
      <c r="V27" s="4"/>
      <c r="W27" s="4"/>
      <c r="X27" s="4"/>
      <c r="Y27" s="4"/>
      <c r="Z27" s="4"/>
      <c r="AA27" s="4"/>
      <c r="AB27" s="4"/>
      <c r="AC27" s="15"/>
    </row>
    <row r="28" spans="1:30">
      <c r="A28" s="12"/>
      <c r="B28" s="4"/>
      <c r="C28" s="4"/>
      <c r="D28" s="4"/>
      <c r="E28" s="4"/>
      <c r="F28" s="4"/>
      <c r="G28" s="4"/>
      <c r="H28" s="4"/>
      <c r="I28" s="4"/>
      <c r="J28" s="4"/>
      <c r="K28" s="4"/>
      <c r="L28" s="4"/>
      <c r="M28" s="4"/>
      <c r="N28" s="13"/>
      <c r="O28" s="4" t="s">
        <v>17</v>
      </c>
      <c r="P28" s="5"/>
      <c r="AC28" s="16"/>
    </row>
    <row r="29" spans="1:30">
      <c r="A29" s="12"/>
      <c r="B29" s="4"/>
      <c r="C29" s="4"/>
      <c r="D29" s="4"/>
      <c r="E29" s="4"/>
      <c r="F29" s="4"/>
      <c r="G29" s="4"/>
      <c r="H29" s="4"/>
      <c r="I29" s="4"/>
      <c r="J29" s="4"/>
      <c r="K29" s="4"/>
      <c r="L29" s="4"/>
      <c r="M29" s="4"/>
      <c r="N29" s="13"/>
      <c r="O29" s="4" t="s">
        <v>17</v>
      </c>
      <c r="P29" s="5"/>
      <c r="AC29" s="16"/>
    </row>
    <row r="30" spans="1:30">
      <c r="A30" s="12"/>
      <c r="B30" s="4"/>
      <c r="C30" s="4"/>
      <c r="D30" s="4"/>
      <c r="E30" s="4"/>
      <c r="F30" s="4"/>
      <c r="G30" s="4"/>
      <c r="H30" s="4"/>
      <c r="I30" s="4"/>
      <c r="J30" s="4"/>
      <c r="K30" s="4"/>
      <c r="L30" s="4"/>
      <c r="M30" s="4"/>
      <c r="N30" s="13"/>
      <c r="O30" s="4" t="s">
        <v>17</v>
      </c>
      <c r="P30" s="5"/>
      <c r="AC30" s="16"/>
      <c r="AD30" s="89"/>
    </row>
    <row r="31" spans="1:30">
      <c r="A31" s="12"/>
      <c r="B31" s="4"/>
      <c r="C31" s="4"/>
      <c r="D31" s="4"/>
      <c r="E31" s="4"/>
      <c r="F31" s="4"/>
      <c r="G31" s="4"/>
      <c r="H31" s="4"/>
      <c r="I31" s="4"/>
      <c r="J31" s="4"/>
      <c r="K31" s="4"/>
      <c r="L31" s="4"/>
      <c r="M31" s="4"/>
      <c r="N31" s="13"/>
      <c r="O31" s="4"/>
      <c r="P31" s="5"/>
      <c r="AC31" s="16"/>
    </row>
    <row r="32" spans="1:30" ht="21.6">
      <c r="A32" s="167" t="s">
        <v>171</v>
      </c>
      <c r="B32" s="4"/>
      <c r="C32" s="4"/>
      <c r="D32" s="4"/>
      <c r="E32" s="4"/>
      <c r="F32" s="4"/>
      <c r="G32" s="4"/>
      <c r="H32" s="4"/>
      <c r="I32" s="4"/>
      <c r="J32" s="4"/>
      <c r="K32" s="4"/>
      <c r="L32" s="4"/>
      <c r="M32" s="4"/>
      <c r="N32" s="13"/>
      <c r="O32" s="4"/>
      <c r="P32" s="5"/>
      <c r="AC32" s="16"/>
    </row>
    <row r="33" spans="1:29" ht="13.8" thickBot="1">
      <c r="A33" s="17"/>
      <c r="B33" s="18"/>
      <c r="C33" s="18"/>
      <c r="D33" s="18"/>
      <c r="E33" s="18"/>
      <c r="F33" s="18"/>
      <c r="G33" s="18"/>
      <c r="H33" s="18"/>
      <c r="I33" s="18"/>
      <c r="J33" s="18"/>
      <c r="K33" s="18"/>
      <c r="L33" s="18"/>
      <c r="M33" s="18"/>
      <c r="N33" s="19"/>
      <c r="O33" s="4"/>
      <c r="P33" s="20"/>
      <c r="Q33" s="21"/>
      <c r="R33" s="21"/>
      <c r="S33" s="21"/>
      <c r="T33" s="21"/>
      <c r="U33" s="21"/>
      <c r="V33" s="21"/>
      <c r="W33" s="21"/>
      <c r="X33" s="21"/>
      <c r="Y33" s="21"/>
      <c r="Z33" s="21"/>
      <c r="AA33" s="21"/>
      <c r="AB33" s="21"/>
      <c r="AC33" s="22"/>
    </row>
    <row r="34" spans="1:29">
      <c r="A34" s="344"/>
      <c r="C34" s="4"/>
      <c r="D34" s="4"/>
      <c r="E34" s="4"/>
      <c r="F34" s="4"/>
      <c r="G34" s="4"/>
      <c r="H34" s="4"/>
      <c r="I34" s="4"/>
      <c r="J34" s="4"/>
      <c r="K34" s="4"/>
      <c r="L34" s="4"/>
      <c r="M34" s="4"/>
      <c r="N34" s="4"/>
      <c r="O34" s="4"/>
    </row>
    <row r="35" spans="1:29">
      <c r="O35" s="4"/>
    </row>
    <row r="36" spans="1:29">
      <c r="K36" s="131"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68" t="s">
        <v>172</v>
      </c>
      <c r="R40" s="68"/>
      <c r="S40" s="68"/>
      <c r="T40" s="68"/>
      <c r="U40" s="68"/>
      <c r="V40" s="68"/>
      <c r="W40" s="68"/>
      <c r="X40" s="68"/>
    </row>
    <row r="41" spans="1:29">
      <c r="Q41" s="68" t="s">
        <v>173</v>
      </c>
      <c r="R41" s="68"/>
      <c r="S41" s="68"/>
      <c r="T41" s="68"/>
      <c r="U41" s="68"/>
      <c r="V41" s="68"/>
      <c r="W41" s="68"/>
      <c r="X41" s="68"/>
    </row>
  </sheetData>
  <mergeCells count="9">
    <mergeCell ref="R25:T25"/>
    <mergeCell ref="A1:N1"/>
    <mergeCell ref="P1:AC1"/>
    <mergeCell ref="A2:N2"/>
    <mergeCell ref="P2:AC2"/>
    <mergeCell ref="A23:N23"/>
    <mergeCell ref="P23:AC23"/>
    <mergeCell ref="D25:E25"/>
    <mergeCell ref="A25:C25"/>
  </mergeCells>
  <phoneticPr fontId="82"/>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B1" workbookViewId="0">
      <selection activeCell="U13" sqref="U13"/>
    </sheetView>
  </sheetViews>
  <sheetFormatPr defaultRowHeight="13.2"/>
  <cols>
    <col min="4" max="9" width="7.21875" customWidth="1"/>
    <col min="14" max="14" width="9.44140625" bestFit="1" customWidth="1"/>
  </cols>
  <sheetData>
    <row r="2" spans="1:26">
      <c r="A2" s="383"/>
      <c r="D2" t="s">
        <v>187</v>
      </c>
      <c r="E2" s="384" t="s">
        <v>188</v>
      </c>
      <c r="F2" t="s">
        <v>189</v>
      </c>
      <c r="G2" t="s">
        <v>190</v>
      </c>
      <c r="H2" t="s">
        <v>191</v>
      </c>
      <c r="I2" t="s">
        <v>192</v>
      </c>
      <c r="J2" t="s">
        <v>193</v>
      </c>
    </row>
    <row r="4" spans="1:26">
      <c r="D4" s="385">
        <v>7</v>
      </c>
      <c r="E4" s="385">
        <v>8</v>
      </c>
      <c r="F4" s="386">
        <v>1</v>
      </c>
      <c r="G4" s="387">
        <v>1</v>
      </c>
      <c r="H4" s="386">
        <v>2</v>
      </c>
      <c r="I4" s="386">
        <v>3</v>
      </c>
      <c r="J4" s="386">
        <v>7</v>
      </c>
      <c r="L4" s="388"/>
      <c r="M4">
        <f>SUM(D4:L4)</f>
        <v>29</v>
      </c>
    </row>
    <row r="5" spans="1:26">
      <c r="D5" s="389">
        <f>+D4/$M$4</f>
        <v>0.2413793103448276</v>
      </c>
      <c r="E5" s="389">
        <f t="shared" ref="E5:J5" si="0">+E4/$M$4</f>
        <v>0.27586206896551724</v>
      </c>
      <c r="F5" s="390">
        <f t="shared" si="0"/>
        <v>3.4482758620689655E-2</v>
      </c>
      <c r="G5" s="391">
        <f t="shared" si="0"/>
        <v>3.4482758620689655E-2</v>
      </c>
      <c r="H5" s="390">
        <f t="shared" si="0"/>
        <v>6.8965517241379309E-2</v>
      </c>
      <c r="I5" s="390">
        <f t="shared" si="0"/>
        <v>0.10344827586206896</v>
      </c>
      <c r="J5" s="390">
        <f t="shared" si="0"/>
        <v>0.2413793103448276</v>
      </c>
    </row>
    <row r="8" spans="1:26" ht="13.8" thickBot="1"/>
    <row r="9" spans="1:26" ht="13.8" thickBot="1">
      <c r="N9" s="875" t="s">
        <v>236</v>
      </c>
      <c r="O9" s="876"/>
      <c r="P9" s="153"/>
      <c r="Q9" s="153"/>
      <c r="R9" s="153"/>
      <c r="S9" s="153"/>
    </row>
    <row r="10" spans="1:26" ht="13.8" thickBot="1">
      <c r="N10" s="877" t="s">
        <v>194</v>
      </c>
      <c r="O10" s="878"/>
      <c r="P10" s="879"/>
      <c r="Q10" s="880" t="s">
        <v>195</v>
      </c>
      <c r="R10" s="881"/>
      <c r="S10" s="882"/>
    </row>
    <row r="11" spans="1:26" ht="13.8" thickBot="1">
      <c r="N11" s="392" t="s">
        <v>196</v>
      </c>
      <c r="O11" s="393" t="s">
        <v>196</v>
      </c>
      <c r="P11" s="394" t="s">
        <v>196</v>
      </c>
      <c r="Q11" s="392" t="s">
        <v>196</v>
      </c>
      <c r="R11" s="393" t="s">
        <v>196</v>
      </c>
      <c r="S11" s="395" t="s">
        <v>196</v>
      </c>
    </row>
    <row r="12" spans="1:26" ht="13.8" thickTop="1">
      <c r="N12" s="396" t="s">
        <v>197</v>
      </c>
      <c r="O12" s="397" t="s">
        <v>198</v>
      </c>
      <c r="P12" s="398" t="s">
        <v>199</v>
      </c>
      <c r="Q12" s="396" t="s">
        <v>197</v>
      </c>
      <c r="R12" s="397" t="s">
        <v>198</v>
      </c>
      <c r="S12" s="399" t="s">
        <v>199</v>
      </c>
    </row>
    <row r="13" spans="1:26" ht="13.8" thickBot="1">
      <c r="N13" s="400">
        <f t="shared" ref="N13:S13" si="1">+U13</f>
        <v>5667</v>
      </c>
      <c r="O13" s="401">
        <f t="shared" si="1"/>
        <v>2872</v>
      </c>
      <c r="P13" s="402">
        <f t="shared" si="1"/>
        <v>2795</v>
      </c>
      <c r="Q13" s="403">
        <f t="shared" si="1"/>
        <v>10132</v>
      </c>
      <c r="R13" s="401">
        <f t="shared" si="1"/>
        <v>4761</v>
      </c>
      <c r="S13" s="404">
        <f t="shared" si="1"/>
        <v>5371</v>
      </c>
      <c r="U13">
        <v>5667</v>
      </c>
      <c r="V13">
        <v>2872</v>
      </c>
      <c r="W13">
        <v>2795</v>
      </c>
      <c r="X13">
        <v>10132</v>
      </c>
      <c r="Y13">
        <v>4761</v>
      </c>
      <c r="Z13">
        <v>5371</v>
      </c>
    </row>
    <row r="15" spans="1:26" ht="13.8" thickBot="1"/>
    <row r="16" spans="1:26" ht="13.8" thickBot="1">
      <c r="N16" s="875" t="s">
        <v>309</v>
      </c>
      <c r="O16" s="876"/>
      <c r="P16" s="153"/>
      <c r="Q16" s="153"/>
      <c r="R16" s="153"/>
      <c r="S16" s="153"/>
    </row>
    <row r="17" spans="14:26" ht="13.8" thickBot="1">
      <c r="N17" s="877" t="s">
        <v>194</v>
      </c>
      <c r="O17" s="878"/>
      <c r="P17" s="879"/>
      <c r="Q17" s="880" t="s">
        <v>195</v>
      </c>
      <c r="R17" s="881"/>
      <c r="S17" s="882"/>
    </row>
    <row r="18" spans="14:26" ht="13.8" thickBot="1">
      <c r="N18" s="392" t="s">
        <v>196</v>
      </c>
      <c r="O18" s="393" t="s">
        <v>196</v>
      </c>
      <c r="P18" s="394" t="s">
        <v>196</v>
      </c>
      <c r="Q18" s="392" t="s">
        <v>196</v>
      </c>
      <c r="R18" s="393" t="s">
        <v>196</v>
      </c>
      <c r="S18" s="395" t="s">
        <v>196</v>
      </c>
    </row>
    <row r="19" spans="14:26" ht="13.8" thickTop="1">
      <c r="N19" s="396" t="s">
        <v>197</v>
      </c>
      <c r="O19" s="397" t="s">
        <v>198</v>
      </c>
      <c r="P19" s="398" t="s">
        <v>199</v>
      </c>
      <c r="Q19" s="396" t="s">
        <v>197</v>
      </c>
      <c r="R19" s="397" t="s">
        <v>198</v>
      </c>
      <c r="S19" s="399" t="s">
        <v>199</v>
      </c>
    </row>
    <row r="20" spans="14:26" ht="13.8" thickBot="1">
      <c r="N20" s="403">
        <f t="shared" ref="N20:S20" si="2">+U20</f>
        <v>4621</v>
      </c>
      <c r="O20" s="401">
        <f t="shared" si="2"/>
        <v>2386</v>
      </c>
      <c r="P20" s="402">
        <f t="shared" si="2"/>
        <v>2235</v>
      </c>
      <c r="Q20" s="403">
        <f t="shared" si="2"/>
        <v>8138</v>
      </c>
      <c r="R20" s="401">
        <f t="shared" si="2"/>
        <v>3770</v>
      </c>
      <c r="S20" s="404">
        <f t="shared" si="2"/>
        <v>4368</v>
      </c>
      <c r="U20">
        <v>4621</v>
      </c>
      <c r="V20">
        <v>2386</v>
      </c>
      <c r="W20">
        <v>2235</v>
      </c>
      <c r="X20">
        <v>8138</v>
      </c>
      <c r="Y20">
        <v>3770</v>
      </c>
      <c r="Z20">
        <v>4368</v>
      </c>
    </row>
    <row r="22" spans="14:26" ht="13.8" thickBot="1"/>
    <row r="23" spans="14:26" ht="13.8" thickBot="1">
      <c r="N23" s="870" t="s">
        <v>194</v>
      </c>
      <c r="O23" s="871"/>
      <c r="P23" s="871"/>
      <c r="Q23" s="872" t="s">
        <v>195</v>
      </c>
      <c r="R23" s="873"/>
      <c r="S23" s="874"/>
    </row>
    <row r="24" spans="14:26">
      <c r="N24" s="405" t="s">
        <v>197</v>
      </c>
      <c r="O24" s="406" t="s">
        <v>198</v>
      </c>
      <c r="P24" s="407" t="s">
        <v>199</v>
      </c>
      <c r="Q24" s="405" t="s">
        <v>197</v>
      </c>
      <c r="R24" s="406" t="s">
        <v>198</v>
      </c>
      <c r="S24" s="408" t="s">
        <v>199</v>
      </c>
    </row>
    <row r="25" spans="14:26" ht="13.8" thickBot="1">
      <c r="N25" s="409">
        <f>(N20-N13)/N20</f>
        <v>-0.22635793118372646</v>
      </c>
      <c r="O25" s="410">
        <f t="shared" ref="O25:S25" si="3">(O20-O13)/O20</f>
        <v>-0.20368818105616093</v>
      </c>
      <c r="P25" s="411">
        <f t="shared" si="3"/>
        <v>-0.2505592841163311</v>
      </c>
      <c r="Q25" s="409">
        <f>(Q20-Q13)/Q20</f>
        <v>-0.24502334725976899</v>
      </c>
      <c r="R25" s="410">
        <f t="shared" si="3"/>
        <v>-0.26286472148541112</v>
      </c>
      <c r="S25" s="412">
        <f t="shared" si="3"/>
        <v>-0.22962454212454211</v>
      </c>
    </row>
  </sheetData>
  <mergeCells count="8">
    <mergeCell ref="N23:P23"/>
    <mergeCell ref="Q23:S23"/>
    <mergeCell ref="N9:O9"/>
    <mergeCell ref="N10:P10"/>
    <mergeCell ref="Q10:S10"/>
    <mergeCell ref="N16:O16"/>
    <mergeCell ref="N17:P17"/>
    <mergeCell ref="Q17:S17"/>
  </mergeCells>
  <phoneticPr fontId="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16　ノロウイルス関連情報 </vt:lpstr>
      <vt:lpstr>16  衛生訓話</vt:lpstr>
      <vt:lpstr>16　食中毒記事等 </vt:lpstr>
      <vt:lpstr>16　 海外情報</vt:lpstr>
      <vt:lpstr>15　国内感染症情報</vt:lpstr>
      <vt:lpstr>16　感染症統計</vt:lpstr>
      <vt:lpstr>Sheet1</vt:lpstr>
      <vt:lpstr>16　食品回収</vt:lpstr>
      <vt:lpstr>16　食品表示</vt:lpstr>
      <vt:lpstr>16　残留農薬など</vt:lpstr>
      <vt:lpstr>'15　国内感染症情報'!Print_Area</vt:lpstr>
      <vt:lpstr>'16  衛生訓話'!Print_Area</vt:lpstr>
      <vt:lpstr>'16　 海外情報'!Print_Area</vt:lpstr>
      <vt:lpstr>'16　ノロウイルス関連情報 '!Print_Area</vt:lpstr>
      <vt:lpstr>'16　感染症統計'!Print_Area</vt:lpstr>
      <vt:lpstr>'16　残留農薬など'!Print_Area</vt:lpstr>
      <vt:lpstr>'16　食中毒記事等 '!Print_Area</vt:lpstr>
      <vt:lpstr>'16　食品回収'!Print_Area</vt:lpstr>
      <vt:lpstr>'16　食品表示'!Print_Area</vt:lpstr>
      <vt:lpstr>スポンサー公告!Print_Area</vt:lpstr>
      <vt:lpstr>'16　食中毒記事等 '!Print_Titles</vt:lpstr>
      <vt:lpstr>'16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2025-04-27T01:00:09Z</dcterms:modified>
  <cp:category/>
  <cp:contentStatus/>
</cp:coreProperties>
</file>