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hidePivotFieldList="1"/>
  <xr:revisionPtr revIDLastSave="0" documentId="13_ncr:1_{3AE0283F-DDDB-4568-8836-5E0D52A5C83B}" xr6:coauthVersionLast="47" xr6:coauthVersionMax="47" xr10:uidLastSave="{00000000-0000-0000-0000-000000000000}"/>
  <bookViews>
    <workbookView xWindow="-108" yWindow="-108" windowWidth="23256" windowHeight="12456" tabRatio="615" firstSheet="1" activeTab="2" xr2:uid="{00000000-000D-0000-FFFF-FFFF00000000}"/>
  </bookViews>
  <sheets>
    <sheet name="ヘッドライン" sheetId="78" state="hidden" r:id="rId1"/>
    <sheet name="スポンサー公告" sheetId="230" r:id="rId2"/>
    <sheet name="15　ノロウイルス関連情報 " sheetId="101" r:id="rId3"/>
    <sheet name="15  衛生訓話" sheetId="237" r:id="rId4"/>
    <sheet name="15　食中毒記事等 " sheetId="29" r:id="rId5"/>
    <sheet name="15　 海外情報" sheetId="123" r:id="rId6"/>
    <sheet name="Sheet1" sheetId="209" state="hidden" r:id="rId7"/>
    <sheet name="14　国内感染症情報" sheetId="124" r:id="rId8"/>
    <sheet name="15　感染症統計" sheetId="125" r:id="rId9"/>
    <sheet name="15　食品回収" sheetId="60" r:id="rId10"/>
    <sheet name="15　食品表示" sheetId="156" r:id="rId11"/>
    <sheet name="15　残留農薬など" sheetId="34" r:id="rId12"/>
  </sheets>
  <definedNames>
    <definedName name="_xlnm._FilterDatabase" localSheetId="2" hidden="1">'15　ノロウイルス関連情報 '!$A$22:$G$75</definedName>
    <definedName name="_xlnm._FilterDatabase" localSheetId="4" hidden="1">'15　食中毒記事等 '!$A$1:$D$1</definedName>
    <definedName name="_xlnm._FilterDatabase" localSheetId="9" hidden="1">'15　食品回収'!$A$1:$E$41</definedName>
    <definedName name="_xlnm._FilterDatabase" localSheetId="10" hidden="1">'15　食品表示'!$A$1:$C$1</definedName>
    <definedName name="_xlnm.Print_Area" localSheetId="7">'14　国内感染症情報'!$A$1:$D$34</definedName>
    <definedName name="_xlnm.Print_Area" localSheetId="3">'15  衛生訓話'!$A$1:$M$25</definedName>
    <definedName name="_xlnm.Print_Area" localSheetId="5">'15　 海外情報'!$A$1:$C$52</definedName>
    <definedName name="_xlnm.Print_Area" localSheetId="2">'15　ノロウイルス関連情報 '!$A$19:$N$84</definedName>
    <definedName name="_xlnm.Print_Area" localSheetId="8">'15　感染症統計'!$A$1:$AC$39</definedName>
    <definedName name="_xlnm.Print_Area" localSheetId="11">'15　残留農薬など'!$A$1:$N$16</definedName>
    <definedName name="_xlnm.Print_Area" localSheetId="4">'15　食中毒記事等 '!$A$1:$D$54</definedName>
    <definedName name="_xlnm.Print_Area" localSheetId="9">'15　食品回収'!$A$1:$E$45</definedName>
    <definedName name="_xlnm.Print_Area" localSheetId="10">'15　食品表示'!$A$1:$C$36</definedName>
    <definedName name="_xlnm.Print_Area" localSheetId="1">スポンサー公告!$A$1:$AI$64</definedName>
    <definedName name="_xlnm.Print_Titles" localSheetId="4">'15　食中毒記事等 '!$1:$1</definedName>
    <definedName name="_xlnm.Print_Titles" localSheetId="10">'15　食品表示'!$1:$1</definedName>
    <definedName name="x__Hlk126489292" localSheetId="6">#REF!</definedName>
    <definedName name="x__Hlk12648929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 i="78" l="1"/>
  <c r="B25" i="101"/>
  <c r="B26" i="101"/>
  <c r="B27" i="101"/>
  <c r="B28" i="101"/>
  <c r="B29" i="101"/>
  <c r="B30" i="101"/>
  <c r="B31" i="101"/>
  <c r="B32" i="101"/>
  <c r="B33" i="101"/>
  <c r="B34" i="101"/>
  <c r="B35" i="101"/>
  <c r="B36" i="101"/>
  <c r="B37" i="101"/>
  <c r="B38" i="101"/>
  <c r="B39" i="101"/>
  <c r="B40" i="101"/>
  <c r="B41" i="101"/>
  <c r="B42" i="101"/>
  <c r="B43" i="101"/>
  <c r="B44" i="101"/>
  <c r="B45" i="101"/>
  <c r="B46" i="101"/>
  <c r="B47" i="101"/>
  <c r="B48" i="101"/>
  <c r="B49" i="101"/>
  <c r="B50" i="101"/>
  <c r="B51" i="101"/>
  <c r="B52" i="101"/>
  <c r="B53" i="101"/>
  <c r="B54" i="101"/>
  <c r="B55" i="101"/>
  <c r="B56" i="101"/>
  <c r="B57" i="101"/>
  <c r="B58" i="101"/>
  <c r="B59" i="101"/>
  <c r="B60" i="101"/>
  <c r="B61" i="101"/>
  <c r="B62" i="101"/>
  <c r="B63" i="101"/>
  <c r="B64" i="101"/>
  <c r="B65" i="101"/>
  <c r="B66" i="101"/>
  <c r="B67" i="101"/>
  <c r="B68" i="101"/>
  <c r="B69" i="101"/>
  <c r="M4" i="209"/>
  <c r="B15" i="78"/>
  <c r="S13" i="209" l="1"/>
  <c r="R13" i="209"/>
  <c r="Q13" i="209"/>
  <c r="P13" i="209"/>
  <c r="O13" i="209"/>
  <c r="N13" i="209"/>
  <c r="S20" i="209"/>
  <c r="R20" i="209"/>
  <c r="Q20" i="209"/>
  <c r="P20" i="209"/>
  <c r="O20" i="209"/>
  <c r="N20" i="209"/>
  <c r="G25" i="101"/>
  <c r="G26" i="101"/>
  <c r="AC7" i="125"/>
  <c r="N7" i="125"/>
  <c r="B10" i="78" l="1"/>
  <c r="B13" i="78" l="1"/>
  <c r="B14" i="78"/>
  <c r="C4" i="125" l="1"/>
  <c r="D4" i="125"/>
  <c r="E4" i="125"/>
  <c r="F4" i="125"/>
  <c r="G4" i="125"/>
  <c r="H4" i="125"/>
  <c r="I4" i="125"/>
  <c r="J4" i="125"/>
  <c r="K4" i="125"/>
  <c r="L4" i="125"/>
  <c r="M4" i="125"/>
  <c r="B4" i="125"/>
  <c r="R4" i="125"/>
  <c r="S4" i="125"/>
  <c r="T4" i="125"/>
  <c r="U4" i="125"/>
  <c r="V4" i="125"/>
  <c r="W4" i="125"/>
  <c r="X4" i="125"/>
  <c r="Y4" i="125"/>
  <c r="Z4" i="125"/>
  <c r="AA4" i="125"/>
  <c r="AB4" i="125"/>
  <c r="Q4" i="125"/>
  <c r="AC4" i="125" l="1"/>
  <c r="N4" i="125"/>
  <c r="G70" i="101"/>
  <c r="B70" i="101" s="1"/>
  <c r="B16" i="78"/>
  <c r="Q25" i="209" l="1"/>
  <c r="N25" i="209"/>
  <c r="R25" i="209"/>
  <c r="O25" i="209"/>
  <c r="D5" i="209"/>
  <c r="G5" i="209"/>
  <c r="P25" i="209"/>
  <c r="S25" i="209"/>
  <c r="E5" i="209"/>
  <c r="F5" i="209"/>
  <c r="H5" i="209"/>
  <c r="I5" i="209"/>
  <c r="J5" i="209"/>
  <c r="AC8" i="125" l="1"/>
  <c r="N8" i="125"/>
  <c r="D2" i="124" l="1"/>
  <c r="B12" i="78"/>
  <c r="G24" i="101" l="1"/>
  <c r="B24" i="101" s="1"/>
  <c r="G27" i="101"/>
  <c r="G28" i="101"/>
  <c r="G29" i="101"/>
  <c r="G30" i="101"/>
  <c r="G31" i="101"/>
  <c r="G32" i="101"/>
  <c r="G33" i="101"/>
  <c r="G34" i="101"/>
  <c r="G35" i="101"/>
  <c r="G36" i="101"/>
  <c r="G37" i="101"/>
  <c r="G38" i="101"/>
  <c r="G39" i="101"/>
  <c r="G40" i="101"/>
  <c r="G41" i="101"/>
  <c r="G42" i="101"/>
  <c r="G43" i="101"/>
  <c r="G44" i="101"/>
  <c r="G45" i="101"/>
  <c r="G46" i="101"/>
  <c r="G47" i="101"/>
  <c r="G48" i="101"/>
  <c r="G49" i="101"/>
  <c r="G50" i="101"/>
  <c r="G51" i="101"/>
  <c r="G52" i="101"/>
  <c r="G53" i="101"/>
  <c r="G54" i="101"/>
  <c r="G55" i="101"/>
  <c r="G56" i="101"/>
  <c r="G57" i="101"/>
  <c r="G58" i="101"/>
  <c r="G59" i="101"/>
  <c r="G60" i="101"/>
  <c r="G61" i="101"/>
  <c r="G62" i="101"/>
  <c r="G63" i="101"/>
  <c r="G64" i="101"/>
  <c r="G65" i="101"/>
  <c r="G66" i="101"/>
  <c r="G67" i="101"/>
  <c r="G68" i="101"/>
  <c r="G69" i="101"/>
  <c r="G23" i="101"/>
  <c r="B23" i="101" s="1"/>
  <c r="M71" i="101"/>
  <c r="N71" i="101"/>
  <c r="G75" i="101"/>
  <c r="G74" i="101"/>
  <c r="G73" i="101"/>
  <c r="M75" i="101" l="1"/>
  <c r="B17" i="78"/>
  <c r="N9" i="125" l="1"/>
  <c r="AC9" i="125"/>
  <c r="B11" i="78" l="1"/>
  <c r="N10" i="125" l="1"/>
  <c r="N11" i="125"/>
  <c r="G11" i="78" l="1"/>
  <c r="P23" i="125" l="1"/>
  <c r="AC21" i="125"/>
  <c r="N21" i="125"/>
  <c r="AC20" i="125"/>
  <c r="N20" i="125"/>
  <c r="AC19" i="125"/>
  <c r="N19" i="125"/>
  <c r="AC18" i="125"/>
  <c r="N18" i="125"/>
  <c r="AC17" i="125"/>
  <c r="N17" i="125"/>
  <c r="AC16" i="125"/>
  <c r="N16" i="125"/>
  <c r="AC15" i="125"/>
  <c r="N15" i="125"/>
  <c r="AC14" i="125"/>
  <c r="N14" i="125"/>
  <c r="AC13" i="125"/>
  <c r="N13" i="125"/>
  <c r="AC12" i="125"/>
  <c r="N12" i="125"/>
  <c r="AC11" i="125"/>
  <c r="AC10" i="125"/>
  <c r="P4" i="125"/>
  <c r="F11" i="78" l="1"/>
  <c r="I74" i="101" l="1"/>
  <c r="I73" i="101"/>
  <c r="H11" i="78" s="1"/>
  <c r="K75" i="101"/>
  <c r="F75" i="1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0"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<sst xmlns="http://schemas.openxmlformats.org/spreadsheetml/2006/main" count="725" uniqueCount="510">
  <si>
    <t>皆様  週刊情報2024-10(9)を配信いたします</t>
    <phoneticPr fontId="5"/>
  </si>
  <si>
    <t>l</t>
    <phoneticPr fontId="30"/>
  </si>
  <si>
    <t>　　　　◆商業的目的を理由とする無断転用を禁止します</t>
    <phoneticPr fontId="5"/>
  </si>
  <si>
    <t xml:space="preserve"> </t>
    <phoneticPr fontId="5"/>
  </si>
  <si>
    <t>　　　　フード・セーフティー　http://www7b.biglobe.ne.jp/~food-safty/　　更新2023/12/10</t>
    <phoneticPr fontId="5"/>
  </si>
  <si>
    <t>　　　　◆配信停止・お客様情報の変更◆ 本メールへの返信でご連絡ください</t>
    <phoneticPr fontId="5"/>
  </si>
  <si>
    <t xml:space="preserve">　　週刊情報の概要 </t>
    <phoneticPr fontId="5"/>
  </si>
  <si>
    <t>************************************************************************</t>
    <phoneticPr fontId="5"/>
  </si>
  <si>
    <t>1.　食中毒</t>
    <rPh sb="3" eb="6">
      <t>ショクチュウドク</t>
    </rPh>
    <phoneticPr fontId="30"/>
  </si>
  <si>
    <t>2.　ノロウイルス</t>
    <phoneticPr fontId="30"/>
  </si>
  <si>
    <t xml:space="preserve"> 全国指数</t>
    <phoneticPr fontId="5"/>
  </si>
  <si>
    <t xml:space="preserve">3．残留農薬等  　　         </t>
    <phoneticPr fontId="5"/>
  </si>
  <si>
    <t xml:space="preserve">4．食品表示 　　   　      </t>
    <phoneticPr fontId="5"/>
  </si>
  <si>
    <t>5．海外情報              　</t>
    <phoneticPr fontId="5"/>
  </si>
  <si>
    <t>　　　　　　　　　　　　　=+'44　海外情報'!B18</t>
    <phoneticPr fontId="5"/>
  </si>
  <si>
    <t>　</t>
    <phoneticPr fontId="30"/>
  </si>
  <si>
    <t xml:space="preserve">6．感染症統計        </t>
    <phoneticPr fontId="5"/>
  </si>
  <si>
    <t>　</t>
    <phoneticPr fontId="5"/>
  </si>
  <si>
    <t>7．感染症情報       　    　</t>
    <phoneticPr fontId="5"/>
  </si>
  <si>
    <t>8．衛生訓話</t>
    <rPh sb="2" eb="4">
      <t>エイセイ</t>
    </rPh>
    <rPh sb="4" eb="6">
      <t>クンワ</t>
    </rPh>
    <phoneticPr fontId="5"/>
  </si>
  <si>
    <t>9．スポンサー広告</t>
    <rPh sb="7" eb="9">
      <t>コウコク</t>
    </rPh>
    <phoneticPr fontId="5"/>
  </si>
  <si>
    <t>　</t>
  </si>
  <si>
    <t>以下に貼り付け</t>
    <rPh sb="0" eb="2">
      <t>イカ</t>
    </rPh>
    <rPh sb="3" eb="4">
      <t>ハ</t>
    </rPh>
    <rPh sb="5" eb="6">
      <t>ツ</t>
    </rPh>
    <phoneticPr fontId="5"/>
  </si>
  <si>
    <t xml:space="preserve"> </t>
    <phoneticPr fontId="30"/>
  </si>
  <si>
    <t>飲食店で食中毒が発生したらどうなる？実際に起こりうるトラブル</t>
  </si>
  <si>
    <t>トップページ ＞ 食中毒が発生したらどうなる</t>
  </si>
  <si>
    <t>食中毒の危険性はどこでもあるもの</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</si>
  <si>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0"/>
  </si>
  <si>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</si>
  <si>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</si>
  <si>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</si>
  <si>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0"/>
  </si>
  <si>
    <t>保健所の検査が入る</t>
  </si>
  <si>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0"/>
  </si>
  <si>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</si>
  <si>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</si>
  <si>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0"/>
  </si>
  <si>
    <t>原因を知って予防することが重要</t>
  </si>
  <si>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0"/>
  </si>
  <si>
    <t>ノロウイルス指数平年同等　散発事故発生</t>
    <rPh sb="6" eb="8">
      <t>シスウ</t>
    </rPh>
    <rPh sb="8" eb="10">
      <t>ヘイネン</t>
    </rPh>
    <rPh sb="10" eb="12">
      <t>ドウトウ</t>
    </rPh>
    <rPh sb="13" eb="15">
      <t>サンパツ</t>
    </rPh>
    <rPh sb="15" eb="17">
      <t>ジコ</t>
    </rPh>
    <rPh sb="17" eb="19">
      <t>ハッセイ</t>
    </rPh>
    <phoneticPr fontId="5"/>
  </si>
  <si>
    <t>出典:東京都感染症情報センター</t>
    <rPh sb="0" eb="2">
      <t>シュッテン</t>
    </rPh>
    <rPh sb="3" eb="6">
      <t>トウキョウト</t>
    </rPh>
    <rPh sb="6" eb="9">
      <t>カンセンショウ</t>
    </rPh>
    <rPh sb="9" eb="11">
      <t>ジョウホウ</t>
    </rPh>
    <phoneticPr fontId="5"/>
  </si>
  <si>
    <t xml:space="preserve"> </t>
    <phoneticPr fontId="82"/>
  </si>
  <si>
    <t>　　　　レベル5</t>
    <phoneticPr fontId="5"/>
  </si>
  <si>
    <t>　　　　レベル4</t>
    <phoneticPr fontId="5"/>
  </si>
  <si>
    <t>　　　　レベル3</t>
    <phoneticPr fontId="5"/>
  </si>
  <si>
    <r>
      <t xml:space="preserve">　    </t>
    </r>
    <r>
      <rPr>
        <sz val="9"/>
        <rFont val="ＭＳ Ｐゴシック"/>
        <family val="3"/>
        <charset val="128"/>
      </rPr>
      <t>レベル2</t>
    </r>
    <phoneticPr fontId="5"/>
  </si>
  <si>
    <r>
      <t xml:space="preserve">       </t>
    </r>
    <r>
      <rPr>
        <sz val="9"/>
        <rFont val="ＭＳ Ｐゴシック"/>
        <family val="3"/>
        <charset val="128"/>
      </rPr>
      <t xml:space="preserve"> レベル1</t>
    </r>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</si>
  <si>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</si>
  <si>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</si>
  <si>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</si>
  <si>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</si>
  <si>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</si>
  <si>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</si>
  <si>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</si>
  <si>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</si>
  <si>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</si>
  <si>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</si>
  <si>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</si>
  <si>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</si>
  <si>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</si>
  <si>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ニュースソース</t>
  </si>
  <si>
    <t>日時</t>
    <rPh sb="0" eb="2">
      <t>ニチジ</t>
    </rPh>
    <phoneticPr fontId="5"/>
  </si>
  <si>
    <t>北海道</t>
  </si>
  <si>
    <t>北海道</t>
    <rPh sb="0" eb="3">
      <t>ホッカイドウ</t>
    </rPh>
    <phoneticPr fontId="82"/>
  </si>
  <si>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</si>
  <si>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</si>
  <si>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</si>
  <si>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</si>
  <si>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</si>
  <si>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</si>
  <si>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</si>
  <si>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</si>
  <si>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</si>
  <si>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</si>
  <si>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</si>
  <si>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</si>
  <si>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</si>
  <si>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</si>
  <si>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</si>
  <si>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</si>
  <si>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</si>
  <si>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</si>
  <si>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</si>
  <si>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</si>
  <si>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</si>
  <si>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</si>
  <si>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</si>
  <si>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</si>
  <si>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</si>
  <si>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</si>
  <si>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</si>
  <si>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</si>
  <si>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</si>
  <si>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</si>
  <si>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</si>
  <si>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</si>
  <si>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</si>
  <si>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</si>
  <si>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</si>
  <si>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</si>
  <si>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</si>
  <si>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</si>
  <si>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</si>
  <si>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</si>
  <si>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</si>
  <si>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</si>
  <si>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</si>
  <si>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</si>
  <si>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</si>
  <si>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</si>
  <si>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今週</t>
    <rPh sb="0" eb="2">
      <t>コンシュウ</t>
    </rPh>
    <phoneticPr fontId="5"/>
  </si>
  <si>
    <t>先週に比べて全国平均は</t>
    <phoneticPr fontId="5"/>
  </si>
  <si>
    <t>　：先週より</t>
  </si>
  <si>
    <t>東京都は</t>
  </si>
  <si>
    <t>　：先週より</t>
    <phoneticPr fontId="5"/>
  </si>
  <si>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</si>
  <si>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</si>
  <si>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</si>
  <si>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</si>
  <si>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発生</t>
    <rPh sb="0" eb="2">
      <t>ハッセイ</t>
    </rPh>
    <phoneticPr fontId="5"/>
  </si>
  <si>
    <t>ソース</t>
    <phoneticPr fontId="5"/>
  </si>
  <si>
    <t>日付</t>
    <rPh sb="0" eb="2">
      <t>ヒヅケ</t>
    </rPh>
    <phoneticPr fontId="5"/>
  </si>
  <si>
    <t xml:space="preserve">                        </t>
    <phoneticPr fontId="5"/>
  </si>
  <si>
    <t>1類感染症</t>
  </si>
  <si>
    <t>報告なし</t>
    <rPh sb="0" eb="2">
      <t>ホウコク</t>
    </rPh>
    <phoneticPr fontId="5"/>
  </si>
  <si>
    <t>2類感染症</t>
    <phoneticPr fontId="5"/>
  </si>
  <si>
    <t>指定感染症 新型コロナウイルス感染症</t>
    <phoneticPr fontId="5"/>
  </si>
  <si>
    <t>厚生労働省：国内の発生状況など
https://www.mhlw.go.jp/stf/covid-19/kokunainohasseijoukyou.html#h2_1
厚生労働省：データからわかる－新型コロナウイルス感染症情報－
https：//covid19.mhlw.go.jp/</t>
    <phoneticPr fontId="82"/>
  </si>
  <si>
    <t>https://www.mhlw.go.jp/stf/covid-19/kokunainohasseijoukyou.html#h2_1</t>
    <phoneticPr fontId="82"/>
  </si>
  <si>
    <t>厚生労働省：データからわかる－新型コロナウイルス感染症情報－</t>
    <phoneticPr fontId="82"/>
  </si>
  <si>
    <t>https：//covid19.mhlw.go.jp/</t>
    <phoneticPr fontId="82"/>
  </si>
  <si>
    <t>腸管出血性大腸菌感染症</t>
    <phoneticPr fontId="5"/>
  </si>
  <si>
    <t>4類感染症</t>
    <phoneticPr fontId="82"/>
  </si>
  <si>
    <t>5類感染症</t>
    <phoneticPr fontId="5"/>
  </si>
  <si>
    <t>インフルエンザ
と
新型コロナ</t>
    <rPh sb="10" eb="12">
      <t>シンガタ</t>
    </rPh>
    <phoneticPr fontId="82"/>
  </si>
  <si>
    <t>注意</t>
    <rPh sb="0" eb="2">
      <t>チュウイ</t>
    </rPh>
    <phoneticPr fontId="82"/>
  </si>
  <si>
    <t>国・地域</t>
    <rPh sb="0" eb="1">
      <t>クニ</t>
    </rPh>
    <rPh sb="2" eb="4">
      <t>チイキ</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</si>
  <si>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</si>
  <si>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t xml:space="preserve"> </t>
    <phoneticPr fontId="15"/>
  </si>
  <si>
    <r>
      <t>全国 報告数推移　　　　　　</t>
    </r>
    <r>
      <rPr>
        <b/>
        <sz val="11"/>
        <rFont val="ＭＳ Ｐゴシック"/>
        <family val="3"/>
        <charset val="128"/>
      </rPr>
      <t>届出患者数（人）</t>
    </r>
    <rPh sb="14" eb="16">
      <t>トドケデ</t>
    </rPh>
    <rPh sb="16" eb="19">
      <t>カンジャスウ</t>
    </rPh>
    <rPh sb="20" eb="21">
      <t>ニン</t>
    </rPh>
    <phoneticPr fontId="5"/>
  </si>
  <si>
    <t>1月</t>
    <rPh sb="1" eb="2">
      <t>ガツ</t>
    </rPh>
    <phoneticPr fontId="82"/>
  </si>
  <si>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</si>
  <si>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</si>
  <si>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</si>
  <si>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</si>
  <si>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</si>
  <si>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</si>
  <si>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</si>
  <si>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</si>
  <si>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</si>
  <si>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</si>
  <si>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</si>
  <si>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</si>
  <si>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</si>
  <si>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82"/>
  </si>
  <si>
    <t>2024年</t>
    <rPh sb="4" eb="5">
      <t>ネン</t>
    </rPh>
    <phoneticPr fontId="82"/>
  </si>
  <si>
    <t>2023年</t>
    <phoneticPr fontId="5"/>
  </si>
  <si>
    <t>2022年</t>
    <phoneticPr fontId="5"/>
  </si>
  <si>
    <t>2021年</t>
  </si>
  <si>
    <t>2020年</t>
    <phoneticPr fontId="5"/>
  </si>
  <si>
    <t>2019年</t>
    <phoneticPr fontId="5"/>
  </si>
  <si>
    <t>2019年</t>
    <rPh sb="4" eb="5">
      <t>ネン</t>
    </rPh>
    <phoneticPr fontId="5"/>
  </si>
  <si>
    <t>2018年</t>
    <phoneticPr fontId="5"/>
  </si>
  <si>
    <t>2017年</t>
    <phoneticPr fontId="5"/>
  </si>
  <si>
    <t>2016年</t>
    <phoneticPr fontId="5"/>
  </si>
  <si>
    <t>2015年</t>
    <phoneticPr fontId="5"/>
  </si>
  <si>
    <t>2014年</t>
    <phoneticPr fontId="5"/>
  </si>
  <si>
    <t>2013年</t>
    <phoneticPr fontId="5"/>
  </si>
  <si>
    <t>2012年</t>
    <phoneticPr fontId="5"/>
  </si>
  <si>
    <t>2011年</t>
  </si>
  <si>
    <t>腸管出血性大腸菌</t>
    <rPh sb="0" eb="2">
      <t>チョウカン</t>
    </rPh>
    <rPh sb="2" eb="5">
      <t>シュッケツセイ</t>
    </rPh>
    <rPh sb="5" eb="8">
      <t>ダイチョウキン</t>
    </rPh>
    <phoneticPr fontId="5"/>
  </si>
  <si>
    <t>赤痢</t>
    <rPh sb="0" eb="2">
      <t>セキリ</t>
    </rPh>
    <phoneticPr fontId="5"/>
  </si>
  <si>
    <t>※2023年 第11週（3/13～3/19）  現在</t>
    <phoneticPr fontId="82"/>
  </si>
  <si>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</si>
  <si>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</si>
  <si>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発表</t>
    <rPh sb="0" eb="2">
      <t>ハッピョウ</t>
    </rPh>
    <phoneticPr fontId="5"/>
  </si>
  <si>
    <t>掲載日</t>
    <rPh sb="0" eb="3">
      <t>ケイサイビ</t>
    </rPh>
    <phoneticPr fontId="5"/>
  </si>
  <si>
    <t>注意　本件は「リコールプラス」「リコールナビ」のホームページより引用しています。詳細に関してはリンク先ＨＰよりご確認ください。</t>
    <rPh sb="0" eb="2">
      <t>チュウイ</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</si>
  <si>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</si>
  <si>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なお、情報提供ページは提供者側により短期間で削除される場合もあります。予めご了解ください。</t>
    <phoneticPr fontId="5"/>
  </si>
  <si>
    <t xml:space="preserve">業者
 </t>
    <rPh sb="0" eb="2">
      <t>ギョウシャ</t>
    </rPh>
    <phoneticPr fontId="5"/>
  </si>
  <si>
    <t>★数年間では、平均的比率でノロウイルス継続</t>
    <rPh sb="0" eb="21">
      <t>ヘイキンテキヒリツケイゾク</t>
    </rPh>
    <phoneticPr fontId="5"/>
  </si>
  <si>
    <t>　</t>
    <phoneticPr fontId="82"/>
  </si>
  <si>
    <t>静岡県</t>
    <phoneticPr fontId="82"/>
  </si>
  <si>
    <t>2024年</t>
    <phoneticPr fontId="5"/>
  </si>
  <si>
    <t>届出感染症　第三類　</t>
    <rPh sb="0" eb="2">
      <t>トドケデ</t>
    </rPh>
    <rPh sb="2" eb="4">
      <t>カンセン</t>
    </rPh>
    <rPh sb="4" eb="5">
      <t>ショウ</t>
    </rPh>
    <rPh sb="6" eb="7">
      <t>ダイ</t>
    </rPh>
    <rPh sb="7" eb="8">
      <t>サン</t>
    </rPh>
    <rPh sb="8" eb="9">
      <t>タグイ</t>
    </rPh>
    <phoneticPr fontId="5"/>
  </si>
  <si>
    <t xml:space="preserve"> </t>
    <phoneticPr fontId="82"/>
  </si>
  <si>
    <t>　</t>
    <phoneticPr fontId="15"/>
  </si>
  <si>
    <t>賞味</t>
    <rPh sb="0" eb="2">
      <t>ショウミ</t>
    </rPh>
    <phoneticPr fontId="82"/>
  </si>
  <si>
    <t>アレルゲン</t>
    <phoneticPr fontId="82"/>
  </si>
  <si>
    <t>残留</t>
    <rPh sb="0" eb="2">
      <t>ザンリュウ</t>
    </rPh>
    <phoneticPr fontId="82"/>
  </si>
  <si>
    <t>異物</t>
    <rPh sb="0" eb="2">
      <t>イブツ</t>
    </rPh>
    <phoneticPr fontId="82"/>
  </si>
  <si>
    <t>細菌</t>
    <rPh sb="0" eb="2">
      <t>サイキン</t>
    </rPh>
    <phoneticPr fontId="82"/>
  </si>
  <si>
    <t>表示</t>
    <rPh sb="0" eb="2">
      <t>ヒョウジ</t>
    </rPh>
    <phoneticPr fontId="82"/>
  </si>
  <si>
    <t>その他</t>
    <rPh sb="2" eb="3">
      <t>タ</t>
    </rPh>
    <phoneticPr fontId="82"/>
  </si>
  <si>
    <t>インフルエンザ新型</t>
    <rPh sb="7" eb="9">
      <t>シンガタ</t>
    </rPh>
    <phoneticPr fontId="82"/>
  </si>
  <si>
    <t>コロナウイルス感染症</t>
    <rPh sb="7" eb="10">
      <t>カンセンショウ</t>
    </rPh>
    <phoneticPr fontId="82"/>
  </si>
  <si>
    <t>報告数</t>
    <rPh sb="0" eb="3">
      <t>ホウコクスウ</t>
    </rPh>
    <phoneticPr fontId="82"/>
  </si>
  <si>
    <t>総数</t>
    <rPh sb="0" eb="2">
      <t>ソウスウ</t>
    </rPh>
    <phoneticPr fontId="82"/>
  </si>
  <si>
    <t>男性</t>
    <rPh sb="0" eb="2">
      <t>ダンセイ</t>
    </rPh>
    <phoneticPr fontId="82"/>
  </si>
  <si>
    <t>女性</t>
    <rPh sb="0" eb="2">
      <t>ジョセイ</t>
    </rPh>
    <phoneticPr fontId="82"/>
  </si>
  <si>
    <t>ね</t>
    <phoneticPr fontId="82"/>
  </si>
  <si>
    <t>　　　特設コーナー　ノロウイルス対策 - YouTube 　　　　</t>
    <rPh sb="3" eb="5">
      <t>トクセツ</t>
    </rPh>
    <rPh sb="16" eb="18">
      <t>タイサク</t>
    </rPh>
    <phoneticPr fontId="15"/>
  </si>
  <si>
    <t>https://www.youtube.com/playlist?list=PLqFOooexXuozcltx57lJL4rtmXtKYHjdv</t>
    <phoneticPr fontId="15"/>
  </si>
  <si>
    <r>
      <rPr>
        <sz val="11"/>
        <color rgb="FFFFC000"/>
        <rFont val="ＭＳ Ｐゴシック"/>
        <family val="3"/>
        <charset val="128"/>
        <scheme val="minor"/>
      </rPr>
      <t xml:space="preserve">  ■</t>
    </r>
    <r>
      <rPr>
        <sz val="9"/>
        <color theme="1"/>
        <rFont val="ＭＳ Ｐゴシック"/>
        <family val="3"/>
        <charset val="128"/>
        <scheme val="minor"/>
      </rPr>
      <t>賞味消費期限</t>
    </r>
    <r>
      <rPr>
        <sz val="11"/>
        <color theme="1"/>
        <rFont val="ＭＳ Ｐゴシック"/>
        <family val="3"/>
        <charset val="128"/>
        <scheme val="minor"/>
      </rPr>
      <t>　</t>
    </r>
    <r>
      <rPr>
        <sz val="11"/>
        <color rgb="FF6EF729"/>
        <rFont val="ＭＳ Ｐゴシック"/>
        <family val="3"/>
        <charset val="128"/>
        <scheme val="minor"/>
      </rPr>
      <t>■</t>
    </r>
    <r>
      <rPr>
        <sz val="9"/>
        <color theme="1"/>
        <rFont val="ＭＳ Ｐゴシック"/>
        <family val="3"/>
        <charset val="128"/>
        <scheme val="minor"/>
      </rPr>
      <t>アレルギー</t>
    </r>
    <r>
      <rPr>
        <sz val="11"/>
        <color theme="5" tint="0.39997558519241921"/>
        <rFont val="ＭＳ Ｐゴシック"/>
        <family val="3"/>
        <charset val="128"/>
        <scheme val="minor"/>
      </rPr>
      <t>■</t>
    </r>
    <r>
      <rPr>
        <sz val="7"/>
        <color theme="1"/>
        <rFont val="ＭＳ Ｐゴシック"/>
        <family val="3"/>
        <charset val="128"/>
        <scheme val="minor"/>
      </rPr>
      <t>残留添加物・農薬</t>
    </r>
    <r>
      <rPr>
        <sz val="11"/>
        <color theme="1"/>
        <rFont val="ＭＳ Ｐゴシック"/>
        <family val="3"/>
        <charset val="128"/>
        <scheme val="minor"/>
      </rPr>
      <t xml:space="preserve">  </t>
    </r>
    <r>
      <rPr>
        <sz val="11"/>
        <color theme="0" tint="-0.14999847407452621"/>
        <rFont val="ＭＳ Ｐゴシック"/>
        <family val="3"/>
        <charset val="128"/>
        <scheme val="minor"/>
      </rPr>
      <t>■</t>
    </r>
    <r>
      <rPr>
        <sz val="11"/>
        <color theme="1"/>
        <rFont val="ＭＳ Ｐゴシック"/>
        <family val="3"/>
        <charset val="128"/>
        <scheme val="minor"/>
      </rPr>
      <t>異物　</t>
    </r>
    <r>
      <rPr>
        <sz val="11"/>
        <color theme="7" tint="0.39997558519241921"/>
        <rFont val="ＭＳ Ｐゴシック"/>
        <family val="3"/>
        <charset val="128"/>
        <scheme val="minor"/>
      </rPr>
      <t>　■</t>
    </r>
    <r>
      <rPr>
        <sz val="11"/>
        <color theme="1"/>
        <rFont val="ＭＳ Ｐゴシック"/>
        <family val="3"/>
        <charset val="128"/>
        <scheme val="minor"/>
      </rPr>
      <t>細菌　　</t>
    </r>
    <r>
      <rPr>
        <sz val="11"/>
        <color indexed="40"/>
        <rFont val="ＭＳ Ｐゴシック"/>
        <family val="3"/>
        <charset val="128"/>
        <scheme val="minor"/>
      </rPr>
      <t>■</t>
    </r>
    <r>
      <rPr>
        <sz val="11"/>
        <color theme="1"/>
        <rFont val="ＭＳ Ｐゴシック"/>
        <family val="3"/>
        <charset val="128"/>
        <scheme val="minor"/>
      </rPr>
      <t>表示ミス     □</t>
    </r>
    <r>
      <rPr>
        <b/>
        <sz val="11"/>
        <color theme="1"/>
        <rFont val="ＭＳ Ｐゴシック"/>
        <family val="3"/>
        <charset val="128"/>
        <scheme val="minor"/>
      </rPr>
      <t>その他</t>
    </r>
    <phoneticPr fontId="5"/>
  </si>
  <si>
    <t>毎週　　ひとつ　　覚えていきましょう</t>
    <phoneticPr fontId="5"/>
  </si>
  <si>
    <t>（最近５年間の週値の比較） ノロウイルスの感染周期は4年ですね　やや感染度合いが低い!</t>
    <rPh sb="1" eb="3">
      <t>サイキン</t>
    </rPh>
    <rPh sb="3" eb="6">
      <t>ゴネンカン</t>
    </rPh>
    <rPh sb="7" eb="8">
      <t>シュウ</t>
    </rPh>
    <rPh sb="8" eb="9">
      <t>アタイ</t>
    </rPh>
    <rPh sb="10" eb="12">
      <t>ヒカク</t>
    </rPh>
    <rPh sb="21" eb="25">
      <t>カンセンシュウキ</t>
    </rPh>
    <rPh sb="27" eb="28">
      <t>ネン</t>
    </rPh>
    <rPh sb="34" eb="36">
      <t>カンセン</t>
    </rPh>
    <rPh sb="36" eb="38">
      <t>ドア</t>
    </rPh>
    <rPh sb="40" eb="41">
      <t>ヒク</t>
    </rPh>
    <phoneticPr fontId="5"/>
  </si>
  <si>
    <t>11月ー3月中
施設の所在市町村で流行・食中毒が複数件報告される
定点観測値が5.00～10.00</t>
    <phoneticPr fontId="82"/>
  </si>
  <si>
    <t>　【情報共有】業界・地域のニュースを掲示して、注意を促す
　【常設】（次亜塩素系消毒剤)、うがい薬(イソジン）
　【行動】出勤時、休憩後、退社時に手洗いの指示と徹底
　【体調管理】健康状態の聞き取り、対応記録　予防的検査の実施、健康保菌者への生活指導、待機指示
　【訓練】嘔吐物処理の実施訓練
　【お客様・パートナー】客、納品業者に体調不良者がある場合には日報に記録</t>
    <phoneticPr fontId="82"/>
  </si>
  <si>
    <t>2025年</t>
    <phoneticPr fontId="5"/>
  </si>
  <si>
    <t>情報なし</t>
    <rPh sb="0" eb="2">
      <t>ジョウホウ</t>
    </rPh>
    <phoneticPr fontId="82"/>
  </si>
  <si>
    <t>県によりますと、奥州保健所管内の利用者27人・職員11人が在籍する高齢者施設で、1月19日から23日にかけて利用者10人と職員1人の計11人に嘔吐や下痢、発熱などの症状がありました。検査の結果、症状のあった2人からノロウイルスが検出されました。入院した人はおらず、いずれも回復傾向にあるということです。2024年度に岩手県内で発生した感染性胃腸炎の集団発生は36件となりました。</t>
    <phoneticPr fontId="82"/>
  </si>
  <si>
    <t>計</t>
    <rPh sb="0" eb="1">
      <t>ケイ</t>
    </rPh>
    <phoneticPr fontId="5"/>
  </si>
  <si>
    <t>管理レベル「3」　</t>
    <phoneticPr fontId="5"/>
  </si>
  <si>
    <t>全国的に猛威</t>
    <rPh sb="0" eb="3">
      <t>ゼンコクテキ</t>
    </rPh>
    <rPh sb="4" eb="6">
      <t>モウイ</t>
    </rPh>
    <phoneticPr fontId="82"/>
  </si>
  <si>
    <t>食品表示 (2/17-2/24)</t>
  </si>
  <si>
    <t>日付</t>
    <rPh sb="0" eb="2">
      <t>ヒヅケ</t>
    </rPh>
    <phoneticPr fontId="82"/>
  </si>
  <si>
    <t xml:space="preserve">
3類感染症
</t>
    <phoneticPr fontId="5"/>
  </si>
  <si>
    <t>.</t>
    <phoneticPr fontId="82"/>
  </si>
  <si>
    <t>千葉日報</t>
    <rPh sb="0" eb="4">
      <t>チバニッポウ</t>
    </rPh>
    <phoneticPr fontId="82"/>
  </si>
  <si>
    <t>細菌性赤痢2例‌
菌種：S. flexneri（B群）2例＿感染地域：‌‌エジプト1例、国内・国外不明1例</t>
    <phoneticPr fontId="82"/>
  </si>
  <si>
    <t>↓　職場の先輩は以下のことを理解して　わかり易く　指導しましょう　↓</t>
    <phoneticPr fontId="5"/>
  </si>
  <si>
    <t>2025/14週</t>
    <phoneticPr fontId="82"/>
  </si>
  <si>
    <t>　上位2種目(賞味期限・アレルギー表記ミス)で全体の　(67%)</t>
    <rPh sb="1" eb="3">
      <t>ジョウイ</t>
    </rPh>
    <rPh sb="4" eb="6">
      <t>シュモク</t>
    </rPh>
    <rPh sb="7" eb="11">
      <t>ショウミキゲン</t>
    </rPh>
    <rPh sb="17" eb="19">
      <t>ヒョウキ</t>
    </rPh>
    <rPh sb="23" eb="25">
      <t>ゼンタイ</t>
    </rPh>
    <phoneticPr fontId="5"/>
  </si>
  <si>
    <t>神戸市は１２日、長田区の飲食店「紹興飯店」で６日に食事をした男女２２人（１歳～６０歳代）が、下痢や嘔吐（おうと）などの症状を訴えたと発表した。全員が快方に向かっているという。一部の患者や調理した従業員からノロウイルスが検出されたため、市は食中毒と断定。同店を１２日から３日間の営業停止</t>
    <phoneticPr fontId="82"/>
  </si>
  <si>
    <t>読売新聞</t>
    <rPh sb="0" eb="4">
      <t>ヨミウリシンブン</t>
    </rPh>
    <phoneticPr fontId="82"/>
  </si>
  <si>
    <t>岐阜県関市の中華料理店で、料理を食べた１３人が下痢やおう吐などの症状を訴え、ノロウイルスが検出されたことから、保健所は店の料理が原因のノロウイルスによる食中毒と断定し、この店を当面の間、営業禁止の処分としました。営業禁止の処分を受けたのは、関市旭ケ丘の中華料理店、「泉味」です。</t>
    <phoneticPr fontId="82"/>
  </si>
  <si>
    <t>NHK</t>
    <phoneticPr fontId="82"/>
  </si>
  <si>
    <t>庄原市の業者が提供する仕出し料理を食べた１０人が、嘔吐や下痢の症状を訴える食中毒になり、広島県は料理を提供した業者を11日付で営業禁止処分にしたと発表しました。県食品衛生課によりますと今月10日、北部保健所に「4月5日に提供した仕出し料理を喫食した1グループ中7人程度が　嘔吐・下痢の症状</t>
    <phoneticPr fontId="82"/>
  </si>
  <si>
    <t>広島ニュース</t>
    <rPh sb="0" eb="2">
      <t>ヒロシマ</t>
    </rPh>
    <phoneticPr fontId="82"/>
  </si>
  <si>
    <t>大阪市内の飲食店が提供した弁当を食べた男女２０人が下痢やおう吐などの症状を訴え、検査の結果、ノロウイルスに感染していたことが分かりました。　大阪市によりますと今月８日、大阪市西区にある飲食店「お弁当物語 西本町店」から「弁当を配達した事業所で、複数名が下痢や腹痛などの症状を訴えているという連絡があった」と保健所に報告</t>
    <phoneticPr fontId="82"/>
  </si>
  <si>
    <t>関西ニュース</t>
    <rPh sb="0" eb="2">
      <t>カンサイ</t>
    </rPh>
    <phoneticPr fontId="82"/>
  </si>
  <si>
    <t>愛媛県は、4月11日、愛媛県今治市にある焼肉と寿司の食べ放題店「もがみ今治」で、ノロウイルスによる集団食中毒が発生したとして、5日間の営業停止処分にしたと発表しました。
県によりますと、4月6日に同店を利用した客から保健所に「食中毒症状がある」との連絡があったということです。</t>
    <phoneticPr fontId="82"/>
  </si>
  <si>
    <t>あいテレビ</t>
    <phoneticPr fontId="82"/>
  </si>
  <si>
    <t>2024年に群馬県内で発生した食中毒による患者数が前年の約2.4倍の401人だったことが9日までに、県のまとめで分かった。ノロウイルスが最多の241人で、ウエルシュ菌などの細菌類が156人と続いた。死亡者はいなかった。患者数の大幅増を踏まえ、県は飲食店などの衛生管理態勢の監視を強化する。</t>
    <phoneticPr fontId="82"/>
  </si>
  <si>
    <t>上毛新聞</t>
    <rPh sb="0" eb="2">
      <t>ジョウモウ</t>
    </rPh>
    <rPh sb="2" eb="4">
      <t>シンブン</t>
    </rPh>
    <phoneticPr fontId="82"/>
  </si>
  <si>
    <t>柏市は7日、同市旭町1の飲食店「焼とり　つかさ」で食事をした20～60代の男女14人が下痢や嘔吐（おうと）などの症状を訴え、うち9人の便からノロウイルスが検出されたと発表した。14人が共通のメニューを食べていたことから同市は同店の食事が原因の食中毒と断定</t>
    <phoneticPr fontId="82"/>
  </si>
  <si>
    <t>三好保健所管内の2つの飲食店でノロウイルスが原因とみられる食中毒が発生し県は4月6日、この2つの店を営業停止処分としました。営業停止処分を受けたのは三好市井川町の「カフェレスト イスバ」と東みよし町の「みかもの大ちゃん」です。県によりますと「カフェレスト イスバ」では３月29日から3日間パスタや唐揚げを食べた15人が下痢や発熱などの症状を訴えました。</t>
    <phoneticPr fontId="82"/>
  </si>
  <si>
    <t>日テレニュース</t>
    <rPh sb="0" eb="1">
      <t>ニッ</t>
    </rPh>
    <phoneticPr fontId="82"/>
  </si>
  <si>
    <t>海外情報  (4/6-4/13)</t>
    <rPh sb="0" eb="4">
      <t>カイガイジョウホウ</t>
    </rPh>
    <phoneticPr fontId="5"/>
  </si>
  <si>
    <t>-</t>
    <phoneticPr fontId="82"/>
  </si>
  <si>
    <t xml:space="preserve"> GⅡ15週　0例</t>
    <rPh sb="8" eb="9">
      <t>レイ</t>
    </rPh>
    <phoneticPr fontId="5"/>
  </si>
  <si>
    <t>2025/15週</t>
  </si>
  <si>
    <t>今週のニュース（Noroｖｉｒｕｓ） (4/14-4/20)</t>
    <rPh sb="0" eb="2">
      <t>コンシュウ</t>
    </rPh>
    <phoneticPr fontId="5"/>
  </si>
  <si>
    <t>食中毒情報  (4/14-4/20)</t>
    <rPh sb="0" eb="3">
      <t>ショクチュウドク</t>
    </rPh>
    <rPh sb="3" eb="5">
      <t>ジョウホウ</t>
    </rPh>
    <phoneticPr fontId="5"/>
  </si>
  <si>
    <t>食品表示
 (4/14-4/20)</t>
    <rPh sb="0" eb="2">
      <t>ショクヒン</t>
    </rPh>
    <rPh sb="2" eb="4">
      <t>ヒョウジ</t>
    </rPh>
    <phoneticPr fontId="5"/>
  </si>
  <si>
    <t>食品表示 (4/14-4/20)</t>
    <phoneticPr fontId="5"/>
  </si>
  <si>
    <t>※2025年 第15週（4/7～4/13）</t>
    <phoneticPr fontId="5"/>
  </si>
  <si>
    <t>非常に少ない</t>
    <rPh sb="0" eb="2">
      <t>ヒジョウ</t>
    </rPh>
    <rPh sb="3" eb="4">
      <t>スク</t>
    </rPh>
    <phoneticPr fontId="82"/>
  </si>
  <si>
    <t>回収＆返金</t>
  </si>
  <si>
    <t>大潟村あきたこま...</t>
  </si>
  <si>
    <t>ビッグアーム</t>
  </si>
  <si>
    <t>梅の花</t>
  </si>
  <si>
    <t>回収</t>
  </si>
  <si>
    <t>マルキヨ製菓</t>
  </si>
  <si>
    <t>お詫び</t>
  </si>
  <si>
    <t>ファミリーマート...</t>
  </si>
  <si>
    <t>ジョイマート</t>
  </si>
  <si>
    <t>回収＆返金/交換</t>
  </si>
  <si>
    <t>小谷生コンクリー...</t>
  </si>
  <si>
    <t>さとう</t>
  </si>
  <si>
    <t>ダイイチ</t>
  </si>
  <si>
    <t>タイヨー</t>
  </si>
  <si>
    <t>ライフコーポレー...</t>
  </si>
  <si>
    <t>サミット</t>
  </si>
  <si>
    <t>イオンリテール</t>
  </si>
  <si>
    <t>ユニー</t>
  </si>
  <si>
    <t>大近</t>
  </si>
  <si>
    <t>イーティーズ</t>
  </si>
  <si>
    <t>曙店 がっつりチキンカツカレー 一部(卵)表示欠落</t>
  </si>
  <si>
    <t>林海苔店</t>
  </si>
  <si>
    <t>柿の種,赤字のり巻 他せんべい商品 一部賞味期限シール打ち忘れ</t>
  </si>
  <si>
    <t>イオン</t>
  </si>
  <si>
    <t>発芽玄米スパゲッティタイプ他 一部カドミウム基準超過原料米混入</t>
  </si>
  <si>
    <t>山太 いか短冊他 計5品目 一部保存温度誤記</t>
  </si>
  <si>
    <t>イズミ</t>
  </si>
  <si>
    <t>呉店 北海道チーズタルト 一部保存温度逸脱</t>
  </si>
  <si>
    <t>神栄</t>
  </si>
  <si>
    <t>業務用 徳用真アジフライ100g(ミックス) 一部カビ発生</t>
  </si>
  <si>
    <t>京王ストア</t>
  </si>
  <si>
    <t>レンジでサカナ さばの塩焼き 一部賞味期限表示欠落</t>
  </si>
  <si>
    <t>よつ葉乳業</t>
  </si>
  <si>
    <t>よつ葉バター 加塩など 計13品目 一部金属線混入の恐れコメントあり</t>
  </si>
  <si>
    <t>エフコープ生活協...</t>
  </si>
  <si>
    <t>大里店 子持ちからふとししゃも 一部消費期限誤記</t>
  </si>
  <si>
    <t>高知大丸</t>
  </si>
  <si>
    <t>高知大丸 山桜いぶし生ハム 一部(豚)表示欠落</t>
  </si>
  <si>
    <t>マミーマート</t>
  </si>
  <si>
    <t>焼鳥丼 一部(卵,ごま,鶏肉)表示欠落</t>
  </si>
  <si>
    <t>とりせん</t>
  </si>
  <si>
    <t>研究学園店 白す干し 一部フグ混入の恐れ</t>
  </si>
  <si>
    <t>豚生姜焼き&amp;あじフライ弁当 一部(乳成分.ごま)表示欠落</t>
  </si>
  <si>
    <t>スモーク合鴨ロース(解凍) 一部賞味期限表示欠落</t>
  </si>
  <si>
    <t>むすんでひらいて...</t>
  </si>
  <si>
    <t>どでかハンバーグ＆ナポリタン 一部(卵)表示欠落</t>
  </si>
  <si>
    <t>かにクリーミーコロッケ 一部(かに)表示欠落</t>
  </si>
  <si>
    <t>アニメイトカフェ...</t>
  </si>
  <si>
    <t>まあるい勇敢なクッキー他 一部包装不良</t>
  </si>
  <si>
    <t>えぷろんフーズ</t>
  </si>
  <si>
    <t>ふぐ(加熱調理用) 一部有毒部位除去が不適切の恐れ</t>
  </si>
  <si>
    <t>奈良岡末造米穀</t>
  </si>
  <si>
    <t>秋田県産あきたこまち 一部カドミウム基準超過原料使用</t>
  </si>
  <si>
    <t>ＪＲ東日本クロス...</t>
  </si>
  <si>
    <t>オムライスおにぎり 一部異物混入の恐れコメントあり</t>
  </si>
  <si>
    <t>(株)ヨークベニ...</t>
  </si>
  <si>
    <t>フルーツと全粒粉のブレッド 一部(乳成分)表示欠落</t>
  </si>
  <si>
    <t>小麦を使わないフジッリタイプ他 5品目</t>
  </si>
  <si>
    <t>ホルモン焼肉ぶちのピリ辛ポン酢だれ 中身噴出のおそれ</t>
  </si>
  <si>
    <t>えびづつみ 一部原材料表示欠落</t>
  </si>
  <si>
    <t>リウボウストア 黒糖くずもち 一部賞味期限誤記</t>
  </si>
  <si>
    <t>243店舗 キューブベイクドチーズケーキ 一部消費期限誤記</t>
  </si>
  <si>
    <t>足利北郷店 釜揚げしらす 一部保存温度,賞味期限欠落</t>
  </si>
  <si>
    <t>白馬アルプスプレミアムウォーター 250ml 一部カビ発生の恐れ</t>
  </si>
  <si>
    <t>明舞店 うなぎ蒲焼(冷蔵) 一部賞味期限誤記</t>
  </si>
  <si>
    <t>鰊きりこみ 一部賞味期限表示欠落</t>
  </si>
  <si>
    <t>冷凍養殖バナメイ海老お得パック(中身は解凍品) 一部誤表示</t>
  </si>
  <si>
    <t>おにぎりサーモンあら刻みわさび 一部(乳成分)表示欠落</t>
  </si>
  <si>
    <t>鮭ときのこの醤油麹焼き発酵弁当 一部(乳成分)表示欠落</t>
  </si>
  <si>
    <t>砧環八通り店 焼豚＆今治焼とり重 一部生肉を盛付</t>
  </si>
  <si>
    <t>レイクタウン店 商品41種 一部保存温度逸脱</t>
  </si>
  <si>
    <t>名古屋空港店 減塩釜揚げしらす 一部賞味期限誤記</t>
  </si>
  <si>
    <t>パントリー明石店 辛ちり 他 一部保存温度逸脱</t>
  </si>
  <si>
    <t>福岡市早良の保育施設で感染性胃腸炎による集団感染が発生しました。0歳の園児からノロウイルスが検出されています。福岡市によりますと早良区の保育施設で4月7日から17日までに0歳～6歳の園児35人と20代の職員1人の計36人がおう吐や下痢などの症状を訴えました。
症状を訴えた園児と職員のうち0歳の女の子1人からノロウイルスが検出</t>
    <phoneticPr fontId="82"/>
  </si>
  <si>
    <t>毎日放送</t>
    <rPh sb="0" eb="2">
      <t>マイニチ</t>
    </rPh>
    <rPh sb="2" eb="4">
      <t>ホウソウ</t>
    </rPh>
    <phoneticPr fontId="82"/>
  </si>
  <si>
    <t>TBS</t>
    <phoneticPr fontId="82"/>
  </si>
  <si>
    <t>浜松市中央区の飲食店で提供された料理を食べた7グループ、25人が下痢や吐き気などの症状を訴えノロウイルスによる食中毒と診断されました。市はこの飲食店に4月17日から当分の間、営業禁止を命じました。浜松市保健所によりますと、4月14日、浜松市中央区肴町の飲食店で食事をしたグループから、「4月11日に飲食店を10人で利用したところ、9人に下痢や嘔吐</t>
    <phoneticPr fontId="82"/>
  </si>
  <si>
    <t>埼玉県さいたま市は、岩槻区の洋菓子店「コスモス」でノロウイルスによる食中毒が発生したとして、同店を食品衛生法に基づき3日間の営業停止処分とした。市生活衛生課によると、4月4日に同店で購入した菓子を食べた18人のうち15人が6日から体調不良を訴える通報が保育園からあった。</t>
    <phoneticPr fontId="82"/>
  </si>
  <si>
    <t>楽天</t>
    <rPh sb="0" eb="2">
      <t>ラクテン</t>
    </rPh>
    <phoneticPr fontId="82"/>
  </si>
  <si>
    <t xml:space="preserve">グループホームで20～80代の男女10人食中毒 下痢や嘔吐などの症状訴え ノロウイルス ... - 静岡新聞 </t>
    <phoneticPr fontId="15"/>
  </si>
  <si>
    <t xml:space="preserve"> 静岡新聞 </t>
    <phoneticPr fontId="15"/>
  </si>
  <si>
    <t>静岡県</t>
    <rPh sb="0" eb="3">
      <t>シズオカケン</t>
    </rPh>
    <phoneticPr fontId="15"/>
  </si>
  <si>
    <t>　静岡市葵区のグループホームで3月8日に食事をした10人が、下痢や嘔吐、発熱などの食中毒の症状を発症していたことが分かり、市は3月14日付けで、この施設に対し、営業禁止命令を出しました。静岡市保健所によりますと、食中毒が発生したのは、静岡市清水区江尻台町のグループホームです。3月10日、この施設の関係者から「入居者から相次いで嘔吐、発熱などの症状が出ている」との連絡がありました。調査をしたところ、8日にこの施設でカレーライス、キャベツとパインのサラダ、プリンなどのメニューを食べた10人（男性5人・女性5人、年齢20歳～80歳）の入所者と職員が、下痢や嘔吐、発熱といった食中毒の症状を発症していることが確認されました。患者は全員軽症で、現在は快方に向かっているということです。
　患者や調理を担当した職員の便から、ノロウイルスが検出されたことなどから、市は食中毒と断定し、この施設に対して、再発防止策などの徹底が確認されるまでの間、営業禁止を命じています。保健所は、「食中毒は夏だけではなく冬に多発している。調理する人の健康管理や手洗い、消毒などの予防を徹底してほしい」と注意を呼びかけています。</t>
    <phoneticPr fontId="15"/>
  </si>
  <si>
    <t>https://www.at-s.com/snews/article/ats/1699737.html</t>
    <phoneticPr fontId="15"/>
  </si>
  <si>
    <t>那覇市保健所が給食施設を4日間の給食業務停止処分に
同給食施設は3月31日から4月10日まで給食業務の自主停止をしていたほか、那覇市保健所は同給食施設を4月11日から4月14日までの4日間、給食業務停止処分を下した。沖縄県によれば同事案の発生を受けて、設備や職員の衛生管理等について見直しを行い、更なる衛生管理の強化と徹底</t>
    <phoneticPr fontId="82"/>
  </si>
  <si>
    <t>とれまがニュース</t>
    <phoneticPr fontId="82"/>
  </si>
  <si>
    <t xml:space="preserve">中央区大名と西区西都の飲食店で食中毒発生｜NetIB-News - データ・マックス </t>
    <phoneticPr fontId="15"/>
  </si>
  <si>
    <t xml:space="preserve">データ・マックス </t>
    <phoneticPr fontId="15"/>
  </si>
  <si>
    <t>福岡県</t>
    <rPh sb="0" eb="3">
      <t>フクオカケン</t>
    </rPh>
    <phoneticPr fontId="15"/>
  </si>
  <si>
    <t>　福岡市は15日、市内において発生した食中毒の概要を公表した。これによると、食中毒が発生したのは中央区大名の（株）HETE運営の「本格焼鳥 大名 へて（弐）」。同店で4月8日に食事をした7名からなるグループのうち5名が嘔吐、頭痛、腹痛などの症状に見舞われた。なお、5名は快方に向かっている。
　福岡市保健所は調査の結果、同店で提供されたゴマ鯖や蒸し鶏のサラダ、焼鳥串盛りなどを原因としたノロウイルス食中毒と断定。同店に対し、4月15日（火）午後3時から1日間の営業停止処分を下した。また、西区西都の（株）伊都吉運営の焼き鳥屋「イトキチ」では、カンピロバクター食中毒※が発生。同店は福岡市保健所から4月10日（木）午後3時から2日間の営業停止処分を受けた。同店で3月28日（金）に提供された新鮮鶏3種盛や焼鳥5種などを食した11名からなるグループのうち5名が下痢、頭痛、発熱、腹痛などの症状に見舞われたことを受けての処分で、5名は快方に向かっている。福岡市保健所は両店に対して食材の十分な加熱、食材の管理徹底などの指導を行っている。市内では食中毒の発生が頻発しており、夏日が増えていくこれからの時期、店舗も利用者も十分な注意が必要だ。
※カンピロバクターは、ニワトリやウシなどの家畜・家きん類の腸管内に生息する菌。加熱していなかったり、加熱が不十分な食肉（とくに鶏肉）やレバー（鶏、豚）などの臓器を食したりすることで人に感染する。</t>
    <phoneticPr fontId="15"/>
  </si>
  <si>
    <t>https://www.data-max.co.jp/article/77587</t>
    <phoneticPr fontId="15"/>
  </si>
  <si>
    <t>盛岡市などは１４日、市内の仕出し弁当店「オガタ商店」で調理された弁当を食べた５７人の教職員が 嘔吐（おうと） や下痢の症状を訴える集団食中毒が発生したと明らかにした。うち１６人からノロウイルスが検出された。市は１７日まで同店を営業停止処分とした。</t>
    <phoneticPr fontId="82"/>
  </si>
  <si>
    <t>讀賣新聞</t>
    <rPh sb="0" eb="4">
      <t>ヨミウリシンブン</t>
    </rPh>
    <phoneticPr fontId="82"/>
  </si>
  <si>
    <t>食中毒…客17人が嘔吐下痢、弁当を食べて　店を利用した5グループの客60人が弁当を食べていた…「夜から体調不良」と通報　店員2人からノロウイルス検出、店を営業停止に</t>
    <phoneticPr fontId="15"/>
  </si>
  <si>
    <t>　埼玉県さいたま市は15日、中央区の精肉店・弁当店「マルコウ和久井商店」で、ノロウイルスによる食中毒が発生したとして、食品衛生法に基づき、同日から3日間の営業停止処分にしたと発表した。市生活衛生課によると、今月11日に同店を利用した市内事業者から「4月9日に当該店舗で購入した弁当を食べた18人のうち、11人が4月10日夜から体調不良を呈している」と、保健所に通報があった。調査の結果、9、10日に同店が調理した弁当を食べた5グループ60人中、17人が10〜12日にかけて、腹痛や嘔吐（おうと）、下痢を発症した。重症者はいないという。弁当を食べた4人と同店従業員2人の便からノロウイルスが検出され、潜伏時間や症状などから食中毒と断定した。</t>
    <phoneticPr fontId="15"/>
  </si>
  <si>
    <t>埼玉県</t>
    <rPh sb="0" eb="3">
      <t>サイタマケン</t>
    </rPh>
    <phoneticPr fontId="15"/>
  </si>
  <si>
    <t>https://topics.smt.docomo.ne.jp/article/saitama/region/saitama-20250416074117</t>
    <phoneticPr fontId="15"/>
  </si>
  <si>
    <t>埼玉新聞</t>
    <rPh sb="0" eb="4">
      <t>サイタマシンブン</t>
    </rPh>
    <phoneticPr fontId="15"/>
  </si>
  <si>
    <t>栃木市の業者の弁当を食べた男女72人が食中毒の症状を訴え、このうち80代の男性が死亡しました。
栃木県は、死亡と食中毒との因果関係を調べています。県によりますと、栃木市の弁当店「ききょう」が9日に調理して配達した弁当を食べた男女72人が、下痢や発熱、嘔吐（おうと）などの体調不良を訴えました。発症した人や調理従事者の便からはノロウイルスが検出され、県は弁当が原因の食中毒と断定</t>
    <phoneticPr fontId="82"/>
  </si>
  <si>
    <t>FNNプライムオンライン</t>
  </si>
  <si>
    <t>奈良市保健所は10日、奈良市の飲食店「炉ばた魚源」＝奈良市西大寺本町２−２４＝を利用した17～62歳の男女4人が、ノロウイルスを原因とする食中毒を発症したと発表した。
市保健所 は同店に2日間の営業停止を命じた。</t>
    <phoneticPr fontId="82"/>
  </si>
  <si>
    <t>SSブログ</t>
    <phoneticPr fontId="82"/>
  </si>
  <si>
    <t>船橋の屋台で１０代５人が食中毒　鶏ももなどの串焼きを食べ</t>
    <phoneticPr fontId="15"/>
  </si>
  <si>
    <t>　船橋市保健所は１８日、同市湊町１の屋台「やきとり　さゆり」で食事をした１グループ７人のうち５人が下痢や発熱などの症状を訴え、２人の便からカンピロバクター菌の一種が検出されたと発表した。市保健所はこの食事が原因の食中毒と断定し、同店を同日から３日間の営業停止処分とした。入院患者はおらず、５人は回復傾向にある。　市保健所によると、５人はいずれも１０代の男性。１１日に豚レバー、鶏皮、鶏ももなどの串焼きを食べ、１２日から症状が出たという。</t>
    <phoneticPr fontId="15"/>
  </si>
  <si>
    <t>千葉日報</t>
    <rPh sb="0" eb="4">
      <t>チバニッポウ</t>
    </rPh>
    <phoneticPr fontId="15"/>
  </si>
  <si>
    <t>千葉県</t>
    <rPh sb="0" eb="3">
      <t>チバケン</t>
    </rPh>
    <phoneticPr fontId="15"/>
  </si>
  <si>
    <t xml:space="preserve">“ウルイ”と思っておひたしで食べた野草 70代女性が有毒植物コバイケイソウによる食中毒《新潟》 </t>
    <phoneticPr fontId="15"/>
  </si>
  <si>
    <t xml:space="preserve">　県は17日、佐渡市で有毒植物のコバイケイソウによる食中毒が発生したと発表しました。県の佐渡保健所によりますと17日午前9時すぎ、佐渡市内の医療機関から有毒植物による食中毒とみられる患者1人を診察したと連絡がありました。保健所が調査したところ、患者で70代の女性は、4月15日に佐渡市の山中で「オオバギボウシ（ウルイ）」と思って採取した野草を翌日の午後5時頃、自宅で1人でおひたしにして食べたところ、約5分後から、おう吐や下痢、口まわりのしびれなどの症状を発症したということです。女性はその日のうちに医療機関を受診しました。保健所が野草の調理済み残品を専門家に鑑別してもらったところ、女性が食べたのは有毒植物のコバイケイソウと判明。女性の症状がコバイケイソウの中毒症状と一致することなどから、コバイケイソウによる食中毒と断定しました。女性は入院しましたが快方に向かっているということです。
　県によるとコバイケイソウは新芽のときの形態がオオバギボウシ（ウルイ）やギョウジャニンニクと似ていて、極めて中毒事故が多いとして、注意を呼び掛けています。コバイケイソウは、ゆでたり炒めたりするなど加熱しても毒成分は分解されず中毒を起こすということです。県は種類の判定できない植物は「採らない」「食べない」「売らない」「人にあげない」とし、確実に鑑定できる専門家に鑑別を依頼してとしています。
</t>
    <phoneticPr fontId="15"/>
  </si>
  <si>
    <t>https://025.teny.co.jp/teny_news/DtvAc</t>
    <phoneticPr fontId="15"/>
  </si>
  <si>
    <t>新潟県</t>
    <rPh sb="0" eb="3">
      <t>ニイガタケン</t>
    </rPh>
    <phoneticPr fontId="15"/>
  </si>
  <si>
    <t>新潟県内ニュース</t>
    <phoneticPr fontId="15"/>
  </si>
  <si>
    <t>富山市保健所によりますと、今月12日に富山市の居酒屋「富桜 別邸 富山駅前店」で食事をした人から「食中毒の症状がある」と連絡がありました。きょうまでに、20代から50代までの男女27人が下痢やおう吐、発熱の症状を訴えています。原因はノロウイルス</t>
    <phoneticPr fontId="82"/>
  </si>
  <si>
    <t>KNB北日本放送</t>
    <rPh sb="3" eb="4">
      <t>キタ</t>
    </rPh>
    <rPh sb="4" eb="6">
      <t>ニホン</t>
    </rPh>
    <rPh sb="6" eb="8">
      <t>ホウソウ</t>
    </rPh>
    <phoneticPr fontId="82"/>
  </si>
  <si>
    <t>tyoutube</t>
    <phoneticPr fontId="82"/>
  </si>
  <si>
    <t xml:space="preserve">小学校の給食に1センチほどの針金混入 2年生の男子児童が発見 原因を調査中 大分県宇佐市 </t>
    <phoneticPr fontId="15"/>
  </si>
  <si>
    <t xml:space="preserve">日テレNEWS NNN </t>
    <phoneticPr fontId="15"/>
  </si>
  <si>
    <t>大分県</t>
    <rPh sb="0" eb="2">
      <t>オオイタ</t>
    </rPh>
    <rPh sb="2" eb="3">
      <t>ケン</t>
    </rPh>
    <phoneticPr fontId="15"/>
  </si>
  <si>
    <t>　大分県宇佐市の小学校で16日提供された給食の中に針金のような異物が混入していたことが明らかになりました。児童に健康被害はありません。市によりますと、16日市内の小学校の給食で提供された「ナムル」の中に針金のような異物が混入していました。異物は、ナムルを食べた2年生の男子児童が発見しました。
児童は異物をすぐに吐き出し、健康被害はありませんでした。針金のような異物の長さは1センチ程度で、調理器具の一部とみられていますが原因は調査中だということです。市は、これを受けて市内に2カ所ある給食センターの緊急点検を行っていて「今後このようなことが無いように衛生管理を徹底していきたい」と話しています。
17日以降の給食については通常通り提供される予定です。</t>
    <phoneticPr fontId="15"/>
  </si>
  <si>
    <t>https://news.ntv.co.jp/category/society/tob3234460e5314f7391f8778a6ce60b61</t>
    <phoneticPr fontId="15"/>
  </si>
  <si>
    <t>済州地域の「ソメイヨシノ祭り」の現場で食べ物を食べた訪問客数十人が食中毒の疑い症状</t>
    <phoneticPr fontId="82"/>
  </si>
  <si>
    <t>韓国</t>
    <rPh sb="0" eb="2">
      <t>カンコク</t>
    </rPh>
    <phoneticPr fontId="82"/>
  </si>
  <si>
    <t>　済州地域の「ソメイヨシノ祭り」の現場で食べ物を食べた訪問客数十人が食中毒の疑い症状を見せ、保健当局が疫学調査を行っている。18日、済州保健所によると、先月28日から30日まで開催された全農路ソメイヨシノ祭りで、食べ物を摂取した後、食中毒の疑い症状を見せた事例者は計80人だ。 祭りが終わって2週間が過ぎた現在も、関連申告は引き続き受け付けられている。済州保健所の関係者は、「疑いの症状を見せた事例者は、ほとんど下痢や腹痛などの症状を訴える」とし、「祭りの主催側と保険会社などに申告が行われている」と説明した。これを受け、食中毒の疑い症状の事例者には、補償手続きも進められている。 祭りの主催側は、領収書の提出を受ければ、保険会社を通じて補償を進めていることが分かった。今年、全農路（チョンノンロ）のソメイヨシノ祭りは、ぼったくり料金を巡る議論に先立って、トラブルに見舞われたことがある。 特にスンデ6個が入ったスンデ炒めを2万5000ウォンで販売したなどの文がオンラインコミュニティを通じて拡散するや「ぼったくり料金」論難が一波万波広がった。
世論が悪化すると、済州道は一歩遅れてぼったくり料金を管理するための対策を発表した。 今年開催予定の道内祭りで飲食ブースの内部と外部に価格表を掲示するように措置した。 また、メニューに食べ物の写真を追加したり、ブース前の食べ物のサンプル模型を備えるようにした。 道は参加業者には優しい価格業者推薦およびインセンティブを支援する展望だ。最近になって「ぼったくりの食べ物料金」で済州の観光イメージが墜落するやオ·ヨンフン済州知事は業種別推奨価格導入と価格不満申告体系構築などを推進すると話した。 オ知事は「済州を訪れた観光客の間で『高い』、『不親切だ』という言葉が繰り返されている」として「観光不便申告センターを通じた価格不満申告体系を構築する」と話した。</t>
    <phoneticPr fontId="82"/>
  </si>
  <si>
    <t>https://www.mk.co.kr/jp/society/11295099</t>
    <phoneticPr fontId="82"/>
  </si>
  <si>
    <t xml:space="preserve">群馬・大泉町の鮮魚店で食中毒 締めさば食べた女性の胃からアニサキス見つかる - MSN </t>
    <phoneticPr fontId="15"/>
  </si>
  <si>
    <t>　群馬県は16日、大泉町の鮮魚店で締めさばを購入して食べた、太田市の70代女性が腹痛を訴え、胃から寄生虫アニサキスが見つかったと発表した。県は店が販売した締めさばによる食中毒と断定し、食品衛生法に基づき、同日1日間の営業停止とした。県食品・生活衛生課によると、女性は11日午後4時ごろ、同店で締めさばを購入。12日午前0時半ごろに自宅で食べ、午前3時ごろに発症した。入院はしておらず、快方に向かっているという。同店では11日、同様の締めさばがほかに5パック売れたが、女性以外に症状を訴えた人はこれまでのところいないという。県内では今年、食中毒が4件（前年同期6件）発生し、患者数は41人（同216人）となっている。死亡者はいない。</t>
    <phoneticPr fontId="15"/>
  </si>
  <si>
    <t>群馬県</t>
    <rPh sb="0" eb="3">
      <t>グンマケン</t>
    </rPh>
    <phoneticPr fontId="15"/>
  </si>
  <si>
    <t>上毛新聞</t>
    <rPh sb="0" eb="2">
      <t>ジョウモウ</t>
    </rPh>
    <rPh sb="2" eb="4">
      <t>シンブン</t>
    </rPh>
    <phoneticPr fontId="15"/>
  </si>
  <si>
    <t>https://www.msn.com/ja-jp/health/other/%E7%BE%A4%E9%A6%AC-%E5%A4%A7%E6%B3%89%E7%94%BA%E3%81%AE%E9%AE%AE%E9%AD%9A%E5%BA%97%E3%81%A7%E9%A3%9F%E4%B8%AD%E6%AF%92-%E7%B7%A0%E3%82%81%E3%81%95%E3%81%B0%E9%A3%9F%E3%81%B9%E3%81%9F%E5%A5%B3%E6%80%A7%E3%81%AE%E8%83%83%E3%81%8B%E3%82%89%E3%82%A2%E3%83%8B%E3%82%B5%E3%82%AD%E3%82%B9%E8%A6%8B%E3%81%A4%E3%81%8B%E3%82%8B/ar-AA1D1Ylk?apiversion=v2&amp;noservercache=1&amp;domshim=1&amp;renderwebcomponents=1&amp;wcseo=1&amp;batchservertelemetry=1&amp;noservertelemetry=1</t>
    <phoneticPr fontId="15"/>
  </si>
  <si>
    <t>静岡県内で相次ぐ食中毒、70人超　わずか半月、飲食店・焼き鳥店・グループホームなど5件</t>
    <phoneticPr fontId="15"/>
  </si>
  <si>
    <t>ウェルネスニュース</t>
    <phoneticPr fontId="15"/>
  </si>
  <si>
    <t>　静岡県内で食中毒が相次いでいる。きのう17日、浜松市は、市内の飲食店「とっちゃば」（浜松市肴町）で飲食した男女25人が下痢や吐き気、発熱などの食中毒症状を発症したと発表した。浜松市は同店に対して食品衛生法第6条の規定に従い、同日、衛生状態が改善されるまでの間にわたり営業禁止を命じた。
　報道によれば、原因となった食事は11日から12日に提供された刺身やアジフライなどで、患者の便からは原因と思われるノロウイルス菌が検出されたという。
　浜松市では2日にも、同じ肴町にある「鳥貴族 浜松有楽街店」の利用客が食中毒を起こしたため、同日から営業停止処分を受けている。鳥貴族はその日のうちに謝罪し、4人の患者から原因菌カンピロバクターが検出されたと説明。お詫びとともに、現在の衛生管理体制に言及した上で、これからの防止策について公表している。
　　これだけではない。静岡市では3月29日、飲食店「トラットリア　Dai」（葵区伝馬）で男女合わせて11人がノロウイルス菌を原因とする食中毒を発症。また2日には、「カフェレストランMITA」（駿河区南町）で同じくノロウイルス菌により24人が食中毒を発症する事案が相次いで起きている。
　それぞれ3日と11日に静岡市が発表している。さらに8日にはグループホーム「Casa Shimizu（カーサ シミズ）」（清水区江尻台町）において、10人が食中毒を発症している。同施設を運営する社会福祉法人明光会は「グループホーム「Casa Shimizu（カーサ シミズ）」報道に関するお知らせ」とする告知の中で、職員による講習会の受講など、今後の対応策を公表している。</t>
    <phoneticPr fontId="15"/>
  </si>
  <si>
    <t>https://wellness-news.co.jp/posts/250418-3/</t>
    <phoneticPr fontId="15"/>
  </si>
  <si>
    <t xml:space="preserve">千葉日報 </t>
    <phoneticPr fontId="15"/>
  </si>
  <si>
    <t xml:space="preserve">小学校に配った保存飲料水にカビ 飲んだ児童が報告 千葉市が回収 </t>
    <phoneticPr fontId="15"/>
  </si>
  <si>
    <t>　千葉市は１６日、先月１２日に市内小学校の児童に配った「飲料水（５年保存水）」の５００ミリ入りペットボトル１本から、カビが検出されたと発表した。飲んだ女子児童が異物に気付き、学校を通じて市に報告があった。検査機関の結果を受けたメーカーは「健康被害は極めて低いと考えられる」としたが、市は最大７２００本という同時製造した飲料水の回収を呼びかけている。市によると、飲料水は避難所などに備蓄している長期保存用で、２０２０年３月製造、賞味期限は今年９月２日。賞味期限が１年を切ったため配っていた。　回収しているのはキャップに「２５／０９０２／Ｌ」と記載された製品。</t>
    <phoneticPr fontId="15"/>
  </si>
  <si>
    <t>https://www.chibanippo.co.jp/news/national/1427845</t>
    <phoneticPr fontId="15"/>
  </si>
  <si>
    <t xml:space="preserve">“2つの型”が流行？「ノロウイルス」4月でも感染拡大 夏日続出で食中毒リスク増【ひるおび】 </t>
    <phoneticPr fontId="15"/>
  </si>
  <si>
    <t xml:space="preserve">  4月でも減らないノロウイルス
全国から集団食中毒の報告が相次いでいます。栃木市では4月9日、仕出し弁当店が提供した弁当を食べた男女72人が下痢・発熱・嘔吐などの症状を訴え、店は営業禁止処分に。富山市でも回転寿司店でノロウイルスによる食中毒が発生。患者の数は120人に上っています。
さらに福岡市では、保育施設で感染性胃腸炎による集団感染があり、園児41人と職員3人が嘔吐や下痢の症状を訴えています。
都内のクリニックでも、4月になってもノロウイルスの患者が毎日診察に来ているといいます。伊藤博道院長は、「今までにない異例の事態」だと話します。いとう　　王子神谷内科外科クリニック　伊藤博道院長：
普通ですと（4月は）だんだん減ってきている頃なんですけど、まだ1日に2、3名から多い時には5、6名の方が点滴治療をするような状況ですから、多いと思いますね。
ノロウイルスの感染から発症までは、24時間〜48時間で、特効薬はありません。主な症状としては、吐き気・おう吐、腹痛・下痢、軽度の発熱などがあります。持病のある人や高齢者、乳幼児などは脱水症状を起こし重症化のリスクがあります。わずかな量が体内に入ることで感染してしまうほど非常に感染力が強いウイルスで、一般的には寒い時期（11月〜3月）に流行すると言われています。
流行が長引いている原因は『季節のズレ』と『2つの型』？　2つ目の要因は、『“2つの型”の流行』です。
ノロウイルスには「型」があり、毎年1つの型のウイルスが流行しています。しかし群馬パース大学大学院の木村博一教授が今年1〜3月のウイルスを調査したところ、「従来型」「新型」の2つのウイルスが同時に流行していたことが分かりました。
</t>
    <rPh sb="278" eb="280">
      <t>オオジ</t>
    </rPh>
    <rPh sb="280" eb="282">
      <t>カミタニ</t>
    </rPh>
    <phoneticPr fontId="15"/>
  </si>
  <si>
    <t>-</t>
    <phoneticPr fontId="15"/>
  </si>
  <si>
    <t xml:space="preserve">dメニュー ニュース
</t>
    <phoneticPr fontId="15"/>
  </si>
  <si>
    <t>https://topics.smt.docomo.ne.jp/article/tbs/nation/tbs-1860761</t>
    <phoneticPr fontId="15"/>
  </si>
  <si>
    <t xml:space="preserve">スイセンをニラと間違えた男性が食中毒 しょうゆマヨネーズあえに [長野県] - 朝日新聞 </t>
    <phoneticPr fontId="15"/>
  </si>
  <si>
    <t xml:space="preserve">朝日新聞 </t>
    <phoneticPr fontId="15"/>
  </si>
  <si>
    <t>長野県</t>
    <rPh sb="0" eb="3">
      <t>ナガノケン</t>
    </rPh>
    <phoneticPr fontId="15"/>
  </si>
  <si>
    <t>　長野保健所は15日、上水内郡の70代の男性がニラと間違えてスイセンを食べ、食中毒になったと発表した。嘔吐（おうと）や下痢などの症状が出て医療機関を受診したが、快方に向かっているという。県内では昨年4月にも、スイセンによる食中毒が1件発生した。保健所によると、男性は14日に自宅周辺に生えていたスイセンを採り、同日夜にしょうゆマヨネーズあえにして食べたところ、約30分後に症状が出たという。県によると、スイセンの葉はにおいがないが、ニラの葉はニラ特有のにおいがあり、見分けられる。県は「よく分からない植物は、絶対に採らない、食べない、売らない、人にあげない」と注意を呼びかけている。</t>
    <phoneticPr fontId="15"/>
  </si>
  <si>
    <t>https://www.asahi.com/articles/AST4J528GT4JUOOB00LM.html?iref=pc_photo_gallery_bottom</t>
    <phoneticPr fontId="15"/>
  </si>
  <si>
    <t>武蔵野市内の飲食店で食中毒　原因菌はカンピロバクター</t>
    <phoneticPr fontId="15"/>
  </si>
  <si>
    <t>東京都</t>
    <rPh sb="0" eb="3">
      <t>トウキョウト</t>
    </rPh>
    <phoneticPr fontId="15"/>
  </si>
  <si>
    <t>　東京都は15日、武蔵野市内の飲食店「ライノスキッチン」（武蔵野市中町）に対し、食品衛生法に基づく営業停止処分を下した。処分期間は14日～17日までの4日間。同店が提供した食事により、5人の利用客が発熱、下痢、腹痛等の症状を訴え、いずれもカンピロバクターによる食中毒と診断された。3月27日午後7時～同29日午前0時にかけて発症しており、原因となった食事は、25日に同店が提供したもの。提供されたメニューは、アプリコットチーズ、サラダ、カルパッチョ、鶏レバーたたき、鶏ももロースト、パスタなど。調査の結果、鶏肉を使用した複数の料理が原因食品とみられている。</t>
    <phoneticPr fontId="15"/>
  </si>
  <si>
    <t>https://wellness-news.co.jp/posts/250416-3/</t>
    <phoneticPr fontId="15"/>
  </si>
  <si>
    <t>　家庭医のサミュエル・チョードリー医師（@drsamuelgp）がインスタグラムに投稿した動画によると、女性は昼間に作っておいたマッシュポテトを食べた後に体調が急変。夜中に目が覚め、激しい嘔吐とひどい腹痛、ズキズキ痛む頭痛に襲われ、症状の深刻さから救急外来へ駆け込んだところ、医師にソラニン中毒症と診断された。これは、ジャガイモに含まれる神経毒によって引き起こされる食中毒のこと。チョードリー医師の説明によると、女性が使ったジャガイモはすでに緑色に変色し、芽が出始めていた可能性が高いという。この状態になると、ジャガイモは有毒になる恐れがあるとか。「暗所で保管されていなかったため、光を浴び、芽が出て緑色に変色してしまったのです。この緑の部分は毒素を含んでいる可能性があり、これを大量に摂取すると、下痢や嘔吐、頭痛、不整脈を引き起こし、重症の場合は死に至ることもあります」とチョードリー医師。
　米国農務省（USDA）のウェブサイトによると、ジャガイモの塊茎が緑色に変色すると、ソラニン濃度が高くなっている可能性がある。とはいえ、必ずしも廃棄する必要はないという。「緑色になったジャガイモを捨てる必要はありません。ただし、皮や芽、緑色の部分をしっかり取り除くことが重要です。そこにソラニンが集中しています」とUSDAは記述している。チョードリー医師の動画のコメント欄では、緑色に変色したジャガイモも処分する必要はないというUSDAの見解に賛同する声が多く寄せられた。「オーマイガー！ただ芽を取って皮を剥けばいいんだよ。うちの両親は代々ジャガイモ農家。みんなを怖がらせて、お金を使わせようとしているだけ」と一人がコメント。</t>
    <phoneticPr fontId="82"/>
  </si>
  <si>
    <t>https://news.yahoo.co.jp/articles/4a1498950a41ac2c6dc8b3517c55812c412eddc2</t>
    <phoneticPr fontId="82"/>
  </si>
  <si>
    <t>米国</t>
    <rPh sb="0" eb="2">
      <t>ベイコク</t>
    </rPh>
    <phoneticPr fontId="82"/>
  </si>
  <si>
    <t xml:space="preserve">	ジャガイモによる”激しい嘔吐とひどい頭痛”食中毒で女性が重症…「芽が出た ... </t>
    <phoneticPr fontId="82"/>
  </si>
  <si>
    <t>　　神奈川県鎌倉保健福祉事務所は１４日、トリカブトを食用野草と誤って採取した６０代女性がしびれやまひなどの症状を訴える食中毒が発生したと発表した。女性は鎌倉市内の病院に緊急搬送されたが、現在は退院しているという。同事務所によると、女性は秋田県内で食用野草のニリンソウを採取し、９日におひたしにして食べたところ、３時間後にしびれなどの症状が出た。おひたしの中からトリカブトの毒性と同じアコニチン系アルカロイドが検出されたことや、食べた野草の特徴がトリカブトに似ていたことなどから、同事務所はトリカブトを原因とする食中毒と断定した。トリカブトの新芽はニリンソウなどの野草に似ている。このため誤食による食中毒が東北地方などで過去にも発生し、死亡例もあるという。ニリンソウは春に白い花を咲かせるが、トリカブトは秋に紫色の花をつける。同事務所は「自分で確実に判断できない野草は絶対に採らず、食べないでほしい」と呼びかけている。</t>
    <phoneticPr fontId="15"/>
  </si>
  <si>
    <t>神奈川県</t>
    <rPh sb="0" eb="4">
      <t>カナガワケン</t>
    </rPh>
    <phoneticPr fontId="15"/>
  </si>
  <si>
    <t>https://news.yahoo.co.jp/articles/2fd5292ea7ddcb2f5bd12962b1d900610a6b1b57</t>
    <phoneticPr fontId="15"/>
  </si>
  <si>
    <t>トリカブトを食用野草と間違え採取、おひたしにして食べる…６０代女性がしびれやまひ訴え鎌倉の病院に緊急搬送</t>
    <phoneticPr fontId="15"/>
  </si>
  <si>
    <t>カナコロ</t>
    <phoneticPr fontId="15"/>
  </si>
  <si>
    <t>弁当を作った飲食店は、魚沼市の「モンブラン」です。県によると、4月1日に弁当を食べた5グループ127人のうち3グループ20人(10代～60代男女)が、翌日朝から症状を発症。吐き気や下痢、腹痛などを訴えていました。検査の結果、患者11人と調理スタッフ5人からノロウイルスが検出。患者に共通する食事がその弁当であることなどから保健所は、原因を弁当と断定しました。</t>
    <phoneticPr fontId="82"/>
  </si>
  <si>
    <t>新潟一番</t>
    <rPh sb="0" eb="2">
      <t>ニイガタ</t>
    </rPh>
    <rPh sb="2" eb="4">
      <t>イチバン</t>
    </rPh>
    <phoneticPr fontId="82"/>
  </si>
  <si>
    <t xml:space="preserve"> GⅡ　14週  10例</t>
    <rPh sb="6" eb="7">
      <t>シュウ</t>
    </rPh>
    <phoneticPr fontId="5"/>
  </si>
  <si>
    <t>2025年第14週（3月31日〜4月6日）</t>
    <phoneticPr fontId="82"/>
  </si>
  <si>
    <t>結核例　157例</t>
    <rPh sb="7" eb="8">
      <t>レイ</t>
    </rPh>
    <phoneticPr fontId="5"/>
  </si>
  <si>
    <t>パラチフス1例‌</t>
    <phoneticPr fontId="82"/>
  </si>
  <si>
    <t xml:space="preserve">腸管出血性大腸菌感染症7例（有症者6例、うちHUS‌なし）
‌感染地域：国内7例
‌国内の感染地域：‌‌愛知県2例、埼玉県1例、山口県1例、佐賀県1例、沖縄県1例、国内（都道府県不明）1例
</t>
    <phoneticPr fontId="82"/>
  </si>
  <si>
    <t xml:space="preserve">年齢群：‌ ‌1歳（ 2 例 ）、 9歳（ 1 例 ）、 30 代（ 2 例 ）、 40 代（ 1 例 ）、 50代（1例）
</t>
    <phoneticPr fontId="82"/>
  </si>
  <si>
    <t xml:space="preserve">血清群・毒素型：‌ ‌O157‌VT1・VT2（3例）、O111‌VT1（1例）、その他・不明（3例）
累積報告数：328例（有症者122例、うちHUS‌2例．死亡なし）
</t>
    <phoneticPr fontId="82"/>
  </si>
  <si>
    <t>感染地域：インド</t>
    <phoneticPr fontId="82"/>
  </si>
  <si>
    <t>E型肝炎12例
　感染地域（感染源）：‌神奈川県2例（糞口感染1例、不明1例）、
　茨城県1例（豚/レバー/加熱食）、千葉県1例（不明）、東京都1例（不明）、
　愛知県1例（不明）、京都府1例（不明）、長崎県1例（不明）、
　国内（都道府県不明）2例（鹿肉1例、バーベキュー1例）、
　国内・国外不明2例（不明2例）
A型肝炎3例
感染地域：宮城県1例、三重県1例、北海道/神奈川県/沖縄県1例</t>
    <rPh sb="197" eb="198">
      <t>レイ</t>
    </rPh>
    <phoneticPr fontId="82"/>
  </si>
  <si>
    <t>レジオネラ症27例（肺炎型25例、ポンティアック熱型2例）‌
　感染地域：茨城県3例、広島県3例、埼玉県2例、東京都2例、静岡県2例、愛知県2例、群馬県1例、千葉県1例、新潟県1例、　
　富山県1例、石川県1例、岐阜県1例、兵庫県1例、岡山県1例、熊本県1例、鹿児島県1例、国内（都道府県不明）1例、
　国内・国外不明2例
‌　年齢群：20代（1例）、40代（1例）、50代（1例）、60代（3例）、70代（6例）、80代（10例）、90代以上（5例）累積報告数：439例</t>
    <phoneticPr fontId="82"/>
  </si>
  <si>
    <t xml:space="preserve">アメーバ赤痢2例（ 腸 管 ア メ ー バ 症 2 例 ）（ う ち 1 例 死 亡 ）
‌　感染地域：兵庫県1例、タイ1例
　感染経路：経口感染2例
　ウイルス性肝炎5例‌ B型肝炎ウイルス5例＿感染経路：‌性的 接 触 5 例（ 同 性 間 4 例 、 異性
</t>
    <phoneticPr fontId="82"/>
  </si>
  <si>
    <t>2025年第13週</t>
    <rPh sb="4" eb="5">
      <t>ネン</t>
    </rPh>
    <rPh sb="5" eb="6">
      <t>ダイ</t>
    </rPh>
    <rPh sb="8" eb="9">
      <t>シュウ</t>
    </rPh>
    <phoneticPr fontId="82"/>
  </si>
  <si>
    <t>2025年第14週</t>
    <rPh sb="4" eb="5">
      <t>ネン</t>
    </rPh>
    <rPh sb="5" eb="6">
      <t>ダイ</t>
    </rPh>
    <rPh sb="8" eb="9">
      <t>シュウ</t>
    </rPh>
    <phoneticPr fontId="82"/>
  </si>
  <si>
    <r>
      <t xml:space="preserve">対前週
</t>
    </r>
    <r>
      <rPr>
        <b/>
        <sz val="14"/>
        <color rgb="FF7030A0"/>
        <rFont val="ＭＳ Ｐゴシック"/>
        <family val="3"/>
        <charset val="128"/>
      </rPr>
      <t>インフルエンザ 　　     　      -60%   減少</t>
    </r>
    <r>
      <rPr>
        <b/>
        <sz val="11"/>
        <color rgb="FF7030A0"/>
        <rFont val="ＭＳ Ｐゴシック"/>
        <family val="3"/>
        <charset val="128"/>
      </rPr>
      <t xml:space="preserve">
</t>
    </r>
    <r>
      <rPr>
        <b/>
        <sz val="14"/>
        <color rgb="FF7030A0"/>
        <rFont val="ＭＳ Ｐゴシック"/>
        <family val="3"/>
        <charset val="128"/>
      </rPr>
      <t>新型コロナウイルス          　-42% 　減少</t>
    </r>
    <rPh sb="0" eb="3">
      <t>タイゼンシュウゾウカゾウカゲンショウ</t>
    </rPh>
    <rPh sb="33" eb="35">
      <t>ゲンショウ</t>
    </rPh>
    <rPh sb="61" eb="63">
      <t>ゲンショウ</t>
    </rPh>
    <phoneticPr fontId="82"/>
  </si>
  <si>
    <t>なぜ　段ボールを入れてはいけないのかな?</t>
    <rPh sb="3" eb="4">
      <t>ダン</t>
    </rPh>
    <rPh sb="8" eb="9">
      <t>イ</t>
    </rPh>
    <phoneticPr fontId="5"/>
  </si>
  <si>
    <t>今週のお題(段ボールを食品製造・加工現場に入れないこと)</t>
    <rPh sb="6" eb="7">
      <t>ダン</t>
    </rPh>
    <rPh sb="11" eb="13">
      <t>ショクヒン</t>
    </rPh>
    <rPh sb="13" eb="15">
      <t>セイゾウ</t>
    </rPh>
    <rPh sb="16" eb="18">
      <t>カコウ</t>
    </rPh>
    <rPh sb="18" eb="20">
      <t>ゲンバ</t>
    </rPh>
    <rPh sb="21" eb="22">
      <t>イ</t>
    </rPh>
    <phoneticPr fontId="5"/>
  </si>
  <si>
    <t>★段ボールは、中身を保護する物で外側は汚れている。
★熱を逃がしにくいので虫が集まる。
★ゴキブリが卵を産むのに最適である。
★シロアリは、発泡スチロールやプラスチック、ダンボールなどの人工物でさえエサにしてしまうことがある。
★倉庫や通路に直置きされることがあるので、埃や泥やカビなどが付着している可能性がある。</t>
    <rPh sb="1" eb="2">
      <t>ダン</t>
    </rPh>
    <rPh sb="7" eb="9">
      <t>ナカミ</t>
    </rPh>
    <rPh sb="10" eb="12">
      <t>ホゴ</t>
    </rPh>
    <rPh sb="14" eb="15">
      <t>モノ</t>
    </rPh>
    <rPh sb="16" eb="18">
      <t>ソトガワ</t>
    </rPh>
    <rPh sb="19" eb="20">
      <t>ヨゴ</t>
    </rPh>
    <rPh sb="27" eb="28">
      <t>ネツ</t>
    </rPh>
    <rPh sb="29" eb="30">
      <t>ニ</t>
    </rPh>
    <rPh sb="37" eb="38">
      <t>ムシ</t>
    </rPh>
    <rPh sb="39" eb="40">
      <t>アツ</t>
    </rPh>
    <rPh sb="50" eb="51">
      <t>タマゴ</t>
    </rPh>
    <rPh sb="52" eb="53">
      <t>ウ</t>
    </rPh>
    <rPh sb="56" eb="58">
      <t>サイテキ</t>
    </rPh>
    <rPh sb="115" eb="117">
      <t>ソウコ</t>
    </rPh>
    <rPh sb="118" eb="120">
      <t>ツウロ</t>
    </rPh>
    <rPh sb="121" eb="122">
      <t>ジカ</t>
    </rPh>
    <rPh sb="122" eb="123">
      <t>オ</t>
    </rPh>
    <rPh sb="135" eb="136">
      <t>ホコリ</t>
    </rPh>
    <rPh sb="137" eb="138">
      <t>ドロ</t>
    </rPh>
    <rPh sb="144" eb="146">
      <t>フチャク</t>
    </rPh>
    <rPh sb="150" eb="153">
      <t>カノウセイ</t>
    </rPh>
    <phoneticPr fontId="5"/>
  </si>
  <si>
    <r>
      <t>見た目綺麗な段ボールなら食品収納容器として、冷蔵庫内や食品製造場所で使える。</t>
    </r>
    <r>
      <rPr>
        <b/>
        <sz val="12"/>
        <color theme="0"/>
        <rFont val="ＭＳ Ｐゴシック"/>
        <family val="3"/>
        <charset val="128"/>
      </rPr>
      <t xml:space="preserve">
</t>
    </r>
    <r>
      <rPr>
        <b/>
        <u/>
        <sz val="12"/>
        <color rgb="FFFFFF00"/>
        <rFont val="ＭＳ Ｐゴシック"/>
        <family val="3"/>
        <charset val="128"/>
      </rPr>
      <t xml:space="preserve">この理屈は    </t>
    </r>
    <r>
      <rPr>
        <b/>
        <sz val="12"/>
        <color rgb="FFFFFF00"/>
        <rFont val="ＭＳ Ｐゴシック"/>
        <family val="3"/>
        <charset val="128"/>
      </rPr>
      <t xml:space="preserve">食品取り扱い施設では通用しません。決して使わないでください。
</t>
    </r>
    <r>
      <rPr>
        <b/>
        <sz val="12"/>
        <color theme="0"/>
        <rFont val="ＭＳ Ｐゴシック"/>
        <family val="3"/>
        <charset val="128"/>
      </rPr>
      <t xml:space="preserve">
</t>
    </r>
    <r>
      <rPr>
        <b/>
        <sz val="12"/>
        <color rgb="FFFFFF00"/>
        <rFont val="ＭＳ Ｐゴシック"/>
        <family val="3"/>
        <charset val="128"/>
      </rPr>
      <t>食品工場や調理場に段ボールを持ち込んで食品保管は勿論、調理器具や什器の下敷きにもしてはいけません。</t>
    </r>
    <r>
      <rPr>
        <b/>
        <sz val="12"/>
        <color theme="0"/>
        <rFont val="ＭＳ Ｐゴシック"/>
        <family val="3"/>
        <charset val="128"/>
      </rPr>
      <t xml:space="preserve">
これまで述べた通り、外部で梱包資材として使用されている段ボールは清潔ではありません。
段ボール内のものは、清潔な容器に移し替えてから清潔区域に持ち込みます。</t>
    </r>
    <rPh sb="0" eb="1">
      <t>ミ</t>
    </rPh>
    <rPh sb="2" eb="3">
      <t>メ</t>
    </rPh>
    <rPh sb="3" eb="5">
      <t>キレイ</t>
    </rPh>
    <rPh sb="6" eb="7">
      <t>ダン</t>
    </rPh>
    <rPh sb="12" eb="14">
      <t>ショクヒン</t>
    </rPh>
    <rPh sb="14" eb="16">
      <t>シュウノウ</t>
    </rPh>
    <rPh sb="16" eb="18">
      <t>ヨウキ</t>
    </rPh>
    <rPh sb="22" eb="25">
      <t>レイゾウコ</t>
    </rPh>
    <rPh sb="25" eb="26">
      <t>ナイ</t>
    </rPh>
    <rPh sb="27" eb="29">
      <t>ショクヒン</t>
    </rPh>
    <rPh sb="29" eb="31">
      <t>セイゾウ</t>
    </rPh>
    <rPh sb="31" eb="33">
      <t>バショ</t>
    </rPh>
    <rPh sb="34" eb="35">
      <t>ツカ</t>
    </rPh>
    <rPh sb="42" eb="44">
      <t>リクツ</t>
    </rPh>
    <rPh sb="49" eb="51">
      <t>ショクヒン</t>
    </rPh>
    <rPh sb="51" eb="52">
      <t>ト</t>
    </rPh>
    <rPh sb="53" eb="54">
      <t>アツカ</t>
    </rPh>
    <rPh sb="55" eb="57">
      <t>シセツ</t>
    </rPh>
    <rPh sb="59" eb="61">
      <t>ツウヨウ</t>
    </rPh>
    <rPh sb="66" eb="67">
      <t>ケッ</t>
    </rPh>
    <rPh sb="69" eb="70">
      <t>ツカ</t>
    </rPh>
    <rPh sb="81" eb="83">
      <t>ショクヒン</t>
    </rPh>
    <rPh sb="83" eb="85">
      <t>コウジョウ</t>
    </rPh>
    <rPh sb="86" eb="88">
      <t>チョウリ</t>
    </rPh>
    <rPh sb="88" eb="89">
      <t>バ</t>
    </rPh>
    <rPh sb="90" eb="91">
      <t>ダン</t>
    </rPh>
    <rPh sb="95" eb="96">
      <t>モ</t>
    </rPh>
    <rPh sb="97" eb="98">
      <t>コ</t>
    </rPh>
    <rPh sb="100" eb="102">
      <t>ショクヒン</t>
    </rPh>
    <rPh sb="102" eb="104">
      <t>ホカン</t>
    </rPh>
    <rPh sb="105" eb="107">
      <t>モチロン</t>
    </rPh>
    <rPh sb="108" eb="110">
      <t>チョウリ</t>
    </rPh>
    <rPh sb="110" eb="112">
      <t>キグ</t>
    </rPh>
    <rPh sb="113" eb="115">
      <t>ジュウキ</t>
    </rPh>
    <rPh sb="116" eb="118">
      <t>シタジ</t>
    </rPh>
    <rPh sb="135" eb="136">
      <t>ノ</t>
    </rPh>
    <rPh sb="138" eb="139">
      <t>トオ</t>
    </rPh>
    <rPh sb="141" eb="143">
      <t>ガイブ</t>
    </rPh>
    <rPh sb="144" eb="146">
      <t>コンポウ</t>
    </rPh>
    <rPh sb="146" eb="148">
      <t>シザイ</t>
    </rPh>
    <rPh sb="151" eb="153">
      <t>シヨウ</t>
    </rPh>
    <rPh sb="158" eb="159">
      <t>ダン</t>
    </rPh>
    <rPh sb="163" eb="165">
      <t>セイケツ</t>
    </rPh>
    <rPh sb="174" eb="175">
      <t>ダン</t>
    </rPh>
    <rPh sb="178" eb="179">
      <t>ナイ</t>
    </rPh>
    <rPh sb="187" eb="189">
      <t>ヨウキ</t>
    </rPh>
    <rPh sb="190" eb="191">
      <t>ウツ</t>
    </rPh>
    <rPh sb="192" eb="193">
      <t>カ</t>
    </rPh>
    <rPh sb="197" eb="199">
      <t>セイケツ</t>
    </rPh>
    <rPh sb="199" eb="201">
      <t>クイキ</t>
    </rPh>
    <rPh sb="202" eb="203">
      <t>モ</t>
    </rPh>
    <rPh sb="204" eb="205">
      <t>コ</t>
    </rPh>
    <phoneticPr fontId="5"/>
  </si>
  <si>
    <t>おめでとうございます。シルスマリアさんがJFS-G登録認証されました</t>
    <rPh sb="25" eb="27">
      <t>トウロク</t>
    </rPh>
    <rPh sb="27" eb="29">
      <t>ニンショウ</t>
    </rPh>
    <phoneticPr fontId="82"/>
  </si>
  <si>
    <t>音更町の「ホテル大平原」の利用者１４０人が下痢や嘔吐などの症状を訴え、そのうち１人が一時入院したと発表した。発症者と調理従事者の便からノロウイルスが検出され、帯広保健所は、ホテルで調理された食事を原因とする食中毒と断定</t>
    <phoneticPr fontId="82"/>
  </si>
  <si>
    <t>船橋の飲食店で食中毒、鶏レバーやねぎまなど食べた２０代女性２人　カンピロバクター菌の一種が検出</t>
    <phoneticPr fontId="15"/>
  </si>
  <si>
    <t>https://news.goo.ne.jp/article/chiba/region/chiba-20250419095058.html</t>
    <phoneticPr fontId="15"/>
  </si>
  <si>
    <t>https://www.chibanippo.co.jp/news/national/1429106</t>
    <phoneticPr fontId="15"/>
  </si>
  <si>
    <t xml:space="preserve">　船橋市保健所は１８日、同市前原西２の飲食店「鳥貴族津田沼店」で食事をした１グループ２人に下痢や発熱、腹痛の症状が出たと発表した。２人の便からカンピロバクター菌の一種が検出されたことなどから、この食事が原因の食中毒と断定し、同津田沼店を同日から３日間の営業停止処分とした。２人は回復傾向にある。
　市保健所によると、２人はいずれも２０代の女性。８日に同店で鶏レバーやねぎまなどを食べ、１１日から症状が出たという。
</t>
    <phoneticPr fontId="15"/>
  </si>
  <si>
    <t>宇部市内の高齢者施設において、下記のとおり感染性胃腸炎の集団発生がありました。
　感染性胃腸炎の発生は、抵抗力の弱い乳幼児や高齢者などは重症化することもあるため、注意が必要です。帰宅時や食事の前、トイレの後の手洗い等、感染予防の徹底に気を付けてください（2）有症者数　計19名（入居者16名、職員3名）</t>
    <phoneticPr fontId="82"/>
  </si>
  <si>
    <t>山口県</t>
    <rPh sb="0" eb="3">
      <t>ヤマグチケン</t>
    </rPh>
    <phoneticPr fontId="82"/>
  </si>
  <si>
    <t>https://jp.chemlinked.com/news/niyusu/india-amends-food-packaging-regulations-for-recycled-pet</t>
  </si>
  <si>
    <t>https://www.sankei.com/article/20250411-ZZ6G7QJEBJJYJIIU6LGDA5EYTQ/</t>
    <phoneticPr fontId="82"/>
  </si>
  <si>
    <t>　米食品医薬品局（FDA）は10日、新薬の臨床試験前に安全性確認のための動物実験を求めるのをやめ、人工知能（AI）や人の培養細胞を利用した代替技術に置き換えていく方針を発表した。一部の抗体薬で先行して始める計画。犠牲を減らして「アニマルウェルフェア（動物福祉）」を進めるとともに、新薬開発にかかる時間やコストも低減できると説明している。年内に関係機関を集めて情報収集のための会合を開催。製薬企業が代替技術で質の高い安全性データを提出した場合は、優先的に審査する仕組みをつくるほか、データの評価法の開発も促す。各国の規制機関の参考にもなるような試験方法の確立を目指す。</t>
    <phoneticPr fontId="82"/>
  </si>
  <si>
    <t>https://www.vietnam.vn/ja/gao-viet-xuat-khau-lay-lai-vi-the-dat-gia-nhat-the-gioi</t>
    <phoneticPr fontId="82"/>
  </si>
  <si>
    <t>　ベトナムの米価格は最高値
ベトナム食品協会（VFA）の価格最新情報によると、現在、砕米5%の輸出価格は1トンあたり396米ドル、砕米25%は1トンあたり368米ドル、砕米100%は1トンあたり317米ドルとなっている。一方、タイからの米の輸出価格は3年以上ぶりの最低水準に落ち込んだ。具体的には、タイ産の5%砕米は1トン当たり393米ドルと2022年1月以来の最低水準まで下落し、25%砕米は1トン当たり369米ドル、100%砕米は1トン当たり336米ドルとなっている。さらに、インドの5%砕米パーボイルド米は1トン当たり387ドルと、約22カ月ぶりの安値となった。インドの25％砕米の価格は1トンあたり362ドルだった。上述の世界の主要な米輸出国における米価格は、ドナルド・トランプ米大統領の輸入税措置と市場の供給過剰により大きく変動している。米国はインドから米国に輸出されるすべての商品に26％の関税を課し、タイからの商品には36％、バングラデシュからの製品には37％の関税を課すと発表した。これらの関税は現在90日間停止されている。VFAのド・ハ・ナム会長は、米の価格が急騰している主な要因は供給が余剰ではないことだと分析した。伝統的な顧客はベトナム米に対して常に高い安定した需要を持っています。「米国や日本など、高品質のベトナム米を好む市場への輸出量は依然として需要を満たすほど十分ではありません。これらの市場に輸出するためには、持続可能な生産体制への転換と、残留農薬の厳格な管理が重要です」とナム氏は強調しました。
　　オープンマーケット
農業環境省によると、3月の米価格は以前より下落したが、米の輸出量は2025年2月に比べて54.8%、金額は48%増加し、108万トンに達し、5億3050万ドル以上の収益を上げた。今年の最初の3か月間で、同国の米の輸出量は230万トンに達し、約12億1,000万米ドルの収益を上げた。フィリピンはベトナム米の最大の輸入国であり、ベトナム米の総量の42.7%、同国米総輸出額の40.6%を占め、その輸入量は985,941トン、金額にして約4億8,870万ドルに相当します。コートジボワールはベトナム米を2番目に多く輸入しており、その量は293,296トン、金額は1億4,340万ドル、価格は1トンあたり489.2ドルとなっている。中国は232,136トン（1億1,560万ドル相当）で第3位となった。多くの経済専門家の予測によれば、今年、上記市場からの米輸入需要は引き続き高い水準を維持し、ベトナムのような伝統的な米の大規模輸出パートナーの生産が安定することになるだろう。フィリピンは約490万トン、500万トン以上を輸入すると予測されています...ド・ハ・ナム氏によると、ベトナム米は今のところ影響が比較的少ないと考えられている。これは相互税が米国市場へ輸出される米の量が少ないためであり、一方ST25などの高品質の香り米は生産量が少なく需要が非常に高いためである。現在の不安定で熾烈な競争が繰り広げられている米市場において、ベトナムは世界市場で差別化を図るために、米の品質向上と製品の多様化を継続する必要がある。</t>
    <phoneticPr fontId="82"/>
  </si>
  <si>
    <t>https://www.jetro.go.jp/biznews/2025/04/41742fe4fd9d152e.html</t>
    <phoneticPr fontId="82"/>
  </si>
  <si>
    <t>　世界最大のカカオ豆生産国コートジボワールで、2024／2025収穫年度（2024年10月1日～2025年9月30日）のミッドクロップ（2025年4月1日～2025年9月30日）のカカオ豆出荷が4月1日から始まった。翌2日にコベナン・クアシ・アジュマニ農業・農村開発・食糧生産相は、当該期の生産者最低買い上げ保証価格について、メインクロップ（2024年10月1日～2025年3月31日）より22％増の過去最高となる1キロ当たり2,200CFAフラン（約550円、1CFAフラン＝約0.25円）に引き上げると発表した（4月3日付エコフィン・エージェンシー報道）。国際カカオ機関（ICCO）によると、2024／2025収穫年度のコートジボワールのカカオ豆生産は前年度比10.5％増の185万トンの見通しだ。同大臣はまた、110万1,500人のカカオとコーヒーの生産者に対して、医療費を100％カバーする国民皆保険（CMU）サービスを利用できるよう、政府が総額9億5,200万CFAフランの健康保険料を支払ったとし、福祉の促進にも注力していると述べた（4月10日付アビジャン・ネット）。「ジュヌ・アフリック」紙（3月31日付）によると、 3月末に終わったメインクロップでは、国内のカカオ豆取引上位 5 業者はこれまでと変わらず、米国カーギル・ウエスト・アフリカがトップの約17万トン、次いでシンガポールのオラム（約12万トン）、スイスのバリー・カレボー（約11万トン）、フランスのトゥートン（約9万3,000トン）、コートジボワールのS3C（約8万5,000トン）となっている。一方、コートジボワール産カカオ豆は、より高値で取引されるブルキナファソやギニア、リベリアといった近隣諸国へ違法に流出しており、監視システムの強化にもかかわらず、依然として大きな問題となっている。
　　カカオ市場、供給過多を予測　国際カカオ機関（ICCO）が2月28日に発表したレポートによると、2024／2025収穫年度のカカオ豆の世界生産量は484万トンと、前年度比7.8％増加する見通しだ。チョコレートやカカオ製品需要の先行指標となる世界の磨砕量（まさいりょう）は465万トンと、4.8％減の予測になっている。世界在庫量は147万8,000トンと10.6％増加するとみている。需給バランスは14万2,000トンの供給過多の見通しだ。カカオ国際価格の指標となるニューヨーク先物市場価格は、2024年12月に最高値を更新する1トン1万2,000ドルを突破したが、ICCOの供給過剰を示す需給予測を受け、売りが広がり、3月14日には約4カ月ぶりの安値となる7,800ドル台にまで下落した。現在8,000ドル台で推移している。
　　米国の相互関税の影響も　　現地報道によると、米国が発表した相互関税（2025年4月3日記事参照）に対し、アジュマニ農業・農村開発・食糧生産相は4月10日、カカオ豆価格の上昇につながる措置を講じる可能性を示唆し、米国政府に再考を促した。また、追加関税が課された場合、カカオ豆の最大の輸出先の欧州に切り替えて需要減に対応することも可能とし、欧州との貿易関係がより深まるだろうとする見解を示した。米国の発表では、コートジボワールに対して21％の関税を設定している。コートジボワールの対米主要輸出産品は、カカオ、カシューナッツ、天然ゴムで、輸出額は約9億5,000万ドルに上り、アフリカ地域で上位の対米輸出国となっている。</t>
    <phoneticPr fontId="82"/>
  </si>
  <si>
    <t>コートジボワール、
米国</t>
    <phoneticPr fontId="82"/>
  </si>
  <si>
    <t>https://prtimes.jp/main/html/rd/p/000000146.000048278.html</t>
    <phoneticPr fontId="82"/>
  </si>
  <si>
    <t>　大塚製薬株式会社（本社：東京都、代表取締役社長：井上 眞、以下「大塚製薬」）のベトナム現地法人である大塚ニュートラシューティカルベトナム Ltd.（Otsuka Nutraceutical Vietnam Co., Ltd.、本社：ホーチミン、代表取締役社長　小山田　幸平）は、イオン飲料「ポカリスエット」の新工場の竣工式を4月15日に行いました。なお、本工場ではポカリスエット350mlペットボトルおよび500mlペットボトルの製造を予定しています。
　ポカリスエットは発汗により失われた水分と電解質を補給する健康飲料として1980年に日本で誕生し、近年海外で急成長しています。ベトナムにおいても2012年の展開開始以降、経済成長および人々の健康志向の高まりを背景に、順調に事業拡大しています。現地のさらなる健康ニーズに応えるとともに、地産地消による供給体制の整備や、雇用機会の創出による地域への貢献を目指して、ベトナム初のポカリスエット工場としてフーミー（Phu My）工場を新設することとなりました。フーミー工場はオープンファクトリーとして、見学者通路に水分・電解質補給の大切さとイオン飲料の特長を学ぶことができる展示を設けています。また、環境配慮の設計として、空調負荷を低減する工場外壁、リサイクルPET樹脂を使用したPETボトル製品の製造に加え、製造ラインは陽圧無菌充填方式を採用し、容器の軽量化も実現しています。　フーミー工場見学通路
多くの地域で最高気温が40℃を超える時期があるベトナムにおいて、製品とともに水分・電解質補給の重要性を伝える啓発活動を行うことで、注力する社会課題の一つである“地球環境”に貢献する健康ソリューションを提供してまいります。
ベトナムでの啓発活動の様子
■大塚ニュートラシューティカルベトナム Ltd.について
URL：https://www.pocarisweat.com.vn/en/about-company
2012年に機能性飲料・食品事業を目的とした合弁会社「大塚タン ニュートリション社」をベトナムに設立し、インドネシアから輸入したポカリスエットの販売を開始しました。2024年に大塚製薬の完全子会社となり、社名を「大塚ニュートラシューティカルベトナム Ltd.」に変更しています。</t>
    <phoneticPr fontId="82"/>
  </si>
  <si>
    <t>https://news.nifty.com/article/economy/business/12308-4022161/</t>
    <phoneticPr fontId="82"/>
  </si>
  <si>
    <t>　日清製粉の米国子会社のミラー・ミリング・カンパニーではこのほど、テキサス州サギノー工場の新たな生産ラインが稼働した。新ラインの稼働により生産能力が約40％増強し、同拠点はテキサス州最大の製粉工場になった。日産600t分の上積みで同工場の生産能力は日産2040tとなり、ミラー・ミリング・カンパニーは合計6090tの小麦を製粉する米国第4位の製粉会社となった。同工場の増設に合わせ、サギノー工場敷地内に実機ラインを再現できる小規模製粉機器や原料小麦・小麦粉製品の分析機器を備えた二次加工試験室、ユーザー向けのサービスを拡充すべくベーカリー機器を導入したラボ施設「イノベーション＆テクニカルセンター」を新設。4月2日に竣工式を開催した。今回の設備投資は一層の需要増に対応するのに加え、ユーザーへの提案活動などのサービス拡充、カナダの子会社であるロジャー・フーズとともに北米市場でのプレゼンス拡大とグループにおける利益成長を目指したものとなる。</t>
    <phoneticPr fontId="82"/>
  </si>
  <si>
    <t>https://www.mk.co.kr/jp/economy/11293187</t>
    <phoneticPr fontId="82"/>
  </si>
  <si>
    <t>https://www.nikkei.com/nkd/company/article/?DisplayType=1&amp;ng=DGXZQOGN16EJG0W5A410C2000000&amp;scode=7203&amp;ba=3</t>
    <phoneticPr fontId="82"/>
  </si>
  <si>
    <t>「大人の酒」と思われていた「ジョニーウォーカー」が次世代消費者攻略に乗り出した。 若い世代の好みやライフスタイルを反映した製品を相次いで披露し、ウイスキー市場の世代拡大を図っている。 最近、業界によると、MZ世代を狙ったジョニーウォーカーのブラックルビーローンチング戦略が良い評価を受けている。 業界関係者は「MZ消費者を攻略するためにジョニーウォーカーブラックルビーを披露したが、最近製品が品薄現象を起こすなど『若いウイスキー』というイメージが成功的に定着していくものと見られる」と明らかにした。世界販売1位のブランドがこのような変化の先頭に立つ理由は、韓国内でウイスキーの主な消費層が変化したためだ。 過去には経済力が後押しされる中高年層がウイスキーの核心顧客だった。 最近は、MZ世代が新しい主な消費層として浮上した。 このような変化は、ホーム酒、ミクソロジー（多様な種類の酒類や飲み物を混ぜて飲むこと）など、ウイスキーの飲み方が多様化し、ウイスキーを飲むことが日常化したことから始まった。
ウイスキートレンドをリードする最新製品としては、3月に発売されたジョニーウォーカーブラックルビーが代表的だ。 ジョニーウォーカーブラックルビーは、マスターブレンダーのエマウォーカーがジョニーウォーカーの代表的な製品であるジョニーウォーカーブラックを再解釈して誕生させた製品だ。
　ジョニーウォーカーブラックルビーはイチジク、スモモ、マラスキーノチェリーを連想させる深くて豊かな果物の香りと甘さが口の中いっぱいに広がり強烈なアロマをプレゼントする。 このような風味のおかげで、ジョニー·ウォーカーが持っていた男性的で重厚なイメージから抜け出したという評価を受けている。 果物の香りが豊かで、ウイスキーを初めて接する消費者も気軽に楽しむことができる。ジョニー·ウォーカーのブラックルビーは、Kポップイベントで国内で初めて紹介された。 イベント参加者に提供されたジョニーウォーカーブラックルビーで作ったカクテルは、ソーシャル·ネットワーキング·サービス(SNS)を通じて口コミが広がり始め、正式発売前から消費者の関心を集めた。ジョニーウォーカーブラックルビー以前にディアジオはミクソロジーに最適化された「ジョニーウォーカーブロンド」も発売したことがある。 ジョニーウォーカーブロンドは、ジョニーウォーカーブランドでは初めてミクソロジーのために開発されたプレミアムウイスキーだ。 特に、韓国の若い消費者のウィスキー選好度が高まっていることを反映し、北東アジア諸国の中で韓国で一番先に昨年10月に発売された。 若い世代をターゲットにした製品であるだけに、活気に満ちた雰囲気を盛り込んだ黄色とさわやかな青色を活用し、従来の製品とは対比されるデザインを採用した。</t>
    <phoneticPr fontId="82"/>
  </si>
  <si>
    <t>　トランプ米政権の関税の本格導入を前に、全米の小売り現場で駆け込み消費が鮮明になっている。16日発表の3月の小売売上高（季節調整済み）は、自動車や建材、家電などがけん引して前月比1.4%の大幅増となった。需要の先食いが膨らめば、今後の消費の減退の落差が大きくなる恐れがある。
ニューヨーク市マンハッタンの高級住宅街72丁目西にあるスーパー「トレーダージョーズ」は、4月に入っても食品や日用雑貨を買い求…</t>
    <phoneticPr fontId="82"/>
  </si>
  <si>
    <t>ベトナム</t>
    <phoneticPr fontId="82"/>
  </si>
  <si>
    <t>https://tsurinews.jp/341893/</t>
    <phoneticPr fontId="82"/>
  </si>
  <si>
    <t>　和食の三大うまみといえば「グルタミン酸」「イノシン酸」「グアニル酸」。それぞれの原料となる食材の代表が「昆布」「鰹節」「椎茸」です。世界で和食の人気が高まるにつれ、これらの食材の海外における需要も増え、輸出量が増えているといいます。しかしこのなかで、国外の輸出に大きなハードルがあるものがあります。それが鰹節です。鰹節は長い間、EU諸国に対して輸出することができませんでした。その理由は、鰹節の製法にあります。鰹節は加熱したカツオを風乾、燻製、微生物の作用を用いてカチカチに乾燥させるのですが、燻製の際に燻煙由来で付着する物質が、EUのルール上食品に含まれていてはいけないものだったのです。しかしこの「輸出禁止」、まもなく解消されるかもしれません。というのも現在、国内で「EUの規定をクリアした鰹節」が開発されているからです。鹿児島県水産技術センターで開発されたこの鰹節は、製造過程で乾燥機を用いることで、燻製乾燥の時間を短くしています。そうすることで件の物質が付着する量をほぼゼロにすることができます。気になるのは味ですが、一般的なものと比べやや風味・味に弱さはあるものの、鰹節として利用するには十二分な品質であるといいます。
　そういうわけで無事に世界を席巻する途が開けつつある鰹節ですが、実は海外にも鰹節的なものは存在します。最も有名なのはモルディブで作られている「モルディブフィッシュ」でしょう。インド洋に浮かぶ島国モルディブでは、古くから沖合を回遊するカツオの水揚げが多く、これを煮てから燻製し、乾燥させて保存食に加工しました。日本の鰹節とも極めてよく似ていますが、互いに関係して生まれたものかどうかははっきりしないそうです。
　鰹節はヨーロッパに輸出してはダメ　燻製の際に付着する物質がEUのルール上アウト？モルディブの魚市場（提供：PhotoAC）
このモルディブフィッシュは、近隣のスリランカやインド南部に輸出され、これらの国で欠かせない食材となっています。スリランカのカレーはモルディブフィッシュのダシが効いているため「日本人が食べるとホッとする味」と言われています。</t>
    <phoneticPr fontId="82"/>
  </si>
  <si>
    <t>EU諸国</t>
    <rPh sb="2" eb="4">
      <t>ショコク</t>
    </rPh>
    <phoneticPr fontId="82"/>
  </si>
  <si>
    <t>https://www.jetro.go.jp/biznews/2025/04/dcde35d78f53601a.html</t>
    <phoneticPr fontId="82"/>
  </si>
  <si>
    <t>　米国ネバダ州ラスベガスで3月24～26日、食品見本市「バー・アンド・レストラン・エキスポ2025外部サイトへ、新しいウィンドウで開きます」が開催され、ジェトロは水産品・水産加工品などに特化したジャパンパビリオンを設置した。同見本市は2025年で開催40年目を迎える、米国最大のバーおよびレストラン経営者向けの食品見本市で、来場者の多くが経営決定権を有するとされる購買意欲の高いバイヤーなのが特徴だ。2024年の開催に続き（2024年4月2日記事参照）、今回も食品、飲料、調理機器などを取り扱う約500社・団体が出展し、前回を2,000人ほど上回る約1万5,000人の来場者が訪れた。ジャパンパビリオンは、東京電力福島第1原子力発電所のALPS処理水に関連し、中国など特定国による水産物などの輸入停止措置により大きな影響を受けた日本産水産物の輸出先の多角化を図ることを目的として設置した。日本産水産品および日本産水産加工品を中心に、バイヤーへの訴求力を高めるべく、水産物と相性の良い調味料や酒類などを取り扱う32社・団体が出展した。　同見本市は今回から会場を2階層での開催とし、1階は主に飲料や調理機器のブース、2階に食品ブースを集約させていたが、ジャパンパビリオンは常に多くの来場者でにぎわっていた。また、新興市場のテキサス州をはじめとした米国中西部からも多くのバイヤーが訪れた。ある出展企業は「テキサス州などの新興市場から、ホテル、レストラン経営者やディストリビューター、大型エンタメ施設関係者が来訪し、積極的な商談機会が得られた。昨今、米国ではインフレや景気後退懸念などから日本食レストラン向けのビジネスは厳しく、こうした新興市場の獲得に向けた取り組みはありがたい」と話した。また、実際にホタテやハマチなどを試食したテキサス州のバイヤーからは、「日本の水産物は非常に品質も良くおいしい。テキサスでも漫画やアニメなど日本の文化がどんどん浸透しており、日本食への関心も高いので、水産物も今後さらに普及していくのではないか」と期待の声が上がった。一方で、来場者が多い分、サンプルや試食がすぐに品切れとなるケースや、絶えずバイヤーが訪れるため、時間をかけて商談する暇がなかったというケースも見受けられた。より効果的な商談機会とするためには、事前にターゲットを絞り、該当バイヤーがブースを訪れた際により積極的な情報提供、売り込みを展開し、具体的な商談に誘導するなど、工夫が必要だろう。同見本市への出展は、米国の従来の日本食とは異なる市場やさまざまな業種から、経営決定権を有するとされるバイヤーが多く訪れ、より具体的な商談機会が期待できることから、米国における新しい商流を狙うチャンスとなり得る。出展者からも「来年もぜひ出展したい」という声が多く寄せられた。次回は2026年3月23～25日に開催される予定。</t>
    <phoneticPr fontId="82"/>
  </si>
  <si>
    <t>https://www.jetro.go.jp/biznews/2025/04/aade34a78e76b200.html</t>
    <phoneticPr fontId="82"/>
  </si>
  <si>
    <t>　米国フロリダ州オーランドで、アニュアルミートカンファレンス外部サイトへ、新しいウィンドウで開きます（The Annual Meat Conference）が3月24～26日に開催された。食肉協会と食品産業協会（FMI）が共催し、同業界を取り巻く各種テーマで10以上のセミナーのほか、ブース展示、ネットワーキングイベントが行われた。セミナーのメインの1つ「The Power of Meat 2025」では、米国での食肉消費動向について説明があった。2024年の食肉の売り上げは前年比4.7％増と、小売生鮮食品の中で比較的高い伸びを示したことや、その伸びの52％をミレニアム世代（28～43歳）が牽引したことが紹介された。また、食肉を食べる消費者は、ビーガンやベジタリアン、フレキシタリアン（注1）の増加などにより、2021年に73％まで減少したが、2024年には80％まで戻ったという。
　25日午後には140以上の食肉関係企業・団体によるブース展示のほか、商談などが行われた。JBSフーズUSA（本社：コロラド州）、タイソン・フーズ（アーカンソー州）、ナショナルビーフ（ミズーリ州）といった米国食肉大手をはじめとする食肉関係事業者が出展する中、農林水産物・食品輸出支援プラットフォーム（注2）は日系輸入事業者と連携して和牛ブースを設け、来場者の食肉卸業者などに対して、和牛のPRを試食提供と併せて行った。来場者のほとんどは米国の消費者の多くを占める白人やヒスパニック系、また、商談に直結しやすい各企業の購買責任者などだった。来場した食肉卸業者からは、「米国産和牛（Wagyu）を取り扱っているが、さらに高品質なものを求める顧客向けに（日本産の）和牛を新規で取り扱いたい」「レストランや小売りに売り込むための知識（生産に関わるストーリーや、部位ごとの調理技術、売り方の違い）を得たい」「新たな部位（リブアイをはじめとした非ロイン系部位）も取り扱いたい」といった声が聞かれた。日系輸入事業者に対しては、和牛のパレット単位での新規引き合いが相次いだ。ブース展示では、米国産Wagyuの生産・流通事業者のスネークリバーファーム、クリークストンファームズなどの企業のほか、ボードビア外部サイトへ、新しいウィンドウで開きます（アイルランド食糧庁）、ウルグアイ・ミート外部サイトへ、新しいウィンドウで開きます（ウルグアイ食肉協会）といった、米国への食肉輸出拡大を図る米国外の団体の出展も見られた。
次回のアニュアルミートカンファレンスは2026年3月2～4日、メリーランド州で開催される予定だ。</t>
    <phoneticPr fontId="82"/>
  </si>
  <si>
    <t>https://www.jetro.go.jp/biznews/2025/04/5e95b7090e836ad6.html</t>
    <phoneticPr fontId="82"/>
  </si>
  <si>
    <t>　ブラジルのリオデジャネイロ市（注1）で3月18～20日、食品のBtoB展示会「スーパーリオエキスポフード2025：SRE Trade Show Super Rio Expofood2025」が開催された。主催者のリオデジャネイロ州スーパーマーケット協会（ASSERJ）によると、750のブランドや国内のスーパーマーケット、外食産業関係者が参加し、3日間で約7万8,000人が来場した。来場者には同市内のレストラン経営者や、スーパーマーケットの購買担当者、食品卸業者が多く、国外や市外からの来場者は少なかった。日本産食品を出展する企業はみられず、ブラジル産の商品を取り扱う国内業者の出展が目立った。ジェトロは会期中、日本産食品サンプルショールーム事業（2025年度より「日本産食品グローバル・ゲートウェイ事業」に改称）の一環として、同展示会に初出展した。ブラジルの日本産食品輸入業者2社（注2）と、日本食普及親善大使（注3）で酒サムライ（注4）の飯田アレシャンドレ氏とともに、日本産食品のPRを行った。
　日本産食品市場は近年、ブラジル国内で拡大しているものの、輸入業者がサンパウロ州に集中していることなどから、同州に隣接するリオデジャネイロ州でも、本格的な日本食材の普及は限定的だ（注5）。そこで、ジェトロブースでは、世界的な観光地、かつ国内有数の商業都市でもあるリオデジャネイロ市での日本食販路拡大を目指すため、サンパウロ市の日本産食品輸入業者2社が日本酒と麵つゆの試飲と試食を行い、来場者から味についてヒアリングを行うとともに、日本産食品に関心のあるレストラン経営者やスーパーマーケット担当者などに、しょうゆや菓子類などのサンプル商品を紹介した。ジェトロブースでは、しょうゆなど、来場者に既になじみがあり、メニューに取り入れやすい商材に注目が集まった。リオデジャネイロ市の日本食レストランオーナーは「日本産食品の輸入を検討している。」と話し、輸入業者からしょうゆを新規購入した。同市のすし店オーナーも、しょうゆを新規購入した。輸入業者は展示会出展について「リオデジャネイロ市での新規販路開拓につながった」と振り返った。ジェトロブースに展示している日本産食品のサンプルを見て足をとめる来場者も多く、インスタントラーメン、しょうゆ、みそなど、既に同市でも一定程度の知名度のある品目に関心を持つ来場者も多かった。一方、普段は日本食に触れていない来場者から「初めて日本酒を飲んだ」という声も聞かれ、日本酒を興味深そうにして試飲する姿が見られた。会場で日本産食品PR活動を行った日本食普及親善大使の飯田氏は「日本産食品の認知が広がっているサンパウロ市の展示会と比較すると、リオデジャネイロ市での普及はこれからで、日本産食品の広報の必要性を感じる」と述べた。
（注1）リオデジャネイロ州の州都。リオデジャネイロ市と近郊圏を含むリオデジャネイロ大都市圏の人口は約600万人。サンパウロ市に次いで国内第2位の経済規模を誇る。
（注2）ショールーム事業に参加した日本産食品輸入業者は「Japan Street」を通じて、日本の食品サプライヤーとオンライン商談を実施しており、ジェトロはオンラインでの日本産食品の販路開拓支援も行っている。Japan Streetは、ジェトロが招待した海外バイヤー（海外に販路を持つ国内のバイヤーも含む）専用のオンラインカタログサイト。ジェトロがバイヤーとの商談日程調整や無料の通訳手配、商談への同席などをサポートしている。
（注3）農林水産省が海外への日本食・食文化や日本の農林水産物・食品のさらなる魅力発信を通じて、日本の農林水産物・食品の輸出拡大につなげていくため、海外を活動拠点とする日本料理関係者などに任命する制度。親善大使はプロの視点に立って海外の日本料理関係者らに助言するなど、国内外への日本食・食文化などの普及、農林水産省などが実施する事業などへの協力、各種メディアで情報発信する役割を担う。
（注4）日本酒造青年協議会によって叙任される称号で、日本酒を広く世界に発信する役割を担う。詳細は日本酒造青年協議会外部サイトへ、新しいウィンドウで開きます参照。
（注5）サンパウロ州の日本食レストラン店舗数は6,315店舗で、ブラジル全体の日本食レストラン店舗数（1万6,684件）の38％を占め、州別で最多。リオデジャネイロ州の日本食レストラン店舗数はサンパウロ州に次いで二番目に多く、1,973店舗。詳細はジェトロ調査レポート「ブラジル日本食レストラン調査（2024年3月）」を参照。</t>
    <phoneticPr fontId="82"/>
  </si>
  <si>
    <t>ブラジル</t>
    <phoneticPr fontId="82"/>
  </si>
  <si>
    <t xml:space="preserve">機能性表示食品摂取者の体調変化・健康被害、行政への情報提供で留意事項 業界4団体が作成 </t>
    <phoneticPr fontId="82"/>
  </si>
  <si>
    <t>　日本通信販売協会、健康と食品懇話会、健康食品産業協議会、日本抗加齢協会は、「機能性表示食品摂取者の体調変化／健康被害の行政機関への情報提供に係る留意事項」を公表した。
　紅麹問題を受けた制度改正で、機能性表示食品の健康被害情報報告は昨年9月に義務化。これを踏まえて4団体では横断的なチームを編成し、消費者の安全確保と営業者の法令順守を目的に、体調変化の申し出に対する体制・対応などを「留意事項」としてとりまとめた。機能性表示食品に限定せず、食品衛生上の健康被害への対応に関する基本的考え方も網羅したとして、健康食品関連の営業者も「本留意事項を参考にしていただきたい」としている。消費者庁・厚生労働省には作成の趣旨を伝え、内容を共有しているという。　留意事項では、摂取後の好ましくない体調変化に関するすべての申し出を「体調変化」とし、そこには医師が診断した「健康被害」を含むとした。
　「体制」に関して、健康被害への一連の対応の責任所在は届出者にあるとしたうえで、適切・誠実な対応が可能な体制の整備が求められるとした。体調変化・健康被害の相談窓口を国内に設置することとし、平日9時から17時までの開設を基本に、「夜間や土日にも開設されることが望ましい」とした。また、健康被害への一連の対応の中心的役割を果たす「健康被害の対応部門」を設置することについて記載。他部門の一部機能として設置してもよいが、「営業部門からは独立していることが望ましい」とした。このほか、体調変化と利用者情報を結びつけるデータベース整備の必要性に触れた。健康被害拡大を阻止するために、通信販売以外の販売形態でも、顧客データベースの整備が望ましいとした。「対応」に関しては、健康被害を含む体調変化の申し出を確認後、法令・通知に則り、「過不足なく、かつ迅速に行政機関に情報提供を行う」とし、初動対応を含めた全体フローを示した。留意事項ではこのほか、申し出を行った利用者への対応として、「返金・返品等の要求への対応」「治療費等の請求への対応」などについて記載。「情報提供者からのヒアリングシート」「同意取得にあたっての参考資料」「医師訪問の手引書」なども独自作成した。</t>
    <phoneticPr fontId="82"/>
  </si>
  <si>
    <t>https://news.yahoo.co.jp/articles/867bb381e460702f007f6474eed30d6c9a399136</t>
    <phoneticPr fontId="82"/>
  </si>
  <si>
    <t xml:space="preserve">こども食堂の食の安心・安全に向けた取組について - 山口県ホームページ </t>
    <phoneticPr fontId="82"/>
  </si>
  <si>
    <t>　県では、福祉目的で活動するこども食堂を県内（下関市を除く。）で開設する際は、必要に応じて食品衛生に関する助言等をさせていただくことを目的に、任意の届出をお願いしています。
県では、こども食堂における食品衛生管理について、こども食堂の皆様に正しい知識と理解を深めていただけるよう、ご要望に応じて、こども食堂が主催する食品衛生管理に関する説明会や勉強会等に、県の食品衛生監視員がアドバイザーとしてお伺いし、講習・助言等をさせていただく「こども食堂食品衛生管理お届け講座」を実施します。こども食堂の活動を実施する中で抱えておられる、食品衛生管理に係る不安・課題等がございましたら、お気軽にご利用ください。
※※　本制度は、令和7年5月1日（木）から開始します　※※
1　御利用いただけるこども食堂等
次の1又は2のいずれかに該当する方であれば、御利用いただけます。
※いずれも、下関市内で開設・活動するものを除きます。（下関市内で開設・活動されるこども食堂における食品衛生管理については、下関市に御相談ください。）
福祉目的でこども食堂活動を行っている方
今後、新たに、福祉目的でこども食堂活動を行おうとしている方　　※なお、福祉目的でこども食堂活動を行う場合は、保健所への届出もお願いします。</t>
    <phoneticPr fontId="82"/>
  </si>
  <si>
    <t>https://www.pref.yamaguchi.lg.jp/site/syoku-anshin/291227.html</t>
    <phoneticPr fontId="82"/>
  </si>
  <si>
    <t xml:space="preserve">事故情報DB公表 【4月17日消費者庁発表】食品事故68件 - ウェルネスデイリーニュース </t>
    <phoneticPr fontId="82"/>
  </si>
  <si>
    <t>　消費者庁は17日、消費者安全法に基づく重大事故以外の消費者事故を事故情報データバンクに登録したと発表した。　登録したのは同法12条第2項により消費者庁に通知のあった消費者事故85件。そのうち食品に関連する事故が68件だった。　リコール・自主回収情報では、「アレルギー表示の欠落」が19件と最も多く、「消費・賞味期限の欠落・誤表示」が7件で続いた。その他にも1件、「漬け魚」で賞味期限の誤表示が疑われている。食中毒による事故情報は30件だった（前回28件）。そのうちノロウイルスを原因菌とするものが約7割に及んだ。</t>
    <phoneticPr fontId="82"/>
  </si>
  <si>
    <t>https://wellness-news.co.jp/posts/250418-1/</t>
    <phoneticPr fontId="82"/>
  </si>
  <si>
    <t xml:space="preserve">国民健康・栄養調査企画解析検討会 【4/24】厚労省がオンラインで開催 </t>
    <phoneticPr fontId="82"/>
  </si>
  <si>
    <t>　厚生労働省は24日、国民健康・栄養調査企画解析検討会を開催する。　国民健康・栄養調査（令和７年～令和11年）の方針ならびに同調査の企画について協議する。会議の模様は、YouTubeでライブ配信する。
＜開催概要＞
日　時：４月24日（木）午前10時～午後0時
開催方法：オンライン
議題：①令和７年～令和11年国民健康・栄養調査の方針について
　　　②令和７年国民健康・栄養調査の企画について
　　　③その他
詳細はこちら（厚労省HPより）</t>
    <phoneticPr fontId="82"/>
  </si>
  <si>
    <t>https://wellness-news.co.jp/posts/250418-2/</t>
    <phoneticPr fontId="82"/>
  </si>
  <si>
    <t xml:space="preserve">カシューナッツ、食品表示義務に アレルギー発症増加 消費者庁 - 日本経済新聞 </t>
    <phoneticPr fontId="82"/>
  </si>
  <si>
    <t>　アレルギー表示を義務付ける食品として、消費者庁は2025年度中にカシューナッツを新たに追加する。ピスタチオについては表示を推奨する。近年、健康志向の高まりを背景に木の実類の消費量が伸びる一方で、アレルギーの発症例が増加。重症化するケースも出ているため、消費者や事業者に注意を促す。同庁は、食物アレルギー症状を引き起こすリスクの高い食材を「特定原材料」に指定し、これを含む加工食品については食品ラベ...</t>
    <phoneticPr fontId="82"/>
  </si>
  <si>
    <t>https://www.nikkei.com/article/DGKKZO88094210W5A410C2CT0000/</t>
    <phoneticPr fontId="82"/>
  </si>
  <si>
    <t xml:space="preserve">外食・中食には食物アレルギーの情報提供義務がない？ 消費者庁に聞いた - Yahoo!ニュース </t>
    <phoneticPr fontId="82"/>
  </si>
  <si>
    <t>　宇野さん（以下、敬称略）：悪徳商法や食品偽装といった「消費者問題」から消費者を守り、安全で安心して暮らせる社会を実現するために2009年に発足した比較的新しい省庁です。従来の行政構造では消費者を十分に守ることができなかったため、消費者問題に関する専門機関であり、司令塔となるべく誕生しました。食物アレルギーに関しては、国が定めた「アレルギー疾患対策の推進に関する基本的な指針」に沿って、食物アレルギー患者の安全確保のため食品表示について科学的な知見を集めて積み上げること、そして外食・中食で事業者が行う情報提供を積極的に推進することを、消費者庁が役割として担っています。現在は外食・中食事業者の方だけでなく、食物アレルギーのある患者さんやそのご家族に向けた双方への啓発活動に力を入れており、2022年にはパンフレットの制作、2023年・2024年には動画制作に力を入れました。</t>
    <phoneticPr fontId="82"/>
  </si>
  <si>
    <t>https://news.yahoo.co.jp/articles/dfb5af24f753dd62cc7e0e1b99b3c32d270136b9</t>
    <phoneticPr fontId="82"/>
  </si>
  <si>
    <t xml:space="preserve">キリンの知財活動が令和7年度 知財功労賞「特許庁長官表彰 知財活用企業（特許）」を受賞 </t>
    <phoneticPr fontId="82"/>
  </si>
  <si>
    <t>　キリンホールディングス株式会社（社長 COO 南方健志）は、経済産業省、特許庁が主催する令和７年度知財功労賞※１の知的財産権制度活用優良企業等表彰において、「特許庁長官表彰　知財活用企業（特許）」をキリングループとして初めて受賞しました。
※1 経済産業省 特許庁では、毎年、知的財産権制度の発展及び普及・啓発に貢献のあった個人に対して「知的財産権制度関係功労者表彰」、また、制度を有効に活用し円滑な運営・発展に貢献のあった企業等に対して「知的財産権制度活用優良企業等表彰」として、経済産業大臣表彰及び特許庁長官表彰を行っています。産業財産権制度140周年記念「内閣総理大臣感謝状」の贈呈及び令和7年度｢知財功労賞」の表彰について | 経済産業省 特許庁 (jpo.go.jp)
　受賞コメント　キリンホールディングス株式会社 常務執行役員R&amp;D本部長 藤原 大介
　この度は、知財功労賞「特許庁長官表彰」を賜り、大変光栄に存じます。キリングループは科学の価値を社会課題の解決につなげるCSV※5経営を標榜しており、知的財産はまさに技術を社会につなげる道しるべです。これからも幸福な社会の実現に向けて、最先端の技術を生み出し国力向上に貢献すべく一層邁進して参ります。
※5 Creating Shared Valueの略。社会と共有できる価値の創造
　キリングループは、発酵・バイオテクノロジー分野における研究開発で培った技術力や知見を活用し、食領域、ヘルスサイエンス領域、医領域へと事業領域を拡大しています。各領域で創出された知的財産については重要な経営資産の一つとして位置づけ、特許権等を確保・活用しており、法順守のもと、お客様価値創出による差異化、事業の自由度確保を通じて、持続的な成長を目指しています。</t>
    <phoneticPr fontId="82"/>
  </si>
  <si>
    <t>https://prtimes.jp/main/html/rd/p/000001200.000073077.html</t>
    <phoneticPr fontId="82"/>
  </si>
  <si>
    <t>豚枝肉から基準値を超える動物用医薬品を検出したため、廃棄の行政処分</t>
    <phoneticPr fontId="15"/>
  </si>
  <si>
    <t>　処分の内容
公表年月日：令和7年4月17日
処分年月日：令和7年4月17日
業種：食肉卸売業
営業者名：名古屋食肉市場株式会社　代表取締役社長　成田英樹
施設の所在地：名古屋市港区船見町1番地の39
行政処分の理由：食品衛生法第13条第2項違反（マルボフロキサシン0.18ppm検出（基準値0.05ppm））
行政処分の適用条項：食品衛生法第59条第1項
行政処分の内容及び措置状況：廃棄
命令対象品：豚枝肉（1頭全部）
備考：対象品は冷蔵庫に保管されており、流通はしていません。</t>
    <phoneticPr fontId="15"/>
  </si>
  <si>
    <t>https://www.city.nagoya.jp/kenkofukushi/page/0000185725.html</t>
    <phoneticPr fontId="15"/>
  </si>
  <si>
    <t xml:space="preserve">　残留農薬テストキット 市場規模・予測 2025 に 2032 - Pando </t>
    <phoneticPr fontId="15"/>
  </si>
  <si>
    <t>　“残留農薬テストキット 市場”は、コスト管理と効率向上を優先します。 さらに、報告書は市場の需要面と供給面の両方をカバーしています。 残留農薬テストキット 市場は 2025 から 12.7% に年率で成長すると予想されています2032 です。このレポート全体は 178 ページです。
残留農薬テストキット 市場分析です
　農薬残留検査キット市場は、食品や環境の安全性を確保するために必要なツールです。この市場は、農薬使用の増加、食品安全基準の厳格化、消費者の健康意識の高まりに支えられ、急成長しています。主要企業には、Polysciences、Fera Science、Ringbio、Charm、Marineなどがあり、それぞれの企業が異なる技術と製品ラインを提供しています。最近の調査報告では、迅速な革新が求められており、企業は市場ニーズに応じた柔軟な製品開発が薦められています。重要な洞察として、規制対応と地域市場への特化が成功の鍵とされています。
レポートのサンプル PDF を入手します。 https://www.reliablemarketinsights.com/enquiry/request-sample/1882018
**農薬残留検査キット市場の展望**
　農薬残留検査キット市場は、殺虫剤、殺真菌剤、除草剤などのタイプに基づいて拡大しています。食品、海水、土壌などの用途に応じた分野で需要が高まっており、特に食品安全に対する関心が増しているため、これらのキットの市場は成長しています。消費者の健康や環境への影響が重視される中、適切な検査手法が求められています。　</t>
    <phoneticPr fontId="15"/>
  </si>
  <si>
    <t>https://pando.life/article/1040170</t>
    <phoneticPr fontId="15"/>
  </si>
  <si>
    <t xml:space="preserve">　残留農薬検出器 市場規模・予測 2025 に 2032 - Pando </t>
    <phoneticPr fontId="15"/>
  </si>
  <si>
    <t>　他的なレポートは、業界セグメントに関する定性的および定量的な洞察を提供します。 残留農薬検出器 市場は、2025 年から 2032 年にかけて 13.4%% の CAGR で成長すると予想されます。
この詳細な 残留農薬検出器 市場調査レポートは、151 ページにわたります。残留農薬検出器市場について簡単に説明します:
　農薬残留検出器市場は急速に成長しており、食品安全への関心の高まりと規制の強化が背景にあります。2023年の市場規模は数十億ドルに達し、今後数年間で持続的な成長が見込まれています。技術革新や自動化の進展が市場を牽引し、特に高感度な検出技術が需要を増加させています。主要プレイヤーは、農業生産者、食品加工業者、検査機関などであり、持続可能な農業へのシフトが市場の変化に寄与しています。全体として、環境保護と食品の安全性向上が市場発展の鍵となっています。
残留農薬検出器 市場における最新の動向と戦略的な洞察
　農薬残留検出器市場は、食品安全と健康意識の高まりに伴い急成長している。主な成長要因は、消費者の健康志向、政府の規制強化、農業技術の進化である。主要企業は、製品の多様化と技術革新を進め、市場シェアを拡大している。以下は市場の主なトレンドである。
- センサー技術の向上：高感度で迅速な検出。
- モバイルアプリ連携：ユーザーの利便性向上。
- 環境への配慮：持続可能な農業支援。
- 教育と認知向上：消費者への情報提供強化。</t>
    <phoneticPr fontId="15"/>
  </si>
  <si>
    <t>https://pando.life/article/1034317</t>
    <phoneticPr fontId="15"/>
  </si>
  <si>
    <t xml:space="preserve">　独自基準の新ブランド野菜 首都圏から試験流通 シフラと業務提携 農業総合研究所 </t>
    <phoneticPr fontId="15"/>
  </si>
  <si>
    <t>https://www.jacom.or.jp/ryutsu/news/2025/04/250415-80962.php</t>
    <phoneticPr fontId="15"/>
  </si>
  <si>
    <t>　提携に基づく施策の第一弾として、シフラが定める高い品質を実現するための独自の商品基準と評価に基づいた新たなブランド野菜を、2025年夏から、農業総合研究所のネットワークを活用し、首都圏のスーパーマーケットで順次販売する。良質な食を求める生活者に「作り手の想いと取り組みが見える野菜」を提供するとともに、生産者の新たな販路拡大を目指す。シフラは、2000年前後にBSE問題や農薬への不安などが多発したことをきっかけに、2002年「顔が見える食品。」シリーズを開始。生産者の想いやこだわりを通じて安心・安全を伝えるとともに、全国7500人の独自生産者ネットワークのもと、独自の商品基準をクリアした農畜水産物ブランドを展開し、累計販売金額は4000億円を超える。
また農業総合研究所は、日本と世界から農業が無くならない仕組みを構築することを目的とした産直流通のリーディングカンパニー。全国で約80の集荷拠点を活用し、農産物の産地直送販売をスーパー（2000店舗以上）で実現した「農家の直売所事業」と、生産者から農産物を買い取り、ブランディングしてスーパーに卸す「産直事業」を展開している。
同提携により、シフラ社が構築してきた「生産者のネットワーク」と、農業総合研究所の持つ「広域的な販売ネットワーク」を掛け合わせることで、高品質の農産物を安定して生活者に届けられる体制を構築。また、日本の優れた生産者とお客様の信頼関係作りに取り組む。
　新ブランド野菜の特徴と運用体制
シフラ社の独自の商品基準に基づき、農産品としてのおいしさだけでなく、栽培履歴、残留農薬検査、トレーサビリティ、各種法令遵守などの基準をクリアした生産者に限定し、取り扱う。生産者情報は商品ラベル・Web・スマートフォンで閲覧可能な仕組みを採用し、生活者の安心・納得感を高める。</t>
    <phoneticPr fontId="15"/>
  </si>
  <si>
    <r>
      <t>残留農薬</t>
    </r>
    <r>
      <rPr>
        <sz val="20"/>
        <color theme="0"/>
        <rFont val="ＭＳ Ｐゴシック"/>
        <family val="3"/>
        <charset val="128"/>
      </rPr>
      <t xml:space="preserve">   (4/14-4/20)</t>
    </r>
    <phoneticPr fontId="5"/>
  </si>
  <si>
    <t xml:space="preserve">ベトナムの米輸出が再び「世界で最も高価」の地位を獲得 - Vietnam.vn </t>
  </si>
  <si>
    <t>カカオ豆生産者価格を過去最高の2,200CFAフランに引き上げ(米国、コートジボワール) ｜ジェトロ</t>
  </si>
  <si>
    <t>米国消費､需要先食い鮮明　食品買いだめ･レクサス客殺到　 - 日本経済新聞</t>
  </si>
  <si>
    <t>「大人の酒」と思われていた「ジョニーウォーカー」が次世代消費者攻略に乗り出した。 若い世代 ... mk.co.kr</t>
  </si>
  <si>
    <t>大塚製薬　ベトナム初のポカリスエット工場を開設 ｜ 大塚製薬株式会社のプレスリリース</t>
  </si>
  <si>
    <t>日清製粉 米子会社サギノー工場を増強 米国4位の製粉会社に｜ニフティニュース</t>
  </si>
  <si>
    <t>インド　リサイクルPETを対象とした食品包装規制を改正 ｜ ChemLinked</t>
  </si>
  <si>
    <t>長らく禁止されていた鰹節のヨーロッパ輸出に光明（4/6 TSURINEWS）　＃鰹節 #ヨーロッパ輸出</t>
  </si>
  <si>
    <t>米国最大のバー・レストラン経営者向け食品見本市で、日本産水産物の販路開拓を図る（4/2　JETRO）　＃水産品　＃米国</t>
  </si>
  <si>
    <t>リオで食品展示会開催、日本産食品の新規販路開拓に可能性（4/3　JETRO）　＃日本産食品　＃リオデジャネイロ</t>
  </si>
  <si>
    <t>米食肉業界の年次会合開催、和牛を初展示（4/4　 JETRO）　＃和牛 #米国</t>
  </si>
  <si>
    <t>動物実験による安全性確認やめます　米食品医薬品局が薬開発で　AIや培養細胞に置き換え - 産経ニュース</t>
  </si>
  <si>
    <t>コロワイドグループ:シルスマリアJFS-G認証取得</t>
    <rPh sb="21" eb="23">
      <t>ニンショウ</t>
    </rPh>
    <rPh sb="23" eb="25">
      <t>シュトク</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</si>
</sst>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quot;+&quot;\ #,##0.00;&quot;-&quot;\ #,##0.00"/>
    <numFmt numFmtId="183" formatCode="0_);[Red]\(0\)"/>
    <numFmt numFmtId="184" formatCode="\+0;&quot;▲ &quot;0"/>
  </numFmts>
  <fonts count="188">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8"/>
      <color rgb="FFFF0000"/>
      <name val="メイリオ"/>
      <family val="3"/>
      <charset val="128"/>
    </font>
    <font>
      <b/>
      <sz val="8"/>
      <color rgb="FFFF0000"/>
      <name val="ＭＳ Ｐゴシック"/>
      <family val="3"/>
      <charset val="128"/>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b/>
      <sz val="18"/>
      <color rgb="FF333333"/>
      <name val="メイリオ"/>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sz val="12"/>
      <name val="ＭＳ Ｐゴシック"/>
      <family val="3"/>
      <charset val="128"/>
      <scheme val="minor"/>
    </font>
    <font>
      <b/>
      <sz val="11"/>
      <color rgb="FF222324"/>
      <name val="ＭＳ Ｐゴシック"/>
      <family val="2"/>
      <charset val="128"/>
    </font>
    <font>
      <b/>
      <sz val="14"/>
      <color indexed="8"/>
      <name val="ＭＳ Ｐゴシック"/>
      <family val="3"/>
      <charset val="128"/>
    </font>
    <font>
      <b/>
      <u/>
      <sz val="11"/>
      <name val="ＭＳ Ｐゴシック"/>
      <family val="3"/>
      <charset val="128"/>
    </font>
    <font>
      <b/>
      <sz val="18"/>
      <name val="Microsoft YaHei"/>
      <family val="3"/>
      <charset val="134"/>
    </font>
    <font>
      <sz val="8"/>
      <color theme="1"/>
      <name val="ＭＳ Ｐゴシック"/>
      <family val="3"/>
      <charset val="128"/>
      <scheme val="minor"/>
    </font>
    <font>
      <sz val="11"/>
      <color rgb="FFFFC000"/>
      <name val="ＭＳ Ｐゴシック"/>
      <family val="3"/>
      <charset val="128"/>
      <scheme val="minor"/>
    </font>
    <font>
      <sz val="11"/>
      <color rgb="FF6EF729"/>
      <name val="ＭＳ Ｐゴシック"/>
      <family val="3"/>
      <charset val="128"/>
      <scheme val="minor"/>
    </font>
    <font>
      <sz val="11"/>
      <color theme="5" tint="0.39997558519241921"/>
      <name val="ＭＳ Ｐゴシック"/>
      <family val="3"/>
      <charset val="128"/>
      <scheme val="minor"/>
    </font>
    <font>
      <sz val="11"/>
      <color theme="0" tint="-0.14999847407452621"/>
      <name val="ＭＳ Ｐゴシック"/>
      <family val="3"/>
      <charset val="128"/>
      <scheme val="minor"/>
    </font>
    <font>
      <sz val="11"/>
      <color theme="7" tint="0.39997558519241921"/>
      <name val="ＭＳ Ｐゴシック"/>
      <family val="3"/>
      <charset val="128"/>
      <scheme val="minor"/>
    </font>
    <font>
      <sz val="11"/>
      <color indexed="40"/>
      <name val="ＭＳ Ｐゴシック"/>
      <family val="3"/>
      <charset val="128"/>
      <scheme val="minor"/>
    </font>
    <font>
      <sz val="9"/>
      <color theme="1"/>
      <name val="ＭＳ Ｐゴシック"/>
      <family val="3"/>
      <charset val="128"/>
      <scheme val="minor"/>
    </font>
    <font>
      <b/>
      <u/>
      <sz val="12"/>
      <name val="ＭＳ Ｐゴシック"/>
      <family val="3"/>
      <charset val="128"/>
    </font>
    <font>
      <b/>
      <sz val="18"/>
      <name val="メイリオ"/>
      <family val="3"/>
      <charset val="128"/>
    </font>
    <font>
      <b/>
      <sz val="17"/>
      <name val="ＭＳ Ｐゴシック"/>
      <family val="3"/>
      <charset val="128"/>
    </font>
    <font>
      <u/>
      <sz val="11"/>
      <color theme="10"/>
      <name val="ＭＳ Ｐゴシック"/>
      <family val="3"/>
      <charset val="128"/>
      <scheme val="minor"/>
    </font>
    <font>
      <b/>
      <sz val="13"/>
      <color theme="1"/>
      <name val="游ゴシック"/>
      <family val="3"/>
      <charset val="128"/>
    </font>
    <font>
      <b/>
      <sz val="17"/>
      <name val="Microsoft YaHei"/>
      <family val="2"/>
      <charset val="134"/>
    </font>
    <font>
      <b/>
      <sz val="19"/>
      <color rgb="FF000000"/>
      <name val="メイリオ"/>
      <family val="3"/>
      <charset val="128"/>
    </font>
    <font>
      <b/>
      <sz val="14"/>
      <color indexed="10"/>
      <name val="HG創英ﾌﾟﾚｾﾞﾝｽEB"/>
      <family val="1"/>
      <charset val="128"/>
    </font>
    <font>
      <b/>
      <sz val="12"/>
      <color indexed="10"/>
      <name val="HG創英ﾌﾟﾚｾﾞﾝｽEB"/>
      <family val="1"/>
      <charset val="128"/>
    </font>
    <font>
      <sz val="11"/>
      <color rgb="FFFFFF00"/>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4"/>
      <color indexed="18"/>
      <name val="游ゴシック"/>
      <family val="3"/>
      <charset val="128"/>
    </font>
    <font>
      <sz val="7"/>
      <color theme="1"/>
      <name val="ＭＳ Ｐゴシック"/>
      <family val="3"/>
      <charset val="128"/>
      <scheme val="minor"/>
    </font>
    <font>
      <b/>
      <sz val="16"/>
      <name val="游ゴシック"/>
      <family val="3"/>
      <charset val="128"/>
    </font>
    <font>
      <b/>
      <sz val="16"/>
      <color rgb="FF000000"/>
      <name val="游ゴシック"/>
      <family val="3"/>
      <charset val="128"/>
    </font>
    <font>
      <sz val="20"/>
      <color indexed="9"/>
      <name val="ＭＳ Ｐゴシック"/>
      <family val="3"/>
      <charset val="128"/>
    </font>
    <font>
      <b/>
      <sz val="20"/>
      <name val="メイリオ"/>
      <family val="3"/>
      <charset val="128"/>
    </font>
    <font>
      <b/>
      <sz val="10"/>
      <name val="ＭＳ Ｐゴシック"/>
      <family val="3"/>
      <charset val="128"/>
    </font>
    <font>
      <b/>
      <sz val="14"/>
      <color rgb="FF002060"/>
      <name val="ＭＳ Ｐゴシック"/>
      <family val="3"/>
      <charset val="128"/>
    </font>
    <font>
      <b/>
      <sz val="11"/>
      <color rgb="FF000000"/>
      <name val="ＭＳ Ｐゴシック"/>
      <family val="3"/>
      <charset val="128"/>
    </font>
    <font>
      <b/>
      <sz val="10"/>
      <color rgb="FFFF0000"/>
      <name val="ＭＳ Ｐゴシック"/>
      <family val="3"/>
      <charset val="128"/>
    </font>
    <font>
      <b/>
      <sz val="10"/>
      <color rgb="FF666666"/>
      <name val="ＭＳ Ｐゴシック"/>
      <family val="2"/>
      <charset val="128"/>
    </font>
    <font>
      <sz val="11"/>
      <color rgb="FF333333"/>
      <name val="Inherit"/>
      <family val="2"/>
    </font>
    <font>
      <b/>
      <sz val="14"/>
      <color rgb="FF7030A0"/>
      <name val="ＭＳ Ｐゴシック"/>
      <family val="3"/>
      <charset val="128"/>
    </font>
    <font>
      <b/>
      <sz val="14"/>
      <color rgb="FF333333"/>
      <name val="游ゴシック"/>
      <family val="3"/>
      <charset val="128"/>
    </font>
    <font>
      <b/>
      <sz val="15"/>
      <color rgb="FF454545"/>
      <name val="游ゴシック"/>
      <family val="3"/>
      <charset val="128"/>
    </font>
    <font>
      <sz val="14"/>
      <color indexed="63"/>
      <name val="Arial"/>
      <family val="2"/>
    </font>
    <font>
      <b/>
      <sz val="20"/>
      <color theme="1"/>
      <name val="ＭＳ Ｐゴシック"/>
      <family val="3"/>
      <charset val="128"/>
    </font>
    <font>
      <sz val="11"/>
      <color theme="1"/>
      <name val="Noto Sans JP"/>
      <family val="3"/>
      <charset val="128"/>
    </font>
    <font>
      <u/>
      <sz val="18"/>
      <color indexed="12"/>
      <name val="ＭＳ Ｐゴシック"/>
      <family val="3"/>
      <charset val="128"/>
    </font>
    <font>
      <b/>
      <sz val="18"/>
      <name val="游ゴシック"/>
      <family val="3"/>
      <charset val="128"/>
    </font>
    <font>
      <b/>
      <sz val="14"/>
      <color indexed="12"/>
      <name val="ＭＳ Ｐゴシック"/>
      <family val="3"/>
      <charset val="128"/>
    </font>
    <font>
      <b/>
      <sz val="11"/>
      <color rgb="FF7030A0"/>
      <name val="ＭＳ Ｐゴシック"/>
      <family val="3"/>
      <charset val="128"/>
    </font>
    <font>
      <b/>
      <sz val="10"/>
      <color indexed="62"/>
      <name val="ＭＳ Ｐゴシック"/>
      <family val="3"/>
      <charset val="128"/>
    </font>
    <font>
      <sz val="10"/>
      <color indexed="62"/>
      <name val="ＭＳ Ｐゴシック"/>
      <family val="3"/>
      <charset val="128"/>
    </font>
    <font>
      <sz val="12"/>
      <color indexed="9"/>
      <name val="ＭＳ Ｐゴシック"/>
      <family val="3"/>
      <charset val="128"/>
    </font>
    <font>
      <sz val="14"/>
      <color indexed="63"/>
      <name val="ＭＳ Ｐゴシック"/>
      <family val="3"/>
      <charset val="128"/>
    </font>
    <font>
      <b/>
      <sz val="14"/>
      <color indexed="53"/>
      <name val="ＭＳ Ｐゴシック"/>
      <family val="3"/>
      <charset val="128"/>
    </font>
    <font>
      <sz val="10"/>
      <color rgb="FF242424"/>
      <name val="Segoe UI"/>
      <family val="2"/>
    </font>
    <font>
      <sz val="10"/>
      <name val="Arial"/>
      <family val="2"/>
    </font>
    <font>
      <sz val="8.8000000000000007"/>
      <color indexed="23"/>
      <name val="ＭＳ Ｐゴシック"/>
      <family val="3"/>
      <charset val="128"/>
    </font>
    <font>
      <b/>
      <sz val="14"/>
      <color theme="0"/>
      <name val="ＭＳ Ｐゴシック"/>
      <family val="3"/>
      <charset val="128"/>
    </font>
    <font>
      <sz val="11"/>
      <color theme="0"/>
      <name val="ＭＳ Ｐゴシック"/>
      <family val="3"/>
      <charset val="128"/>
    </font>
    <font>
      <b/>
      <u/>
      <sz val="12"/>
      <color theme="0"/>
      <name val="ＭＳ Ｐゴシック"/>
      <family val="3"/>
      <charset val="128"/>
    </font>
    <font>
      <b/>
      <sz val="12"/>
      <color rgb="FFFFFF00"/>
      <name val="ＭＳ Ｐゴシック"/>
      <family val="3"/>
      <charset val="128"/>
    </font>
    <font>
      <b/>
      <u/>
      <sz val="12"/>
      <color rgb="FFFFFF00"/>
      <name val="ＭＳ Ｐゴシック"/>
      <family val="3"/>
      <charset val="128"/>
    </font>
    <font>
      <sz val="22"/>
      <color theme="1"/>
      <name val="AR Pゴシック体S"/>
      <family val="3"/>
      <charset val="128"/>
    </font>
    <font>
      <b/>
      <sz val="13"/>
      <name val="游ゴシック"/>
      <family val="3"/>
      <charset val="128"/>
    </font>
    <font>
      <u/>
      <sz val="10"/>
      <color indexed="12"/>
      <name val="ＭＳ Ｐゴシック"/>
      <family val="3"/>
      <charset val="128"/>
    </font>
    <font>
      <b/>
      <sz val="20"/>
      <color theme="0"/>
      <name val="ＭＳ Ｐゴシック"/>
      <family val="3"/>
      <charset val="128"/>
    </font>
    <font>
      <sz val="20"/>
      <color theme="0"/>
      <name val="ＭＳ Ｐゴシック"/>
      <family val="3"/>
      <charset val="128"/>
    </font>
  </fonts>
  <fills count="48">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9"/>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FFFFCC"/>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95F963"/>
        <bgColor indexed="64"/>
      </patternFill>
    </fill>
    <fill>
      <patternFill patternType="solid">
        <fgColor theme="6" tint="0.39997558519241921"/>
        <bgColor indexed="64"/>
      </patternFill>
    </fill>
    <fill>
      <patternFill patternType="solid">
        <fgColor rgb="FF6DDDF7"/>
        <bgColor indexed="64"/>
      </patternFill>
    </fill>
    <fill>
      <patternFill patternType="solid">
        <fgColor theme="9" tint="0.79998168889431442"/>
        <bgColor indexed="64"/>
      </patternFill>
    </fill>
    <fill>
      <patternFill patternType="solid">
        <fgColor rgb="FFFF9900"/>
        <bgColor indexed="64"/>
      </patternFill>
    </fill>
    <fill>
      <patternFill patternType="solid">
        <fgColor theme="7" tint="0.39997558519241921"/>
        <bgColor indexed="64"/>
      </patternFill>
    </fill>
    <fill>
      <patternFill patternType="solid">
        <fgColor rgb="FF3399FF"/>
        <bgColor indexed="64"/>
      </patternFill>
    </fill>
    <fill>
      <patternFill patternType="solid">
        <fgColor indexed="12"/>
        <bgColor indexed="64"/>
      </patternFill>
    </fill>
    <fill>
      <patternFill patternType="solid">
        <fgColor indexed="48"/>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rgb="FF00B050"/>
        <bgColor indexed="64"/>
      </patternFill>
    </fill>
  </fills>
  <borders count="297">
    <border>
      <left/>
      <right/>
      <top/>
      <bottom/>
      <diagonal/>
    </border>
    <border>
      <left style="medium">
        <color indexed="12"/>
      </left>
      <right style="medium">
        <color indexed="12"/>
      </right>
      <top/>
      <bottom/>
      <diagonal/>
    </border>
    <border>
      <left style="medium">
        <color indexed="48"/>
      </left>
      <right style="medium">
        <color indexed="23"/>
      </right>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12"/>
      </left>
      <right style="medium">
        <color indexed="23"/>
      </right>
      <top/>
      <bottom style="medium">
        <color indexed="23"/>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55"/>
      </left>
      <right style="medium">
        <color indexed="55"/>
      </right>
      <top/>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thin">
        <color indexed="64"/>
      </left>
      <right/>
      <top/>
      <bottom/>
      <diagonal/>
    </border>
    <border>
      <left/>
      <right style="thin">
        <color indexed="64"/>
      </right>
      <top/>
      <bottom/>
      <diagonal/>
    </border>
    <border>
      <left/>
      <right style="medium">
        <color indexed="12"/>
      </right>
      <top/>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right/>
      <top style="medium">
        <color auto="1"/>
      </top>
      <bottom/>
      <diagonal/>
    </border>
    <border>
      <left/>
      <right style="medium">
        <color auto="1"/>
      </right>
      <top style="medium">
        <color auto="1"/>
      </top>
      <bottom/>
      <diagonal/>
    </border>
    <border>
      <left/>
      <right style="medium">
        <color rgb="FFD0D0D0"/>
      </right>
      <top/>
      <bottom style="medium">
        <color rgb="FFD0D0D0"/>
      </bottom>
      <diagonal/>
    </border>
    <border>
      <left/>
      <right style="thin">
        <color indexed="64"/>
      </right>
      <top/>
      <bottom style="thin">
        <color indexed="64"/>
      </bottom>
      <diagonal/>
    </border>
    <border>
      <left style="thin">
        <color indexed="64"/>
      </left>
      <right style="thin">
        <color indexed="64"/>
      </right>
      <top/>
      <bottom/>
      <diagonal/>
    </border>
    <border>
      <left style="medium">
        <color indexed="12"/>
      </left>
      <right style="medium">
        <color auto="1"/>
      </right>
      <top/>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theme="0" tint="-0.499984740745262"/>
      </left>
      <right style="medium">
        <color theme="0" tint="-0.499984740745262"/>
      </right>
      <top/>
      <bottom style="medium">
        <color theme="0" tint="-0.499984740745262"/>
      </bottom>
      <diagonal/>
    </border>
    <border>
      <left style="thin">
        <color auto="1"/>
      </left>
      <right/>
      <top/>
      <bottom style="thin">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indexed="23"/>
      </left>
      <right/>
      <top/>
      <bottom style="medium">
        <color indexed="23"/>
      </bottom>
      <diagonal/>
    </border>
    <border>
      <left/>
      <right style="medium">
        <color theme="3"/>
      </right>
      <top/>
      <bottom/>
      <diagonal/>
    </border>
    <border>
      <left style="medium">
        <color indexed="12"/>
      </left>
      <right style="medium">
        <color auto="1"/>
      </right>
      <top/>
      <bottom style="thick">
        <color indexed="12"/>
      </bottom>
      <diagonal/>
    </border>
    <border>
      <left/>
      <right/>
      <top/>
      <bottom style="thin">
        <color indexed="64"/>
      </bottom>
      <diagonal/>
    </border>
    <border>
      <left style="medium">
        <color indexed="12"/>
      </left>
      <right/>
      <top/>
      <bottom style="thick">
        <color indexed="12"/>
      </bottom>
      <diagonal/>
    </border>
    <border>
      <left style="medium">
        <color auto="1"/>
      </left>
      <right style="medium">
        <color indexed="12"/>
      </right>
      <top style="thin">
        <color indexed="12"/>
      </top>
      <bottom/>
      <diagonal/>
    </border>
    <border>
      <left style="medium">
        <color auto="1"/>
      </left>
      <right/>
      <top style="thin">
        <color indexed="12"/>
      </top>
      <bottom style="medium">
        <color indexed="12"/>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thick">
        <color indexed="12"/>
      </left>
      <right style="medium">
        <color indexed="12"/>
      </right>
      <top style="thin">
        <color indexed="12"/>
      </top>
      <bottom/>
      <diagonal/>
    </border>
    <border>
      <left/>
      <right style="medium">
        <color indexed="12"/>
      </right>
      <top style="thin">
        <color indexed="12"/>
      </top>
      <bottom style="thick">
        <color indexed="12"/>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style="thin">
        <color indexed="64"/>
      </right>
      <top style="thin">
        <color indexed="64"/>
      </top>
      <bottom/>
      <diagonal/>
    </border>
    <border>
      <left style="medium">
        <color indexed="23"/>
      </left>
      <right/>
      <top style="medium">
        <color indexed="23"/>
      </top>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style="medium">
        <color indexed="23"/>
      </right>
      <top style="medium">
        <color indexed="23"/>
      </top>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thick">
        <color indexed="23"/>
      </left>
      <right/>
      <top style="thin">
        <color indexed="23"/>
      </top>
      <bottom style="thin">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23"/>
      </left>
      <right style="medium">
        <color theme="0" tint="-0.24994659260841701"/>
      </right>
      <top style="medium">
        <color indexed="55"/>
      </top>
      <bottom/>
      <diagonal/>
    </border>
    <border>
      <left style="thick">
        <color indexed="23"/>
      </left>
      <right style="thin">
        <color indexed="23"/>
      </right>
      <top style="thin">
        <color indexed="23"/>
      </top>
      <bottom style="thin">
        <color indexed="23"/>
      </bottom>
      <diagonal/>
    </border>
    <border>
      <left style="medium">
        <color indexed="23"/>
      </left>
      <right/>
      <top style="medium">
        <color indexed="23"/>
      </top>
      <bottom style="medium">
        <color indexed="23"/>
      </bottom>
      <diagonal/>
    </border>
    <border>
      <left style="thin">
        <color indexed="23"/>
      </left>
      <right style="thin">
        <color indexed="23"/>
      </right>
      <top style="thin">
        <color indexed="23"/>
      </top>
      <bottom style="medium">
        <color indexed="23"/>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12"/>
      </bottom>
      <diagonal/>
    </border>
    <border>
      <left/>
      <right style="medium">
        <color indexed="64"/>
      </right>
      <top style="medium">
        <color indexed="64"/>
      </top>
      <bottom/>
      <diagonal/>
    </border>
    <border>
      <left style="medium">
        <color indexed="12"/>
      </left>
      <right/>
      <top style="medium">
        <color indexed="12"/>
      </top>
      <bottom style="medium">
        <color indexed="16"/>
      </bottom>
      <diagonal/>
    </border>
    <border>
      <left/>
      <right/>
      <top style="medium">
        <color indexed="12"/>
      </top>
      <bottom style="medium">
        <color indexed="16"/>
      </bottom>
      <diagonal/>
    </border>
    <border>
      <left/>
      <right style="medium">
        <color indexed="12"/>
      </right>
      <top style="medium">
        <color indexed="12"/>
      </top>
      <bottom style="medium">
        <color indexed="16"/>
      </bottom>
      <diagonal/>
    </border>
    <border>
      <left style="medium">
        <color indexed="12"/>
      </left>
      <right style="medium">
        <color indexed="12"/>
      </right>
      <top style="medium">
        <color indexed="12"/>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style="medium">
        <color auto="1"/>
      </left>
      <right/>
      <top style="medium">
        <color indexed="12"/>
      </top>
      <bottom style="thin">
        <color indexed="12"/>
      </bottom>
      <diagonal/>
    </border>
    <border>
      <left style="medium">
        <color indexed="55"/>
      </left>
      <right style="medium">
        <color indexed="55"/>
      </right>
      <top style="medium">
        <color indexed="55"/>
      </top>
      <bottom style="medium">
        <color indexed="55"/>
      </bottom>
      <diagonal/>
    </border>
    <border>
      <left/>
      <right style="medium">
        <color indexed="55"/>
      </right>
      <top style="medium">
        <color indexed="55"/>
      </top>
      <bottom style="medium">
        <color indexed="55"/>
      </bottom>
      <diagonal/>
    </border>
    <border>
      <left/>
      <right style="medium">
        <color indexed="55"/>
      </right>
      <top style="medium">
        <color indexed="55"/>
      </top>
      <bottom/>
      <diagonal/>
    </border>
    <border>
      <left style="medium">
        <color indexed="55"/>
      </left>
      <right/>
      <top style="medium">
        <color indexed="55"/>
      </top>
      <bottom/>
      <diagonal/>
    </border>
    <border>
      <left style="medium">
        <color indexed="55"/>
      </left>
      <right/>
      <top style="medium">
        <color indexed="55"/>
      </top>
      <bottom style="medium">
        <color indexed="55"/>
      </bottom>
      <diagonal/>
    </border>
    <border>
      <left style="medium">
        <color indexed="55"/>
      </left>
      <right style="medium">
        <color indexed="55"/>
      </right>
      <top style="medium">
        <color indexed="55"/>
      </top>
      <bottom/>
      <diagonal/>
    </border>
    <border>
      <left/>
      <right/>
      <top style="medium">
        <color indexed="55"/>
      </top>
      <bottom style="medium">
        <color indexed="55"/>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style="medium">
        <color auto="1"/>
      </left>
      <right style="medium">
        <color auto="1"/>
      </right>
      <top style="medium">
        <color auto="1"/>
      </top>
      <bottom style="medium">
        <color auto="1"/>
      </bottom>
      <diagonal/>
    </border>
    <border>
      <left style="medium">
        <color indexed="48"/>
      </left>
      <right/>
      <top style="medium">
        <color indexed="23"/>
      </top>
      <bottom style="medium">
        <color indexed="23"/>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medium">
        <color indexed="48"/>
      </left>
      <right/>
      <top style="medium">
        <color indexed="48"/>
      </top>
      <bottom style="medium">
        <color indexed="48"/>
      </bottom>
      <diagonal/>
    </border>
    <border>
      <left/>
      <right/>
      <top style="medium">
        <color indexed="48"/>
      </top>
      <bottom style="medium">
        <color indexed="48"/>
      </bottom>
      <diagonal/>
    </border>
    <border>
      <left/>
      <right style="medium">
        <color indexed="48"/>
      </right>
      <top style="medium">
        <color indexed="48"/>
      </top>
      <bottom style="medium">
        <color indexed="48"/>
      </bottom>
      <diagonal/>
    </border>
    <border>
      <left/>
      <right/>
      <top style="medium">
        <color indexed="23"/>
      </top>
      <bottom style="medium">
        <color indexed="23"/>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12"/>
      </left>
      <right/>
      <top style="medium">
        <color indexed="12"/>
      </top>
      <bottom style="medium">
        <color indexed="12"/>
      </bottom>
      <diagonal/>
    </border>
    <border>
      <left/>
      <right/>
      <top style="thin">
        <color indexed="12"/>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12"/>
      </right>
      <top style="medium">
        <color indexed="12"/>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12"/>
      </top>
      <bottom style="medium">
        <color indexed="64"/>
      </bottom>
      <diagonal/>
    </border>
    <border>
      <left/>
      <right/>
      <top/>
      <bottom style="medium">
        <color auto="1"/>
      </bottom>
      <diagonal/>
    </border>
    <border>
      <left style="medium">
        <color auto="1"/>
      </left>
      <right style="medium">
        <color auto="1"/>
      </right>
      <top/>
      <bottom style="medium">
        <color auto="1"/>
      </bottom>
      <diagonal/>
    </border>
    <border>
      <left style="medium">
        <color auto="1"/>
      </left>
      <right/>
      <top style="thin">
        <color indexed="12"/>
      </top>
      <bottom/>
      <diagonal/>
    </border>
    <border>
      <left style="thin">
        <color indexed="12"/>
      </left>
      <right style="medium">
        <color indexed="12"/>
      </right>
      <top style="thick">
        <color indexed="12"/>
      </top>
      <bottom/>
      <diagonal/>
    </border>
    <border>
      <left style="thin">
        <color indexed="12"/>
      </left>
      <right style="medium">
        <color indexed="12"/>
      </right>
      <top/>
      <bottom/>
      <diagonal/>
    </border>
    <border>
      <left style="thin">
        <color indexed="12"/>
      </left>
      <right style="medium">
        <color indexed="12"/>
      </right>
      <top/>
      <bottom style="thick">
        <color indexed="12"/>
      </bottom>
      <diagonal/>
    </border>
    <border>
      <left/>
      <right style="thin">
        <color indexed="12"/>
      </right>
      <top style="thin">
        <color indexed="12"/>
      </top>
      <bottom style="medium">
        <color indexed="12"/>
      </bottom>
      <diagonal/>
    </border>
    <border>
      <left style="thin">
        <color indexed="64"/>
      </left>
      <right style="medium">
        <color indexed="23"/>
      </right>
      <top style="medium">
        <color indexed="23"/>
      </top>
      <bottom style="medium">
        <color auto="1"/>
      </bottom>
      <diagonal/>
    </border>
    <border>
      <left style="thin">
        <color theme="3"/>
      </left>
      <right style="medium">
        <color theme="3"/>
      </right>
      <top style="thin">
        <color theme="3"/>
      </top>
      <bottom style="thin">
        <color theme="3"/>
      </bottom>
      <diagonal/>
    </border>
    <border>
      <left style="medium">
        <color auto="1"/>
      </left>
      <right/>
      <top style="medium">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top style="double">
        <color auto="1"/>
      </top>
      <bottom/>
      <diagonal/>
    </border>
    <border>
      <left style="thin">
        <color auto="1"/>
      </left>
      <right style="medium">
        <color auto="1"/>
      </right>
      <top style="double">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2060"/>
      </left>
      <right style="medium">
        <color rgb="FF002060"/>
      </right>
      <top style="thin">
        <color rgb="FF002060"/>
      </top>
      <bottom style="thin">
        <color rgb="FF002060"/>
      </bottom>
      <diagonal/>
    </border>
    <border>
      <left style="medium">
        <color rgb="FF002060"/>
      </left>
      <right style="medium">
        <color rgb="FF002060"/>
      </right>
      <top/>
      <bottom/>
      <diagonal/>
    </border>
    <border>
      <left style="medium">
        <color rgb="FF002060"/>
      </left>
      <right style="medium">
        <color rgb="FF002060"/>
      </right>
      <top style="medium">
        <color rgb="FF002060"/>
      </top>
      <bottom/>
      <diagonal/>
    </border>
    <border>
      <left style="medium">
        <color rgb="FF002060"/>
      </left>
      <right style="medium">
        <color rgb="FF002060"/>
      </right>
      <top/>
      <bottom style="medium">
        <color rgb="FF002060"/>
      </bottom>
      <diagonal/>
    </border>
    <border>
      <left/>
      <right style="medium">
        <color theme="3"/>
      </right>
      <top style="medium">
        <color auto="1"/>
      </top>
      <bottom/>
      <diagonal/>
    </border>
    <border>
      <left style="medium">
        <color theme="3"/>
      </left>
      <right style="medium">
        <color indexed="12"/>
      </right>
      <top style="medium">
        <color theme="3"/>
      </top>
      <bottom/>
      <diagonal/>
    </border>
    <border>
      <left/>
      <right/>
      <top style="thin">
        <color auto="1"/>
      </top>
      <bottom style="medium">
        <color auto="1"/>
      </bottom>
      <diagonal/>
    </border>
    <border>
      <left style="medium">
        <color theme="3"/>
      </left>
      <right style="medium">
        <color theme="3"/>
      </right>
      <top style="medium">
        <color rgb="FF0070C0"/>
      </top>
      <bottom/>
      <diagonal/>
    </border>
    <border>
      <left style="medium">
        <color theme="3"/>
      </left>
      <right style="medium">
        <color indexed="12"/>
      </right>
      <top style="medium">
        <color rgb="FF0070C0"/>
      </top>
      <bottom/>
      <diagonal/>
    </border>
    <border>
      <left/>
      <right/>
      <top style="thin">
        <color theme="3"/>
      </top>
      <bottom/>
      <diagonal/>
    </border>
    <border>
      <left style="medium">
        <color rgb="FF0070C0"/>
      </left>
      <right/>
      <top style="medium">
        <color rgb="FF0070C0"/>
      </top>
      <bottom style="thin">
        <color rgb="FF0070C0"/>
      </bottom>
      <diagonal/>
    </border>
    <border>
      <left style="medium">
        <color rgb="FF0070C0"/>
      </left>
      <right/>
      <top style="thin">
        <color rgb="FF0070C0"/>
      </top>
      <bottom style="thin">
        <color rgb="FF0070C0"/>
      </bottom>
      <diagonal/>
    </border>
    <border>
      <left style="medium">
        <color rgb="FF0070C0"/>
      </left>
      <right/>
      <top style="thin">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theme="3"/>
      </left>
      <right style="medium">
        <color theme="3"/>
      </right>
      <top/>
      <bottom style="medium">
        <color indexed="12"/>
      </bottom>
      <diagonal/>
    </border>
    <border>
      <left style="thin">
        <color auto="1"/>
      </left>
      <right/>
      <top style="thin">
        <color auto="1"/>
      </top>
      <bottom style="thin">
        <color auto="1"/>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medium">
        <color indexed="23"/>
      </bottom>
      <diagonal/>
    </border>
    <border>
      <left style="medium">
        <color indexed="64"/>
      </left>
      <right/>
      <top/>
      <bottom style="medium">
        <color auto="1"/>
      </bottom>
      <diagonal/>
    </border>
    <border>
      <left style="medium">
        <color auto="1"/>
      </left>
      <right/>
      <top/>
      <bottom/>
      <diagonal/>
    </border>
    <border>
      <left style="thin">
        <color indexed="12"/>
      </left>
      <right style="thin">
        <color indexed="12"/>
      </right>
      <top/>
      <bottom/>
      <diagonal/>
    </border>
    <border>
      <left/>
      <right style="medium">
        <color theme="3"/>
      </right>
      <top style="thin">
        <color theme="3"/>
      </top>
      <bottom/>
      <diagonal/>
    </border>
    <border>
      <left style="thin">
        <color theme="3"/>
      </left>
      <right style="medium">
        <color theme="3"/>
      </right>
      <top style="thin">
        <color theme="3"/>
      </top>
      <bottom/>
      <diagonal/>
    </border>
    <border>
      <left style="medium">
        <color auto="1"/>
      </left>
      <right/>
      <top style="medium">
        <color rgb="FF0070C0"/>
      </top>
      <bottom/>
      <diagonal/>
    </border>
    <border>
      <left/>
      <right style="thin">
        <color indexed="12"/>
      </right>
      <top style="thin">
        <color indexed="12"/>
      </top>
      <bottom/>
      <diagonal/>
    </border>
    <border>
      <left style="medium">
        <color rgb="FF0070C0"/>
      </left>
      <right style="medium">
        <color rgb="FF0070C0"/>
      </right>
      <top style="thin">
        <color rgb="FF0070C0"/>
      </top>
      <bottom style="thin">
        <color rgb="FF0070C0"/>
      </bottom>
      <diagonal/>
    </border>
    <border>
      <left/>
      <right style="medium">
        <color theme="3"/>
      </right>
      <top style="thin">
        <color indexed="12"/>
      </top>
      <bottom/>
      <diagonal/>
    </border>
    <border>
      <left style="medium">
        <color auto="1"/>
      </left>
      <right/>
      <top/>
      <bottom style="medium">
        <color theme="3"/>
      </bottom>
      <diagonal/>
    </border>
    <border>
      <left style="medium">
        <color rgb="FF0070C0"/>
      </left>
      <right style="medium">
        <color rgb="FF0070C0"/>
      </right>
      <top style="thin">
        <color rgb="FF0070C0"/>
      </top>
      <bottom style="medium">
        <color rgb="FF0070C0"/>
      </bottom>
      <diagonal/>
    </border>
    <border>
      <left/>
      <right style="thin">
        <color indexed="64"/>
      </right>
      <top style="thin">
        <color theme="3"/>
      </top>
      <bottom/>
      <diagonal/>
    </border>
    <border>
      <left/>
      <right style="medium">
        <color indexed="55"/>
      </right>
      <top style="medium">
        <color indexed="55"/>
      </top>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23"/>
      </left>
      <right/>
      <top style="medium">
        <color indexed="23"/>
      </top>
      <bottom style="medium">
        <color indexed="23"/>
      </bottom>
      <diagonal/>
    </border>
    <border>
      <left style="medium">
        <color rgb="FF888888"/>
      </left>
      <right style="medium">
        <color rgb="FF888888"/>
      </right>
      <top style="medium">
        <color rgb="FF888888"/>
      </top>
      <bottom style="medium">
        <color indexed="23"/>
      </bottom>
      <diagonal/>
    </border>
    <border>
      <left style="thick">
        <color indexed="23"/>
      </left>
      <right/>
      <top style="thin">
        <color indexed="23"/>
      </top>
      <bottom style="medium">
        <color indexed="23"/>
      </bottom>
      <diagonal/>
    </border>
    <border>
      <left/>
      <right/>
      <top style="thin">
        <color indexed="23"/>
      </top>
      <bottom style="medium">
        <color indexed="23"/>
      </bottom>
      <diagonal/>
    </border>
    <border>
      <left/>
      <right style="thin">
        <color indexed="23"/>
      </right>
      <top style="thin">
        <color indexed="23"/>
      </top>
      <bottom style="medium">
        <color indexed="23"/>
      </bottom>
      <diagonal/>
    </border>
    <border>
      <left style="thin">
        <color indexed="23"/>
      </left>
      <right style="thick">
        <color indexed="23"/>
      </right>
      <top style="thin">
        <color indexed="23"/>
      </top>
      <bottom style="medium">
        <color indexed="23"/>
      </bottom>
      <diagonal/>
    </border>
    <border>
      <left style="thin">
        <color indexed="64"/>
      </left>
      <right style="medium">
        <color theme="3"/>
      </right>
      <top/>
      <bottom style="medium">
        <color indexed="64"/>
      </bottom>
      <diagonal/>
    </border>
    <border>
      <left style="medium">
        <color theme="3"/>
      </left>
      <right style="medium">
        <color indexed="12"/>
      </right>
      <top/>
      <bottom style="medium">
        <color indexed="64"/>
      </bottom>
      <diagonal/>
    </border>
    <border>
      <left/>
      <right/>
      <top style="thin">
        <color indexed="12"/>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23"/>
      </left>
      <right style="medium">
        <color indexed="23"/>
      </right>
      <top style="medium">
        <color indexed="23"/>
      </top>
      <bottom style="medium">
        <color auto="1"/>
      </bottom>
      <diagonal/>
    </border>
    <border>
      <left style="medium">
        <color indexed="12"/>
      </left>
      <right style="medium">
        <color indexed="12"/>
      </right>
      <top style="medium">
        <color indexed="12"/>
      </top>
      <bottom style="thin">
        <color indexed="12"/>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style="thin">
        <color indexed="12"/>
      </top>
      <bottom style="medium">
        <color indexed="12"/>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auto="1"/>
      </top>
      <bottom style="thin">
        <color auto="1"/>
      </bottom>
      <diagonal/>
    </border>
    <border>
      <left/>
      <right style="medium">
        <color indexed="12"/>
      </right>
      <top/>
      <bottom style="thin">
        <color indexed="12"/>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26">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66" fillId="0" borderId="0">
      <alignment vertical="center"/>
    </xf>
    <xf numFmtId="0" fontId="6" fillId="0" borderId="0"/>
    <xf numFmtId="0" fontId="66" fillId="0" borderId="0">
      <alignment vertical="center"/>
    </xf>
    <xf numFmtId="0" fontId="6" fillId="0" borderId="0"/>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3" fillId="0" borderId="0">
      <alignment vertical="center"/>
    </xf>
    <xf numFmtId="0" fontId="4" fillId="0" borderId="0">
      <alignment vertical="center"/>
    </xf>
    <xf numFmtId="0" fontId="66"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04" fillId="0" borderId="0"/>
    <xf numFmtId="0" fontId="105" fillId="0" borderId="0" applyNumberFormat="0" applyFill="0" applyBorder="0" applyAlignment="0" applyProtection="0"/>
    <xf numFmtId="0" fontId="104" fillId="0" borderId="0"/>
    <xf numFmtId="0" fontId="139" fillId="0" borderId="0" applyNumberFormat="0" applyFill="0" applyBorder="0" applyAlignment="0" applyProtection="0">
      <alignment vertical="center"/>
    </xf>
  </cellStyleXfs>
  <cellXfs count="884">
    <xf numFmtId="0" fontId="0" fillId="0" borderId="0" xfId="0">
      <alignment vertical="center"/>
    </xf>
    <xf numFmtId="0" fontId="6" fillId="0" borderId="0" xfId="2">
      <alignment vertical="center"/>
    </xf>
    <xf numFmtId="0" fontId="10" fillId="0" borderId="0" xfId="2" applyFont="1" applyAlignment="1">
      <alignment horizontal="center" vertical="center"/>
    </xf>
    <xf numFmtId="0" fontId="10" fillId="0" borderId="0" xfId="2" applyFont="1" applyAlignment="1">
      <alignment vertical="top" wrapText="1"/>
    </xf>
    <xf numFmtId="0" fontId="6" fillId="5" borderId="0" xfId="2" applyFill="1">
      <alignment vertical="center"/>
    </xf>
    <xf numFmtId="0" fontId="6" fillId="0" borderId="3" xfId="2" applyBorder="1">
      <alignment vertical="center"/>
    </xf>
    <xf numFmtId="0" fontId="21" fillId="5" borderId="5" xfId="2" applyFont="1" applyFill="1" applyBorder="1" applyAlignment="1">
      <alignment horizontal="center" vertical="center"/>
    </xf>
    <xf numFmtId="0" fontId="21" fillId="5" borderId="2" xfId="2" applyFont="1" applyFill="1" applyBorder="1" applyAlignment="1">
      <alignment horizontal="center" vertical="center"/>
    </xf>
    <xf numFmtId="0" fontId="21" fillId="0" borderId="5" xfId="2" applyFont="1" applyBorder="1" applyAlignment="1">
      <alignment horizontal="center" vertical="center"/>
    </xf>
    <xf numFmtId="0" fontId="21" fillId="5" borderId="6" xfId="2" applyFont="1" applyFill="1" applyBorder="1" applyAlignment="1">
      <alignment horizontal="center" vertical="center"/>
    </xf>
    <xf numFmtId="177" fontId="16" fillId="5" borderId="7" xfId="2" applyNumberFormat="1" applyFont="1" applyFill="1" applyBorder="1" applyAlignment="1">
      <alignment horizontal="center" vertical="center" wrapText="1"/>
    </xf>
    <xf numFmtId="0" fontId="21" fillId="5" borderId="3" xfId="2" applyFont="1" applyFill="1" applyBorder="1" applyAlignment="1">
      <alignment horizontal="center" vertical="center"/>
    </xf>
    <xf numFmtId="0" fontId="6" fillId="5" borderId="6" xfId="2" applyFill="1" applyBorder="1">
      <alignment vertical="center"/>
    </xf>
    <xf numFmtId="0" fontId="6" fillId="5" borderId="7" xfId="2" applyFill="1" applyBorder="1">
      <alignment vertical="center"/>
    </xf>
    <xf numFmtId="0" fontId="6" fillId="5" borderId="3" xfId="2" applyFill="1" applyBorder="1">
      <alignment vertical="center"/>
    </xf>
    <xf numFmtId="0" fontId="6" fillId="5" borderId="8" xfId="2" applyFill="1" applyBorder="1">
      <alignment vertical="center"/>
    </xf>
    <xf numFmtId="0" fontId="6" fillId="0" borderId="8" xfId="2" applyBorder="1">
      <alignment vertical="center"/>
    </xf>
    <xf numFmtId="0" fontId="6" fillId="5" borderId="9" xfId="2" applyFill="1" applyBorder="1">
      <alignment vertical="center"/>
    </xf>
    <xf numFmtId="0" fontId="6" fillId="5" borderId="10" xfId="2" applyFill="1" applyBorder="1">
      <alignment vertical="center"/>
    </xf>
    <xf numFmtId="0" fontId="6" fillId="5" borderId="11" xfId="2" applyFill="1" applyBorder="1">
      <alignment vertical="center"/>
    </xf>
    <xf numFmtId="0" fontId="6" fillId="0" borderId="12" xfId="2" applyBorder="1">
      <alignment vertical="center"/>
    </xf>
    <xf numFmtId="0" fontId="6" fillId="0" borderId="13" xfId="2" applyBorder="1">
      <alignment vertical="center"/>
    </xf>
    <xf numFmtId="0" fontId="6" fillId="0" borderId="14" xfId="2" applyBorder="1">
      <alignment vertical="center"/>
    </xf>
    <xf numFmtId="0" fontId="23" fillId="0" borderId="0" xfId="2" applyFont="1">
      <alignment vertical="center"/>
    </xf>
    <xf numFmtId="0" fontId="6" fillId="0" borderId="0" xfId="2" applyAlignment="1">
      <alignment horizontal="center" vertical="center"/>
    </xf>
    <xf numFmtId="0" fontId="24" fillId="0" borderId="0" xfId="2" applyFont="1" applyAlignment="1">
      <alignment horizontal="center" vertical="center"/>
    </xf>
    <xf numFmtId="0" fontId="31" fillId="8" borderId="22" xfId="17" applyFont="1" applyFill="1" applyBorder="1" applyAlignment="1">
      <alignment horizontal="left" vertical="center"/>
    </xf>
    <xf numFmtId="0" fontId="31" fillId="8" borderId="23" xfId="17" applyFont="1" applyFill="1" applyBorder="1" applyAlignment="1">
      <alignment horizontal="center" vertical="center"/>
    </xf>
    <xf numFmtId="0" fontId="31" fillId="8" borderId="23" xfId="2" applyFont="1" applyFill="1" applyBorder="1" applyAlignment="1">
      <alignment horizontal="center" vertical="center"/>
    </xf>
    <xf numFmtId="0" fontId="32" fillId="8" borderId="23" xfId="2" applyFont="1" applyFill="1" applyBorder="1" applyAlignment="1">
      <alignment horizontal="center" vertical="center"/>
    </xf>
    <xf numFmtId="0" fontId="32" fillId="8" borderId="24" xfId="2" applyFont="1" applyFill="1" applyBorder="1" applyAlignment="1">
      <alignment horizontal="center" vertical="center"/>
    </xf>
    <xf numFmtId="0" fontId="1" fillId="0" borderId="0" xfId="17">
      <alignment vertical="center"/>
    </xf>
    <xf numFmtId="0" fontId="38" fillId="0" borderId="0" xfId="17" applyFont="1">
      <alignment vertical="center"/>
    </xf>
    <xf numFmtId="0" fontId="32" fillId="8" borderId="25" xfId="2" applyFont="1" applyFill="1" applyBorder="1" applyAlignment="1">
      <alignment horizontal="center" vertical="center"/>
    </xf>
    <xf numFmtId="0" fontId="32" fillId="8" borderId="26" xfId="2" applyFont="1" applyFill="1" applyBorder="1" applyAlignment="1">
      <alignment horizontal="center" vertical="center"/>
    </xf>
    <xf numFmtId="0" fontId="1" fillId="9" borderId="26" xfId="17" applyFill="1" applyBorder="1">
      <alignment vertical="center"/>
    </xf>
    <xf numFmtId="0" fontId="35" fillId="0" borderId="0" xfId="17" applyFont="1" applyAlignment="1">
      <alignment horizontal="center" vertical="center"/>
    </xf>
    <xf numFmtId="0" fontId="1" fillId="9" borderId="26" xfId="17" applyFill="1" applyBorder="1" applyAlignment="1">
      <alignment horizontal="center" vertical="center"/>
    </xf>
    <xf numFmtId="0" fontId="8" fillId="9" borderId="0" xfId="1" applyFill="1" applyBorder="1" applyAlignment="1" applyProtection="1">
      <alignment vertical="center" wrapText="1"/>
    </xf>
    <xf numFmtId="0" fontId="6" fillId="9" borderId="26" xfId="2" applyFill="1" applyBorder="1" applyAlignment="1">
      <alignment vertical="center" wrapText="1"/>
    </xf>
    <xf numFmtId="0" fontId="43" fillId="0" borderId="0" xfId="17" applyFont="1" applyAlignment="1">
      <alignment vertical="center" wrapText="1"/>
    </xf>
    <xf numFmtId="0" fontId="45" fillId="0" borderId="0" xfId="17" applyFont="1" applyAlignment="1">
      <alignment horizontal="left" vertical="center"/>
    </xf>
    <xf numFmtId="0" fontId="35" fillId="0" borderId="0" xfId="17" applyFont="1" applyAlignment="1">
      <alignment vertical="top" wrapText="1"/>
    </xf>
    <xf numFmtId="0" fontId="7" fillId="3" borderId="16" xfId="17" applyFont="1" applyFill="1" applyBorder="1" applyAlignment="1">
      <alignment horizontal="center" vertical="center" wrapText="1"/>
    </xf>
    <xf numFmtId="0" fontId="7" fillId="3" borderId="15" xfId="17" applyFont="1" applyFill="1" applyBorder="1" applyAlignment="1">
      <alignment horizontal="center" vertical="center" wrapText="1"/>
    </xf>
    <xf numFmtId="0" fontId="7" fillId="3" borderId="17" xfId="17" applyFont="1" applyFill="1" applyBorder="1" applyAlignment="1">
      <alignment horizontal="center" vertical="center" wrapText="1"/>
    </xf>
    <xf numFmtId="0" fontId="7" fillId="3" borderId="18" xfId="17" applyFont="1" applyFill="1" applyBorder="1" applyAlignment="1">
      <alignment horizontal="center" vertical="center" wrapText="1"/>
    </xf>
    <xf numFmtId="0" fontId="13" fillId="3" borderId="18" xfId="17" applyFont="1" applyFill="1" applyBorder="1" applyAlignment="1">
      <alignment horizontal="center" vertical="center" wrapText="1"/>
    </xf>
    <xf numFmtId="0" fontId="56" fillId="3" borderId="18" xfId="17" applyFont="1" applyFill="1" applyBorder="1" applyAlignment="1">
      <alignment horizontal="center" vertical="center" wrapText="1"/>
    </xf>
    <xf numFmtId="0" fontId="7" fillId="3" borderId="19"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21" fillId="0" borderId="0" xfId="2" applyFont="1" applyAlignment="1">
      <alignment vertical="top" wrapText="1"/>
    </xf>
    <xf numFmtId="0" fontId="6" fillId="2" borderId="31" xfId="2" applyFill="1" applyBorder="1" applyAlignment="1">
      <alignment vertical="top" wrapText="1"/>
    </xf>
    <xf numFmtId="0" fontId="0" fillId="0" borderId="33" xfId="0" applyBorder="1">
      <alignment vertical="center"/>
    </xf>
    <xf numFmtId="0" fontId="14" fillId="0" borderId="33" xfId="0" applyFont="1" applyBorder="1">
      <alignment vertical="center"/>
    </xf>
    <xf numFmtId="0" fontId="0" fillId="0" borderId="34" xfId="0" applyBorder="1">
      <alignment vertical="center"/>
    </xf>
    <xf numFmtId="0" fontId="0" fillId="0" borderId="28" xfId="0" applyBorder="1">
      <alignment vertical="center"/>
    </xf>
    <xf numFmtId="0" fontId="6" fillId="17" borderId="0" xfId="2" applyFill="1">
      <alignment vertical="center"/>
    </xf>
    <xf numFmtId="0" fontId="0" fillId="17" borderId="0" xfId="0" applyFill="1">
      <alignment vertical="center"/>
    </xf>
    <xf numFmtId="0" fontId="1" fillId="5" borderId="0" xfId="2" applyFont="1" applyFill="1">
      <alignment vertical="center"/>
    </xf>
    <xf numFmtId="0" fontId="0" fillId="0" borderId="33" xfId="0" applyBorder="1" applyAlignment="1">
      <alignment vertical="top"/>
    </xf>
    <xf numFmtId="0" fontId="0" fillId="0" borderId="0" xfId="0" applyAlignment="1">
      <alignment vertical="top"/>
    </xf>
    <xf numFmtId="0" fontId="0" fillId="0" borderId="0" xfId="0" applyAlignment="1">
      <alignment horizontal="left" vertical="center"/>
    </xf>
    <xf numFmtId="0" fontId="69" fillId="0" borderId="0" xfId="0" applyFont="1" applyAlignment="1">
      <alignment horizontal="left" vertical="center"/>
    </xf>
    <xf numFmtId="0" fontId="70" fillId="0" borderId="0" xfId="0" applyFont="1" applyAlignment="1">
      <alignment horizontal="center" vertical="center" wrapText="1"/>
    </xf>
    <xf numFmtId="0" fontId="70" fillId="0" borderId="0" xfId="0" applyFont="1" applyAlignment="1">
      <alignment horizontal="left" vertical="center" wrapText="1"/>
    </xf>
    <xf numFmtId="0" fontId="80" fillId="0" borderId="0" xfId="17" applyFont="1">
      <alignment vertical="center"/>
    </xf>
    <xf numFmtId="0" fontId="79" fillId="0" borderId="0" xfId="2" applyFont="1">
      <alignment vertical="center"/>
    </xf>
    <xf numFmtId="0" fontId="1" fillId="0" borderId="4" xfId="0" applyFont="1" applyBorder="1" applyAlignment="1">
      <alignment horizontal="center" vertical="center" wrapText="1"/>
    </xf>
    <xf numFmtId="0" fontId="0" fillId="0" borderId="4" xfId="0" applyBorder="1" applyAlignment="1">
      <alignment horizontal="center" vertical="center" wrapText="1"/>
    </xf>
    <xf numFmtId="0" fontId="28" fillId="0" borderId="4" xfId="0" applyFont="1" applyBorder="1" applyAlignment="1">
      <alignment horizontal="center" vertical="center" wrapText="1"/>
    </xf>
    <xf numFmtId="0" fontId="88" fillId="0" borderId="0" xfId="2" applyFont="1" applyAlignment="1">
      <alignment horizontal="center" vertical="center"/>
    </xf>
    <xf numFmtId="14" fontId="87" fillId="0" borderId="0" xfId="2" applyNumberFormat="1" applyFont="1" applyAlignment="1">
      <alignment horizontal="center" vertical="center"/>
    </xf>
    <xf numFmtId="0" fontId="6" fillId="0" borderId="32" xfId="0" applyFont="1" applyBorder="1">
      <alignment vertical="center"/>
    </xf>
    <xf numFmtId="0" fontId="6" fillId="0" borderId="23" xfId="0" applyFont="1" applyBorder="1">
      <alignment vertical="center"/>
    </xf>
    <xf numFmtId="0" fontId="6" fillId="0" borderId="33" xfId="0" applyFont="1" applyBorder="1">
      <alignment vertical="center"/>
    </xf>
    <xf numFmtId="0" fontId="6" fillId="0" borderId="0" xfId="0" applyFont="1">
      <alignment vertical="center"/>
    </xf>
    <xf numFmtId="0" fontId="86" fillId="0" borderId="33" xfId="0" applyFont="1" applyBorder="1">
      <alignment vertical="center"/>
    </xf>
    <xf numFmtId="0" fontId="86" fillId="0" borderId="0" xfId="0" applyFont="1">
      <alignment vertical="center"/>
    </xf>
    <xf numFmtId="0" fontId="86" fillId="5" borderId="33" xfId="0" applyFont="1" applyFill="1" applyBorder="1">
      <alignment vertical="center"/>
    </xf>
    <xf numFmtId="0" fontId="86" fillId="5" borderId="0" xfId="0" applyFont="1" applyFill="1">
      <alignment vertical="center"/>
    </xf>
    <xf numFmtId="0" fontId="6" fillId="5" borderId="73" xfId="2" applyFill="1" applyBorder="1">
      <alignment vertical="center"/>
    </xf>
    <xf numFmtId="0" fontId="6" fillId="0" borderId="73" xfId="2" applyBorder="1">
      <alignment vertical="center"/>
    </xf>
    <xf numFmtId="0" fontId="6" fillId="0" borderId="0" xfId="2" applyAlignment="1">
      <alignment horizontal="left" vertical="top"/>
    </xf>
    <xf numFmtId="0" fontId="6" fillId="24" borderId="78" xfId="2" applyFill="1" applyBorder="1" applyAlignment="1">
      <alignment horizontal="left" vertical="top"/>
    </xf>
    <xf numFmtId="0" fontId="8" fillId="24" borderId="77" xfId="1" applyFill="1" applyBorder="1" applyAlignment="1" applyProtection="1">
      <alignment horizontal="left" vertical="top"/>
    </xf>
    <xf numFmtId="0" fontId="80" fillId="0" borderId="0" xfId="17" applyFont="1" applyAlignment="1">
      <alignment horizontal="left" vertical="center"/>
    </xf>
    <xf numFmtId="0" fontId="87" fillId="19" borderId="21" xfId="2" applyFont="1" applyFill="1" applyBorder="1" applyAlignment="1">
      <alignment horizontal="center" vertical="center"/>
    </xf>
    <xf numFmtId="0" fontId="6" fillId="0" borderId="0" xfId="2" applyAlignment="1">
      <alignment horizontal="left" vertical="center"/>
    </xf>
    <xf numFmtId="0" fontId="99" fillId="5" borderId="33" xfId="0" applyFont="1" applyFill="1" applyBorder="1">
      <alignment vertical="center"/>
    </xf>
    <xf numFmtId="0" fontId="99" fillId="5" borderId="0" xfId="0" applyFont="1" applyFill="1" applyAlignment="1">
      <alignment horizontal="left" vertical="center"/>
    </xf>
    <xf numFmtId="0" fontId="99" fillId="5" borderId="0" xfId="0" applyFont="1" applyFill="1">
      <alignment vertical="center"/>
    </xf>
    <xf numFmtId="176" fontId="99" fillId="5" borderId="0" xfId="0" applyNumberFormat="1" applyFont="1" applyFill="1" applyAlignment="1">
      <alignment horizontal="left" vertical="center"/>
    </xf>
    <xf numFmtId="182" fontId="99" fillId="5" borderId="0" xfId="0" applyNumberFormat="1" applyFont="1" applyFill="1" applyAlignment="1">
      <alignment horizontal="center" vertical="center"/>
    </xf>
    <xf numFmtId="0" fontId="99" fillId="5" borderId="33" xfId="0" applyFont="1" applyFill="1" applyBorder="1" applyAlignment="1">
      <alignment vertical="top"/>
    </xf>
    <xf numFmtId="0" fontId="99" fillId="5" borderId="0" xfId="0" applyFont="1" applyFill="1" applyAlignment="1">
      <alignment vertical="top"/>
    </xf>
    <xf numFmtId="14" fontId="99" fillId="5" borderId="0" xfId="0" applyNumberFormat="1" applyFont="1" applyFill="1" applyAlignment="1">
      <alignment horizontal="left" vertical="center"/>
    </xf>
    <xf numFmtId="14" fontId="99" fillId="0" borderId="0" xfId="0" applyNumberFormat="1" applyFont="1">
      <alignment vertical="center"/>
    </xf>
    <xf numFmtId="0" fontId="100" fillId="0" borderId="0" xfId="0" applyFont="1">
      <alignment vertical="center"/>
    </xf>
    <xf numFmtId="0" fontId="8" fillId="24" borderId="66" xfId="1" applyFill="1" applyBorder="1" applyAlignment="1" applyProtection="1">
      <alignment horizontal="left" vertical="top"/>
    </xf>
    <xf numFmtId="0" fontId="6" fillId="24" borderId="76" xfId="2" applyFill="1" applyBorder="1" applyAlignment="1">
      <alignment horizontal="left" vertical="top"/>
    </xf>
    <xf numFmtId="0" fontId="32" fillId="8" borderId="0" xfId="2" applyFont="1" applyFill="1" applyAlignment="1">
      <alignment horizontal="center" vertical="center"/>
    </xf>
    <xf numFmtId="0" fontId="1" fillId="9" borderId="0" xfId="17" applyFill="1">
      <alignment vertical="center"/>
    </xf>
    <xf numFmtId="0" fontId="6" fillId="9" borderId="0" xfId="2" applyFill="1" applyAlignment="1">
      <alignment vertical="center" wrapText="1"/>
    </xf>
    <xf numFmtId="0" fontId="46" fillId="0" borderId="0" xfId="17" applyFont="1" applyAlignment="1">
      <alignment horizontal="left" vertical="center"/>
    </xf>
    <xf numFmtId="0" fontId="47" fillId="0" borderId="28" xfId="17" applyFont="1" applyBorder="1">
      <alignment vertical="center"/>
    </xf>
    <xf numFmtId="0" fontId="47" fillId="0" borderId="28" xfId="17" applyFont="1" applyBorder="1" applyAlignment="1">
      <alignment horizontal="right" vertical="center"/>
    </xf>
    <xf numFmtId="0" fontId="35" fillId="0" borderId="30" xfId="17" applyFont="1" applyBorder="1" applyAlignment="1">
      <alignment horizontal="center" vertical="center"/>
    </xf>
    <xf numFmtId="0" fontId="49" fillId="0" borderId="0" xfId="17" applyFont="1" applyAlignment="1">
      <alignment horizontal="center" vertical="center"/>
    </xf>
    <xf numFmtId="0" fontId="50" fillId="0" borderId="0" xfId="17" applyFont="1" applyAlignment="1">
      <alignment horizontal="center" vertical="center" wrapText="1"/>
    </xf>
    <xf numFmtId="0" fontId="1" fillId="0" borderId="0" xfId="17" applyAlignment="1">
      <alignment vertical="center" shrinkToFit="1"/>
    </xf>
    <xf numFmtId="0" fontId="12" fillId="0" borderId="72" xfId="2" applyFont="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3" fillId="3" borderId="0" xfId="17" applyFont="1" applyFill="1" applyAlignment="1">
      <alignment horizontal="center" vertical="center" wrapText="1"/>
    </xf>
    <xf numFmtId="0" fontId="56" fillId="3" borderId="0" xfId="17" applyFont="1" applyFill="1" applyAlignment="1">
      <alignment horizontal="center" vertical="center" wrapText="1"/>
    </xf>
    <xf numFmtId="0" fontId="1" fillId="5" borderId="0" xfId="2" applyFont="1" applyFill="1" applyAlignment="1">
      <alignment horizontal="center" vertical="center"/>
    </xf>
    <xf numFmtId="0" fontId="43" fillId="5" borderId="0" xfId="0" applyFont="1" applyFill="1" applyAlignment="1">
      <alignment horizontal="center" vertical="center" wrapText="1"/>
    </xf>
    <xf numFmtId="180" fontId="47"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7" fillId="0" borderId="0" xfId="16" applyFont="1">
      <alignment vertical="center"/>
    </xf>
    <xf numFmtId="0" fontId="10" fillId="0" borderId="0" xfId="16" applyFont="1">
      <alignment vertical="center"/>
    </xf>
    <xf numFmtId="177" fontId="1" fillId="17" borderId="20" xfId="2" applyNumberFormat="1" applyFont="1" applyFill="1" applyBorder="1" applyAlignment="1">
      <alignment horizontal="center" vertical="center" wrapText="1"/>
    </xf>
    <xf numFmtId="177" fontId="6" fillId="6" borderId="4" xfId="2" applyNumberFormat="1" applyFill="1" applyBorder="1" applyAlignment="1">
      <alignment horizontal="center" vertical="center" shrinkToFit="1"/>
    </xf>
    <xf numFmtId="177" fontId="6" fillId="5" borderId="4" xfId="2" applyNumberFormat="1" applyFill="1" applyBorder="1" applyAlignment="1">
      <alignment horizontal="center" vertical="center" shrinkToFit="1"/>
    </xf>
    <xf numFmtId="177" fontId="6" fillId="0" borderId="4" xfId="2" applyNumberFormat="1" applyBorder="1" applyAlignment="1">
      <alignment horizontal="center" vertical="center" shrinkToFit="1"/>
    </xf>
    <xf numFmtId="0" fontId="21" fillId="0" borderId="2" xfId="2" applyFont="1" applyBorder="1" applyAlignment="1">
      <alignment horizontal="center" vertical="center"/>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1" fillId="0" borderId="0" xfId="2" applyFont="1">
      <alignment vertical="center"/>
    </xf>
    <xf numFmtId="0" fontId="47" fillId="17" borderId="83" xfId="16" applyFont="1" applyFill="1" applyBorder="1">
      <alignment vertical="center"/>
    </xf>
    <xf numFmtId="0" fontId="10" fillId="17" borderId="83" xfId="16" applyFont="1" applyFill="1" applyBorder="1">
      <alignment vertical="center"/>
    </xf>
    <xf numFmtId="0" fontId="34" fillId="0" borderId="0" xfId="17" applyFont="1" applyAlignment="1">
      <alignment horizontal="left" vertical="center" indent="2"/>
    </xf>
    <xf numFmtId="0" fontId="101" fillId="0" borderId="0" xfId="17" applyFont="1">
      <alignment vertical="center"/>
    </xf>
    <xf numFmtId="0" fontId="1" fillId="17" borderId="0" xfId="2" applyFont="1" applyFill="1">
      <alignment vertical="center"/>
    </xf>
    <xf numFmtId="0" fontId="22" fillId="17" borderId="20" xfId="2" applyFont="1" applyFill="1" applyBorder="1" applyAlignment="1">
      <alignment horizontal="center" vertical="top" wrapText="1"/>
    </xf>
    <xf numFmtId="0" fontId="21" fillId="5" borderId="5" xfId="2" applyFont="1" applyFill="1" applyBorder="1" applyAlignment="1">
      <alignment horizontal="left" vertical="center"/>
    </xf>
    <xf numFmtId="0" fontId="24" fillId="17" borderId="0" xfId="19" applyFont="1" applyFill="1">
      <alignment vertical="center"/>
    </xf>
    <xf numFmtId="0" fontId="24" fillId="17" borderId="0" xfId="2" applyFont="1" applyFill="1" applyAlignment="1">
      <alignment horizontal="left" vertical="center"/>
    </xf>
    <xf numFmtId="0" fontId="38" fillId="17" borderId="0" xfId="17" applyFont="1" applyFill="1">
      <alignment vertical="center"/>
    </xf>
    <xf numFmtId="0" fontId="12" fillId="0" borderId="0" xfId="2" applyFont="1" applyAlignment="1">
      <alignment horizontal="center" vertical="center"/>
    </xf>
    <xf numFmtId="14" fontId="83" fillId="0" borderId="0" xfId="2" applyNumberFormat="1" applyFont="1" applyAlignment="1">
      <alignment horizontal="center" vertical="center"/>
    </xf>
    <xf numFmtId="0" fontId="12" fillId="0" borderId="0" xfId="2" applyFont="1" applyAlignment="1">
      <alignment vertical="top" wrapText="1"/>
    </xf>
    <xf numFmtId="0" fontId="38" fillId="0" borderId="0" xfId="17" applyFont="1" applyAlignment="1">
      <alignment horizontal="center" vertical="center"/>
    </xf>
    <xf numFmtId="0" fontId="106" fillId="17" borderId="0" xfId="17" applyFont="1" applyFill="1" applyAlignment="1">
      <alignment horizontal="left" vertical="center"/>
    </xf>
    <xf numFmtId="0" fontId="83" fillId="0" borderId="0" xfId="2" applyFont="1" applyAlignment="1">
      <alignment vertical="top" wrapText="1"/>
    </xf>
    <xf numFmtId="180" fontId="47" fillId="10" borderId="85" xfId="17" applyNumberFormat="1" applyFont="1" applyFill="1" applyBorder="1" applyAlignment="1">
      <alignment horizontal="center" vertical="center"/>
    </xf>
    <xf numFmtId="14" fontId="87" fillId="19" borderId="75" xfId="2" applyNumberFormat="1" applyFont="1" applyFill="1" applyBorder="1" applyAlignment="1">
      <alignment vertical="center" shrinkToFit="1"/>
    </xf>
    <xf numFmtId="14" fontId="26" fillId="19" borderId="86" xfId="2" applyNumberFormat="1" applyFont="1" applyFill="1" applyBorder="1" applyAlignment="1">
      <alignment horizontal="center" vertical="center" shrinkToFit="1"/>
    </xf>
    <xf numFmtId="14" fontId="83" fillId="19" borderId="89" xfId="1" applyNumberFormat="1" applyFont="1" applyFill="1" applyBorder="1" applyAlignment="1" applyProtection="1">
      <alignment vertical="center" wrapText="1"/>
    </xf>
    <xf numFmtId="14" fontId="83" fillId="19" borderId="87" xfId="2" applyNumberFormat="1" applyFont="1" applyFill="1" applyBorder="1">
      <alignment vertical="center"/>
    </xf>
    <xf numFmtId="0" fontId="67" fillId="0" borderId="0" xfId="0" applyFont="1">
      <alignment vertical="center"/>
    </xf>
    <xf numFmtId="0" fontId="111" fillId="5" borderId="6" xfId="2" applyFont="1" applyFill="1" applyBorder="1">
      <alignment vertical="center"/>
    </xf>
    <xf numFmtId="0" fontId="110" fillId="0" borderId="73" xfId="0" applyFont="1" applyBorder="1">
      <alignment vertical="center"/>
    </xf>
    <xf numFmtId="0" fontId="24" fillId="17" borderId="0" xfId="19" applyFont="1" applyFill="1" applyAlignment="1">
      <alignment horizontal="center" vertical="center"/>
    </xf>
    <xf numFmtId="0" fontId="24" fillId="17" borderId="0" xfId="19" applyFont="1" applyFill="1" applyAlignment="1">
      <alignment horizontal="center" vertical="center" wrapText="1"/>
    </xf>
    <xf numFmtId="0" fontId="101" fillId="0" borderId="0" xfId="17" applyFont="1" applyAlignment="1">
      <alignment horizontal="left" vertical="center"/>
    </xf>
    <xf numFmtId="177" fontId="1" fillId="17" borderId="91" xfId="2" applyNumberFormat="1" applyFont="1" applyFill="1" applyBorder="1" applyAlignment="1">
      <alignment horizontal="center" vertical="center" wrapText="1"/>
    </xf>
    <xf numFmtId="0" fontId="112" fillId="17" borderId="92" xfId="2" applyFont="1" applyFill="1" applyBorder="1" applyAlignment="1">
      <alignment horizontal="center" vertical="center"/>
    </xf>
    <xf numFmtId="177" fontId="112" fillId="17" borderId="92" xfId="2" applyNumberFormat="1" applyFont="1" applyFill="1" applyBorder="1" applyAlignment="1">
      <alignment horizontal="center" vertical="center" shrinkToFit="1"/>
    </xf>
    <xf numFmtId="0" fontId="113" fillId="0" borderId="92" xfId="0" applyFont="1" applyBorder="1" applyAlignment="1">
      <alignment horizontal="center" vertical="center" wrapText="1"/>
    </xf>
    <xf numFmtId="177" fontId="12" fillId="17" borderId="92" xfId="2" applyNumberFormat="1" applyFont="1" applyFill="1" applyBorder="1" applyAlignment="1">
      <alignment horizontal="center" vertical="center" wrapText="1"/>
    </xf>
    <xf numFmtId="0" fontId="22" fillId="21" borderId="2" xfId="2" applyFont="1" applyFill="1" applyBorder="1" applyAlignment="1">
      <alignment horizontal="center" vertical="top" wrapText="1"/>
    </xf>
    <xf numFmtId="177" fontId="1" fillId="21" borderId="20" xfId="2" applyNumberFormat="1" applyFont="1" applyFill="1" applyBorder="1" applyAlignment="1">
      <alignment horizontal="center" vertical="center" wrapText="1"/>
    </xf>
    <xf numFmtId="0" fontId="22" fillId="21" borderId="2" xfId="2" applyFont="1" applyFill="1" applyBorder="1" applyAlignment="1">
      <alignment horizontal="center" vertical="center" wrapText="1"/>
    </xf>
    <xf numFmtId="0" fontId="117" fillId="0" borderId="0" xfId="0" applyFont="1">
      <alignment vertical="center"/>
    </xf>
    <xf numFmtId="0" fontId="6" fillId="0" borderId="51" xfId="2" applyBorder="1">
      <alignment vertical="center"/>
    </xf>
    <xf numFmtId="0" fontId="6" fillId="0" borderId="52" xfId="2" applyBorder="1">
      <alignment vertical="center"/>
    </xf>
    <xf numFmtId="0" fontId="99" fillId="5" borderId="33" xfId="0" applyFont="1" applyFill="1" applyBorder="1" applyAlignment="1">
      <alignment horizontal="left" vertical="top"/>
    </xf>
    <xf numFmtId="0" fontId="33" fillId="17" borderId="0" xfId="2" applyFont="1" applyFill="1">
      <alignment vertical="center"/>
    </xf>
    <xf numFmtId="0" fontId="34" fillId="17" borderId="0" xfId="17" applyFont="1" applyFill="1">
      <alignment vertical="center"/>
    </xf>
    <xf numFmtId="0" fontId="35" fillId="17" borderId="0" xfId="17" applyFont="1" applyFill="1" applyAlignment="1">
      <alignment vertical="top" wrapText="1"/>
    </xf>
    <xf numFmtId="0" fontId="36" fillId="17" borderId="0" xfId="2" applyFont="1" applyFill="1" applyAlignment="1">
      <alignment horizontal="center" vertical="center"/>
    </xf>
    <xf numFmtId="0" fontId="78" fillId="17" borderId="0" xfId="17" applyFont="1" applyFill="1" applyAlignment="1">
      <alignment horizontal="left" vertical="center"/>
    </xf>
    <xf numFmtId="0" fontId="37" fillId="17" borderId="0" xfId="2" applyFont="1" applyFill="1" applyAlignment="1">
      <alignment vertical="center" wrapText="1"/>
    </xf>
    <xf numFmtId="0" fontId="39" fillId="17" borderId="0" xfId="2" applyFont="1" applyFill="1" applyAlignment="1">
      <alignment vertical="center" wrapText="1"/>
    </xf>
    <xf numFmtId="0" fontId="41" fillId="17" borderId="0" xfId="2" applyFont="1" applyFill="1">
      <alignment vertical="center"/>
    </xf>
    <xf numFmtId="0" fontId="42" fillId="17" borderId="0" xfId="2" applyFont="1" applyFill="1" applyAlignment="1">
      <alignment horizontal="center" vertical="center"/>
    </xf>
    <xf numFmtId="0" fontId="35" fillId="17" borderId="0" xfId="17" applyFont="1" applyFill="1" applyAlignment="1">
      <alignment horizontal="center" vertical="center"/>
    </xf>
    <xf numFmtId="0" fontId="40" fillId="17" borderId="0" xfId="17" applyFont="1" applyFill="1" applyAlignment="1">
      <alignment vertical="top" wrapText="1"/>
    </xf>
    <xf numFmtId="0" fontId="1" fillId="17" borderId="0" xfId="17" applyFill="1" applyAlignment="1">
      <alignment horizontal="center" vertical="center"/>
    </xf>
    <xf numFmtId="0" fontId="43" fillId="17" borderId="0" xfId="2" applyFont="1" applyFill="1" applyAlignment="1">
      <alignment vertical="center" wrapText="1"/>
    </xf>
    <xf numFmtId="0" fontId="39" fillId="17" borderId="0" xfId="2" applyFont="1" applyFill="1">
      <alignment vertical="center"/>
    </xf>
    <xf numFmtId="0" fontId="35" fillId="17" borderId="0" xfId="17" applyFont="1" applyFill="1">
      <alignment vertical="center"/>
    </xf>
    <xf numFmtId="0" fontId="44" fillId="17" borderId="0" xfId="17" applyFont="1" applyFill="1" applyAlignment="1">
      <alignment horizontal="center" vertical="center" wrapText="1"/>
    </xf>
    <xf numFmtId="0" fontId="45" fillId="17" borderId="0" xfId="17" applyFont="1" applyFill="1">
      <alignment vertical="center"/>
    </xf>
    <xf numFmtId="0" fontId="6" fillId="17" borderId="0" xfId="2" applyFill="1" applyAlignment="1">
      <alignment horizontal="center" vertical="center"/>
    </xf>
    <xf numFmtId="0" fontId="43" fillId="17" borderId="0" xfId="17" applyFont="1" applyFill="1" applyAlignment="1">
      <alignment vertical="center" wrapText="1"/>
    </xf>
    <xf numFmtId="0" fontId="48" fillId="17" borderId="0" xfId="17" applyFont="1" applyFill="1" applyAlignment="1">
      <alignment horizontal="center" vertical="center"/>
    </xf>
    <xf numFmtId="0" fontId="8" fillId="17" borderId="0" xfId="1" applyFill="1" applyAlignment="1" applyProtection="1">
      <alignment horizontal="center" vertical="center"/>
    </xf>
    <xf numFmtId="0" fontId="51" fillId="17" borderId="0" xfId="17" applyFont="1" applyFill="1" applyAlignment="1">
      <alignment horizontal="center" vertical="center"/>
    </xf>
    <xf numFmtId="0" fontId="0" fillId="17" borderId="0" xfId="0" applyFill="1" applyAlignment="1">
      <alignment vertical="center" wrapText="1"/>
    </xf>
    <xf numFmtId="0" fontId="1" fillId="17" borderId="70" xfId="17" applyFill="1" applyBorder="1" applyAlignment="1">
      <alignment horizontal="center" vertical="center" wrapText="1"/>
    </xf>
    <xf numFmtId="0" fontId="1" fillId="17" borderId="0" xfId="17" applyFill="1">
      <alignment vertical="center"/>
    </xf>
    <xf numFmtId="0" fontId="1" fillId="17" borderId="71" xfId="17" applyFill="1" applyBorder="1" applyAlignment="1">
      <alignment horizontal="center" vertical="center"/>
    </xf>
    <xf numFmtId="182" fontId="99" fillId="5" borderId="0" xfId="0" applyNumberFormat="1" applyFont="1" applyFill="1" applyAlignment="1">
      <alignment horizontal="left" vertical="center"/>
    </xf>
    <xf numFmtId="14" fontId="87" fillId="19" borderId="94" xfId="2" applyNumberFormat="1" applyFont="1" applyFill="1" applyBorder="1" applyAlignment="1">
      <alignment horizontal="center" vertical="center"/>
    </xf>
    <xf numFmtId="14" fontId="87" fillId="19" borderId="95" xfId="2" applyNumberFormat="1" applyFont="1" applyFill="1" applyBorder="1" applyAlignment="1">
      <alignment horizontal="center" vertical="center"/>
    </xf>
    <xf numFmtId="14" fontId="87" fillId="19" borderId="96" xfId="2" applyNumberFormat="1" applyFont="1" applyFill="1" applyBorder="1" applyAlignment="1">
      <alignment horizontal="center" vertical="center"/>
    </xf>
    <xf numFmtId="177" fontId="10" fillId="30" borderId="4" xfId="2" applyNumberFormat="1" applyFont="1" applyFill="1" applyBorder="1" applyAlignment="1">
      <alignment horizontal="center" vertical="center" wrapText="1"/>
    </xf>
    <xf numFmtId="0" fontId="122" fillId="31" borderId="0" xfId="0" applyFont="1" applyFill="1" applyAlignment="1">
      <alignment horizontal="center" vertical="center" wrapText="1"/>
    </xf>
    <xf numFmtId="0" fontId="12" fillId="0" borderId="100" xfId="2" applyFont="1" applyBorder="1" applyAlignment="1">
      <alignment horizontal="center" vertical="center" wrapText="1"/>
    </xf>
    <xf numFmtId="0" fontId="86" fillId="30" borderId="4" xfId="2" applyFont="1" applyFill="1" applyBorder="1" applyAlignment="1">
      <alignment horizontal="center" vertical="center"/>
    </xf>
    <xf numFmtId="177" fontId="86" fillId="30" borderId="4" xfId="2" applyNumberFormat="1" applyFont="1" applyFill="1" applyBorder="1" applyAlignment="1">
      <alignment horizontal="center" vertical="center" shrinkToFit="1"/>
    </xf>
    <xf numFmtId="14" fontId="83" fillId="19" borderId="1" xfId="1" applyNumberFormat="1" applyFont="1" applyFill="1" applyBorder="1" applyAlignment="1" applyProtection="1">
      <alignment horizontal="center" vertical="center" shrinkToFit="1"/>
    </xf>
    <xf numFmtId="0" fontId="108" fillId="19" borderId="95" xfId="2" applyFont="1" applyFill="1" applyBorder="1" applyAlignment="1">
      <alignment horizontal="center" vertical="center" wrapText="1"/>
    </xf>
    <xf numFmtId="0" fontId="108" fillId="19" borderId="95" xfId="2" applyFont="1" applyFill="1" applyBorder="1" applyAlignment="1">
      <alignment horizontal="center" vertical="center"/>
    </xf>
    <xf numFmtId="0" fontId="108" fillId="19" borderId="94" xfId="2" applyFont="1" applyFill="1" applyBorder="1" applyAlignment="1">
      <alignment horizontal="center" vertical="center"/>
    </xf>
    <xf numFmtId="0" fontId="121" fillId="0" borderId="0" xfId="2" applyFont="1">
      <alignment vertical="center"/>
    </xf>
    <xf numFmtId="0" fontId="6" fillId="0" borderId="0" xfId="2" applyAlignment="1">
      <alignment horizontal="center" vertical="top"/>
    </xf>
    <xf numFmtId="14" fontId="83" fillId="19" borderId="88" xfId="1" applyNumberFormat="1" applyFont="1" applyFill="1" applyBorder="1" applyAlignment="1" applyProtection="1">
      <alignment horizontal="center" vertical="center" wrapText="1"/>
    </xf>
    <xf numFmtId="0" fontId="118" fillId="31" borderId="0" xfId="0" applyFont="1" applyFill="1" applyAlignment="1">
      <alignment horizontal="center" vertical="center" wrapText="1"/>
    </xf>
    <xf numFmtId="0" fontId="21" fillId="17" borderId="103" xfId="2" applyFont="1" applyFill="1" applyBorder="1" applyAlignment="1">
      <alignment horizontal="left" vertical="center"/>
    </xf>
    <xf numFmtId="0" fontId="21" fillId="17" borderId="91" xfId="2" applyFont="1" applyFill="1" applyBorder="1" applyAlignment="1">
      <alignment horizontal="center" vertical="center" wrapText="1"/>
    </xf>
    <xf numFmtId="0" fontId="85" fillId="0" borderId="0" xfId="2" applyFont="1" applyAlignment="1">
      <alignment vertical="top" wrapText="1"/>
    </xf>
    <xf numFmtId="0" fontId="8" fillId="0" borderId="104" xfId="1" applyBorder="1" applyAlignment="1" applyProtection="1">
      <alignment horizontal="left" vertical="top" wrapText="1"/>
    </xf>
    <xf numFmtId="14" fontId="18" fillId="19" borderId="1" xfId="2" applyNumberFormat="1" applyFont="1" applyFill="1" applyBorder="1" applyAlignment="1">
      <alignment horizontal="center" vertical="center" wrapText="1" shrinkToFit="1"/>
    </xf>
    <xf numFmtId="0" fontId="43" fillId="5" borderId="0" xfId="17" applyFont="1" applyFill="1" applyAlignment="1">
      <alignment vertical="center" wrapText="1"/>
    </xf>
    <xf numFmtId="14" fontId="83" fillId="19" borderId="75" xfId="2" applyNumberFormat="1" applyFont="1" applyFill="1" applyBorder="1" applyAlignment="1">
      <alignment horizontal="center" vertical="center" wrapText="1" shrinkToFit="1"/>
    </xf>
    <xf numFmtId="14" fontId="87" fillId="19" borderId="107" xfId="2" applyNumberFormat="1" applyFont="1" applyFill="1" applyBorder="1" applyAlignment="1">
      <alignment vertical="center" shrinkToFit="1"/>
    </xf>
    <xf numFmtId="0" fontId="113" fillId="21" borderId="92" xfId="0" applyFont="1" applyFill="1" applyBorder="1" applyAlignment="1">
      <alignment horizontal="center" vertical="center" wrapText="1"/>
    </xf>
    <xf numFmtId="0" fontId="113" fillId="33" borderId="92" xfId="0" applyFont="1" applyFill="1" applyBorder="1" applyAlignment="1">
      <alignment horizontal="center" vertical="center" wrapText="1"/>
    </xf>
    <xf numFmtId="0" fontId="0" fillId="21" borderId="4" xfId="0" applyFill="1" applyBorder="1" applyAlignment="1">
      <alignment horizontal="center" vertical="center" wrapText="1"/>
    </xf>
    <xf numFmtId="0" fontId="136" fillId="17" borderId="0" xfId="2" applyFont="1" applyFill="1" applyAlignment="1">
      <alignment horizontal="center" vertical="center" wrapText="1"/>
    </xf>
    <xf numFmtId="183" fontId="136" fillId="17" borderId="0" xfId="2" applyNumberFormat="1" applyFont="1" applyFill="1" applyAlignment="1">
      <alignment horizontal="center" vertical="center"/>
    </xf>
    <xf numFmtId="14" fontId="87" fillId="19" borderId="1" xfId="2" applyNumberFormat="1" applyFont="1" applyFill="1" applyBorder="1" applyAlignment="1">
      <alignment horizontal="center" vertical="center" wrapText="1" shrinkToFit="1"/>
    </xf>
    <xf numFmtId="0" fontId="8" fillId="0" borderId="104" xfId="1" applyBorder="1" applyAlignment="1" applyProtection="1">
      <alignment horizontal="left" vertical="center" wrapText="1"/>
    </xf>
    <xf numFmtId="0" fontId="24" fillId="17" borderId="0" xfId="19" applyFont="1" applyFill="1" applyAlignment="1">
      <alignment horizontal="left" vertical="center"/>
    </xf>
    <xf numFmtId="0" fontId="137" fillId="21" borderId="97" xfId="2" applyFont="1" applyFill="1" applyBorder="1" applyAlignment="1">
      <alignment horizontal="center" vertical="center" wrapText="1"/>
    </xf>
    <xf numFmtId="0" fontId="114" fillId="0" borderId="0" xfId="2" applyFont="1" applyAlignment="1">
      <alignment vertical="top" wrapText="1"/>
    </xf>
    <xf numFmtId="0" fontId="83" fillId="19" borderId="95" xfId="1" applyFont="1" applyFill="1" applyBorder="1" applyAlignment="1" applyProtection="1">
      <alignment horizontal="center" vertical="center"/>
    </xf>
    <xf numFmtId="0" fontId="6" fillId="0" borderId="106" xfId="2" applyBorder="1">
      <alignment vertical="center"/>
    </xf>
    <xf numFmtId="0" fontId="8" fillId="0" borderId="109" xfId="1" applyFill="1" applyBorder="1" applyAlignment="1" applyProtection="1">
      <alignment vertical="center" wrapText="1"/>
    </xf>
    <xf numFmtId="0" fontId="114" fillId="0" borderId="110" xfId="1" applyFont="1" applyFill="1" applyBorder="1" applyAlignment="1" applyProtection="1">
      <alignment horizontal="left" vertical="top" wrapText="1"/>
    </xf>
    <xf numFmtId="0" fontId="8" fillId="0" borderId="111" xfId="1" applyBorder="1" applyAlignment="1" applyProtection="1">
      <alignment vertical="center" wrapText="1"/>
    </xf>
    <xf numFmtId="0" fontId="115" fillId="0" borderId="112" xfId="1" applyFont="1" applyFill="1" applyBorder="1" applyAlignment="1" applyProtection="1">
      <alignment horizontal="left" vertical="top" wrapText="1"/>
    </xf>
    <xf numFmtId="0" fontId="8" fillId="0" borderId="113" xfId="1" applyFill="1" applyBorder="1" applyAlignment="1" applyProtection="1">
      <alignment horizontal="left" vertical="center" wrapText="1"/>
    </xf>
    <xf numFmtId="0" fontId="11" fillId="0" borderId="116" xfId="17" applyFont="1" applyBorder="1" applyAlignment="1">
      <alignment horizontal="center" vertical="center" shrinkToFit="1"/>
    </xf>
    <xf numFmtId="0" fontId="47" fillId="0" borderId="117" xfId="17" applyFont="1" applyBorder="1" applyAlignment="1">
      <alignment vertical="center" shrinkToFit="1"/>
    </xf>
    <xf numFmtId="0" fontId="47" fillId="10" borderId="121" xfId="17" applyFont="1" applyFill="1" applyBorder="1" applyAlignment="1">
      <alignment horizontal="center" vertical="center"/>
    </xf>
    <xf numFmtId="0" fontId="47" fillId="0" borderId="117" xfId="17" applyFont="1" applyBorder="1" applyAlignment="1">
      <alignment horizontal="center" vertical="center"/>
    </xf>
    <xf numFmtId="0" fontId="89" fillId="17" borderId="124" xfId="17" applyFont="1" applyFill="1" applyBorder="1" applyAlignment="1">
      <alignment horizontal="center" vertical="center" wrapText="1"/>
    </xf>
    <xf numFmtId="14" fontId="89" fillId="17" borderId="125" xfId="17" applyNumberFormat="1" applyFont="1" applyFill="1" applyBorder="1" applyAlignment="1">
      <alignment horizontal="center" vertical="center"/>
    </xf>
    <xf numFmtId="0" fontId="12" fillId="0" borderId="127" xfId="2" applyFont="1" applyBorder="1" applyAlignment="1">
      <alignment horizontal="center" vertical="center" wrapText="1"/>
    </xf>
    <xf numFmtId="14" fontId="34" fillId="17" borderId="125" xfId="17" applyNumberFormat="1" applyFont="1" applyFill="1" applyBorder="1" applyAlignment="1">
      <alignment horizontal="center" vertical="center"/>
    </xf>
    <xf numFmtId="0" fontId="12" fillId="0" borderId="128" xfId="2" applyFont="1" applyBorder="1" applyAlignment="1">
      <alignment horizontal="center" vertical="center" wrapText="1"/>
    </xf>
    <xf numFmtId="0" fontId="12" fillId="0" borderId="129" xfId="2" applyFont="1" applyBorder="1" applyAlignment="1">
      <alignment horizontal="center" vertical="center" wrapText="1"/>
    </xf>
    <xf numFmtId="0" fontId="12" fillId="0" borderId="130" xfId="2" applyFont="1" applyBorder="1" applyAlignment="1">
      <alignment horizontal="center" vertical="center" wrapText="1"/>
    </xf>
    <xf numFmtId="0" fontId="12" fillId="0" borderId="127" xfId="2" applyFont="1" applyBorder="1" applyAlignment="1">
      <alignment horizontal="center" vertical="center"/>
    </xf>
    <xf numFmtId="0" fontId="12" fillId="5" borderId="130" xfId="2" applyFont="1" applyFill="1" applyBorder="1" applyAlignment="1">
      <alignment horizontal="center" vertical="center" wrapText="1"/>
    </xf>
    <xf numFmtId="0" fontId="1" fillId="17" borderId="133" xfId="17" applyFill="1" applyBorder="1" applyAlignment="1">
      <alignment horizontal="center" vertical="center" wrapText="1"/>
    </xf>
    <xf numFmtId="0" fontId="54" fillId="3" borderId="134" xfId="17" applyFont="1" applyFill="1" applyBorder="1" applyAlignment="1">
      <alignment horizontal="center" vertical="center" wrapText="1"/>
    </xf>
    <xf numFmtId="0" fontId="7" fillId="3" borderId="135" xfId="17" applyFont="1" applyFill="1" applyBorder="1" applyAlignment="1">
      <alignment horizontal="center" vertical="center" wrapText="1"/>
    </xf>
    <xf numFmtId="0" fontId="13" fillId="3" borderId="135" xfId="17" applyFont="1" applyFill="1" applyBorder="1" applyAlignment="1">
      <alignment horizontal="center" vertical="center" wrapText="1"/>
    </xf>
    <xf numFmtId="0" fontId="56" fillId="3" borderId="135" xfId="17" applyFont="1" applyFill="1" applyBorder="1" applyAlignment="1">
      <alignment horizontal="center" vertical="center" wrapText="1"/>
    </xf>
    <xf numFmtId="0" fontId="7" fillId="3" borderId="137" xfId="17" applyFont="1" applyFill="1" applyBorder="1" applyAlignment="1">
      <alignment horizontal="center" vertical="center" wrapText="1"/>
    </xf>
    <xf numFmtId="176" fontId="57" fillId="3" borderId="141" xfId="17" applyNumberFormat="1" applyFont="1" applyFill="1" applyBorder="1" applyAlignment="1">
      <alignment horizontal="center" vertical="center" wrapText="1"/>
    </xf>
    <xf numFmtId="0" fontId="57" fillId="3" borderId="141" xfId="17" applyFont="1" applyFill="1" applyBorder="1" applyAlignment="1">
      <alignment horizontal="left" vertical="center" wrapText="1"/>
    </xf>
    <xf numFmtId="176" fontId="57" fillId="11" borderId="142" xfId="17" applyNumberFormat="1" applyFont="1" applyFill="1" applyBorder="1" applyAlignment="1">
      <alignment horizontal="center" vertical="center" wrapText="1"/>
    </xf>
    <xf numFmtId="0" fontId="57" fillId="11" borderId="142" xfId="17" applyFont="1" applyFill="1" applyBorder="1" applyAlignment="1">
      <alignment horizontal="left" vertical="center" wrapText="1"/>
    </xf>
    <xf numFmtId="0" fontId="47" fillId="17" borderId="116" xfId="16" applyFont="1" applyFill="1" applyBorder="1">
      <alignment vertical="center"/>
    </xf>
    <xf numFmtId="0" fontId="61" fillId="12" borderId="143" xfId="17" applyFont="1" applyFill="1" applyBorder="1" applyAlignment="1">
      <alignment horizontal="center" vertical="center" wrapText="1"/>
    </xf>
    <xf numFmtId="176" fontId="59" fillId="12" borderId="143" xfId="17" applyNumberFormat="1" applyFont="1" applyFill="1" applyBorder="1" applyAlignment="1">
      <alignment horizontal="center" vertical="center" wrapText="1"/>
    </xf>
    <xf numFmtId="181" fontId="61" fillId="9" borderId="143" xfId="0" applyNumberFormat="1" applyFont="1" applyFill="1" applyBorder="1" applyAlignment="1">
      <alignment horizontal="center" vertical="center"/>
    </xf>
    <xf numFmtId="0" fontId="61" fillId="12" borderId="144" xfId="17" applyFont="1" applyFill="1" applyBorder="1" applyAlignment="1">
      <alignment horizontal="center" vertical="center" wrapText="1"/>
    </xf>
    <xf numFmtId="0" fontId="29" fillId="19" borderId="146" xfId="2" applyFont="1" applyFill="1" applyBorder="1" applyAlignment="1">
      <alignment horizontal="center" vertical="center" wrapText="1"/>
    </xf>
    <xf numFmtId="0" fontId="138" fillId="19" borderId="146" xfId="2" applyFont="1" applyFill="1" applyBorder="1" applyAlignment="1">
      <alignment horizontal="center" vertical="center" wrapText="1"/>
    </xf>
    <xf numFmtId="0" fontId="127" fillId="19" borderId="146" xfId="2" applyFont="1" applyFill="1" applyBorder="1" applyAlignment="1">
      <alignment horizontal="center" vertical="center" wrapText="1"/>
    </xf>
    <xf numFmtId="0" fontId="6" fillId="0" borderId="147" xfId="2" applyBorder="1" applyAlignment="1">
      <alignment vertical="top" wrapText="1"/>
    </xf>
    <xf numFmtId="0" fontId="6" fillId="0" borderId="148" xfId="2" applyBorder="1" applyAlignment="1">
      <alignment vertical="top" wrapText="1"/>
    </xf>
    <xf numFmtId="0" fontId="6" fillId="13" borderId="147" xfId="2" applyFill="1" applyBorder="1" applyAlignment="1">
      <alignment vertical="top" wrapText="1"/>
    </xf>
    <xf numFmtId="0" fontId="6" fillId="2" borderId="147" xfId="2" applyFill="1" applyBorder="1" applyAlignment="1">
      <alignment vertical="top" wrapText="1"/>
    </xf>
    <xf numFmtId="0" fontId="6" fillId="2" borderId="152" xfId="2" applyFill="1" applyBorder="1" applyAlignment="1">
      <alignment vertical="top" wrapText="1"/>
    </xf>
    <xf numFmtId="0" fontId="1" fillId="2" borderId="149" xfId="2" applyFont="1" applyFill="1" applyBorder="1" applyAlignment="1">
      <alignment vertical="top" wrapText="1"/>
    </xf>
    <xf numFmtId="0" fontId="96" fillId="2" borderId="152" xfId="2" applyFont="1" applyFill="1" applyBorder="1" applyAlignment="1">
      <alignment vertical="top" wrapText="1"/>
    </xf>
    <xf numFmtId="0" fontId="6" fillId="3" borderId="147" xfId="2" applyFill="1" applyBorder="1">
      <alignment vertical="center"/>
    </xf>
    <xf numFmtId="0" fontId="1" fillId="3" borderId="153" xfId="2" applyFont="1" applyFill="1" applyBorder="1" applyAlignment="1">
      <alignment vertical="top" wrapText="1"/>
    </xf>
    <xf numFmtId="0" fontId="0" fillId="19" borderId="147" xfId="0" applyFill="1" applyBorder="1" applyAlignment="1">
      <alignment vertical="top" wrapText="1"/>
    </xf>
    <xf numFmtId="0" fontId="6" fillId="14" borderId="147" xfId="2" applyFill="1" applyBorder="1">
      <alignment vertical="center"/>
    </xf>
    <xf numFmtId="0" fontId="17" fillId="3" borderId="154" xfId="2" applyFont="1" applyFill="1" applyBorder="1" applyAlignment="1">
      <alignment horizontal="center" vertical="center" wrapText="1"/>
    </xf>
    <xf numFmtId="0" fontId="87" fillId="19" borderId="155" xfId="2" applyFont="1" applyFill="1" applyBorder="1" applyAlignment="1">
      <alignment horizontal="center" vertical="center"/>
    </xf>
    <xf numFmtId="14" fontId="87" fillId="19" borderId="156" xfId="2" applyNumberFormat="1" applyFont="1" applyFill="1" applyBorder="1" applyAlignment="1">
      <alignment horizontal="center" vertical="center"/>
    </xf>
    <xf numFmtId="0" fontId="21" fillId="4" borderId="161" xfId="2" applyFont="1" applyFill="1" applyBorder="1" applyAlignment="1">
      <alignment horizontal="center" vertical="center" wrapText="1"/>
    </xf>
    <xf numFmtId="0" fontId="21" fillId="4" borderId="162" xfId="2" applyFont="1" applyFill="1" applyBorder="1" applyAlignment="1">
      <alignment horizontal="center" vertical="center" wrapText="1"/>
    </xf>
    <xf numFmtId="0" fontId="21" fillId="19" borderId="161" xfId="2" applyFont="1" applyFill="1" applyBorder="1" applyAlignment="1">
      <alignment horizontal="center" vertical="center" wrapText="1"/>
    </xf>
    <xf numFmtId="0" fontId="21" fillId="4" borderId="163" xfId="2" applyFont="1" applyFill="1" applyBorder="1" applyAlignment="1">
      <alignment horizontal="center" vertical="center" wrapText="1"/>
    </xf>
    <xf numFmtId="0" fontId="21" fillId="4" borderId="164" xfId="2" applyFont="1" applyFill="1" applyBorder="1" applyAlignment="1">
      <alignment horizontal="center" vertical="center" wrapText="1"/>
    </xf>
    <xf numFmtId="177" fontId="21" fillId="19" borderId="121" xfId="2" applyNumberFormat="1" applyFont="1" applyFill="1" applyBorder="1" applyAlignment="1">
      <alignment horizontal="center" vertical="center" shrinkToFit="1"/>
    </xf>
    <xf numFmtId="0" fontId="22" fillId="17" borderId="165" xfId="2" applyFont="1" applyFill="1" applyBorder="1" applyAlignment="1">
      <alignment horizontal="center" vertical="center" wrapText="1"/>
    </xf>
    <xf numFmtId="0" fontId="22" fillId="17" borderId="121" xfId="2" applyFont="1" applyFill="1" applyBorder="1" applyAlignment="1">
      <alignment horizontal="center" vertical="center" wrapText="1"/>
    </xf>
    <xf numFmtId="0" fontId="21" fillId="17" borderId="165" xfId="2" applyFont="1" applyFill="1" applyBorder="1" applyAlignment="1">
      <alignment horizontal="center" vertical="center" wrapText="1"/>
    </xf>
    <xf numFmtId="177" fontId="21" fillId="17" borderId="121" xfId="2" applyNumberFormat="1" applyFont="1" applyFill="1" applyBorder="1" applyAlignment="1">
      <alignment horizontal="center" vertical="center" shrinkToFit="1"/>
    </xf>
    <xf numFmtId="0" fontId="21" fillId="28" borderId="165" xfId="2" applyFont="1" applyFill="1" applyBorder="1" applyAlignment="1">
      <alignment horizontal="center" vertical="center" wrapText="1"/>
    </xf>
    <xf numFmtId="0" fontId="21" fillId="17" borderId="132" xfId="2" applyFont="1" applyFill="1" applyBorder="1" applyAlignment="1">
      <alignment horizontal="left" vertical="center"/>
    </xf>
    <xf numFmtId="0" fontId="21" fillId="17" borderId="166" xfId="2" applyFont="1" applyFill="1" applyBorder="1" applyAlignment="1">
      <alignment horizontal="center" vertical="center" wrapText="1"/>
    </xf>
    <xf numFmtId="177" fontId="21" fillId="17" borderId="166" xfId="2" applyNumberFormat="1" applyFont="1" applyFill="1" applyBorder="1" applyAlignment="1">
      <alignment horizontal="center" vertical="center" shrinkToFit="1"/>
    </xf>
    <xf numFmtId="0" fontId="21" fillId="0" borderId="166" xfId="2" applyFont="1" applyBorder="1" applyAlignment="1">
      <alignment horizontal="center" vertical="center"/>
    </xf>
    <xf numFmtId="177" fontId="34" fillId="17" borderId="166" xfId="2" applyNumberFormat="1" applyFont="1" applyFill="1" applyBorder="1" applyAlignment="1">
      <alignment horizontal="center" vertical="center" wrapText="1"/>
    </xf>
    <xf numFmtId="0" fontId="21" fillId="30" borderId="166" xfId="2" applyFont="1" applyFill="1" applyBorder="1" applyAlignment="1">
      <alignment horizontal="center" vertical="center" wrapText="1"/>
    </xf>
    <xf numFmtId="177" fontId="21" fillId="30" borderId="166" xfId="2" applyNumberFormat="1" applyFont="1" applyFill="1" applyBorder="1" applyAlignment="1">
      <alignment horizontal="center" vertical="center" shrinkToFit="1"/>
    </xf>
    <xf numFmtId="177" fontId="21" fillId="28" borderId="166" xfId="2" applyNumberFormat="1" applyFont="1" applyFill="1" applyBorder="1" applyAlignment="1">
      <alignment horizontal="center" vertical="center" shrinkToFit="1"/>
    </xf>
    <xf numFmtId="0" fontId="6" fillId="28" borderId="166" xfId="2" applyFill="1" applyBorder="1" applyAlignment="1">
      <alignment horizontal="center" vertical="center"/>
    </xf>
    <xf numFmtId="177" fontId="1" fillId="17" borderId="166" xfId="2" applyNumberFormat="1" applyFont="1" applyFill="1" applyBorder="1" applyAlignment="1">
      <alignment horizontal="center" vertical="center" wrapText="1"/>
    </xf>
    <xf numFmtId="0" fontId="21" fillId="17" borderId="165" xfId="2" applyFont="1" applyFill="1" applyBorder="1" applyAlignment="1">
      <alignment horizontal="left" vertical="center"/>
    </xf>
    <xf numFmtId="0" fontId="21" fillId="30" borderId="165" xfId="2" applyFont="1" applyFill="1" applyBorder="1" applyAlignment="1">
      <alignment horizontal="left" vertical="center"/>
    </xf>
    <xf numFmtId="177" fontId="86" fillId="30" borderId="165" xfId="2" applyNumberFormat="1" applyFont="1" applyFill="1" applyBorder="1" applyAlignment="1">
      <alignment horizontal="center" vertical="center" shrinkToFit="1"/>
    </xf>
    <xf numFmtId="177" fontId="123" fillId="30" borderId="165" xfId="2" applyNumberFormat="1" applyFont="1" applyFill="1" applyBorder="1" applyAlignment="1">
      <alignment horizontal="center" vertical="center" wrapText="1"/>
    </xf>
    <xf numFmtId="0" fontId="21" fillId="17" borderId="167" xfId="2" applyFont="1" applyFill="1" applyBorder="1" applyAlignment="1">
      <alignment horizontal="left" vertical="center"/>
    </xf>
    <xf numFmtId="177" fontId="6" fillId="17" borderId="165" xfId="2" applyNumberFormat="1" applyFill="1" applyBorder="1" applyAlignment="1">
      <alignment horizontal="center" vertical="center" shrinkToFit="1"/>
    </xf>
    <xf numFmtId="177" fontId="6" fillId="21" borderId="165" xfId="2" applyNumberFormat="1" applyFill="1" applyBorder="1" applyAlignment="1">
      <alignment horizontal="center" vertical="center" shrinkToFit="1"/>
    </xf>
    <xf numFmtId="0" fontId="21" fillId="5" borderId="167" xfId="2" applyFont="1" applyFill="1" applyBorder="1" applyAlignment="1">
      <alignment horizontal="left" vertical="center"/>
    </xf>
    <xf numFmtId="177" fontId="12" fillId="26" borderId="168" xfId="2" applyNumberFormat="1" applyFont="1" applyFill="1" applyBorder="1" applyAlignment="1">
      <alignment horizontal="center" vertical="center" wrapText="1"/>
    </xf>
    <xf numFmtId="0" fontId="21" fillId="0" borderId="165" xfId="2" applyFont="1" applyBorder="1" applyAlignment="1">
      <alignment horizontal="left" vertical="center"/>
    </xf>
    <xf numFmtId="177" fontId="6" fillId="0" borderId="165" xfId="2" applyNumberFormat="1" applyBorder="1" applyAlignment="1">
      <alignment horizontal="center" vertical="center" shrinkToFit="1"/>
    </xf>
    <xf numFmtId="177" fontId="6" fillId="5" borderId="165" xfId="2" applyNumberFormat="1" applyFill="1" applyBorder="1" applyAlignment="1">
      <alignment horizontal="center" vertical="center" shrinkToFit="1"/>
    </xf>
    <xf numFmtId="177" fontId="6" fillId="20" borderId="165" xfId="2" applyNumberFormat="1" applyFill="1" applyBorder="1" applyAlignment="1">
      <alignment horizontal="center" vertical="center" shrinkToFit="1"/>
    </xf>
    <xf numFmtId="177" fontId="12" fillId="0" borderId="165" xfId="2" applyNumberFormat="1" applyFont="1" applyBorder="1" applyAlignment="1">
      <alignment horizontal="center" vertical="center" shrinkToFit="1"/>
    </xf>
    <xf numFmtId="177" fontId="10" fillId="0" borderId="165" xfId="2" applyNumberFormat="1" applyFont="1" applyBorder="1" applyAlignment="1">
      <alignment horizontal="center" vertical="center" shrinkToFit="1"/>
    </xf>
    <xf numFmtId="0" fontId="21" fillId="5" borderId="165" xfId="2" applyFont="1" applyFill="1" applyBorder="1" applyAlignment="1">
      <alignment horizontal="left" vertical="center"/>
    </xf>
    <xf numFmtId="177" fontId="6" fillId="6" borderId="165" xfId="2" applyNumberFormat="1" applyFill="1" applyBorder="1" applyAlignment="1">
      <alignment horizontal="center" vertical="center" shrinkToFit="1"/>
    </xf>
    <xf numFmtId="177" fontId="6" fillId="2" borderId="165" xfId="2" applyNumberFormat="1" applyFill="1" applyBorder="1" applyAlignment="1">
      <alignment horizontal="center" vertical="center" shrinkToFit="1"/>
    </xf>
    <xf numFmtId="0" fontId="0" fillId="0" borderId="165" xfId="0" applyBorder="1" applyAlignment="1">
      <alignment horizontal="center" vertical="center" wrapText="1"/>
    </xf>
    <xf numFmtId="0" fontId="0" fillId="2" borderId="165" xfId="0" applyFill="1" applyBorder="1" applyAlignment="1">
      <alignment horizontal="center" vertical="center" wrapText="1"/>
    </xf>
    <xf numFmtId="0" fontId="1" fillId="0" borderId="165" xfId="0" applyFont="1" applyBorder="1" applyAlignment="1">
      <alignment horizontal="center" vertical="center" wrapText="1"/>
    </xf>
    <xf numFmtId="0" fontId="6" fillId="5" borderId="165" xfId="2" applyFill="1" applyBorder="1" applyAlignment="1">
      <alignment horizontal="center" vertical="center" wrapText="1"/>
    </xf>
    <xf numFmtId="0" fontId="6" fillId="0" borderId="165" xfId="2" applyBorder="1" applyAlignment="1">
      <alignment horizontal="center" vertical="center"/>
    </xf>
    <xf numFmtId="177" fontId="1" fillId="0" borderId="165" xfId="2" applyNumberFormat="1" applyFont="1" applyBorder="1" applyAlignment="1">
      <alignment horizontal="center" vertical="center" shrinkToFit="1"/>
    </xf>
    <xf numFmtId="0" fontId="21" fillId="5" borderId="167" xfId="2" applyFont="1" applyFill="1" applyBorder="1" applyAlignment="1">
      <alignment horizontal="center" vertical="center"/>
    </xf>
    <xf numFmtId="177" fontId="6" fillId="5" borderId="165" xfId="2" applyNumberFormat="1" applyFill="1" applyBorder="1" applyAlignment="1">
      <alignment horizontal="center" vertical="center" wrapText="1"/>
    </xf>
    <xf numFmtId="177" fontId="6" fillId="0" borderId="165" xfId="2" applyNumberFormat="1" applyBorder="1" applyAlignment="1">
      <alignment horizontal="center" vertical="center" wrapText="1"/>
    </xf>
    <xf numFmtId="177" fontId="6" fillId="6" borderId="165" xfId="2" applyNumberFormat="1" applyFill="1" applyBorder="1" applyAlignment="1">
      <alignment horizontal="center" vertical="center" wrapText="1"/>
    </xf>
    <xf numFmtId="0" fontId="6" fillId="0" borderId="165" xfId="2" applyBorder="1" applyAlignment="1">
      <alignment horizontal="center" vertical="center" wrapText="1"/>
    </xf>
    <xf numFmtId="177" fontId="12" fillId="0" borderId="165" xfId="2" applyNumberFormat="1" applyFont="1" applyBorder="1" applyAlignment="1">
      <alignment horizontal="center" vertical="center" wrapText="1"/>
    </xf>
    <xf numFmtId="177" fontId="6" fillId="7" borderId="168" xfId="2" applyNumberFormat="1" applyFill="1" applyBorder="1" applyAlignment="1">
      <alignment horizontal="center" vertical="center" wrapText="1"/>
    </xf>
    <xf numFmtId="0" fontId="6" fillId="6" borderId="165" xfId="2" applyFill="1" applyBorder="1" applyAlignment="1">
      <alignment horizontal="center" vertical="center" wrapText="1"/>
    </xf>
    <xf numFmtId="177" fontId="6" fillId="0" borderId="168" xfId="2" applyNumberFormat="1" applyBorder="1" applyAlignment="1">
      <alignment horizontal="center" vertical="center" wrapText="1"/>
    </xf>
    <xf numFmtId="177" fontId="6" fillId="7" borderId="165" xfId="2" applyNumberFormat="1" applyFill="1" applyBorder="1" applyAlignment="1">
      <alignment horizontal="center" vertical="center" wrapText="1"/>
    </xf>
    <xf numFmtId="0" fontId="6" fillId="0" borderId="169" xfId="2" applyBorder="1" applyAlignment="1">
      <alignment horizontal="center" vertical="center" wrapText="1"/>
    </xf>
    <xf numFmtId="0" fontId="6" fillId="6" borderId="169" xfId="2" applyFill="1" applyBorder="1" applyAlignment="1">
      <alignment horizontal="center" vertical="center" wrapText="1"/>
    </xf>
    <xf numFmtId="177" fontId="6" fillId="0" borderId="170" xfId="2" applyNumberFormat="1" applyBorder="1" applyAlignment="1">
      <alignment horizontal="center" vertical="center" wrapText="1"/>
    </xf>
    <xf numFmtId="0" fontId="6" fillId="2" borderId="165" xfId="2" applyFill="1" applyBorder="1" applyAlignment="1">
      <alignment horizontal="center" vertical="center" wrapText="1"/>
    </xf>
    <xf numFmtId="0" fontId="68" fillId="5" borderId="175" xfId="2" applyFont="1" applyFill="1" applyBorder="1" applyAlignment="1">
      <alignment horizontal="center" vertical="center"/>
    </xf>
    <xf numFmtId="0" fontId="6" fillId="0" borderId="157" xfId="2" applyBorder="1">
      <alignment vertical="center"/>
    </xf>
    <xf numFmtId="0" fontId="93" fillId="23" borderId="179" xfId="2" applyFont="1" applyFill="1" applyBorder="1" applyAlignment="1">
      <alignment horizontal="center" vertical="center" wrapText="1"/>
    </xf>
    <xf numFmtId="0" fontId="102" fillId="23" borderId="180" xfId="2" applyFont="1" applyFill="1" applyBorder="1" applyAlignment="1">
      <alignment horizontal="left" vertical="center" shrinkToFit="1"/>
    </xf>
    <xf numFmtId="0" fontId="92" fillId="23" borderId="180" xfId="2" applyFont="1" applyFill="1" applyBorder="1" applyAlignment="1">
      <alignment horizontal="center" vertical="center"/>
    </xf>
    <xf numFmtId="0" fontId="92" fillId="23" borderId="181" xfId="2" applyFont="1" applyFill="1" applyBorder="1" applyAlignment="1">
      <alignment horizontal="center" vertical="center"/>
    </xf>
    <xf numFmtId="0" fontId="8" fillId="0" borderId="183" xfId="1" applyFill="1" applyBorder="1" applyAlignment="1" applyProtection="1">
      <alignment vertical="center" wrapText="1"/>
    </xf>
    <xf numFmtId="0" fontId="25" fillId="0" borderId="184" xfId="2" applyFont="1" applyBorder="1" applyAlignment="1">
      <alignment vertical="top" wrapText="1"/>
    </xf>
    <xf numFmtId="0" fontId="92" fillId="23" borderId="180" xfId="2" applyFont="1" applyFill="1" applyBorder="1" applyAlignment="1">
      <alignment horizontal="center" vertical="center" wrapText="1"/>
    </xf>
    <xf numFmtId="0" fontId="140" fillId="0" borderId="112" xfId="1" applyFont="1" applyFill="1" applyBorder="1" applyAlignment="1" applyProtection="1">
      <alignment horizontal="left" vertical="top" wrapText="1"/>
    </xf>
    <xf numFmtId="14" fontId="18" fillId="3" borderId="3" xfId="2" applyNumberFormat="1" applyFont="1" applyFill="1" applyBorder="1" applyAlignment="1">
      <alignment horizontal="center" vertical="center" shrinkToFit="1"/>
    </xf>
    <xf numFmtId="14" fontId="25" fillId="3" borderId="3" xfId="1" applyNumberFormat="1" applyFont="1" applyFill="1" applyBorder="1" applyAlignment="1" applyProtection="1">
      <alignment horizontal="center" vertical="center" wrapText="1" shrinkToFit="1"/>
    </xf>
    <xf numFmtId="14" fontId="18" fillId="3" borderId="0" xfId="2" applyNumberFormat="1" applyFont="1" applyFill="1" applyAlignment="1">
      <alignment horizontal="center" vertical="center" shrinkToFit="1"/>
    </xf>
    <xf numFmtId="14" fontId="25" fillId="3" borderId="0" xfId="1" applyNumberFormat="1" applyFont="1" applyFill="1" applyBorder="1" applyAlignment="1" applyProtection="1">
      <alignment horizontal="center" vertical="center" wrapText="1" shrinkToFit="1"/>
    </xf>
    <xf numFmtId="0" fontId="141" fillId="19" borderId="146" xfId="2" applyFont="1" applyFill="1" applyBorder="1" applyAlignment="1">
      <alignment horizontal="center" vertical="center" wrapText="1"/>
    </xf>
    <xf numFmtId="0" fontId="84" fillId="0" borderId="106" xfId="2" applyFont="1" applyBorder="1" applyAlignment="1">
      <alignment vertical="center" shrinkToFit="1"/>
    </xf>
    <xf numFmtId="0" fontId="8" fillId="0" borderId="196" xfId="1" applyBorder="1" applyAlignment="1" applyProtection="1">
      <alignment horizontal="left" vertical="center" wrapText="1"/>
    </xf>
    <xf numFmtId="0" fontId="6" fillId="0" borderId="196" xfId="2" applyBorder="1">
      <alignment vertical="center"/>
    </xf>
    <xf numFmtId="0" fontId="21" fillId="34" borderId="165" xfId="2" applyFont="1" applyFill="1" applyBorder="1" applyAlignment="1">
      <alignment horizontal="center" vertical="center" wrapText="1"/>
    </xf>
    <xf numFmtId="14" fontId="87" fillId="19" borderId="95" xfId="2" applyNumberFormat="1" applyFont="1" applyFill="1" applyBorder="1" applyAlignment="1">
      <alignment horizontal="center" vertical="center" wrapText="1"/>
    </xf>
    <xf numFmtId="0" fontId="8" fillId="0" borderId="200" xfId="1" applyFill="1" applyBorder="1" applyAlignment="1" applyProtection="1">
      <alignment horizontal="left" vertical="top" wrapText="1"/>
    </xf>
    <xf numFmtId="0" fontId="6" fillId="0" borderId="200" xfId="2" applyBorder="1">
      <alignment vertical="center"/>
    </xf>
    <xf numFmtId="0" fontId="21" fillId="35" borderId="165" xfId="2" applyFont="1" applyFill="1" applyBorder="1" applyAlignment="1">
      <alignment horizontal="center" vertical="center" wrapText="1"/>
    </xf>
    <xf numFmtId="0" fontId="142" fillId="31" borderId="79" xfId="0" applyFont="1" applyFill="1" applyBorder="1" applyAlignment="1">
      <alignment horizontal="center" vertical="center" wrapText="1"/>
    </xf>
    <xf numFmtId="0" fontId="0" fillId="0" borderId="201" xfId="0" applyBorder="1" applyAlignment="1">
      <alignment horizontal="center" vertical="center" wrapText="1"/>
    </xf>
    <xf numFmtId="177" fontId="21" fillId="21" borderId="201" xfId="2" applyNumberFormat="1" applyFont="1" applyFill="1" applyBorder="1" applyAlignment="1">
      <alignment horizontal="center" vertical="center" shrinkToFit="1"/>
    </xf>
    <xf numFmtId="177" fontId="21" fillId="17" borderId="201" xfId="2" applyNumberFormat="1" applyFont="1" applyFill="1" applyBorder="1" applyAlignment="1">
      <alignment horizontal="center" vertical="center" shrinkToFit="1"/>
    </xf>
    <xf numFmtId="0" fontId="81" fillId="0" borderId="165" xfId="0" applyFont="1" applyBorder="1" applyAlignment="1">
      <alignment horizontal="center" vertical="center" wrapText="1"/>
    </xf>
    <xf numFmtId="0" fontId="81" fillId="21" borderId="165" xfId="0" applyFont="1" applyFill="1" applyBorder="1" applyAlignment="1">
      <alignment horizontal="center" vertical="center" wrapText="1"/>
    </xf>
    <xf numFmtId="0" fontId="81" fillId="17" borderId="165" xfId="0" applyFont="1" applyFill="1" applyBorder="1" applyAlignment="1">
      <alignment horizontal="center" vertical="center" wrapText="1"/>
    </xf>
    <xf numFmtId="0" fontId="85" fillId="19" borderId="182" xfId="2" applyFont="1" applyFill="1" applyBorder="1" applyAlignment="1">
      <alignment horizontal="center" vertical="center" wrapText="1"/>
    </xf>
    <xf numFmtId="0" fontId="114" fillId="0" borderId="202" xfId="1" applyFont="1" applyFill="1" applyBorder="1" applyAlignment="1" applyProtection="1">
      <alignment vertical="top" wrapText="1"/>
    </xf>
    <xf numFmtId="14" fontId="83" fillId="19" borderId="205" xfId="1" applyNumberFormat="1" applyFont="1" applyFill="1" applyBorder="1" applyAlignment="1" applyProtection="1">
      <alignment horizontal="center" vertical="center" shrinkToFit="1"/>
    </xf>
    <xf numFmtId="14" fontId="83" fillId="19" borderId="205" xfId="2" applyNumberFormat="1" applyFont="1" applyFill="1" applyBorder="1" applyAlignment="1">
      <alignment horizontal="center" vertical="center" wrapText="1" shrinkToFit="1"/>
    </xf>
    <xf numFmtId="14" fontId="83" fillId="19" borderId="205" xfId="1" applyNumberFormat="1" applyFont="1" applyFill="1" applyBorder="1" applyAlignment="1" applyProtection="1">
      <alignment horizontal="center" vertical="center" wrapText="1"/>
    </xf>
    <xf numFmtId="0" fontId="8" fillId="0" borderId="206" xfId="1" applyBorder="1" applyAlignment="1" applyProtection="1">
      <alignment vertical="center"/>
    </xf>
    <xf numFmtId="0" fontId="81" fillId="33" borderId="165" xfId="0" applyFont="1" applyFill="1" applyBorder="1" applyAlignment="1">
      <alignment horizontal="center" vertical="center" wrapText="1"/>
    </xf>
    <xf numFmtId="0" fontId="21" fillId="17" borderId="207" xfId="2" applyFont="1" applyFill="1" applyBorder="1" applyAlignment="1">
      <alignment horizontal="center" vertical="center" wrapText="1"/>
    </xf>
    <xf numFmtId="0" fontId="83" fillId="19" borderId="189" xfId="2" applyFont="1" applyFill="1" applyBorder="1" applyAlignment="1">
      <alignment horizontal="center" vertical="center"/>
    </xf>
    <xf numFmtId="0" fontId="83" fillId="19" borderId="0" xfId="2" applyFont="1" applyFill="1" applyAlignment="1">
      <alignment horizontal="center" vertical="center" wrapText="1"/>
    </xf>
    <xf numFmtId="0" fontId="145" fillId="0" borderId="0" xfId="0" applyFont="1">
      <alignment vertical="center"/>
    </xf>
    <xf numFmtId="0" fontId="128" fillId="0" borderId="0" xfId="0" applyFont="1">
      <alignment vertical="center"/>
    </xf>
    <xf numFmtId="0" fontId="0" fillId="19" borderId="198" xfId="0" applyFill="1" applyBorder="1" applyAlignment="1">
      <alignment horizontal="center" vertical="center"/>
    </xf>
    <xf numFmtId="0" fontId="0" fillId="0" borderId="198" xfId="0" applyBorder="1" applyAlignment="1">
      <alignment horizontal="center" vertical="center"/>
    </xf>
    <xf numFmtId="0" fontId="0" fillId="17" borderId="198" xfId="0" applyFill="1" applyBorder="1" applyAlignment="1">
      <alignment horizontal="center" vertical="center"/>
    </xf>
    <xf numFmtId="0" fontId="0" fillId="0" borderId="48" xfId="0" applyBorder="1" applyAlignment="1">
      <alignment horizontal="center" vertical="center"/>
    </xf>
    <xf numFmtId="9" fontId="0" fillId="19" borderId="198" xfId="0" applyNumberFormat="1" applyFill="1" applyBorder="1" applyAlignment="1">
      <alignment horizontal="center" vertical="center"/>
    </xf>
    <xf numFmtId="9" fontId="0" fillId="0" borderId="198" xfId="0" applyNumberFormat="1" applyBorder="1" applyAlignment="1">
      <alignment horizontal="center" vertical="center"/>
    </xf>
    <xf numFmtId="9" fontId="0" fillId="17" borderId="198" xfId="0" applyNumberFormat="1" applyFill="1" applyBorder="1" applyAlignment="1">
      <alignment horizontal="center" vertical="center"/>
    </xf>
    <xf numFmtId="0" fontId="146" fillId="0" borderId="214" xfId="0" applyFont="1" applyBorder="1" applyAlignment="1">
      <alignment horizontal="center" vertical="center"/>
    </xf>
    <xf numFmtId="0" fontId="146" fillId="0" borderId="215" xfId="0" applyFont="1" applyBorder="1" applyAlignment="1">
      <alignment horizontal="center" vertical="center"/>
    </xf>
    <xf numFmtId="0" fontId="146" fillId="0" borderId="216" xfId="0" applyFont="1" applyBorder="1" applyAlignment="1">
      <alignment horizontal="center" vertical="center"/>
    </xf>
    <xf numFmtId="0" fontId="146" fillId="0" borderId="217" xfId="0" applyFont="1" applyBorder="1" applyAlignment="1">
      <alignment horizontal="center" vertical="center"/>
    </xf>
    <xf numFmtId="0" fontId="146" fillId="0" borderId="218" xfId="0" applyFont="1" applyBorder="1" applyAlignment="1">
      <alignment horizontal="center" vertical="center"/>
    </xf>
    <xf numFmtId="0" fontId="146" fillId="0" borderId="219" xfId="0" applyFont="1" applyBorder="1" applyAlignment="1">
      <alignment horizontal="center" vertical="center"/>
    </xf>
    <xf numFmtId="0" fontId="146" fillId="0" borderId="220" xfId="0" applyFont="1" applyBorder="1" applyAlignment="1">
      <alignment horizontal="center" vertical="center"/>
    </xf>
    <xf numFmtId="0" fontId="146" fillId="0" borderId="221" xfId="0" applyFont="1" applyBorder="1" applyAlignment="1">
      <alignment horizontal="center" vertical="center"/>
    </xf>
    <xf numFmtId="0" fontId="0" fillId="0" borderId="222" xfId="0" applyBorder="1" applyAlignment="1">
      <alignment horizontal="center" vertical="center"/>
    </xf>
    <xf numFmtId="0" fontId="0" fillId="0" borderId="223" xfId="0" applyBorder="1" applyAlignment="1">
      <alignment horizontal="center" vertical="center"/>
    </xf>
    <xf numFmtId="0" fontId="0" fillId="0" borderId="224" xfId="0" applyBorder="1" applyAlignment="1">
      <alignment horizontal="center" vertical="center"/>
    </xf>
    <xf numFmtId="0" fontId="0" fillId="0" borderId="225" xfId="0" applyBorder="1" applyAlignment="1">
      <alignment horizontal="center" vertical="center"/>
    </xf>
    <xf numFmtId="0" fontId="0" fillId="0" borderId="226" xfId="0" applyBorder="1" applyAlignment="1">
      <alignment horizontal="center" vertical="center"/>
    </xf>
    <xf numFmtId="0" fontId="147" fillId="0" borderId="214" xfId="0" applyFont="1" applyBorder="1" applyAlignment="1">
      <alignment horizontal="center" vertical="center"/>
    </xf>
    <xf numFmtId="0" fontId="147" fillId="0" borderId="215" xfId="0" applyFont="1" applyBorder="1" applyAlignment="1">
      <alignment horizontal="center" vertical="center"/>
    </xf>
    <xf numFmtId="0" fontId="147" fillId="0" borderId="216" xfId="0" applyFont="1" applyBorder="1" applyAlignment="1">
      <alignment horizontal="center" vertical="center"/>
    </xf>
    <xf numFmtId="0" fontId="147" fillId="0" borderId="217" xfId="0" applyFont="1" applyBorder="1" applyAlignment="1">
      <alignment horizontal="center" vertical="center"/>
    </xf>
    <xf numFmtId="9" fontId="0" fillId="0" borderId="225" xfId="0" applyNumberFormat="1" applyBorder="1" applyAlignment="1">
      <alignment horizontal="center" vertical="center"/>
    </xf>
    <xf numFmtId="9" fontId="0" fillId="0" borderId="223" xfId="0" applyNumberFormat="1" applyBorder="1" applyAlignment="1">
      <alignment horizontal="center" vertical="center"/>
    </xf>
    <xf numFmtId="9" fontId="0" fillId="0" borderId="224" xfId="0" applyNumberFormat="1" applyBorder="1" applyAlignment="1">
      <alignment horizontal="center" vertical="center"/>
    </xf>
    <xf numFmtId="9" fontId="0" fillId="0" borderId="226" xfId="0" applyNumberFormat="1" applyBorder="1" applyAlignment="1">
      <alignment horizontal="center" vertical="center"/>
    </xf>
    <xf numFmtId="0" fontId="17" fillId="21" borderId="188" xfId="1" applyFont="1" applyFill="1" applyBorder="1" applyAlignment="1" applyProtection="1">
      <alignment horizontal="center" vertical="center" wrapText="1"/>
    </xf>
    <xf numFmtId="0" fontId="89" fillId="13" borderId="149" xfId="2" applyFont="1" applyFill="1" applyBorder="1" applyAlignment="1">
      <alignment vertical="top" wrapText="1"/>
    </xf>
    <xf numFmtId="14" fontId="87" fillId="19" borderId="232" xfId="2" applyNumberFormat="1" applyFont="1" applyFill="1" applyBorder="1" applyAlignment="1">
      <alignment horizontal="center" vertical="center"/>
    </xf>
    <xf numFmtId="14" fontId="87" fillId="19" borderId="231" xfId="2" applyNumberFormat="1" applyFont="1" applyFill="1" applyBorder="1" applyAlignment="1">
      <alignment horizontal="center" vertical="center"/>
    </xf>
    <xf numFmtId="0" fontId="88" fillId="19" borderId="233" xfId="2" applyFont="1" applyFill="1" applyBorder="1" applyAlignment="1">
      <alignment horizontal="center" vertical="center"/>
    </xf>
    <xf numFmtId="14" fontId="87" fillId="19" borderId="233" xfId="2" applyNumberFormat="1" applyFont="1" applyFill="1" applyBorder="1" applyAlignment="1">
      <alignment horizontal="center" vertical="center"/>
    </xf>
    <xf numFmtId="0" fontId="8" fillId="0" borderId="230" xfId="1" applyBorder="1" applyAlignment="1" applyProtection="1">
      <alignment vertical="top" wrapText="1"/>
    </xf>
    <xf numFmtId="0" fontId="114" fillId="0" borderId="98" xfId="2" applyFont="1" applyBorder="1" applyAlignment="1">
      <alignment horizontal="left" vertical="top" wrapText="1"/>
    </xf>
    <xf numFmtId="0" fontId="114" fillId="0" borderId="230" xfId="2" applyFont="1" applyBorder="1" applyAlignment="1">
      <alignment vertical="top" wrapText="1"/>
    </xf>
    <xf numFmtId="0" fontId="114" fillId="0" borderId="0" xfId="1" applyFont="1" applyAlignment="1" applyProtection="1">
      <alignment horizontal="left" vertical="top" wrapText="1"/>
    </xf>
    <xf numFmtId="0" fontId="17" fillId="19" borderId="234" xfId="2" applyFont="1" applyFill="1" applyBorder="1" applyAlignment="1">
      <alignment horizontal="center" vertical="center" wrapText="1"/>
    </xf>
    <xf numFmtId="0" fontId="83" fillId="19" borderId="79" xfId="2" applyFont="1" applyFill="1" applyBorder="1" applyAlignment="1">
      <alignment horizontal="center" vertical="center"/>
    </xf>
    <xf numFmtId="0" fontId="148" fillId="19" borderId="231" xfId="2" applyFont="1" applyFill="1" applyBorder="1" applyAlignment="1">
      <alignment horizontal="center" vertical="center"/>
    </xf>
    <xf numFmtId="0" fontId="148" fillId="19" borderId="232" xfId="2" applyFont="1" applyFill="1" applyBorder="1" applyAlignment="1">
      <alignment horizontal="center" vertical="center"/>
    </xf>
    <xf numFmtId="56" fontId="83" fillId="19" borderId="190" xfId="2" applyNumberFormat="1" applyFont="1" applyFill="1" applyBorder="1" applyAlignment="1">
      <alignment horizontal="center" vertical="center" wrapText="1"/>
    </xf>
    <xf numFmtId="14" fontId="87" fillId="19" borderId="235" xfId="2" applyNumberFormat="1" applyFont="1" applyFill="1" applyBorder="1" applyAlignment="1">
      <alignment horizontal="center" vertical="center"/>
    </xf>
    <xf numFmtId="0" fontId="12" fillId="37" borderId="0" xfId="2" applyFont="1" applyFill="1" applyAlignment="1">
      <alignment vertical="top" wrapText="1"/>
    </xf>
    <xf numFmtId="0" fontId="29" fillId="37" borderId="0" xfId="2" applyFont="1" applyFill="1" applyAlignment="1">
      <alignment vertical="top" wrapText="1"/>
    </xf>
    <xf numFmtId="0" fontId="8" fillId="37" borderId="0" xfId="1" applyFill="1" applyAlignment="1" applyProtection="1">
      <alignment horizontal="center" vertical="top" wrapText="1"/>
    </xf>
    <xf numFmtId="0" fontId="83" fillId="19" borderId="191" xfId="2" applyFont="1" applyFill="1" applyBorder="1">
      <alignment vertical="center"/>
    </xf>
    <xf numFmtId="14" fontId="83" fillId="2" borderId="188" xfId="2" applyNumberFormat="1" applyFont="1" applyFill="1" applyBorder="1" applyAlignment="1">
      <alignment horizontal="center" vertical="center"/>
    </xf>
    <xf numFmtId="14" fontId="83" fillId="19" borderId="191" xfId="2" applyNumberFormat="1" applyFont="1" applyFill="1" applyBorder="1">
      <alignment vertical="center"/>
    </xf>
    <xf numFmtId="14" fontId="83" fillId="19" borderId="197" xfId="2" applyNumberFormat="1" applyFont="1" applyFill="1" applyBorder="1">
      <alignment vertical="center"/>
    </xf>
    <xf numFmtId="0" fontId="83" fillId="19" borderId="0" xfId="2" applyFont="1" applyFill="1">
      <alignment vertical="center"/>
    </xf>
    <xf numFmtId="14" fontId="83" fillId="19" borderId="3" xfId="1" applyNumberFormat="1" applyFont="1" applyFill="1" applyBorder="1" applyAlignment="1" applyProtection="1">
      <alignment horizontal="center" vertical="center" shrinkToFit="1"/>
    </xf>
    <xf numFmtId="0" fontId="8" fillId="0" borderId="236" xfId="1" applyBorder="1" applyAlignment="1" applyProtection="1">
      <alignment horizontal="left" vertical="center" wrapText="1"/>
    </xf>
    <xf numFmtId="0" fontId="6" fillId="0" borderId="236" xfId="2" applyBorder="1">
      <alignment vertical="center"/>
    </xf>
    <xf numFmtId="56" fontId="83" fillId="19" borderId="201" xfId="2" applyNumberFormat="1" applyFont="1" applyFill="1" applyBorder="1">
      <alignment vertical="center"/>
    </xf>
    <xf numFmtId="0" fontId="8" fillId="0" borderId="0" xfId="1" applyAlignment="1" applyProtection="1">
      <alignment vertical="top" wrapText="1"/>
    </xf>
    <xf numFmtId="0" fontId="150" fillId="0" borderId="227" xfId="1" applyFont="1" applyBorder="1" applyAlignment="1" applyProtection="1">
      <alignment horizontal="left" vertical="top" wrapText="1"/>
    </xf>
    <xf numFmtId="0" fontId="114" fillId="17" borderId="208" xfId="2" applyFont="1" applyFill="1" applyBorder="1" applyAlignment="1">
      <alignment horizontal="left" vertical="top" wrapText="1"/>
    </xf>
    <xf numFmtId="0" fontId="83" fillId="19" borderId="237" xfId="1" applyFont="1" applyFill="1" applyBorder="1" applyAlignment="1" applyProtection="1">
      <alignment horizontal="center" vertical="center"/>
    </xf>
    <xf numFmtId="14" fontId="87" fillId="19" borderId="238" xfId="2" applyNumberFormat="1" applyFont="1" applyFill="1" applyBorder="1" applyAlignment="1">
      <alignment horizontal="center" vertical="center" wrapText="1"/>
    </xf>
    <xf numFmtId="0" fontId="85" fillId="27" borderId="0" xfId="0" applyFont="1" applyFill="1" applyAlignment="1">
      <alignment horizontal="center" vertical="center" wrapText="1"/>
    </xf>
    <xf numFmtId="0" fontId="151" fillId="0" borderId="199" xfId="1" applyFont="1" applyFill="1" applyBorder="1" applyAlignment="1" applyProtection="1">
      <alignment horizontal="left" vertical="top" wrapText="1"/>
    </xf>
    <xf numFmtId="0" fontId="7" fillId="38" borderId="135" xfId="17" applyFont="1" applyFill="1" applyBorder="1" applyAlignment="1">
      <alignment horizontal="center" vertical="center" wrapText="1"/>
    </xf>
    <xf numFmtId="0" fontId="8" fillId="0" borderId="242" xfId="1" applyBorder="1" applyAlignment="1" applyProtection="1">
      <alignment vertical="top" wrapText="1"/>
    </xf>
    <xf numFmtId="0" fontId="88" fillId="19" borderId="243" xfId="2" applyFont="1" applyFill="1" applyBorder="1" applyAlignment="1">
      <alignment horizontal="center" vertical="center"/>
    </xf>
    <xf numFmtId="0" fontId="88" fillId="19" borderId="244" xfId="2" applyFont="1" applyFill="1" applyBorder="1" applyAlignment="1">
      <alignment horizontal="center" vertical="center"/>
    </xf>
    <xf numFmtId="0" fontId="88" fillId="19" borderId="245" xfId="2" applyFont="1" applyFill="1" applyBorder="1" applyAlignment="1">
      <alignment horizontal="center" vertical="center"/>
    </xf>
    <xf numFmtId="14" fontId="87" fillId="19" borderId="243" xfId="2" applyNumberFormat="1" applyFont="1" applyFill="1" applyBorder="1" applyAlignment="1">
      <alignment horizontal="center" vertical="center"/>
    </xf>
    <xf numFmtId="14" fontId="87" fillId="19" borderId="244" xfId="2" applyNumberFormat="1" applyFont="1" applyFill="1" applyBorder="1" applyAlignment="1">
      <alignment horizontal="center" vertical="center"/>
    </xf>
    <xf numFmtId="14" fontId="87" fillId="19" borderId="245" xfId="2" applyNumberFormat="1" applyFont="1" applyFill="1" applyBorder="1" applyAlignment="1">
      <alignment horizontal="center" vertical="center"/>
    </xf>
    <xf numFmtId="0" fontId="114" fillId="0" borderId="241" xfId="2" applyFont="1" applyBorder="1" applyAlignment="1">
      <alignment vertical="top" wrapText="1"/>
    </xf>
    <xf numFmtId="14" fontId="87" fillId="19" borderId="21" xfId="2" applyNumberFormat="1" applyFont="1" applyFill="1" applyBorder="1" applyAlignment="1">
      <alignment vertical="center" shrinkToFit="1"/>
    </xf>
    <xf numFmtId="14" fontId="87" fillId="19" borderId="246" xfId="2" applyNumberFormat="1" applyFont="1" applyFill="1" applyBorder="1" applyAlignment="1">
      <alignment horizontal="center" vertical="center"/>
    </xf>
    <xf numFmtId="0" fontId="8" fillId="0" borderId="247" xfId="1" applyFill="1" applyBorder="1" applyAlignment="1" applyProtection="1">
      <alignment vertical="center" wrapText="1"/>
    </xf>
    <xf numFmtId="0" fontId="83" fillId="19" borderId="95" xfId="1" applyFont="1" applyFill="1" applyBorder="1" applyAlignment="1" applyProtection="1">
      <alignment horizontal="center" vertical="center" wrapText="1"/>
    </xf>
    <xf numFmtId="177" fontId="12" fillId="39" borderId="165" xfId="2" applyNumberFormat="1" applyFont="1" applyFill="1" applyBorder="1" applyAlignment="1">
      <alignment horizontal="center" vertical="center" shrinkToFit="1"/>
    </xf>
    <xf numFmtId="177" fontId="47" fillId="39" borderId="121" xfId="2" applyNumberFormat="1" applyFont="1" applyFill="1" applyBorder="1" applyAlignment="1">
      <alignment horizontal="center" vertical="center" wrapText="1"/>
    </xf>
    <xf numFmtId="177" fontId="34" fillId="39" borderId="121" xfId="2" applyNumberFormat="1" applyFont="1" applyFill="1" applyBorder="1" applyAlignment="1">
      <alignment horizontal="center" vertical="center" wrapText="1"/>
    </xf>
    <xf numFmtId="177" fontId="12" fillId="39" borderId="168" xfId="2" applyNumberFormat="1" applyFont="1" applyFill="1" applyBorder="1" applyAlignment="1">
      <alignment horizontal="center" vertical="center" wrapText="1"/>
    </xf>
    <xf numFmtId="0" fontId="97" fillId="36" borderId="74" xfId="0" applyFont="1" applyFill="1" applyBorder="1" applyAlignment="1">
      <alignment horizontal="center" vertical="center" wrapText="1"/>
    </xf>
    <xf numFmtId="0" fontId="97" fillId="36" borderId="81" xfId="0" applyFont="1" applyFill="1" applyBorder="1" applyAlignment="1">
      <alignment horizontal="center" vertical="center" wrapText="1"/>
    </xf>
    <xf numFmtId="177" fontId="12" fillId="36" borderId="90" xfId="2" applyNumberFormat="1" applyFont="1" applyFill="1" applyBorder="1" applyAlignment="1">
      <alignment horizontal="center" vertical="center" wrapText="1"/>
    </xf>
    <xf numFmtId="0" fontId="97" fillId="36" borderId="165" xfId="0" applyFont="1" applyFill="1" applyBorder="1" applyAlignment="1">
      <alignment horizontal="center" vertical="center" wrapText="1"/>
    </xf>
    <xf numFmtId="177" fontId="98" fillId="36" borderId="165" xfId="2" applyNumberFormat="1" applyFont="1" applyFill="1" applyBorder="1" applyAlignment="1">
      <alignment horizontal="center" vertical="center" shrinkToFit="1"/>
    </xf>
    <xf numFmtId="177" fontId="12" fillId="36" borderId="50" xfId="2" applyNumberFormat="1" applyFont="1" applyFill="1" applyBorder="1" applyAlignment="1">
      <alignment horizontal="center" vertical="center" wrapText="1"/>
    </xf>
    <xf numFmtId="0" fontId="29" fillId="21" borderId="230" xfId="2" applyFont="1" applyFill="1" applyBorder="1" applyAlignment="1">
      <alignment horizontal="center" vertical="center" wrapText="1"/>
    </xf>
    <xf numFmtId="0" fontId="29" fillId="21" borderId="240" xfId="2" applyFont="1" applyFill="1" applyBorder="1" applyAlignment="1">
      <alignment horizontal="center" vertical="center" wrapText="1"/>
    </xf>
    <xf numFmtId="0" fontId="153" fillId="27" borderId="93" xfId="1" applyFont="1" applyFill="1" applyBorder="1" applyAlignment="1" applyProtection="1">
      <alignment horizontal="center" vertical="center" wrapText="1" shrinkToFit="1"/>
    </xf>
    <xf numFmtId="0" fontId="22" fillId="17" borderId="248" xfId="2" applyFont="1" applyFill="1" applyBorder="1" applyAlignment="1">
      <alignment horizontal="center" vertical="center" wrapText="1"/>
    </xf>
    <xf numFmtId="0" fontId="21" fillId="19" borderId="162" xfId="2" applyFont="1" applyFill="1" applyBorder="1" applyAlignment="1">
      <alignment horizontal="center" vertical="center" wrapText="1"/>
    </xf>
    <xf numFmtId="0" fontId="81" fillId="0" borderId="4" xfId="0" applyFont="1" applyBorder="1" applyAlignment="1">
      <alignment horizontal="center" vertical="center" wrapText="1"/>
    </xf>
    <xf numFmtId="0" fontId="22" fillId="17" borderId="249" xfId="2" applyFont="1" applyFill="1" applyBorder="1" applyAlignment="1">
      <alignment horizontal="center" vertical="center" wrapText="1"/>
    </xf>
    <xf numFmtId="0" fontId="83" fillId="19" borderId="0" xfId="2" applyFont="1" applyFill="1" applyAlignment="1">
      <alignment vertical="center" wrapText="1"/>
    </xf>
    <xf numFmtId="0" fontId="6" fillId="0" borderId="0" xfId="2" applyAlignment="1">
      <alignment vertical="top"/>
    </xf>
    <xf numFmtId="0" fontId="108" fillId="19" borderId="94" xfId="2" applyFont="1" applyFill="1" applyBorder="1">
      <alignment vertical="center"/>
    </xf>
    <xf numFmtId="14" fontId="87" fillId="19" borderId="94" xfId="2" applyNumberFormat="1" applyFont="1" applyFill="1" applyBorder="1">
      <alignment vertical="center"/>
    </xf>
    <xf numFmtId="0" fontId="6" fillId="19" borderId="0" xfId="2" applyFill="1" applyAlignment="1">
      <alignment horizontal="center" vertical="center"/>
    </xf>
    <xf numFmtId="14" fontId="6" fillId="19" borderId="0" xfId="2" applyNumberFormat="1" applyFill="1" applyAlignment="1">
      <alignment horizontal="center" vertical="center"/>
    </xf>
    <xf numFmtId="0" fontId="108" fillId="19" borderId="96" xfId="2" applyFont="1" applyFill="1" applyBorder="1" applyAlignment="1">
      <alignment horizontal="center" vertical="center"/>
    </xf>
    <xf numFmtId="14" fontId="107" fillId="17" borderId="51" xfId="2" applyNumberFormat="1" applyFont="1" applyFill="1" applyBorder="1" applyAlignment="1">
      <alignment horizontal="left" vertical="center"/>
    </xf>
    <xf numFmtId="0" fontId="157" fillId="0" borderId="82" xfId="17" applyFont="1" applyBorder="1" applyAlignment="1">
      <alignment horizontal="center" vertical="center" wrapText="1"/>
    </xf>
    <xf numFmtId="14" fontId="83" fillId="19" borderId="209" xfId="2" applyNumberFormat="1" applyFont="1" applyFill="1" applyBorder="1" applyAlignment="1">
      <alignment horizontal="center" vertical="center"/>
    </xf>
    <xf numFmtId="14" fontId="83" fillId="19" borderId="251" xfId="2" applyNumberFormat="1" applyFont="1" applyFill="1" applyBorder="1" applyAlignment="1">
      <alignment horizontal="center" vertical="center"/>
    </xf>
    <xf numFmtId="0" fontId="17" fillId="21" borderId="251" xfId="2" applyFont="1" applyFill="1" applyBorder="1" applyAlignment="1">
      <alignment horizontal="center" vertical="center" wrapText="1"/>
    </xf>
    <xf numFmtId="0" fontId="83" fillId="21" borderId="252" xfId="2" applyFont="1" applyFill="1" applyBorder="1" applyAlignment="1">
      <alignment horizontal="center" vertical="center"/>
    </xf>
    <xf numFmtId="0" fontId="83" fillId="21" borderId="0" xfId="2" applyFont="1" applyFill="1" applyAlignment="1">
      <alignment horizontal="center" vertical="center"/>
    </xf>
    <xf numFmtId="14" fontId="83" fillId="21" borderId="0" xfId="2" applyNumberFormat="1" applyFont="1" applyFill="1" applyAlignment="1">
      <alignment horizontal="center" vertical="center"/>
    </xf>
    <xf numFmtId="0" fontId="8" fillId="17" borderId="253" xfId="1" applyFill="1" applyBorder="1" applyAlignment="1" applyProtection="1">
      <alignment horizontal="left" vertical="center" wrapText="1"/>
    </xf>
    <xf numFmtId="0" fontId="83" fillId="19" borderId="0" xfId="2" applyFont="1" applyFill="1" applyAlignment="1">
      <alignment horizontal="center" vertical="center"/>
    </xf>
    <xf numFmtId="0" fontId="83" fillId="19" borderId="190" xfId="2" applyFont="1" applyFill="1" applyBorder="1" applyAlignment="1">
      <alignment horizontal="center" vertical="center"/>
    </xf>
    <xf numFmtId="0" fontId="114" fillId="17" borderId="254" xfId="2" applyFont="1" applyFill="1" applyBorder="1" applyAlignment="1">
      <alignment horizontal="left" vertical="top" wrapText="1"/>
    </xf>
    <xf numFmtId="14" fontId="83" fillId="19" borderId="204" xfId="1" applyNumberFormat="1" applyFont="1" applyFill="1" applyBorder="1" applyAlignment="1" applyProtection="1">
      <alignment vertical="center" shrinkToFit="1"/>
    </xf>
    <xf numFmtId="14" fontId="83" fillId="19" borderId="204" xfId="2" applyNumberFormat="1" applyFont="1" applyFill="1" applyBorder="1" applyAlignment="1">
      <alignment vertical="center" wrapText="1" shrinkToFit="1"/>
    </xf>
    <xf numFmtId="14" fontId="83" fillId="19" borderId="95" xfId="1" applyNumberFormat="1" applyFont="1" applyFill="1" applyBorder="1" applyAlignment="1" applyProtection="1">
      <alignment horizontal="center" vertical="center" wrapText="1"/>
    </xf>
    <xf numFmtId="0" fontId="83" fillId="19" borderId="0" xfId="1" applyFont="1" applyFill="1" applyBorder="1" applyAlignment="1" applyProtection="1">
      <alignment horizontal="center" vertical="center" wrapText="1"/>
    </xf>
    <xf numFmtId="0" fontId="8" fillId="0" borderId="245" xfId="1" applyBorder="1" applyAlignment="1" applyProtection="1">
      <alignment vertical="top" wrapText="1"/>
    </xf>
    <xf numFmtId="0" fontId="114" fillId="0" borderId="257" xfId="2" applyFont="1" applyBorder="1" applyAlignment="1">
      <alignment vertical="top" wrapText="1"/>
    </xf>
    <xf numFmtId="14" fontId="83" fillId="19" borderId="250" xfId="2" applyNumberFormat="1" applyFont="1" applyFill="1" applyBorder="1" applyAlignment="1">
      <alignment horizontal="center" vertical="center"/>
    </xf>
    <xf numFmtId="0" fontId="114" fillId="17" borderId="104" xfId="1" applyFont="1" applyFill="1" applyBorder="1" applyAlignment="1" applyProtection="1">
      <alignment vertical="top" wrapText="1"/>
    </xf>
    <xf numFmtId="14" fontId="83" fillId="19" borderId="259" xfId="2" applyNumberFormat="1" applyFont="1" applyFill="1" applyBorder="1" applyAlignment="1">
      <alignment horizontal="center" vertical="center"/>
    </xf>
    <xf numFmtId="0" fontId="29" fillId="21" borderId="243" xfId="2" applyFont="1" applyFill="1" applyBorder="1" applyAlignment="1">
      <alignment horizontal="center" vertical="center" wrapText="1"/>
    </xf>
    <xf numFmtId="0" fontId="29" fillId="21" borderId="0" xfId="2" applyFont="1" applyFill="1" applyAlignment="1">
      <alignment vertical="center" wrapText="1"/>
    </xf>
    <xf numFmtId="0" fontId="8" fillId="0" borderId="260" xfId="1" applyBorder="1" applyAlignment="1" applyProtection="1">
      <alignment vertical="top" wrapText="1"/>
    </xf>
    <xf numFmtId="14" fontId="83" fillId="19" borderId="190" xfId="2" applyNumberFormat="1" applyFont="1" applyFill="1" applyBorder="1" applyAlignment="1">
      <alignment horizontal="center" vertical="center"/>
    </xf>
    <xf numFmtId="0" fontId="159" fillId="0" borderId="0" xfId="0" applyFont="1" applyAlignment="1">
      <alignment vertical="center" wrapText="1"/>
    </xf>
    <xf numFmtId="0" fontId="67" fillId="21" borderId="0" xfId="0" applyFont="1" applyFill="1">
      <alignment vertical="center"/>
    </xf>
    <xf numFmtId="0" fontId="8" fillId="17" borderId="256" xfId="1" applyFill="1" applyBorder="1" applyAlignment="1" applyProtection="1">
      <alignment vertical="center" wrapText="1"/>
    </xf>
    <xf numFmtId="14" fontId="32" fillId="19" borderId="251" xfId="2" applyNumberFormat="1" applyFont="1" applyFill="1" applyBorder="1" applyAlignment="1">
      <alignment horizontal="center" vertical="center"/>
    </xf>
    <xf numFmtId="0" fontId="8" fillId="17" borderId="258" xfId="1" applyFill="1" applyBorder="1" applyAlignment="1" applyProtection="1">
      <alignment horizontal="left" vertical="center" wrapText="1"/>
    </xf>
    <xf numFmtId="0" fontId="17" fillId="19" borderId="94" xfId="2" applyFont="1" applyFill="1" applyBorder="1" applyAlignment="1">
      <alignment horizontal="center" vertical="center" wrapText="1"/>
    </xf>
    <xf numFmtId="0" fontId="17" fillId="19" borderId="255" xfId="2" applyFont="1" applyFill="1" applyBorder="1" applyAlignment="1">
      <alignment horizontal="center" vertical="center" wrapText="1"/>
    </xf>
    <xf numFmtId="0" fontId="17" fillId="19" borderId="97" xfId="1" applyFont="1" applyFill="1" applyBorder="1" applyAlignment="1" applyProtection="1">
      <alignment horizontal="center" vertical="center" wrapText="1"/>
    </xf>
    <xf numFmtId="0" fontId="114" fillId="17" borderId="239" xfId="1" applyFont="1" applyFill="1" applyBorder="1" applyAlignment="1" applyProtection="1">
      <alignment horizontal="left" vertical="top" wrapText="1"/>
    </xf>
    <xf numFmtId="0" fontId="17" fillId="19" borderId="97" xfId="2" applyFont="1" applyFill="1" applyBorder="1" applyAlignment="1">
      <alignment horizontal="center" vertical="center" wrapText="1"/>
    </xf>
    <xf numFmtId="0" fontId="114" fillId="17" borderId="0" xfId="2" applyFont="1" applyFill="1" applyAlignment="1">
      <alignment horizontal="left" vertical="top" wrapText="1"/>
    </xf>
    <xf numFmtId="0" fontId="21" fillId="41" borderId="162" xfId="2" applyFont="1" applyFill="1" applyBorder="1" applyAlignment="1">
      <alignment horizontal="center" vertical="center" wrapText="1"/>
    </xf>
    <xf numFmtId="0" fontId="6" fillId="21" borderId="0" xfId="2" applyFill="1">
      <alignment vertical="center"/>
    </xf>
    <xf numFmtId="14" fontId="107" fillId="17" borderId="0" xfId="2" applyNumberFormat="1" applyFont="1" applyFill="1" applyAlignment="1">
      <alignment horizontal="left" vertical="center"/>
    </xf>
    <xf numFmtId="178" fontId="83" fillId="3" borderId="189" xfId="2" applyNumberFormat="1" applyFont="1" applyFill="1" applyBorder="1">
      <alignment vertical="center"/>
    </xf>
    <xf numFmtId="0" fontId="148" fillId="19" borderId="244" xfId="2" applyFont="1" applyFill="1" applyBorder="1" applyAlignment="1">
      <alignment horizontal="center" vertical="center"/>
    </xf>
    <xf numFmtId="0" fontId="114" fillId="0" borderId="241" xfId="1" applyFont="1" applyBorder="1" applyAlignment="1" applyProtection="1">
      <alignment vertical="top" wrapText="1"/>
    </xf>
    <xf numFmtId="184" fontId="63" fillId="12" borderId="145" xfId="17" applyNumberFormat="1" applyFont="1" applyFill="1" applyBorder="1" applyAlignment="1">
      <alignment horizontal="center" vertical="center" wrapText="1"/>
    </xf>
    <xf numFmtId="178" fontId="83" fillId="3" borderId="190" xfId="0" applyNumberFormat="1" applyFont="1" applyFill="1" applyBorder="1" applyAlignment="1">
      <alignment horizontal="center" vertical="center"/>
    </xf>
    <xf numFmtId="0" fontId="114" fillId="17" borderId="98" xfId="1" applyFont="1" applyFill="1" applyBorder="1" applyAlignment="1" applyProtection="1">
      <alignment horizontal="left" vertical="top" wrapText="1"/>
    </xf>
    <xf numFmtId="0" fontId="8" fillId="0" borderId="51" xfId="1" applyBorder="1" applyAlignment="1" applyProtection="1">
      <alignment vertical="center" wrapText="1"/>
    </xf>
    <xf numFmtId="0" fontId="12" fillId="0" borderId="265" xfId="2" applyFont="1" applyBorder="1" applyAlignment="1">
      <alignment horizontal="center" vertical="center" wrapText="1"/>
    </xf>
    <xf numFmtId="180" fontId="47" fillId="10" borderId="266" xfId="17" applyNumberFormat="1" applyFont="1" applyFill="1" applyBorder="1" applyAlignment="1">
      <alignment horizontal="center" vertical="center"/>
    </xf>
    <xf numFmtId="14" fontId="89" fillId="17" borderId="270" xfId="17" applyNumberFormat="1" applyFont="1" applyFill="1" applyBorder="1" applyAlignment="1">
      <alignment horizontal="center" vertical="center"/>
    </xf>
    <xf numFmtId="0" fontId="161" fillId="17" borderId="0" xfId="0" applyFont="1" applyFill="1" applyAlignment="1">
      <alignment horizontal="left" vertical="top" wrapText="1"/>
    </xf>
    <xf numFmtId="0" fontId="108" fillId="19" borderId="271" xfId="2" applyFont="1" applyFill="1" applyBorder="1" applyAlignment="1">
      <alignment horizontal="center" vertical="center"/>
    </xf>
    <xf numFmtId="14" fontId="87" fillId="19" borderId="272" xfId="2" applyNumberFormat="1" applyFont="1" applyFill="1" applyBorder="1" applyAlignment="1">
      <alignment horizontal="center" vertical="center"/>
    </xf>
    <xf numFmtId="14" fontId="83" fillId="19" borderId="17" xfId="2" applyNumberFormat="1" applyFont="1" applyFill="1" applyBorder="1" applyAlignment="1">
      <alignment horizontal="center" vertical="center"/>
    </xf>
    <xf numFmtId="14" fontId="83" fillId="19" borderId="95" xfId="2" applyNumberFormat="1" applyFont="1" applyFill="1" applyBorder="1" applyAlignment="1">
      <alignment horizontal="center" vertical="center"/>
    </xf>
    <xf numFmtId="0" fontId="162" fillId="0" borderId="0" xfId="0" applyFont="1" applyAlignment="1">
      <alignment horizontal="left" vertical="top" wrapText="1"/>
    </xf>
    <xf numFmtId="0" fontId="124" fillId="17" borderId="0" xfId="0" applyFont="1" applyFill="1" applyAlignment="1">
      <alignment horizontal="center" vertical="center" wrapText="1"/>
    </xf>
    <xf numFmtId="14" fontId="89" fillId="17" borderId="125" xfId="17" applyNumberFormat="1" applyFont="1" applyFill="1" applyBorder="1" applyAlignment="1">
      <alignment horizontal="center" vertical="center" wrapText="1"/>
    </xf>
    <xf numFmtId="0" fontId="154" fillId="17" borderId="274" xfId="2" applyFont="1" applyFill="1" applyBorder="1" applyAlignment="1">
      <alignment horizontal="center" vertical="center" wrapText="1"/>
    </xf>
    <xf numFmtId="0" fontId="126" fillId="17" borderId="274" xfId="2" applyFont="1" applyFill="1" applyBorder="1" applyAlignment="1">
      <alignment horizontal="center" vertical="center" wrapText="1"/>
    </xf>
    <xf numFmtId="0" fontId="21" fillId="17" borderId="274" xfId="2" applyFont="1" applyFill="1" applyBorder="1" applyAlignment="1">
      <alignment horizontal="left" vertical="center" shrinkToFit="1"/>
    </xf>
    <xf numFmtId="14" fontId="21" fillId="17" borderId="274" xfId="2" applyNumberFormat="1" applyFont="1" applyFill="1" applyBorder="1" applyAlignment="1">
      <alignment horizontal="center" vertical="center"/>
    </xf>
    <xf numFmtId="14" fontId="21" fillId="17" borderId="275" xfId="2" applyNumberFormat="1" applyFont="1" applyFill="1" applyBorder="1" applyAlignment="1">
      <alignment horizontal="center" vertical="center"/>
    </xf>
    <xf numFmtId="0" fontId="114" fillId="17" borderId="0" xfId="1" applyFont="1" applyFill="1" applyAlignment="1" applyProtection="1">
      <alignment vertical="top" wrapText="1"/>
    </xf>
    <xf numFmtId="14" fontId="87" fillId="19" borderId="0" xfId="2" applyNumberFormat="1" applyFont="1" applyFill="1" applyAlignment="1">
      <alignment horizontal="center" vertical="center"/>
    </xf>
    <xf numFmtId="0" fontId="83" fillId="21" borderId="0" xfId="2" applyFont="1" applyFill="1" applyAlignment="1">
      <alignment horizontal="center" vertical="center" wrapText="1"/>
    </xf>
    <xf numFmtId="14" fontId="21" fillId="17" borderId="125" xfId="17" applyNumberFormat="1" applyFont="1" applyFill="1" applyBorder="1" applyAlignment="1">
      <alignment horizontal="center" vertical="center"/>
    </xf>
    <xf numFmtId="0" fontId="67" fillId="17" borderId="0" xfId="0" applyFont="1" applyFill="1" applyAlignment="1">
      <alignment horizontal="center" vertical="center" wrapText="1"/>
    </xf>
    <xf numFmtId="0" fontId="21" fillId="17" borderId="124" xfId="17" applyFont="1" applyFill="1" applyBorder="1" applyAlignment="1">
      <alignment horizontal="center" vertical="center" wrapText="1"/>
    </xf>
    <xf numFmtId="177" fontId="21" fillId="17" borderId="249" xfId="2" applyNumberFormat="1" applyFont="1" applyFill="1" applyBorder="1" applyAlignment="1">
      <alignment horizontal="center" vertical="center" shrinkToFit="1"/>
    </xf>
    <xf numFmtId="0" fontId="21" fillId="17" borderId="276" xfId="2" applyFont="1" applyFill="1" applyBorder="1" applyAlignment="1">
      <alignment horizontal="center" vertical="center" wrapText="1"/>
    </xf>
    <xf numFmtId="0" fontId="6" fillId="0" borderId="0" xfId="4"/>
    <xf numFmtId="0" fontId="163" fillId="0" borderId="0" xfId="2" applyFont="1">
      <alignment vertical="center"/>
    </xf>
    <xf numFmtId="0" fontId="88" fillId="19" borderId="244" xfId="2" applyFont="1" applyFill="1" applyBorder="1" applyAlignment="1">
      <alignment horizontal="center" vertical="center" wrapText="1"/>
    </xf>
    <xf numFmtId="0" fontId="114" fillId="0" borderId="273" xfId="1" applyFont="1" applyBorder="1" applyAlignment="1" applyProtection="1">
      <alignment horizontal="left" vertical="top" wrapText="1"/>
    </xf>
    <xf numFmtId="0" fontId="116" fillId="0" borderId="199" xfId="1" applyFont="1" applyFill="1" applyBorder="1" applyAlignment="1" applyProtection="1">
      <alignment horizontal="left" vertical="top" wrapText="1"/>
    </xf>
    <xf numFmtId="14" fontId="83" fillId="19" borderId="190" xfId="2" applyNumberFormat="1" applyFont="1" applyFill="1" applyBorder="1">
      <alignment vertical="center"/>
    </xf>
    <xf numFmtId="0" fontId="164" fillId="24" borderId="277" xfId="1" applyFont="1" applyFill="1" applyBorder="1" applyAlignment="1" applyProtection="1">
      <alignment horizontal="center" vertical="center" wrapText="1"/>
    </xf>
    <xf numFmtId="0" fontId="164" fillId="24" borderId="278" xfId="1" applyFont="1" applyFill="1" applyBorder="1" applyAlignment="1" applyProtection="1">
      <alignment horizontal="center" vertical="center" wrapText="1"/>
    </xf>
    <xf numFmtId="0" fontId="8" fillId="0" borderId="279" xfId="1" applyBorder="1" applyAlignment="1" applyProtection="1">
      <alignment vertical="center" wrapText="1"/>
    </xf>
    <xf numFmtId="0" fontId="114" fillId="0" borderId="278" xfId="2" applyFont="1" applyBorder="1" applyAlignment="1">
      <alignment horizontal="left" vertical="top" wrapText="1"/>
    </xf>
    <xf numFmtId="0" fontId="115" fillId="0" borderId="278" xfId="1" applyFont="1" applyBorder="1" applyAlignment="1" applyProtection="1">
      <alignment horizontal="left" vertical="top" wrapText="1"/>
    </xf>
    <xf numFmtId="0" fontId="29" fillId="21" borderId="0" xfId="2" applyFont="1" applyFill="1" applyAlignment="1">
      <alignment horizontal="center" vertical="center" wrapText="1"/>
    </xf>
    <xf numFmtId="0" fontId="158" fillId="17" borderId="0" xfId="0" applyFont="1" applyFill="1" applyAlignment="1">
      <alignment horizontal="center" vertical="center" wrapText="1"/>
    </xf>
    <xf numFmtId="0" fontId="165" fillId="18" borderId="65" xfId="0" applyFont="1" applyFill="1" applyBorder="1" applyAlignment="1">
      <alignment horizontal="center" vertical="center" wrapText="1"/>
    </xf>
    <xf numFmtId="0" fontId="165" fillId="32" borderId="65" xfId="0" applyFont="1" applyFill="1" applyBorder="1" applyAlignment="1">
      <alignment horizontal="center" vertical="center" wrapText="1"/>
    </xf>
    <xf numFmtId="0" fontId="165" fillId="40" borderId="65" xfId="0" applyFont="1" applyFill="1" applyBorder="1" applyAlignment="1">
      <alignment horizontal="center" vertical="center" wrapText="1"/>
    </xf>
    <xf numFmtId="0" fontId="165" fillId="0" borderId="74" xfId="0" applyFont="1" applyBorder="1" applyAlignment="1">
      <alignment horizontal="center" vertical="center" wrapText="1"/>
    </xf>
    <xf numFmtId="0" fontId="167" fillId="0" borderId="0" xfId="2" applyFont="1" applyAlignment="1">
      <alignment vertical="top" wrapText="1"/>
    </xf>
    <xf numFmtId="0" fontId="166" fillId="0" borderId="260" xfId="1" applyFont="1" applyBorder="1" applyAlignment="1" applyProtection="1">
      <alignment vertical="top" wrapText="1"/>
    </xf>
    <xf numFmtId="14" fontId="83" fillId="19" borderId="189" xfId="2" applyNumberFormat="1" applyFont="1" applyFill="1" applyBorder="1">
      <alignment vertical="center"/>
    </xf>
    <xf numFmtId="14" fontId="83" fillId="19" borderId="201" xfId="2" applyNumberFormat="1" applyFont="1" applyFill="1" applyBorder="1">
      <alignment vertical="center"/>
    </xf>
    <xf numFmtId="46" fontId="118" fillId="31" borderId="0" xfId="0" applyNumberFormat="1" applyFont="1" applyFill="1" applyAlignment="1">
      <alignment horizontal="center" vertical="center" wrapText="1"/>
    </xf>
    <xf numFmtId="0" fontId="0" fillId="42" borderId="0" xfId="0" applyFill="1">
      <alignment vertical="center"/>
    </xf>
    <xf numFmtId="0" fontId="90" fillId="17" borderId="0" xfId="0" applyFont="1" applyFill="1" applyAlignment="1">
      <alignment horizontal="center" vertical="center" wrapText="1"/>
    </xf>
    <xf numFmtId="0" fontId="7" fillId="3" borderId="0" xfId="4" applyFont="1" applyFill="1" applyAlignment="1">
      <alignment vertical="top"/>
    </xf>
    <xf numFmtId="0" fontId="7" fillId="3" borderId="0" xfId="2" applyFont="1" applyFill="1" applyAlignment="1">
      <alignment vertical="top"/>
    </xf>
    <xf numFmtId="0" fontId="168" fillId="3" borderId="0" xfId="2" applyFont="1" applyFill="1" applyAlignment="1">
      <alignment vertical="top"/>
    </xf>
    <xf numFmtId="0" fontId="31" fillId="3" borderId="0" xfId="2" applyFont="1" applyFill="1" applyAlignment="1">
      <alignment vertical="top"/>
    </xf>
    <xf numFmtId="0" fontId="173" fillId="0" borderId="0" xfId="2" applyFont="1">
      <alignment vertical="center"/>
    </xf>
    <xf numFmtId="0" fontId="34" fillId="17" borderId="124" xfId="17" applyFont="1" applyFill="1" applyBorder="1" applyAlignment="1">
      <alignment horizontal="center" vertical="center" wrapText="1"/>
    </xf>
    <xf numFmtId="14" fontId="12" fillId="17" borderId="125" xfId="17" applyNumberFormat="1" applyFont="1" applyFill="1" applyBorder="1" applyAlignment="1">
      <alignment horizontal="center" vertical="center"/>
    </xf>
    <xf numFmtId="0" fontId="165" fillId="0" borderId="65" xfId="0" applyFont="1" applyBorder="1" applyAlignment="1">
      <alignment horizontal="center" vertical="center" wrapText="1"/>
    </xf>
    <xf numFmtId="0" fontId="19" fillId="19" borderId="244" xfId="1" applyFont="1" applyFill="1" applyBorder="1" applyAlignment="1" applyProtection="1">
      <alignment horizontal="center" vertical="center" wrapText="1"/>
    </xf>
    <xf numFmtId="0" fontId="122" fillId="19" borderId="0" xfId="0" applyFont="1" applyFill="1" applyAlignment="1">
      <alignment horizontal="center" vertical="center" wrapText="1"/>
    </xf>
    <xf numFmtId="0" fontId="17" fillId="24" borderId="0" xfId="1" applyFont="1" applyFill="1" applyAlignment="1" applyProtection="1">
      <alignment horizontal="center" vertical="center"/>
    </xf>
    <xf numFmtId="0" fontId="94" fillId="17" borderId="0" xfId="0" applyFont="1" applyFill="1" applyAlignment="1">
      <alignment horizontal="center" vertical="center" wrapText="1"/>
    </xf>
    <xf numFmtId="14" fontId="12" fillId="17" borderId="125" xfId="17" applyNumberFormat="1" applyFont="1" applyFill="1" applyBorder="1" applyAlignment="1">
      <alignment horizontal="center" vertical="center" wrapText="1"/>
    </xf>
    <xf numFmtId="14" fontId="17" fillId="19" borderId="245" xfId="2" applyNumberFormat="1" applyFont="1" applyFill="1" applyBorder="1" applyAlignment="1">
      <alignment horizontal="center" vertical="center"/>
    </xf>
    <xf numFmtId="0" fontId="126" fillId="17" borderId="228" xfId="2" applyFont="1" applyFill="1" applyBorder="1" applyAlignment="1">
      <alignment horizontal="center" vertical="center" wrapText="1"/>
    </xf>
    <xf numFmtId="0" fontId="21" fillId="17" borderId="228" xfId="2" applyFont="1" applyFill="1" applyBorder="1" applyAlignment="1">
      <alignment horizontal="left" vertical="center" shrinkToFit="1"/>
    </xf>
    <xf numFmtId="14" fontId="21" fillId="17" borderId="228" xfId="2" applyNumberFormat="1" applyFont="1" applyFill="1" applyBorder="1" applyAlignment="1">
      <alignment horizontal="center" vertical="center"/>
    </xf>
    <xf numFmtId="14" fontId="21" fillId="17" borderId="229" xfId="2" applyNumberFormat="1" applyFont="1" applyFill="1" applyBorder="1" applyAlignment="1">
      <alignment horizontal="center" vertical="center"/>
    </xf>
    <xf numFmtId="0" fontId="154" fillId="19" borderId="274" xfId="2" applyFont="1" applyFill="1" applyBorder="1" applyAlignment="1">
      <alignment horizontal="center" vertical="center" wrapText="1"/>
    </xf>
    <xf numFmtId="0" fontId="126" fillId="19" borderId="274" xfId="2" applyFont="1" applyFill="1" applyBorder="1" applyAlignment="1">
      <alignment horizontal="center" vertical="center" wrapText="1"/>
    </xf>
    <xf numFmtId="0" fontId="21" fillId="19" borderId="274" xfId="2" applyFont="1" applyFill="1" applyBorder="1" applyAlignment="1">
      <alignment horizontal="left" vertical="center" shrinkToFit="1"/>
    </xf>
    <xf numFmtId="14" fontId="21" fillId="19" borderId="274" xfId="2" applyNumberFormat="1" applyFont="1" applyFill="1" applyBorder="1" applyAlignment="1">
      <alignment horizontal="center" vertical="center"/>
    </xf>
    <xf numFmtId="14" fontId="21" fillId="19" borderId="275" xfId="2" applyNumberFormat="1" applyFont="1" applyFill="1" applyBorder="1" applyAlignment="1">
      <alignment horizontal="center" vertical="center"/>
    </xf>
    <xf numFmtId="0" fontId="154" fillId="25" borderId="274" xfId="2" applyFont="1" applyFill="1" applyBorder="1" applyAlignment="1">
      <alignment horizontal="center" vertical="center" wrapText="1"/>
    </xf>
    <xf numFmtId="0" fontId="126" fillId="25" borderId="274" xfId="2" applyFont="1" applyFill="1" applyBorder="1" applyAlignment="1">
      <alignment horizontal="center" vertical="center" wrapText="1"/>
    </xf>
    <xf numFmtId="0" fontId="21" fillId="25" borderId="274" xfId="2" applyFont="1" applyFill="1" applyBorder="1" applyAlignment="1">
      <alignment horizontal="left" vertical="center" shrinkToFit="1"/>
    </xf>
    <xf numFmtId="14" fontId="21" fillId="25" borderId="274" xfId="2" applyNumberFormat="1" applyFont="1" applyFill="1" applyBorder="1" applyAlignment="1">
      <alignment horizontal="center" vertical="center"/>
    </xf>
    <xf numFmtId="14" fontId="21" fillId="25" borderId="275" xfId="2" applyNumberFormat="1" applyFont="1" applyFill="1" applyBorder="1" applyAlignment="1">
      <alignment horizontal="center" vertical="center"/>
    </xf>
    <xf numFmtId="0" fontId="154" fillId="24" borderId="274" xfId="2" applyFont="1" applyFill="1" applyBorder="1" applyAlignment="1">
      <alignment horizontal="center" vertical="center" wrapText="1"/>
    </xf>
    <xf numFmtId="0" fontId="126" fillId="24" borderId="274" xfId="2" applyFont="1" applyFill="1" applyBorder="1" applyAlignment="1">
      <alignment horizontal="center" vertical="center" wrapText="1"/>
    </xf>
    <xf numFmtId="0" fontId="21" fillId="24" borderId="274" xfId="2" applyFont="1" applyFill="1" applyBorder="1" applyAlignment="1">
      <alignment horizontal="left" vertical="center" shrinkToFit="1"/>
    </xf>
    <xf numFmtId="14" fontId="21" fillId="24" borderId="274" xfId="2" applyNumberFormat="1" applyFont="1" applyFill="1" applyBorder="1" applyAlignment="1">
      <alignment horizontal="center" vertical="center"/>
    </xf>
    <xf numFmtId="14" fontId="21" fillId="24" borderId="275" xfId="2" applyNumberFormat="1" applyFont="1" applyFill="1" applyBorder="1" applyAlignment="1">
      <alignment horizontal="center" vertical="center"/>
    </xf>
    <xf numFmtId="0" fontId="154" fillId="38" borderId="274" xfId="2" applyFont="1" applyFill="1" applyBorder="1" applyAlignment="1">
      <alignment horizontal="center" vertical="center" wrapText="1"/>
    </xf>
    <xf numFmtId="0" fontId="126" fillId="38" borderId="274" xfId="2" applyFont="1" applyFill="1" applyBorder="1" applyAlignment="1">
      <alignment horizontal="center" vertical="center" wrapText="1"/>
    </xf>
    <xf numFmtId="0" fontId="21" fillId="38" borderId="274" xfId="2" applyFont="1" applyFill="1" applyBorder="1" applyAlignment="1">
      <alignment horizontal="left" vertical="center" shrinkToFit="1"/>
    </xf>
    <xf numFmtId="14" fontId="21" fillId="38" borderId="274" xfId="2" applyNumberFormat="1" applyFont="1" applyFill="1" applyBorder="1" applyAlignment="1">
      <alignment horizontal="center" vertical="center"/>
    </xf>
    <xf numFmtId="14" fontId="21" fillId="38" borderId="275" xfId="2" applyNumberFormat="1" applyFont="1" applyFill="1" applyBorder="1" applyAlignment="1">
      <alignment horizontal="center" vertical="center"/>
    </xf>
    <xf numFmtId="0" fontId="154" fillId="45" borderId="274" xfId="2" applyFont="1" applyFill="1" applyBorder="1" applyAlignment="1">
      <alignment horizontal="center" vertical="center" wrapText="1"/>
    </xf>
    <xf numFmtId="0" fontId="126" fillId="45" borderId="274" xfId="2" applyFont="1" applyFill="1" applyBorder="1" applyAlignment="1">
      <alignment horizontal="center" vertical="center" wrapText="1"/>
    </xf>
    <xf numFmtId="0" fontId="21" fillId="45" borderId="274" xfId="2" applyFont="1" applyFill="1" applyBorder="1" applyAlignment="1">
      <alignment horizontal="left" vertical="center" shrinkToFit="1"/>
    </xf>
    <xf numFmtId="14" fontId="21" fillId="45" borderId="274" xfId="2" applyNumberFormat="1" applyFont="1" applyFill="1" applyBorder="1" applyAlignment="1">
      <alignment horizontal="center" vertical="center"/>
    </xf>
    <xf numFmtId="14" fontId="21" fillId="45" borderId="275" xfId="2" applyNumberFormat="1" applyFont="1" applyFill="1" applyBorder="1" applyAlignment="1">
      <alignment horizontal="center" vertical="center"/>
    </xf>
    <xf numFmtId="0" fontId="89" fillId="19" borderId="124" xfId="17" applyFont="1" applyFill="1" applyBorder="1" applyAlignment="1">
      <alignment horizontal="center" vertical="center" wrapText="1"/>
    </xf>
    <xf numFmtId="14" fontId="89" fillId="19" borderId="125" xfId="17" applyNumberFormat="1" applyFont="1" applyFill="1" applyBorder="1" applyAlignment="1">
      <alignment horizontal="center" vertical="center"/>
    </xf>
    <xf numFmtId="0" fontId="67" fillId="19" borderId="124" xfId="0" applyFont="1" applyFill="1" applyBorder="1" applyAlignment="1">
      <alignment horizontal="center" vertical="center" wrapText="1"/>
    </xf>
    <xf numFmtId="0" fontId="67" fillId="19" borderId="0" xfId="0" applyFont="1" applyFill="1" applyAlignment="1">
      <alignment horizontal="center" vertical="center"/>
    </xf>
    <xf numFmtId="0" fontId="95" fillId="19" borderId="124" xfId="17" applyFont="1" applyFill="1" applyBorder="1" applyAlignment="1">
      <alignment horizontal="center" vertical="center" wrapText="1"/>
    </xf>
    <xf numFmtId="0" fontId="175" fillId="19" borderId="0" xfId="0" applyFont="1" applyFill="1">
      <alignment vertical="center"/>
    </xf>
    <xf numFmtId="14" fontId="95" fillId="19" borderId="125" xfId="17" applyNumberFormat="1" applyFont="1" applyFill="1" applyBorder="1" applyAlignment="1">
      <alignment horizontal="center" vertical="center" wrapText="1"/>
    </xf>
    <xf numFmtId="0" fontId="8" fillId="17" borderId="261" xfId="1" applyFill="1" applyBorder="1" applyAlignment="1" applyProtection="1">
      <alignment vertical="center" wrapText="1"/>
    </xf>
    <xf numFmtId="0" fontId="84" fillId="19" borderId="0" xfId="2" applyFont="1" applyFill="1" applyAlignment="1">
      <alignment horizontal="center" vertical="center" wrapText="1"/>
    </xf>
    <xf numFmtId="0" fontId="114" fillId="0" borderId="108" xfId="1" applyFont="1" applyFill="1" applyBorder="1" applyAlignment="1" applyProtection="1">
      <alignment vertical="top" wrapText="1"/>
    </xf>
    <xf numFmtId="0" fontId="177" fillId="0" borderId="0" xfId="2" applyFont="1">
      <alignment vertical="center"/>
    </xf>
    <xf numFmtId="0" fontId="178" fillId="46" borderId="0" xfId="4" applyFont="1" applyFill="1"/>
    <xf numFmtId="0" fontId="179" fillId="46" borderId="0" xfId="4" applyFont="1" applyFill="1"/>
    <xf numFmtId="0" fontId="0" fillId="33" borderId="0" xfId="0" applyFill="1">
      <alignment vertical="center"/>
    </xf>
    <xf numFmtId="0" fontId="183" fillId="33" borderId="0" xfId="0" applyFont="1" applyFill="1" applyAlignment="1">
      <alignment horizontal="center" vertical="center" wrapText="1"/>
    </xf>
    <xf numFmtId="0" fontId="70" fillId="0" borderId="0" xfId="0" applyFont="1" applyAlignment="1">
      <alignment horizontal="left" vertical="center" wrapText="1"/>
    </xf>
    <xf numFmtId="0" fontId="74"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top" wrapText="1"/>
    </xf>
    <xf numFmtId="0" fontId="70" fillId="0" borderId="0" xfId="0" applyFont="1" applyAlignment="1">
      <alignment horizontal="left" vertical="top" wrapText="1"/>
    </xf>
    <xf numFmtId="0" fontId="71" fillId="0" borderId="0" xfId="0" applyFont="1" applyAlignment="1">
      <alignment horizontal="left" vertical="center" wrapText="1"/>
    </xf>
    <xf numFmtId="0" fontId="6" fillId="0" borderId="33" xfId="0" applyFont="1" applyBorder="1" applyAlignment="1">
      <alignment horizontal="left" vertical="center"/>
    </xf>
    <xf numFmtId="0" fontId="6" fillId="0" borderId="0" xfId="0" applyFont="1" applyAlignment="1">
      <alignment horizontal="left" vertical="center"/>
    </xf>
    <xf numFmtId="0" fontId="6" fillId="0" borderId="35" xfId="0" applyFont="1" applyBorder="1" applyAlignment="1">
      <alignment horizontal="left" vertical="center"/>
    </xf>
    <xf numFmtId="0" fontId="99" fillId="5" borderId="0" xfId="0" applyFont="1" applyFill="1" applyAlignment="1">
      <alignment horizontal="left" vertical="center" wrapText="1"/>
    </xf>
    <xf numFmtId="0" fontId="99" fillId="5" borderId="35" xfId="0" applyFont="1" applyFill="1" applyBorder="1" applyAlignment="1">
      <alignment horizontal="left" vertical="center" wrapText="1"/>
    </xf>
    <xf numFmtId="0" fontId="99" fillId="5" borderId="0" xfId="0" applyFont="1" applyFill="1" applyAlignment="1">
      <alignment horizontal="left" vertical="center"/>
    </xf>
    <xf numFmtId="0" fontId="99" fillId="5" borderId="0" xfId="0" applyFont="1" applyFill="1" applyAlignment="1">
      <alignment horizontal="left" vertical="top" wrapText="1"/>
    </xf>
    <xf numFmtId="0" fontId="8" fillId="0" borderId="0" xfId="1" applyAlignment="1" applyProtection="1">
      <alignment horizontal="center" vertical="center" wrapText="1"/>
    </xf>
    <xf numFmtId="0" fontId="40" fillId="17" borderId="0" xfId="17" applyFont="1" applyFill="1" applyAlignment="1">
      <alignment horizontal="left" vertical="center"/>
    </xf>
    <xf numFmtId="0" fontId="47" fillId="17" borderId="27" xfId="17" applyFont="1" applyFill="1" applyBorder="1" applyAlignment="1">
      <alignment horizontal="center" vertical="center"/>
    </xf>
    <xf numFmtId="0" fontId="47" fillId="17" borderId="28" xfId="17" applyFont="1" applyFill="1" applyBorder="1" applyAlignment="1">
      <alignment horizontal="center" vertical="center"/>
    </xf>
    <xf numFmtId="0" fontId="47" fillId="0" borderId="28" xfId="17" applyFont="1" applyBorder="1" applyAlignment="1">
      <alignment horizontal="center" vertical="center"/>
    </xf>
    <xf numFmtId="0" fontId="47" fillId="0" borderId="29" xfId="17" applyFont="1" applyBorder="1" applyAlignment="1">
      <alignment horizontal="center" vertical="center"/>
    </xf>
    <xf numFmtId="0" fontId="1" fillId="0" borderId="36" xfId="17" applyBorder="1" applyAlignment="1">
      <alignment horizontal="center" vertical="center"/>
    </xf>
    <xf numFmtId="0" fontId="1" fillId="0" borderId="37" xfId="17" applyBorder="1" applyAlignment="1">
      <alignment horizontal="center" vertical="center"/>
    </xf>
    <xf numFmtId="0" fontId="1" fillId="0" borderId="38" xfId="17" applyBorder="1" applyAlignment="1">
      <alignment horizontal="center" vertical="center"/>
    </xf>
    <xf numFmtId="0" fontId="35" fillId="0" borderId="39" xfId="17" applyFont="1" applyBorder="1" applyAlignment="1">
      <alignment horizontal="center" vertical="center" wrapText="1"/>
    </xf>
    <xf numFmtId="0" fontId="35" fillId="0" borderId="23" xfId="17" applyFont="1" applyBorder="1" applyAlignment="1">
      <alignment horizontal="center" vertical="center" wrapText="1"/>
    </xf>
    <xf numFmtId="0" fontId="31" fillId="15" borderId="0" xfId="17" applyFont="1" applyFill="1" applyAlignment="1">
      <alignment horizontal="center" vertical="center"/>
    </xf>
    <xf numFmtId="179" fontId="125" fillId="0" borderId="114" xfId="17" applyNumberFormat="1" applyFont="1" applyBorder="1" applyAlignment="1">
      <alignment horizontal="center" vertical="center" shrinkToFit="1"/>
    </xf>
    <xf numFmtId="179" fontId="125" fillId="0" borderId="115" xfId="17" applyNumberFormat="1" applyFont="1" applyBorder="1" applyAlignment="1">
      <alignment horizontal="center" vertical="center" shrinkToFit="1"/>
    </xf>
    <xf numFmtId="0" fontId="45" fillId="0" borderId="40" xfId="17" applyFont="1" applyBorder="1" applyAlignment="1">
      <alignment horizontal="center" vertical="center"/>
    </xf>
    <xf numFmtId="0" fontId="45" fillId="0" borderId="41" xfId="17" applyFont="1" applyBorder="1" applyAlignment="1">
      <alignment horizontal="center" vertical="center"/>
    </xf>
    <xf numFmtId="0" fontId="10" fillId="6" borderId="101" xfId="17" applyFont="1" applyFill="1" applyBorder="1" applyAlignment="1">
      <alignment horizontal="center" vertical="center" wrapText="1"/>
    </xf>
    <xf numFmtId="0" fontId="10" fillId="6" borderId="99" xfId="17" applyFont="1" applyFill="1" applyBorder="1" applyAlignment="1">
      <alignment horizontal="center" vertical="center" wrapText="1"/>
    </xf>
    <xf numFmtId="0" fontId="10" fillId="6" borderId="102" xfId="17" applyFont="1" applyFill="1" applyBorder="1" applyAlignment="1">
      <alignment horizontal="center" vertical="center" wrapText="1"/>
    </xf>
    <xf numFmtId="0" fontId="89" fillId="17" borderId="126" xfId="17" applyFont="1" applyFill="1" applyBorder="1" applyAlignment="1">
      <alignment horizontal="left" vertical="top" wrapText="1"/>
    </xf>
    <xf numFmtId="0" fontId="89" fillId="17" borderId="122" xfId="17" applyFont="1" applyFill="1" applyBorder="1" applyAlignment="1">
      <alignment horizontal="left" vertical="top" wrapText="1"/>
    </xf>
    <xf numFmtId="0" fontId="89" fillId="17" borderId="123" xfId="17" applyFont="1" applyFill="1" applyBorder="1" applyAlignment="1">
      <alignment horizontal="left" vertical="top" wrapText="1"/>
    </xf>
    <xf numFmtId="0" fontId="34" fillId="19" borderId="126" xfId="17" applyFont="1" applyFill="1" applyBorder="1" applyAlignment="1">
      <alignment horizontal="left" vertical="top" wrapText="1"/>
    </xf>
    <xf numFmtId="0" fontId="34" fillId="19" borderId="122" xfId="17" applyFont="1" applyFill="1" applyBorder="1" applyAlignment="1">
      <alignment horizontal="left" vertical="top" wrapText="1"/>
    </xf>
    <xf numFmtId="0" fontId="34" fillId="19" borderId="123" xfId="17" applyFont="1" applyFill="1" applyBorder="1" applyAlignment="1">
      <alignment horizontal="left" vertical="top" wrapText="1"/>
    </xf>
    <xf numFmtId="0" fontId="34" fillId="17" borderId="42" xfId="18" applyFont="1" applyFill="1" applyBorder="1" applyAlignment="1">
      <alignment horizontal="center" vertical="center"/>
    </xf>
    <xf numFmtId="0" fontId="34" fillId="17" borderId="43" xfId="18" applyFont="1" applyFill="1" applyBorder="1" applyAlignment="1">
      <alignment horizontal="center" vertical="center"/>
    </xf>
    <xf numFmtId="0" fontId="11" fillId="0" borderId="118" xfId="17" applyFont="1" applyBorder="1" applyAlignment="1">
      <alignment horizontal="center" vertical="center" wrapText="1"/>
    </xf>
    <xf numFmtId="0" fontId="11" fillId="0" borderId="119" xfId="17" applyFont="1" applyBorder="1" applyAlignment="1">
      <alignment horizontal="center" vertical="center" wrapText="1"/>
    </xf>
    <xf numFmtId="0" fontId="11" fillId="0" borderId="120" xfId="17" applyFont="1" applyBorder="1" applyAlignment="1">
      <alignment horizontal="center" vertical="center" wrapText="1"/>
    </xf>
    <xf numFmtId="0" fontId="52" fillId="17" borderId="67" xfId="17" applyFont="1" applyFill="1" applyBorder="1" applyAlignment="1">
      <alignment horizontal="center" vertical="center"/>
    </xf>
    <xf numFmtId="0" fontId="52" fillId="17" borderId="68" xfId="17" applyFont="1" applyFill="1" applyBorder="1" applyAlignment="1">
      <alignment horizontal="center" vertical="center"/>
    </xf>
    <xf numFmtId="0" fontId="52" fillId="17" borderId="69" xfId="17" applyFont="1" applyFill="1" applyBorder="1" applyAlignment="1">
      <alignment horizontal="center" vertical="center"/>
    </xf>
    <xf numFmtId="0" fontId="34" fillId="19" borderId="195" xfId="17" applyFont="1" applyFill="1" applyBorder="1" applyAlignment="1">
      <alignment horizontal="left" vertical="top" wrapText="1"/>
    </xf>
    <xf numFmtId="0" fontId="34" fillId="19" borderId="193" xfId="17" applyFont="1" applyFill="1" applyBorder="1" applyAlignment="1">
      <alignment horizontal="left" vertical="top" wrapText="1"/>
    </xf>
    <xf numFmtId="0" fontId="34" fillId="19" borderId="194" xfId="17" applyFont="1" applyFill="1" applyBorder="1" applyAlignment="1">
      <alignment horizontal="left" vertical="top" wrapText="1"/>
    </xf>
    <xf numFmtId="0" fontId="103" fillId="17" borderId="192" xfId="17" applyFont="1" applyFill="1" applyBorder="1" applyAlignment="1">
      <alignment horizontal="left" vertical="top" wrapText="1"/>
    </xf>
    <xf numFmtId="0" fontId="103" fillId="17" borderId="193" xfId="17" applyFont="1" applyFill="1" applyBorder="1" applyAlignment="1">
      <alignment horizontal="left" vertical="top" wrapText="1"/>
    </xf>
    <xf numFmtId="0" fontId="103" fillId="17" borderId="194" xfId="17" applyFont="1" applyFill="1" applyBorder="1" applyAlignment="1">
      <alignment horizontal="left" vertical="top" wrapText="1"/>
    </xf>
    <xf numFmtId="0" fontId="34" fillId="17" borderId="126" xfId="17" applyFont="1" applyFill="1" applyBorder="1" applyAlignment="1">
      <alignment horizontal="left" vertical="top" wrapText="1"/>
    </xf>
    <xf numFmtId="0" fontId="34" fillId="17" borderId="122" xfId="17" applyFont="1" applyFill="1" applyBorder="1" applyAlignment="1">
      <alignment horizontal="left" vertical="top" wrapText="1"/>
    </xf>
    <xf numFmtId="0" fontId="34" fillId="17" borderId="123" xfId="17" applyFont="1" applyFill="1" applyBorder="1" applyAlignment="1">
      <alignment horizontal="left" vertical="top" wrapText="1"/>
    </xf>
    <xf numFmtId="0" fontId="156" fillId="17" borderId="126" xfId="17" applyFont="1" applyFill="1" applyBorder="1" applyAlignment="1">
      <alignment horizontal="left" vertical="top" wrapText="1"/>
    </xf>
    <xf numFmtId="0" fontId="1" fillId="9" borderId="0" xfId="17" applyFill="1" applyAlignment="1">
      <alignment horizontal="center" vertical="center" wrapText="1"/>
    </xf>
    <xf numFmtId="0" fontId="1" fillId="9" borderId="26" xfId="17" applyFill="1" applyBorder="1" applyAlignment="1">
      <alignment horizontal="center" vertical="center" wrapText="1"/>
    </xf>
    <xf numFmtId="0" fontId="89" fillId="19" borderId="126" xfId="17" applyFont="1" applyFill="1" applyBorder="1" applyAlignment="1">
      <alignment horizontal="left" vertical="top" wrapText="1"/>
    </xf>
    <xf numFmtId="0" fontId="89" fillId="19" borderId="122" xfId="17" applyFont="1" applyFill="1" applyBorder="1" applyAlignment="1">
      <alignment horizontal="left" vertical="top" wrapText="1"/>
    </xf>
    <xf numFmtId="0" fontId="89" fillId="19" borderId="123" xfId="17" applyFont="1" applyFill="1" applyBorder="1" applyAlignment="1">
      <alignment horizontal="left" vertical="top" wrapText="1"/>
    </xf>
    <xf numFmtId="0" fontId="12" fillId="17" borderId="126" xfId="17" applyFont="1" applyFill="1" applyBorder="1" applyAlignment="1">
      <alignment horizontal="left" vertical="top" wrapText="1"/>
    </xf>
    <xf numFmtId="0" fontId="12" fillId="17" borderId="122" xfId="17" applyFont="1" applyFill="1" applyBorder="1" applyAlignment="1">
      <alignment horizontal="left" vertical="top" wrapText="1"/>
    </xf>
    <xf numFmtId="0" fontId="12" fillId="17" borderId="123" xfId="17" applyFont="1" applyFill="1" applyBorder="1" applyAlignment="1">
      <alignment horizontal="left" vertical="top" wrapText="1"/>
    </xf>
    <xf numFmtId="0" fontId="156" fillId="19" borderId="126" xfId="17" applyFont="1" applyFill="1" applyBorder="1" applyAlignment="1">
      <alignment horizontal="left" vertical="top" wrapText="1"/>
    </xf>
    <xf numFmtId="0" fontId="156" fillId="19" borderId="131" xfId="17" applyFont="1" applyFill="1" applyBorder="1" applyAlignment="1">
      <alignment horizontal="left" vertical="top" wrapText="1"/>
    </xf>
    <xf numFmtId="0" fontId="34" fillId="19" borderId="124" xfId="17" applyFont="1" applyFill="1" applyBorder="1" applyAlignment="1">
      <alignment horizontal="left" vertical="top" wrapText="1"/>
    </xf>
    <xf numFmtId="0" fontId="156" fillId="17" borderId="195" xfId="17" applyFont="1" applyFill="1" applyBorder="1" applyAlignment="1">
      <alignment horizontal="left" vertical="top" wrapText="1"/>
    </xf>
    <xf numFmtId="0" fontId="47" fillId="17" borderId="193" xfId="17" applyFont="1" applyFill="1" applyBorder="1" applyAlignment="1">
      <alignment horizontal="left" vertical="top" wrapText="1"/>
    </xf>
    <xf numFmtId="0" fontId="47" fillId="17" borderId="194" xfId="17" applyFont="1" applyFill="1" applyBorder="1" applyAlignment="1">
      <alignment horizontal="left" vertical="top" wrapText="1"/>
    </xf>
    <xf numFmtId="0" fontId="12" fillId="17" borderId="126" xfId="2" applyFont="1" applyFill="1" applyBorder="1" applyAlignment="1">
      <alignment horizontal="left" vertical="top" wrapText="1"/>
    </xf>
    <xf numFmtId="0" fontId="12" fillId="17" borderId="122" xfId="2" applyFont="1" applyFill="1" applyBorder="1" applyAlignment="1">
      <alignment horizontal="left" vertical="top" wrapText="1"/>
    </xf>
    <xf numFmtId="0" fontId="12" fillId="17" borderId="123" xfId="2" applyFont="1" applyFill="1" applyBorder="1" applyAlignment="1">
      <alignment horizontal="left" vertical="top" wrapText="1"/>
    </xf>
    <xf numFmtId="0" fontId="21" fillId="17" borderId="126" xfId="2" applyFont="1" applyFill="1" applyBorder="1" applyAlignment="1">
      <alignment horizontal="left" vertical="top" wrapText="1"/>
    </xf>
    <xf numFmtId="0" fontId="21" fillId="17" borderId="122" xfId="2" applyFont="1" applyFill="1" applyBorder="1" applyAlignment="1">
      <alignment horizontal="left" vertical="top" wrapText="1"/>
    </xf>
    <xf numFmtId="0" fontId="21" fillId="17" borderId="123" xfId="2" applyFont="1" applyFill="1" applyBorder="1" applyAlignment="1">
      <alignment horizontal="left" vertical="top" wrapText="1"/>
    </xf>
    <xf numFmtId="0" fontId="57" fillId="11" borderId="142" xfId="17" applyFont="1" applyFill="1" applyBorder="1" applyAlignment="1">
      <alignment horizontal="right" vertical="center" wrapText="1"/>
    </xf>
    <xf numFmtId="0" fontId="58" fillId="11" borderId="142" xfId="0" applyFont="1" applyFill="1" applyBorder="1" applyAlignment="1">
      <alignment horizontal="right" vertical="center"/>
    </xf>
    <xf numFmtId="0" fontId="0" fillId="11" borderId="142" xfId="0" applyFill="1" applyBorder="1" applyAlignment="1">
      <alignment horizontal="right" vertical="center"/>
    </xf>
    <xf numFmtId="180" fontId="57" fillId="11" borderId="142" xfId="17" applyNumberFormat="1" applyFont="1" applyFill="1" applyBorder="1" applyAlignment="1">
      <alignment horizontal="center" vertical="center" wrapText="1"/>
    </xf>
    <xf numFmtId="180" fontId="0" fillId="11" borderId="142" xfId="0" applyNumberFormat="1" applyFill="1" applyBorder="1" applyAlignment="1">
      <alignment horizontal="center" vertical="center" wrapText="1"/>
    </xf>
    <xf numFmtId="0" fontId="59" fillId="12" borderId="143" xfId="17" applyFont="1" applyFill="1" applyBorder="1" applyAlignment="1">
      <alignment horizontal="center" vertical="center" wrapText="1"/>
    </xf>
    <xf numFmtId="0" fontId="60" fillId="12" borderId="143" xfId="0" applyFont="1" applyFill="1" applyBorder="1" applyAlignment="1">
      <alignment horizontal="center" vertical="center"/>
    </xf>
    <xf numFmtId="0" fontId="59" fillId="9" borderId="143" xfId="0" applyFont="1" applyFill="1" applyBorder="1" applyAlignment="1">
      <alignment horizontal="center" vertical="center"/>
    </xf>
    <xf numFmtId="0" fontId="62" fillId="9" borderId="143" xfId="0" applyFont="1" applyFill="1" applyBorder="1" applyAlignment="1">
      <alignment horizontal="center" vertical="center"/>
    </xf>
    <xf numFmtId="0" fontId="64" fillId="16" borderId="53" xfId="16" applyFont="1" applyFill="1" applyBorder="1" applyAlignment="1">
      <alignment horizontal="center" vertical="center"/>
    </xf>
    <xf numFmtId="0" fontId="64" fillId="16" borderId="58" xfId="16" applyFont="1" applyFill="1" applyBorder="1" applyAlignment="1">
      <alignment horizontal="center" vertical="center"/>
    </xf>
    <xf numFmtId="0" fontId="64" fillId="16" borderId="60" xfId="16" applyFont="1" applyFill="1" applyBorder="1" applyAlignment="1">
      <alignment horizontal="center" vertical="center"/>
    </xf>
    <xf numFmtId="0" fontId="65" fillId="2" borderId="54" xfId="16" applyFont="1" applyFill="1" applyBorder="1" applyAlignment="1">
      <alignment vertical="center" wrapText="1"/>
    </xf>
    <xf numFmtId="0" fontId="65" fillId="2" borderId="55" xfId="16" applyFont="1" applyFill="1" applyBorder="1" applyAlignment="1">
      <alignment vertical="center" wrapText="1"/>
    </xf>
    <xf numFmtId="0" fontId="65" fillId="2" borderId="56" xfId="16" applyFont="1" applyFill="1" applyBorder="1" applyAlignment="1">
      <alignment vertical="center" wrapText="1"/>
    </xf>
    <xf numFmtId="0" fontId="65" fillId="2" borderId="48" xfId="16" applyFont="1" applyFill="1" applyBorder="1" applyAlignment="1">
      <alignment vertical="center" wrapText="1"/>
    </xf>
    <xf numFmtId="0" fontId="65" fillId="2" borderId="0" xfId="16" applyFont="1" applyFill="1" applyAlignment="1">
      <alignment vertical="center" wrapText="1"/>
    </xf>
    <xf numFmtId="0" fontId="65" fillId="2" borderId="49" xfId="16" applyFont="1" applyFill="1" applyBorder="1" applyAlignment="1">
      <alignment vertical="center" wrapText="1"/>
    </xf>
    <xf numFmtId="0" fontId="65" fillId="2" borderId="61" xfId="16" applyFont="1" applyFill="1" applyBorder="1" applyAlignment="1">
      <alignment vertical="center" wrapText="1"/>
    </xf>
    <xf numFmtId="0" fontId="65" fillId="2" borderId="62" xfId="16" applyFont="1" applyFill="1" applyBorder="1" applyAlignment="1">
      <alignment vertical="center" wrapText="1"/>
    </xf>
    <xf numFmtId="0" fontId="65" fillId="2" borderId="63" xfId="16" applyFont="1" applyFill="1" applyBorder="1" applyAlignment="1">
      <alignment vertical="center" wrapText="1"/>
    </xf>
    <xf numFmtId="0" fontId="65" fillId="2" borderId="54" xfId="16" applyFont="1" applyFill="1" applyBorder="1" applyAlignment="1">
      <alignment horizontal="left" vertical="center" wrapText="1"/>
    </xf>
    <xf numFmtId="0" fontId="65" fillId="2" borderId="55" xfId="16" applyFont="1" applyFill="1" applyBorder="1" applyAlignment="1">
      <alignment horizontal="left" vertical="center" wrapText="1"/>
    </xf>
    <xf numFmtId="0" fontId="65" fillId="2" borderId="57" xfId="16" applyFont="1" applyFill="1" applyBorder="1" applyAlignment="1">
      <alignment horizontal="left" vertical="center" wrapText="1"/>
    </xf>
    <xf numFmtId="0" fontId="65" fillId="2" borderId="48" xfId="16" applyFont="1" applyFill="1" applyBorder="1" applyAlignment="1">
      <alignment horizontal="left" vertical="center" wrapText="1"/>
    </xf>
    <xf numFmtId="0" fontId="65" fillId="2" borderId="0" xfId="16" applyFont="1" applyFill="1" applyAlignment="1">
      <alignment horizontal="left" vertical="center" wrapText="1"/>
    </xf>
    <xf numFmtId="0" fontId="65" fillId="2" borderId="59" xfId="16" applyFont="1" applyFill="1" applyBorder="1" applyAlignment="1">
      <alignment horizontal="left" vertical="center" wrapText="1"/>
    </xf>
    <xf numFmtId="0" fontId="65" fillId="2" borderId="61" xfId="16" applyFont="1" applyFill="1" applyBorder="1" applyAlignment="1">
      <alignment horizontal="left" vertical="center" wrapText="1"/>
    </xf>
    <xf numFmtId="0" fontId="65" fillId="2" borderId="62" xfId="16" applyFont="1" applyFill="1" applyBorder="1" applyAlignment="1">
      <alignment horizontal="left" vertical="center" wrapText="1"/>
    </xf>
    <xf numFmtId="0" fontId="65" fillId="2" borderId="64" xfId="16" applyFont="1" applyFill="1" applyBorder="1" applyAlignment="1">
      <alignment horizontal="left" vertical="center" wrapText="1"/>
    </xf>
    <xf numFmtId="0" fontId="34" fillId="17" borderId="267" xfId="17" applyFont="1" applyFill="1" applyBorder="1" applyAlignment="1">
      <alignment horizontal="left" vertical="top" wrapText="1"/>
    </xf>
    <xf numFmtId="0" fontId="34" fillId="17" borderId="268" xfId="17" applyFont="1" applyFill="1" applyBorder="1" applyAlignment="1">
      <alignment horizontal="left" vertical="top" wrapText="1"/>
    </xf>
    <xf numFmtId="0" fontId="34" fillId="17" borderId="269" xfId="17" applyFont="1" applyFill="1" applyBorder="1" applyAlignment="1">
      <alignment horizontal="left" vertical="top" wrapText="1"/>
    </xf>
    <xf numFmtId="0" fontId="7" fillId="5" borderId="18" xfId="17" applyFont="1" applyFill="1" applyBorder="1" applyAlignment="1">
      <alignment horizontal="center" vertical="center" wrapText="1"/>
    </xf>
    <xf numFmtId="0" fontId="57" fillId="38" borderId="136" xfId="17" applyFont="1" applyFill="1" applyBorder="1" applyAlignment="1">
      <alignment horizontal="center" vertical="center" wrapText="1"/>
    </xf>
    <xf numFmtId="0" fontId="55" fillId="38" borderId="136" xfId="17" applyFont="1" applyFill="1" applyBorder="1" applyAlignment="1">
      <alignment horizontal="center" vertical="center" wrapText="1"/>
    </xf>
    <xf numFmtId="0" fontId="0" fillId="38" borderId="136" xfId="0" applyFill="1" applyBorder="1" applyAlignment="1">
      <alignment horizontal="center" vertical="center" wrapText="1"/>
    </xf>
    <xf numFmtId="180" fontId="57" fillId="3" borderId="138" xfId="17" applyNumberFormat="1" applyFont="1" applyFill="1" applyBorder="1" applyAlignment="1">
      <alignment horizontal="center" vertical="center" wrapText="1"/>
    </xf>
    <xf numFmtId="180" fontId="57" fillId="3" borderId="140" xfId="17" applyNumberFormat="1" applyFont="1" applyFill="1" applyBorder="1" applyAlignment="1">
      <alignment horizontal="center" vertical="center" wrapText="1"/>
    </xf>
    <xf numFmtId="0" fontId="65" fillId="3" borderId="138" xfId="17" applyFont="1" applyFill="1" applyBorder="1" applyAlignment="1">
      <alignment horizontal="center" vertical="center" wrapText="1"/>
    </xf>
    <xf numFmtId="0" fontId="65" fillId="3" borderId="139" xfId="17" applyFont="1" applyFill="1" applyBorder="1" applyAlignment="1">
      <alignment horizontal="center" vertical="center" wrapText="1"/>
    </xf>
    <xf numFmtId="0" fontId="65" fillId="3" borderId="140" xfId="17" applyFont="1" applyFill="1" applyBorder="1" applyAlignment="1">
      <alignment horizontal="center" vertical="center" wrapText="1"/>
    </xf>
    <xf numFmtId="0" fontId="21" fillId="19" borderId="126" xfId="2" applyFont="1" applyFill="1" applyBorder="1" applyAlignment="1">
      <alignment horizontal="left" vertical="top" wrapText="1"/>
    </xf>
    <xf numFmtId="0" fontId="21" fillId="19" borderId="122" xfId="2" applyFont="1" applyFill="1" applyBorder="1" applyAlignment="1">
      <alignment horizontal="left" vertical="top" wrapText="1"/>
    </xf>
    <xf numFmtId="0" fontId="21" fillId="19" borderId="123" xfId="2" applyFont="1" applyFill="1" applyBorder="1" applyAlignment="1">
      <alignment horizontal="left" vertical="top" wrapText="1"/>
    </xf>
    <xf numFmtId="0" fontId="91" fillId="17" borderId="126" xfId="2" applyFont="1" applyFill="1" applyBorder="1" applyAlignment="1">
      <alignment horizontal="left" vertical="top" wrapText="1"/>
    </xf>
    <xf numFmtId="0" fontId="91" fillId="17" borderId="122" xfId="2" applyFont="1" applyFill="1" applyBorder="1" applyAlignment="1">
      <alignment horizontal="left" vertical="top" wrapText="1"/>
    </xf>
    <xf numFmtId="0" fontId="91" fillId="17" borderId="123" xfId="2" applyFont="1" applyFill="1" applyBorder="1" applyAlignment="1">
      <alignment horizontal="left" vertical="top" wrapText="1"/>
    </xf>
    <xf numFmtId="0" fontId="180" fillId="46" borderId="280" xfId="4" applyFont="1" applyFill="1" applyBorder="1" applyAlignment="1">
      <alignment horizontal="left" vertical="center" wrapText="1" indent="1"/>
    </xf>
    <xf numFmtId="0" fontId="92" fillId="46" borderId="281" xfId="4" applyFont="1" applyFill="1" applyBorder="1" applyAlignment="1">
      <alignment horizontal="left" vertical="center" wrapText="1" indent="1"/>
    </xf>
    <xf numFmtId="0" fontId="92" fillId="46" borderId="282" xfId="4" applyFont="1" applyFill="1" applyBorder="1" applyAlignment="1">
      <alignment horizontal="left" vertical="center" wrapText="1" indent="1"/>
    </xf>
    <xf numFmtId="0" fontId="92" fillId="46" borderId="283" xfId="4" applyFont="1" applyFill="1" applyBorder="1" applyAlignment="1">
      <alignment horizontal="left" vertical="center" wrapText="1" indent="1"/>
    </xf>
    <xf numFmtId="0" fontId="92" fillId="46" borderId="0" xfId="4" applyFont="1" applyFill="1" applyAlignment="1">
      <alignment horizontal="left" vertical="center" wrapText="1" indent="1"/>
    </xf>
    <xf numFmtId="0" fontId="92" fillId="46" borderId="284" xfId="4" applyFont="1" applyFill="1" applyBorder="1" applyAlignment="1">
      <alignment horizontal="left" vertical="center" wrapText="1" indent="1"/>
    </xf>
    <xf numFmtId="0" fontId="92" fillId="46" borderId="285" xfId="4" applyFont="1" applyFill="1" applyBorder="1" applyAlignment="1">
      <alignment horizontal="left" vertical="center" wrapText="1" indent="1"/>
    </xf>
    <xf numFmtId="0" fontId="92" fillId="46" borderId="286" xfId="4" applyFont="1" applyFill="1" applyBorder="1" applyAlignment="1">
      <alignment horizontal="left" vertical="center" wrapText="1" indent="1"/>
    </xf>
    <xf numFmtId="0" fontId="92" fillId="46" borderId="287" xfId="4" applyFont="1" applyFill="1" applyBorder="1" applyAlignment="1">
      <alignment horizontal="left" vertical="center" wrapText="1" indent="1"/>
    </xf>
    <xf numFmtId="0" fontId="152" fillId="43" borderId="0" xfId="2" applyFont="1" applyFill="1" applyAlignment="1">
      <alignment horizontal="center" vertical="center"/>
    </xf>
    <xf numFmtId="0" fontId="6" fillId="0" borderId="0" xfId="2">
      <alignment vertical="center"/>
    </xf>
    <xf numFmtId="0" fontId="83" fillId="17" borderId="0" xfId="2" applyFont="1" applyFill="1" applyAlignment="1">
      <alignment horizontal="center" vertical="center"/>
    </xf>
    <xf numFmtId="0" fontId="19" fillId="17" borderId="0" xfId="2" applyFont="1" applyFill="1" applyAlignment="1">
      <alignment horizontal="center" vertical="center"/>
    </xf>
    <xf numFmtId="0" fontId="176" fillId="0" borderId="0" xfId="2" applyFont="1">
      <alignment vertical="center"/>
    </xf>
    <xf numFmtId="0" fontId="174" fillId="17" borderId="0" xfId="2" applyFont="1" applyFill="1" applyAlignment="1">
      <alignment horizontal="center" vertical="center"/>
    </xf>
    <xf numFmtId="0" fontId="6" fillId="17" borderId="0" xfId="2" applyFill="1" applyAlignment="1">
      <alignment horizontal="center" vertical="center"/>
    </xf>
    <xf numFmtId="0" fontId="170" fillId="2" borderId="0" xfId="2" applyFont="1" applyFill="1" applyAlignment="1">
      <alignment vertical="top" wrapText="1"/>
    </xf>
    <xf numFmtId="0" fontId="171" fillId="2" borderId="0" xfId="2" applyFont="1" applyFill="1" applyAlignment="1">
      <alignment vertical="top" wrapText="1"/>
    </xf>
    <xf numFmtId="0" fontId="171" fillId="0" borderId="0" xfId="2" applyFont="1" applyAlignment="1">
      <alignment vertical="top" wrapText="1"/>
    </xf>
    <xf numFmtId="0" fontId="6" fillId="0" borderId="0" xfId="2" applyAlignment="1">
      <alignment vertical="top" wrapText="1"/>
    </xf>
    <xf numFmtId="0" fontId="48" fillId="44" borderId="0" xfId="2" applyFont="1" applyFill="1" applyAlignment="1">
      <alignment horizontal="left" vertical="center" wrapText="1" indent="1"/>
    </xf>
    <xf numFmtId="0" fontId="172" fillId="0" borderId="0" xfId="2" applyFont="1" applyAlignment="1">
      <alignment horizontal="left" vertical="center" wrapText="1" indent="1"/>
    </xf>
    <xf numFmtId="14" fontId="83" fillId="19" borderId="86" xfId="1" applyNumberFormat="1" applyFont="1" applyFill="1" applyBorder="1" applyAlignment="1" applyProtection="1">
      <alignment horizontal="center" vertical="center" shrinkToFit="1"/>
    </xf>
    <xf numFmtId="14" fontId="83" fillId="19" borderId="1" xfId="1" applyNumberFormat="1" applyFont="1" applyFill="1" applyBorder="1" applyAlignment="1" applyProtection="1">
      <alignment horizontal="center" vertical="center" shrinkToFit="1"/>
    </xf>
    <xf numFmtId="14" fontId="83" fillId="19" borderId="75" xfId="1" applyNumberFormat="1" applyFont="1" applyFill="1" applyBorder="1" applyAlignment="1" applyProtection="1">
      <alignment horizontal="center" vertical="center" shrinkToFit="1"/>
    </xf>
    <xf numFmtId="14" fontId="83" fillId="19" borderId="203" xfId="1" applyNumberFormat="1" applyFont="1" applyFill="1" applyBorder="1" applyAlignment="1" applyProtection="1">
      <alignment horizontal="center" vertical="center" shrinkToFit="1"/>
    </xf>
    <xf numFmtId="14" fontId="83" fillId="19" borderId="204" xfId="1" applyNumberFormat="1" applyFont="1" applyFill="1" applyBorder="1" applyAlignment="1" applyProtection="1">
      <alignment horizontal="center" vertical="center" shrinkToFit="1"/>
    </xf>
    <xf numFmtId="14" fontId="83" fillId="19" borderId="203" xfId="1" applyNumberFormat="1" applyFont="1" applyFill="1" applyBorder="1" applyAlignment="1" applyProtection="1">
      <alignment horizontal="center" vertical="center" wrapText="1"/>
    </xf>
    <xf numFmtId="14" fontId="83" fillId="19" borderId="204" xfId="1" applyNumberFormat="1" applyFont="1" applyFill="1" applyBorder="1" applyAlignment="1" applyProtection="1">
      <alignment horizontal="center" vertical="center" wrapText="1"/>
    </xf>
    <xf numFmtId="14" fontId="83" fillId="19" borderId="203" xfId="2" applyNumberFormat="1" applyFont="1" applyFill="1" applyBorder="1" applyAlignment="1">
      <alignment horizontal="center" vertical="center" wrapText="1" shrinkToFit="1"/>
    </xf>
    <xf numFmtId="14" fontId="83" fillId="19" borderId="204" xfId="2" applyNumberFormat="1" applyFont="1" applyFill="1" applyBorder="1" applyAlignment="1">
      <alignment horizontal="center" vertical="center" wrapText="1" shrinkToFit="1"/>
    </xf>
    <xf numFmtId="14" fontId="83" fillId="19" borderId="84" xfId="1" applyNumberFormat="1" applyFont="1" applyFill="1" applyBorder="1" applyAlignment="1" applyProtection="1">
      <alignment horizontal="center" vertical="center" wrapText="1"/>
    </xf>
    <xf numFmtId="14" fontId="83" fillId="19" borderId="105" xfId="1" applyNumberFormat="1" applyFont="1" applyFill="1" applyBorder="1" applyAlignment="1" applyProtection="1">
      <alignment horizontal="center" vertical="center" wrapText="1"/>
    </xf>
    <xf numFmtId="14" fontId="83" fillId="19" borderId="1" xfId="1" applyNumberFormat="1" applyFont="1" applyFill="1" applyBorder="1" applyAlignment="1" applyProtection="1">
      <alignment horizontal="center" vertical="center" wrapText="1" shrinkToFit="1"/>
    </xf>
    <xf numFmtId="14" fontId="83" fillId="19" borderId="75" xfId="1" applyNumberFormat="1" applyFont="1" applyFill="1" applyBorder="1" applyAlignment="1" applyProtection="1">
      <alignment horizontal="center" vertical="center" wrapText="1" shrinkToFit="1"/>
    </xf>
    <xf numFmtId="14" fontId="83" fillId="19" borderId="86" xfId="2" applyNumberFormat="1" applyFont="1" applyFill="1" applyBorder="1" applyAlignment="1">
      <alignment horizontal="center" vertical="center" wrapText="1" shrinkToFit="1"/>
    </xf>
    <xf numFmtId="14" fontId="83" fillId="19" borderId="1" xfId="2" applyNumberFormat="1" applyFont="1" applyFill="1" applyBorder="1" applyAlignment="1">
      <alignment horizontal="center" vertical="center" wrapText="1" shrinkToFit="1"/>
    </xf>
    <xf numFmtId="14" fontId="83" fillId="19" borderId="86" xfId="2" applyNumberFormat="1" applyFont="1" applyFill="1" applyBorder="1" applyAlignment="1">
      <alignment horizontal="center" vertical="center" shrinkToFit="1"/>
    </xf>
    <xf numFmtId="14" fontId="83" fillId="19" borderId="1" xfId="2" applyNumberFormat="1" applyFont="1" applyFill="1" applyBorder="1" applyAlignment="1">
      <alignment horizontal="center" vertical="center" shrinkToFit="1"/>
    </xf>
    <xf numFmtId="14" fontId="83" fillId="19" borderId="75" xfId="2" applyNumberFormat="1" applyFont="1" applyFill="1" applyBorder="1" applyAlignment="1">
      <alignment horizontal="center" vertical="center" shrinkToFit="1"/>
    </xf>
    <xf numFmtId="0" fontId="67" fillId="21" borderId="209" xfId="0" applyFont="1" applyFill="1" applyBorder="1" applyAlignment="1">
      <alignment horizontal="center" vertical="center"/>
    </xf>
    <xf numFmtId="0" fontId="67" fillId="21" borderId="79" xfId="0" applyFont="1" applyFill="1" applyBorder="1" applyAlignment="1">
      <alignment horizontal="center" vertical="center"/>
    </xf>
    <xf numFmtId="0" fontId="67" fillId="25" borderId="209" xfId="0" applyFont="1" applyFill="1" applyBorder="1" applyAlignment="1">
      <alignment horizontal="center" vertical="center"/>
    </xf>
    <xf numFmtId="0" fontId="67" fillId="25" borderId="79" xfId="0" applyFont="1" applyFill="1" applyBorder="1" applyAlignment="1">
      <alignment horizontal="center" vertical="center"/>
    </xf>
    <xf numFmtId="0" fontId="67" fillId="25" borderId="80" xfId="0" applyFont="1" applyFill="1" applyBorder="1" applyAlignment="1">
      <alignment horizontal="center" vertical="center"/>
    </xf>
    <xf numFmtId="0" fontId="67" fillId="34" borderId="210" xfId="0" applyFont="1" applyFill="1" applyBorder="1" applyAlignment="1">
      <alignment horizontal="center" vertical="center"/>
    </xf>
    <xf numFmtId="0" fontId="67" fillId="34" borderId="211" xfId="0" applyFont="1" applyFill="1" applyBorder="1" applyAlignment="1">
      <alignment horizontal="center" vertical="center"/>
    </xf>
    <xf numFmtId="0" fontId="67" fillId="21" borderId="210" xfId="0" applyFont="1" applyFill="1" applyBorder="1" applyAlignment="1">
      <alignment horizontal="center" vertical="center"/>
    </xf>
    <xf numFmtId="0" fontId="67" fillId="21" borderId="212" xfId="0" applyFont="1" applyFill="1" applyBorder="1" applyAlignment="1">
      <alignment horizontal="center" vertical="center"/>
    </xf>
    <xf numFmtId="0" fontId="67" fillId="21" borderId="213" xfId="0" applyFont="1" applyFill="1" applyBorder="1" applyAlignment="1">
      <alignment horizontal="center" vertical="center"/>
    </xf>
    <xf numFmtId="0" fontId="67" fillId="25" borderId="210" xfId="0" applyFont="1" applyFill="1" applyBorder="1" applyAlignment="1">
      <alignment horizontal="center" vertical="center"/>
    </xf>
    <xf numFmtId="0" fontId="67" fillId="25" borderId="212" xfId="0" applyFont="1" applyFill="1" applyBorder="1" applyAlignment="1">
      <alignment horizontal="center" vertical="center"/>
    </xf>
    <xf numFmtId="0" fontId="67" fillId="25" borderId="211" xfId="0" applyFont="1" applyFill="1" applyBorder="1" applyAlignment="1">
      <alignment horizontal="center" vertical="center"/>
    </xf>
    <xf numFmtId="0" fontId="155" fillId="34" borderId="0" xfId="2" applyFont="1" applyFill="1" applyAlignment="1">
      <alignment horizontal="center" vertical="center"/>
    </xf>
    <xf numFmtId="0" fontId="6" fillId="0" borderId="0" xfId="2" applyAlignment="1">
      <alignment horizontal="center" vertical="center" wrapText="1"/>
    </xf>
    <xf numFmtId="0" fontId="77" fillId="29" borderId="0" xfId="2" applyFont="1" applyFill="1" applyAlignment="1">
      <alignment horizontal="left" vertical="center" wrapText="1"/>
    </xf>
    <xf numFmtId="0" fontId="77" fillId="29" borderId="0" xfId="2" applyFont="1" applyFill="1" applyAlignment="1">
      <alignment horizontal="left" vertical="center"/>
    </xf>
    <xf numFmtId="0" fontId="1" fillId="14" borderId="153" xfId="2" applyFont="1" applyFill="1" applyBorder="1" applyAlignment="1">
      <alignment vertical="top" wrapText="1"/>
    </xf>
    <xf numFmtId="0" fontId="6" fillId="0" borderId="148" xfId="2" applyBorder="1" applyAlignment="1">
      <alignment vertical="top" wrapText="1"/>
    </xf>
    <xf numFmtId="0" fontId="6" fillId="22" borderId="150" xfId="2" applyFill="1" applyBorder="1" applyAlignment="1">
      <alignment horizontal="left" vertical="top" wrapText="1"/>
    </xf>
    <xf numFmtId="0" fontId="6" fillId="22" borderId="66" xfId="2" applyFill="1" applyBorder="1" applyAlignment="1">
      <alignment horizontal="left" vertical="top" wrapText="1"/>
    </xf>
    <xf numFmtId="0" fontId="6" fillId="22" borderId="77" xfId="2" applyFill="1" applyBorder="1" applyAlignment="1">
      <alignment horizontal="left" vertical="top" wrapText="1"/>
    </xf>
    <xf numFmtId="0" fontId="1" fillId="24" borderId="150" xfId="2" applyFont="1" applyFill="1" applyBorder="1" applyAlignment="1">
      <alignment horizontal="left" vertical="top" wrapText="1"/>
    </xf>
    <xf numFmtId="0" fontId="1" fillId="24" borderId="149" xfId="2" applyFont="1" applyFill="1" applyBorder="1" applyAlignment="1">
      <alignment horizontal="left" vertical="top" wrapText="1"/>
    </xf>
    <xf numFmtId="0" fontId="8" fillId="24" borderId="66" xfId="1" applyFill="1" applyBorder="1" applyAlignment="1" applyProtection="1">
      <alignment horizontal="left" vertical="top"/>
    </xf>
    <xf numFmtId="0" fontId="6" fillId="24" borderId="76" xfId="2" applyFill="1" applyBorder="1" applyAlignment="1">
      <alignment horizontal="left" vertical="top"/>
    </xf>
    <xf numFmtId="0" fontId="6" fillId="2" borderId="151" xfId="2" applyFill="1" applyBorder="1" applyAlignment="1">
      <alignment horizontal="left" vertical="top" wrapText="1"/>
    </xf>
    <xf numFmtId="0" fontId="14" fillId="2" borderId="148" xfId="0" applyFont="1" applyFill="1" applyBorder="1" applyAlignment="1">
      <alignment horizontal="left" vertical="top" wrapText="1"/>
    </xf>
    <xf numFmtId="0" fontId="1" fillId="2" borderId="151" xfId="2" applyFont="1" applyFill="1" applyBorder="1" applyAlignment="1">
      <alignment horizontal="left" vertical="top" wrapText="1"/>
    </xf>
    <xf numFmtId="0" fontId="1" fillId="2" borderId="148" xfId="2" applyFont="1" applyFill="1" applyBorder="1" applyAlignment="1">
      <alignment horizontal="left" vertical="top" wrapText="1"/>
    </xf>
    <xf numFmtId="0" fontId="6" fillId="2" borderId="262" xfId="2" applyFill="1" applyBorder="1" applyAlignment="1">
      <alignment horizontal="center" vertical="top" wrapText="1"/>
    </xf>
    <xf numFmtId="0" fontId="6" fillId="2" borderId="78" xfId="2" applyFill="1" applyBorder="1" applyAlignment="1">
      <alignment horizontal="center" vertical="top" wrapText="1"/>
    </xf>
    <xf numFmtId="0" fontId="6" fillId="21" borderId="263" xfId="1" applyFont="1" applyFill="1" applyBorder="1" applyAlignment="1" applyProtection="1">
      <alignment horizontal="left" vertical="center" wrapText="1"/>
    </xf>
    <xf numFmtId="0" fontId="6" fillId="21" borderId="264" xfId="1" applyFont="1" applyFill="1" applyBorder="1" applyAlignment="1" applyProtection="1">
      <alignment horizontal="left" vertical="center"/>
    </xf>
    <xf numFmtId="0" fontId="143" fillId="17" borderId="176" xfId="2" applyFont="1" applyFill="1" applyBorder="1" applyAlignment="1">
      <alignment horizontal="center" vertical="center" wrapText="1"/>
    </xf>
    <xf numFmtId="0" fontId="143" fillId="17" borderId="177" xfId="2" applyFont="1" applyFill="1" applyBorder="1" applyAlignment="1">
      <alignment horizontal="center" vertical="center" wrapText="1"/>
    </xf>
    <xf numFmtId="0" fontId="143" fillId="17" borderId="178" xfId="2" applyFont="1" applyFill="1" applyBorder="1" applyAlignment="1">
      <alignment horizontal="center" vertical="center" wrapText="1"/>
    </xf>
    <xf numFmtId="0" fontId="6" fillId="5" borderId="158" xfId="2" applyFill="1" applyBorder="1">
      <alignment vertical="center"/>
    </xf>
    <xf numFmtId="0" fontId="6" fillId="5" borderId="159" xfId="2" applyFill="1" applyBorder="1">
      <alignment vertical="center"/>
    </xf>
    <xf numFmtId="0" fontId="6" fillId="5" borderId="160" xfId="2" applyFill="1" applyBorder="1">
      <alignment vertical="center"/>
    </xf>
    <xf numFmtId="0" fontId="20" fillId="5" borderId="44" xfId="2" applyFont="1" applyFill="1" applyBorder="1" applyAlignment="1">
      <alignment horizontal="center" vertical="top" wrapText="1"/>
    </xf>
    <xf numFmtId="0" fontId="20" fillId="5" borderId="41" xfId="2" applyFont="1" applyFill="1" applyBorder="1" applyAlignment="1">
      <alignment horizontal="center" vertical="top" wrapText="1"/>
    </xf>
    <xf numFmtId="0" fontId="20" fillId="5" borderId="45" xfId="2" applyFont="1" applyFill="1" applyBorder="1" applyAlignment="1">
      <alignment horizontal="center" vertical="top" wrapText="1"/>
    </xf>
    <xf numFmtId="0" fontId="20" fillId="5" borderId="46" xfId="2" applyFont="1" applyFill="1" applyBorder="1" applyAlignment="1">
      <alignment horizontal="center" vertical="top" wrapText="1"/>
    </xf>
    <xf numFmtId="0" fontId="20" fillId="5" borderId="47" xfId="2" applyFont="1" applyFill="1" applyBorder="1" applyAlignment="1">
      <alignment horizontal="center" vertical="top" wrapText="1"/>
    </xf>
    <xf numFmtId="0" fontId="1" fillId="5" borderId="6" xfId="2" applyFont="1" applyFill="1" applyBorder="1" applyAlignment="1">
      <alignment vertical="top" wrapText="1"/>
    </xf>
    <xf numFmtId="0" fontId="6" fillId="5" borderId="0" xfId="2" applyFill="1" applyAlignment="1">
      <alignment vertical="top" wrapText="1"/>
    </xf>
    <xf numFmtId="0" fontId="6" fillId="5" borderId="7" xfId="2" applyFill="1" applyBorder="1" applyAlignment="1">
      <alignment vertical="top" wrapText="1"/>
    </xf>
    <xf numFmtId="0" fontId="144" fillId="17" borderId="174" xfId="2" applyFont="1" applyFill="1" applyBorder="1" applyAlignment="1">
      <alignment horizontal="center" vertical="center" shrinkToFit="1"/>
    </xf>
    <xf numFmtId="0" fontId="144" fillId="17" borderId="163" xfId="2" applyFont="1" applyFill="1" applyBorder="1" applyAlignment="1">
      <alignment horizontal="center" vertical="center" shrinkToFit="1"/>
    </xf>
    <xf numFmtId="0" fontId="77" fillId="5" borderId="171" xfId="2" applyFont="1" applyFill="1" applyBorder="1" applyAlignment="1">
      <alignment horizontal="center" vertical="center"/>
    </xf>
    <xf numFmtId="0" fontId="77" fillId="5" borderId="172" xfId="2" applyFont="1" applyFill="1" applyBorder="1" applyAlignment="1">
      <alignment horizontal="center" vertical="center"/>
    </xf>
    <xf numFmtId="0" fontId="77" fillId="5" borderId="173" xfId="2" applyFont="1" applyFill="1" applyBorder="1" applyAlignment="1">
      <alignment horizontal="center" vertical="center"/>
    </xf>
    <xf numFmtId="0" fontId="24" fillId="17" borderId="0" xfId="19" applyFont="1" applyFill="1" applyAlignment="1">
      <alignment vertical="center" wrapText="1"/>
    </xf>
    <xf numFmtId="178" fontId="83" fillId="3" borderId="190" xfId="2" applyNumberFormat="1" applyFont="1" applyFill="1" applyBorder="1" applyAlignment="1">
      <alignment horizontal="center" vertical="center"/>
    </xf>
    <xf numFmtId="178" fontId="83" fillId="3" borderId="190" xfId="0" applyNumberFormat="1" applyFont="1" applyFill="1" applyBorder="1" applyAlignment="1">
      <alignment horizontal="center" vertical="center"/>
    </xf>
    <xf numFmtId="178" fontId="83" fillId="3" borderId="191" xfId="0" applyNumberFormat="1" applyFont="1" applyFill="1" applyBorder="1" applyAlignment="1">
      <alignment horizontal="center" vertical="center"/>
    </xf>
    <xf numFmtId="178" fontId="83" fillId="3" borderId="189" xfId="2" applyNumberFormat="1" applyFont="1" applyFill="1" applyBorder="1" applyAlignment="1">
      <alignment horizontal="center" vertical="center"/>
    </xf>
    <xf numFmtId="0" fontId="184" fillId="0" borderId="98" xfId="2" applyFont="1" applyBorder="1" applyAlignment="1">
      <alignment horizontal="left" vertical="top" wrapText="1"/>
    </xf>
    <xf numFmtId="0" fontId="185" fillId="0" borderId="104" xfId="1" applyFont="1" applyBorder="1" applyAlignment="1" applyProtection="1">
      <alignment horizontal="left" vertical="top" wrapText="1"/>
    </xf>
    <xf numFmtId="0" fontId="8" fillId="0" borderId="278" xfId="1" applyBorder="1" applyAlignment="1" applyProtection="1">
      <alignment horizontal="left" vertical="center" wrapText="1"/>
    </xf>
    <xf numFmtId="0" fontId="122" fillId="31" borderId="289" xfId="0" applyFont="1" applyFill="1" applyBorder="1" applyAlignment="1">
      <alignment horizontal="center" vertical="center" wrapText="1"/>
    </xf>
    <xf numFmtId="0" fontId="8" fillId="0" borderId="288" xfId="1" applyBorder="1" applyAlignment="1" applyProtection="1">
      <alignment vertical="center" wrapText="1"/>
    </xf>
    <xf numFmtId="0" fontId="116" fillId="0" borderId="0" xfId="0" applyFont="1" applyAlignment="1">
      <alignment horizontal="left" vertical="top" wrapText="1"/>
    </xf>
    <xf numFmtId="0" fontId="116" fillId="17" borderId="0" xfId="1" applyFont="1" applyFill="1" applyBorder="1" applyAlignment="1" applyProtection="1">
      <alignment vertical="top" wrapText="1"/>
    </xf>
    <xf numFmtId="0" fontId="116" fillId="17" borderId="293" xfId="1" applyFont="1" applyFill="1" applyBorder="1" applyAlignment="1" applyProtection="1">
      <alignment horizontal="left" vertical="top" wrapText="1"/>
    </xf>
    <xf numFmtId="0" fontId="116" fillId="17" borderId="288" xfId="1" applyFont="1" applyFill="1" applyBorder="1" applyAlignment="1" applyProtection="1">
      <alignment horizontal="left" vertical="top" wrapText="1"/>
    </xf>
    <xf numFmtId="0" fontId="116" fillId="17" borderId="294" xfId="1" applyFont="1" applyFill="1" applyBorder="1" applyAlignment="1" applyProtection="1">
      <alignment horizontal="left" vertical="top" wrapText="1"/>
    </xf>
    <xf numFmtId="0" fontId="8" fillId="17" borderId="295" xfId="1" applyFill="1" applyBorder="1" applyAlignment="1" applyProtection="1">
      <alignment horizontal="left" vertical="top" wrapText="1"/>
    </xf>
    <xf numFmtId="0" fontId="8" fillId="17" borderId="184" xfId="1" applyFill="1" applyBorder="1" applyAlignment="1" applyProtection="1">
      <alignment horizontal="left" vertical="top" wrapText="1"/>
    </xf>
    <xf numFmtId="0" fontId="8" fillId="17" borderId="296" xfId="1" applyFill="1" applyBorder="1" applyAlignment="1" applyProtection="1">
      <alignment horizontal="left" vertical="top" wrapText="1"/>
    </xf>
    <xf numFmtId="0" fontId="109" fillId="31" borderId="290" xfId="2" applyFont="1" applyFill="1" applyBorder="1" applyAlignment="1">
      <alignment horizontal="left" vertical="center" wrapText="1" shrinkToFit="1"/>
    </xf>
    <xf numFmtId="0" fontId="29" fillId="31" borderId="291" xfId="2" applyFont="1" applyFill="1" applyBorder="1" applyAlignment="1">
      <alignment horizontal="left" vertical="center" shrinkToFit="1"/>
    </xf>
    <xf numFmtId="0" fontId="29" fillId="31" borderId="292" xfId="2" applyFont="1" applyFill="1" applyBorder="1" applyAlignment="1">
      <alignment horizontal="left" vertical="center" shrinkToFit="1"/>
    </xf>
    <xf numFmtId="0" fontId="109" fillId="36" borderId="290" xfId="2" applyFont="1" applyFill="1" applyBorder="1" applyAlignment="1">
      <alignment horizontal="center" vertical="center" wrapText="1" shrinkToFit="1"/>
    </xf>
    <xf numFmtId="0" fontId="29" fillId="36" borderId="291" xfId="2" applyFont="1" applyFill="1" applyBorder="1" applyAlignment="1">
      <alignment horizontal="center" vertical="center" shrinkToFit="1"/>
    </xf>
    <xf numFmtId="0" fontId="29" fillId="36" borderId="292" xfId="2" applyFont="1" applyFill="1" applyBorder="1" applyAlignment="1">
      <alignment horizontal="center" vertical="center" shrinkToFit="1"/>
    </xf>
    <xf numFmtId="0" fontId="109" fillId="25" borderId="290" xfId="2" applyFont="1" applyFill="1" applyBorder="1" applyAlignment="1">
      <alignment horizontal="center" vertical="center" wrapText="1" shrinkToFit="1"/>
    </xf>
    <xf numFmtId="0" fontId="29" fillId="25" borderId="291" xfId="2" applyFont="1" applyFill="1" applyBorder="1" applyAlignment="1">
      <alignment horizontal="center" vertical="center" shrinkToFit="1"/>
    </xf>
    <xf numFmtId="0" fontId="29" fillId="25" borderId="292" xfId="2" applyFont="1" applyFill="1" applyBorder="1" applyAlignment="1">
      <alignment horizontal="center" vertical="center" shrinkToFit="1"/>
    </xf>
    <xf numFmtId="0" fontId="186" fillId="47" borderId="185" xfId="2" applyFont="1" applyFill="1" applyBorder="1" applyAlignment="1">
      <alignment horizontal="center" vertical="center" shrinkToFit="1"/>
    </xf>
    <xf numFmtId="0" fontId="186" fillId="47" borderId="186" xfId="2" applyFont="1" applyFill="1" applyBorder="1" applyAlignment="1">
      <alignment horizontal="center" vertical="center" shrinkToFit="1"/>
    </xf>
    <xf numFmtId="0" fontId="186" fillId="47" borderId="187" xfId="2" applyFont="1" applyFill="1" applyBorder="1" applyAlignment="1">
      <alignment horizontal="center" vertical="center" shrinkToFit="1"/>
    </xf>
  </cellXfs>
  <cellStyles count="26">
    <cellStyle name="Hyperlink" xfId="25" xr:uid="{00000000-000B-0000-0000-000008000000}"/>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8">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
      <font>
        <b/>
        <i val="0"/>
        <strike val="0"/>
        <condense val="0"/>
        <extend val="0"/>
        <outline val="0"/>
        <shadow val="0"/>
        <u val="none"/>
        <vertAlign val="baseline"/>
        <sz val="16"/>
        <color auto="1"/>
        <name val="ＭＳ Ｐゴシック"/>
        <family val="3"/>
        <charset val="128"/>
        <scheme val="none"/>
      </font>
      <numFmt numFmtId="19" formatCode="yyyy/m/d"/>
      <fill>
        <patternFill patternType="solid">
          <fgColor indexed="64"/>
          <bgColor rgb="FFFFC000"/>
        </patternFill>
      </fill>
      <alignment horizontal="center" vertical="center" textRotation="0" wrapText="0" indent="0" justifyLastLine="0" shrinkToFit="0" readingOrder="0"/>
      <border diagonalUp="0" diagonalDown="0">
        <left style="medium">
          <color auto="1"/>
        </left>
        <right/>
        <top style="medium">
          <color auto="1"/>
        </top>
        <bottom/>
        <vertical/>
        <horizontal/>
      </border>
    </dxf>
    <dxf>
      <border outline="0">
        <right style="medium">
          <color auto="1"/>
        </right>
        <top style="medium">
          <color auto="1"/>
        </top>
      </border>
    </dxf>
  </dxfs>
  <tableStyles count="0" defaultTableStyle="TableStyleMedium2" defaultPivotStyle="PivotStyleLight16"/>
  <colors>
    <mruColors>
      <color rgb="FF6EF729"/>
      <color rgb="FF95F963"/>
      <color rgb="FFFFFFCC"/>
      <color rgb="FF6DDDF7"/>
      <color rgb="FF3399FF"/>
      <color rgb="FFFFA3C2"/>
      <color rgb="FF379B4F"/>
      <color rgb="FFFFF5D5"/>
      <color rgb="FFFFD653"/>
      <color rgb="FFFFFF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822459675442242"/>
          <c:y val="2.5313967465744814E-2"/>
          <c:w val="0.77210613690956476"/>
          <c:h val="0.60984543598716823"/>
        </c:manualLayout>
      </c:layout>
      <c:lineChart>
        <c:grouping val="standard"/>
        <c:varyColors val="0"/>
        <c:ser>
          <c:idx val="9"/>
          <c:order val="0"/>
          <c:tx>
            <c:strRef>
              <c:f>'15　感染症統計'!$A$7</c:f>
              <c:strCache>
                <c:ptCount val="1"/>
                <c:pt idx="0">
                  <c:v>2025年</c:v>
                </c:pt>
              </c:strCache>
            </c:strRef>
          </c:tx>
          <c:spPr>
            <a:ln w="38100" cap="rnd">
              <a:solidFill>
                <a:srgbClr val="FF0000"/>
              </a:solidFill>
              <a:round/>
            </a:ln>
            <a:effectLst/>
          </c:spPr>
          <c:marker>
            <c:symbol val="circle"/>
            <c:size val="5"/>
            <c:spPr>
              <a:solidFill>
                <a:schemeClr val="accent4">
                  <a:lumMod val="60000"/>
                </a:schemeClr>
              </a:solidFill>
              <a:ln w="38100">
                <a:solidFill>
                  <a:srgbClr val="FF0000"/>
                </a:solidFill>
              </a:ln>
              <a:effectLst/>
            </c:spPr>
          </c:marker>
          <c:val>
            <c:numRef>
              <c:f>'15　感染症統計'!$B$7:$M$7</c:f>
              <c:numCache>
                <c:formatCode>#,##0_ </c:formatCode>
                <c:ptCount val="12"/>
                <c:pt idx="0">
                  <c:v>142</c:v>
                </c:pt>
                <c:pt idx="1">
                  <c:v>96</c:v>
                </c:pt>
                <c:pt idx="2">
                  <c:v>86</c:v>
                </c:pt>
                <c:pt idx="3">
                  <c:v>28</c:v>
                </c:pt>
              </c:numCache>
            </c:numRef>
          </c:val>
          <c:smooth val="0"/>
          <c:extLst>
            <c:ext xmlns:c16="http://schemas.microsoft.com/office/drawing/2014/chart" uri="{C3380CC4-5D6E-409C-BE32-E72D297353CC}">
              <c16:uniqueId val="{00000008-9549-4A62-BF04-398DC0EE804A}"/>
            </c:ext>
          </c:extLst>
        </c:ser>
        <c:ser>
          <c:idx val="6"/>
          <c:order val="1"/>
          <c:tx>
            <c:strRef>
              <c:f>'15　感染症統計'!$A$8</c:f>
              <c:strCache>
                <c:ptCount val="1"/>
                <c:pt idx="0">
                  <c:v>2024年</c:v>
                </c:pt>
              </c:strCache>
            </c:strRef>
          </c:tx>
          <c:spPr>
            <a:ln w="38100" cap="rnd">
              <a:solidFill>
                <a:srgbClr val="379B4F"/>
              </a:solidFill>
              <a:round/>
            </a:ln>
            <a:effectLst/>
          </c:spPr>
          <c:marker>
            <c:symbol val="circle"/>
            <c:size val="5"/>
            <c:spPr>
              <a:solidFill>
                <a:srgbClr val="FF0000"/>
              </a:solidFill>
              <a:ln w="38100">
                <a:solidFill>
                  <a:srgbClr val="379B4F"/>
                </a:solidFill>
              </a:ln>
              <a:effectLst/>
            </c:spPr>
          </c:marker>
          <c:val>
            <c:numRef>
              <c:f>'15　感染症統計'!$B$8:$M$8</c:f>
              <c:numCache>
                <c:formatCode>General</c:formatCode>
                <c:ptCount val="12"/>
                <c:pt idx="0">
                  <c:v>103</c:v>
                </c:pt>
                <c:pt idx="1">
                  <c:v>102</c:v>
                </c:pt>
                <c:pt idx="2">
                  <c:v>114</c:v>
                </c:pt>
                <c:pt idx="3">
                  <c:v>122</c:v>
                </c:pt>
                <c:pt idx="4">
                  <c:v>257</c:v>
                </c:pt>
                <c:pt idx="5">
                  <c:v>308</c:v>
                </c:pt>
                <c:pt idx="6">
                  <c:v>519</c:v>
                </c:pt>
                <c:pt idx="7">
                  <c:v>708</c:v>
                </c:pt>
                <c:pt idx="8">
                  <c:v>541</c:v>
                </c:pt>
                <c:pt idx="9">
                  <c:v>533</c:v>
                </c:pt>
                <c:pt idx="10">
                  <c:v>277</c:v>
                </c:pt>
                <c:pt idx="11">
                  <c:v>158</c:v>
                </c:pt>
              </c:numCache>
            </c:numRef>
          </c:val>
          <c:smooth val="0"/>
          <c:extLst>
            <c:ext xmlns:c16="http://schemas.microsoft.com/office/drawing/2014/chart" uri="{C3380CC4-5D6E-409C-BE32-E72D297353CC}">
              <c16:uniqueId val="{00000000-EF25-4824-8530-875CCEE0B185}"/>
            </c:ext>
          </c:extLst>
        </c:ser>
        <c:ser>
          <c:idx val="0"/>
          <c:order val="2"/>
          <c:tx>
            <c:strRef>
              <c:f>'15　感染症統計'!$A$9</c:f>
              <c:strCache>
                <c:ptCount val="1"/>
                <c:pt idx="0">
                  <c:v>2023年</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'15　感染症統計'!$B$9:$M$9</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9549-4A62-BF04-398DC0EE804A}"/>
            </c:ext>
          </c:extLst>
        </c:ser>
        <c:ser>
          <c:idx val="1"/>
          <c:order val="3"/>
          <c:tx>
            <c:strRef>
              <c:f>'15　感染症統計'!$A$10</c:f>
              <c:strCache>
                <c:ptCount val="1"/>
                <c:pt idx="0">
                  <c:v>2022年</c:v>
                </c:pt>
              </c:strCache>
            </c:strRef>
          </c:tx>
          <c:spPr>
            <a:ln w="28575" cap="rnd">
              <a:solidFill>
                <a:schemeClr val="accent2"/>
              </a:solidFill>
              <a:round/>
            </a:ln>
            <a:effectLst/>
          </c:spPr>
          <c:marker>
            <c:symbol val="none"/>
          </c:marker>
          <c:val>
            <c:numRef>
              <c:f>'15　感染症統計'!$B$10:$M$10</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1-9549-4A62-BF04-398DC0EE804A}"/>
            </c:ext>
          </c:extLst>
        </c:ser>
        <c:ser>
          <c:idx val="2"/>
          <c:order val="4"/>
          <c:tx>
            <c:strRef>
              <c:f>'15　感染症統計'!$A$11</c:f>
              <c:strCache>
                <c:ptCount val="1"/>
                <c:pt idx="0">
                  <c:v>2021年</c:v>
                </c:pt>
              </c:strCache>
            </c:strRef>
          </c:tx>
          <c:spPr>
            <a:ln w="28575" cap="rnd">
              <a:solidFill>
                <a:schemeClr val="accent3"/>
              </a:solidFill>
              <a:round/>
            </a:ln>
            <a:effectLst/>
          </c:spPr>
          <c:marker>
            <c:symbol val="none"/>
          </c:marker>
          <c:val>
            <c:numRef>
              <c:f>'15　感染症統計'!$B$11:$M$11</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2-9549-4A62-BF04-398DC0EE804A}"/>
            </c:ext>
          </c:extLst>
        </c:ser>
        <c:ser>
          <c:idx val="5"/>
          <c:order val="5"/>
          <c:tx>
            <c:strRef>
              <c:f>'15　感染症統計'!$A$12</c:f>
              <c:strCache>
                <c:ptCount val="1"/>
                <c:pt idx="0">
                  <c:v>2020年</c:v>
                </c:pt>
              </c:strCache>
            </c:strRef>
          </c:tx>
          <c:spPr>
            <a:ln w="28575" cap="rnd">
              <a:solidFill>
                <a:schemeClr val="accent6"/>
              </a:solidFill>
              <a:round/>
            </a:ln>
            <a:effectLst/>
          </c:spPr>
          <c:marker>
            <c:symbol val="none"/>
          </c:marker>
          <c:val>
            <c:numRef>
              <c:f>'15　感染症統計'!$B$12:$M$12</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0-97E6-44B4-B463-391191B2534C}"/>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848410640303431"/>
          <c:h val="0.481262583198379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2747074113369755"/>
          <c:y val="5.692857851974642E-2"/>
          <c:w val="0.70100967673797776"/>
          <c:h val="0.62589415129079018"/>
        </c:manualLayout>
      </c:layout>
      <c:lineChart>
        <c:grouping val="standard"/>
        <c:varyColors val="0"/>
        <c:ser>
          <c:idx val="6"/>
          <c:order val="0"/>
          <c:tx>
            <c:strRef>
              <c:f>'15　感染症統計'!$P$7</c:f>
              <c:strCache>
                <c:ptCount val="1"/>
                <c:pt idx="0">
                  <c:v>2025年</c:v>
                </c:pt>
              </c:strCache>
            </c:strRef>
          </c:tx>
          <c:spPr>
            <a:ln w="38100" cap="rnd">
              <a:solidFill>
                <a:srgbClr val="FF0000"/>
              </a:solidFill>
              <a:round/>
            </a:ln>
            <a:effectLst/>
          </c:spPr>
          <c:marker>
            <c:symbol val="none"/>
          </c:marker>
          <c:val>
            <c:numRef>
              <c:f>'15　感染症統計'!$Q$7:$AB$7</c:f>
              <c:numCache>
                <c:formatCode>#,##0_ </c:formatCode>
                <c:ptCount val="12"/>
                <c:pt idx="0">
                  <c:v>2</c:v>
                </c:pt>
                <c:pt idx="1">
                  <c:v>4</c:v>
                </c:pt>
                <c:pt idx="2">
                  <c:v>6</c:v>
                </c:pt>
                <c:pt idx="3">
                  <c:v>0</c:v>
                </c:pt>
              </c:numCache>
            </c:numRef>
          </c:val>
          <c:smooth val="0"/>
          <c:extLst>
            <c:ext xmlns:c16="http://schemas.microsoft.com/office/drawing/2014/chart" uri="{C3380CC4-5D6E-409C-BE32-E72D297353CC}">
              <c16:uniqueId val="{00000000-691A-4A61-BF12-3A5977548A2F}"/>
            </c:ext>
          </c:extLst>
        </c:ser>
        <c:ser>
          <c:idx val="0"/>
          <c:order val="1"/>
          <c:tx>
            <c:strRef>
              <c:f>'15　感染症統計'!$P$8</c:f>
              <c:strCache>
                <c:ptCount val="1"/>
                <c:pt idx="0">
                  <c:v>2024年</c:v>
                </c:pt>
              </c:strCache>
            </c:strRef>
          </c:tx>
          <c:spPr>
            <a:ln w="19050" cap="rnd">
              <a:solidFill>
                <a:srgbClr val="00B050"/>
              </a:solidFill>
              <a:round/>
            </a:ln>
            <a:effectLst/>
          </c:spPr>
          <c:marker>
            <c:symbol val="none"/>
          </c:marker>
          <c:val>
            <c:numRef>
              <c:f>'15　感染症統計'!$Q$8:$AB$8</c:f>
              <c:numCache>
                <c:formatCode>General</c:formatCode>
                <c:ptCount val="12"/>
                <c:pt idx="0" formatCode="#,##0_ ">
                  <c:v>4</c:v>
                </c:pt>
                <c:pt idx="1">
                  <c:v>4</c:v>
                </c:pt>
                <c:pt idx="2">
                  <c:v>4</c:v>
                </c:pt>
                <c:pt idx="3">
                  <c:v>8</c:v>
                </c:pt>
                <c:pt idx="4">
                  <c:v>1</c:v>
                </c:pt>
                <c:pt idx="5">
                  <c:v>2</c:v>
                </c:pt>
                <c:pt idx="6">
                  <c:v>6</c:v>
                </c:pt>
                <c:pt idx="7">
                  <c:v>21</c:v>
                </c:pt>
                <c:pt idx="8">
                  <c:v>12</c:v>
                </c:pt>
                <c:pt idx="9">
                  <c:v>8</c:v>
                </c:pt>
                <c:pt idx="10">
                  <c:v>0</c:v>
                </c:pt>
                <c:pt idx="11">
                  <c:v>4</c:v>
                </c:pt>
              </c:numCache>
            </c:numRef>
          </c:val>
          <c:smooth val="0"/>
          <c:extLst>
            <c:ext xmlns:c16="http://schemas.microsoft.com/office/drawing/2014/chart" uri="{C3380CC4-5D6E-409C-BE32-E72D297353CC}">
              <c16:uniqueId val="{00000001-0D40-4B2F-8512-1EC6AC1905A3}"/>
            </c:ext>
          </c:extLst>
        </c:ser>
        <c:ser>
          <c:idx val="1"/>
          <c:order val="2"/>
          <c:tx>
            <c:strRef>
              <c:f>'15　感染症統計'!$P$9</c:f>
              <c:strCache>
                <c:ptCount val="1"/>
                <c:pt idx="0">
                  <c:v>2023年</c:v>
                </c:pt>
              </c:strCache>
            </c:strRef>
          </c:tx>
          <c:spPr>
            <a:ln w="28575" cap="rnd">
              <a:solidFill>
                <a:schemeClr val="accent2"/>
              </a:solidFill>
              <a:round/>
            </a:ln>
            <a:effectLst/>
          </c:spPr>
          <c:marker>
            <c:symbol val="none"/>
          </c:marker>
          <c:val>
            <c:numRef>
              <c:f>'15　感染症統計'!$Q$9:$AB$9</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2-0D40-4B2F-8512-1EC6AC1905A3}"/>
            </c:ext>
          </c:extLst>
        </c:ser>
        <c:ser>
          <c:idx val="2"/>
          <c:order val="3"/>
          <c:tx>
            <c:strRef>
              <c:f>'15　感染症統計'!$P$10</c:f>
              <c:strCache>
                <c:ptCount val="1"/>
                <c:pt idx="0">
                  <c:v>2022年</c:v>
                </c:pt>
              </c:strCache>
            </c:strRef>
          </c:tx>
          <c:spPr>
            <a:ln w="28575" cap="rnd">
              <a:solidFill>
                <a:schemeClr val="accent3"/>
              </a:solidFill>
              <a:round/>
            </a:ln>
            <a:effectLst/>
          </c:spPr>
          <c:marker>
            <c:symbol val="none"/>
          </c:marker>
          <c:val>
            <c:numRef>
              <c:f>'15　感染症統計'!$Q$10:$AB$10</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3-0D40-4B2F-8512-1EC6AC1905A3}"/>
            </c:ext>
          </c:extLst>
        </c:ser>
        <c:ser>
          <c:idx val="3"/>
          <c:order val="4"/>
          <c:tx>
            <c:strRef>
              <c:f>'15　感染症統計'!$P$11</c:f>
              <c:strCache>
                <c:ptCount val="1"/>
                <c:pt idx="0">
                  <c:v>2021年</c:v>
                </c:pt>
              </c:strCache>
            </c:strRef>
          </c:tx>
          <c:spPr>
            <a:ln w="28575" cap="rnd">
              <a:solidFill>
                <a:schemeClr val="accent4"/>
              </a:solidFill>
              <a:round/>
            </a:ln>
            <a:effectLst/>
          </c:spPr>
          <c:marker>
            <c:symbol val="none"/>
          </c:marker>
          <c:val>
            <c:numRef>
              <c:f>'15　感染症統計'!$Q$11:$AB$11</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4-0D40-4B2F-8512-1EC6AC1905A3}"/>
            </c:ext>
          </c:extLst>
        </c:ser>
        <c:ser>
          <c:idx val="5"/>
          <c:order val="5"/>
          <c:tx>
            <c:strRef>
              <c:f>'15　感染症統計'!$P$12</c:f>
              <c:strCache>
                <c:ptCount val="1"/>
                <c:pt idx="0">
                  <c:v>2020年</c:v>
                </c:pt>
              </c:strCache>
            </c:strRef>
          </c:tx>
          <c:spPr>
            <a:ln w="28575" cap="rnd">
              <a:solidFill>
                <a:schemeClr val="accent6"/>
              </a:solidFill>
              <a:round/>
            </a:ln>
            <a:effectLst/>
          </c:spPr>
          <c:marker>
            <c:symbol val="none"/>
          </c:marker>
          <c:val>
            <c:numRef>
              <c:f>'15　感染症統計'!$Q$12:$AB$12</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2871291899"/>
          <c:h val="0.51339236753271933"/>
        </c:manualLayout>
      </c:layout>
      <c:overlay val="0"/>
      <c:spPr>
        <a:noFill/>
        <a:ln>
          <a:solidFill>
            <a:schemeClr val="accent3">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gif"/><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616&amp;page=1&amp;start=0&amp;ndsp=15" TargetMode="External"/><Relationship Id="rId1"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388&amp;page=1&amp;start=0&amp;ndsp=15" TargetMode="External"/><Relationship Id="rId5" Type="http://schemas.openxmlformats.org/officeDocument/2006/relationships/image" Target="../media/image13.jpe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28</xdr:col>
      <xdr:colOff>188596</xdr:colOff>
      <xdr:row>23</xdr:row>
      <xdr:rowOff>1144</xdr:rowOff>
    </xdr:to>
    <xdr:pic>
      <xdr:nvPicPr>
        <xdr:cNvPr id="5" name="図 4">
          <a:extLst>
            <a:ext uri="{FF2B5EF4-FFF2-40B4-BE49-F238E27FC236}">
              <a16:creationId xmlns:a16="http://schemas.microsoft.com/office/drawing/2014/main" id="{E1CA74A6-BB23-88E4-E14F-AD7F17CF1E7A}"/>
            </a:ext>
          </a:extLst>
        </xdr:cNvPr>
        <xdr:cNvPicPr>
          <a:picLocks noChangeAspect="1"/>
        </xdr:cNvPicPr>
      </xdr:nvPicPr>
      <xdr:blipFill>
        <a:blip xmlns:r="http://schemas.openxmlformats.org/officeDocument/2006/relationships" r:embed="rId1"/>
        <a:stretch>
          <a:fillRect/>
        </a:stretch>
      </xdr:blipFill>
      <xdr:spPr>
        <a:xfrm>
          <a:off x="1554480" y="2011680"/>
          <a:ext cx="13660756" cy="3648584"/>
        </a:xfrm>
        <a:prstGeom prst="rect">
          <a:avLst/>
        </a:prstGeom>
      </xdr:spPr>
    </xdr:pic>
    <xdr:clientData/>
  </xdr:twoCellAnchor>
  <xdr:twoCellAnchor editAs="oneCell">
    <xdr:from>
      <xdr:col>2</xdr:col>
      <xdr:colOff>50800</xdr:colOff>
      <xdr:row>1</xdr:row>
      <xdr:rowOff>111760</xdr:rowOff>
    </xdr:from>
    <xdr:to>
      <xdr:col>9</xdr:col>
      <xdr:colOff>91317</xdr:colOff>
      <xdr:row>4</xdr:row>
      <xdr:rowOff>212833</xdr:rowOff>
    </xdr:to>
    <xdr:pic>
      <xdr:nvPicPr>
        <xdr:cNvPr id="7" name="図 6">
          <a:extLst>
            <a:ext uri="{FF2B5EF4-FFF2-40B4-BE49-F238E27FC236}">
              <a16:creationId xmlns:a16="http://schemas.microsoft.com/office/drawing/2014/main" id="{2A77F263-F508-56A4-042B-4B951C11626E}"/>
            </a:ext>
          </a:extLst>
        </xdr:cNvPr>
        <xdr:cNvPicPr>
          <a:picLocks noChangeAspect="1"/>
        </xdr:cNvPicPr>
      </xdr:nvPicPr>
      <xdr:blipFill>
        <a:blip xmlns:r="http://schemas.openxmlformats.org/officeDocument/2006/relationships" r:embed="rId2"/>
        <a:stretch>
          <a:fillRect/>
        </a:stretch>
      </xdr:blipFill>
      <xdr:spPr>
        <a:xfrm>
          <a:off x="1605280" y="1005840"/>
          <a:ext cx="3667637" cy="771633"/>
        </a:xfrm>
        <a:prstGeom prst="rect">
          <a:avLst/>
        </a:prstGeom>
      </xdr:spPr>
    </xdr:pic>
    <xdr:clientData/>
  </xdr:twoCellAnchor>
  <xdr:twoCellAnchor editAs="oneCell">
    <xdr:from>
      <xdr:col>2</xdr:col>
      <xdr:colOff>0</xdr:colOff>
      <xdr:row>24</xdr:row>
      <xdr:rowOff>0</xdr:rowOff>
    </xdr:from>
    <xdr:to>
      <xdr:col>13</xdr:col>
      <xdr:colOff>25564</xdr:colOff>
      <xdr:row>63</xdr:row>
      <xdr:rowOff>18088</xdr:rowOff>
    </xdr:to>
    <xdr:pic>
      <xdr:nvPicPr>
        <xdr:cNvPr id="21" name="図 20">
          <a:extLst>
            <a:ext uri="{FF2B5EF4-FFF2-40B4-BE49-F238E27FC236}">
              <a16:creationId xmlns:a16="http://schemas.microsoft.com/office/drawing/2014/main" id="{AAA6CAF6-73DF-BCDE-B2E7-595318DF9246}"/>
            </a:ext>
          </a:extLst>
        </xdr:cNvPr>
        <xdr:cNvPicPr>
          <a:picLocks noChangeAspect="1"/>
        </xdr:cNvPicPr>
      </xdr:nvPicPr>
      <xdr:blipFill>
        <a:blip xmlns:r="http://schemas.openxmlformats.org/officeDocument/2006/relationships" r:embed="rId3"/>
        <a:stretch>
          <a:fillRect/>
        </a:stretch>
      </xdr:blipFill>
      <xdr:spPr>
        <a:xfrm>
          <a:off x="1554480" y="5831840"/>
          <a:ext cx="5725324" cy="6754168"/>
        </a:xfrm>
        <a:prstGeom prst="rect">
          <a:avLst/>
        </a:prstGeom>
      </xdr:spPr>
    </xdr:pic>
    <xdr:clientData/>
  </xdr:twoCellAnchor>
  <xdr:twoCellAnchor editAs="oneCell">
    <xdr:from>
      <xdr:col>14</xdr:col>
      <xdr:colOff>0</xdr:colOff>
      <xdr:row>24</xdr:row>
      <xdr:rowOff>0</xdr:rowOff>
    </xdr:from>
    <xdr:to>
      <xdr:col>24</xdr:col>
      <xdr:colOff>97886</xdr:colOff>
      <xdr:row>62</xdr:row>
      <xdr:rowOff>132080</xdr:rowOff>
    </xdr:to>
    <xdr:pic>
      <xdr:nvPicPr>
        <xdr:cNvPr id="22" name="図 21">
          <a:extLst>
            <a:ext uri="{FF2B5EF4-FFF2-40B4-BE49-F238E27FC236}">
              <a16:creationId xmlns:a16="http://schemas.microsoft.com/office/drawing/2014/main" id="{C3CE9378-2391-8894-2CBA-3C89D281E830}"/>
            </a:ext>
          </a:extLst>
        </xdr:cNvPr>
        <xdr:cNvPicPr>
          <a:picLocks noChangeAspect="1"/>
        </xdr:cNvPicPr>
      </xdr:nvPicPr>
      <xdr:blipFill>
        <a:blip xmlns:r="http://schemas.openxmlformats.org/officeDocument/2006/relationships" r:embed="rId4"/>
        <a:stretch>
          <a:fillRect/>
        </a:stretch>
      </xdr:blipFill>
      <xdr:spPr>
        <a:xfrm>
          <a:off x="7772400" y="5831840"/>
          <a:ext cx="5279486" cy="6695440"/>
        </a:xfrm>
        <a:prstGeom prst="rect">
          <a:avLst/>
        </a:prstGeom>
      </xdr:spPr>
    </xdr:pic>
    <xdr:clientData/>
  </xdr:twoCellAnchor>
  <xdr:twoCellAnchor editAs="oneCell">
    <xdr:from>
      <xdr:col>24</xdr:col>
      <xdr:colOff>304800</xdr:colOff>
      <xdr:row>33</xdr:row>
      <xdr:rowOff>132080</xdr:rowOff>
    </xdr:from>
    <xdr:to>
      <xdr:col>34</xdr:col>
      <xdr:colOff>550892</xdr:colOff>
      <xdr:row>57</xdr:row>
      <xdr:rowOff>30480</xdr:rowOff>
    </xdr:to>
    <xdr:pic>
      <xdr:nvPicPr>
        <xdr:cNvPr id="23" name="図 22">
          <a:extLst>
            <a:ext uri="{FF2B5EF4-FFF2-40B4-BE49-F238E27FC236}">
              <a16:creationId xmlns:a16="http://schemas.microsoft.com/office/drawing/2014/main" id="{509F328F-E247-1EFF-4A36-C7B911854068}"/>
            </a:ext>
          </a:extLst>
        </xdr:cNvPr>
        <xdr:cNvPicPr>
          <a:picLocks noChangeAspect="1"/>
        </xdr:cNvPicPr>
      </xdr:nvPicPr>
      <xdr:blipFill>
        <a:blip xmlns:r="http://schemas.openxmlformats.org/officeDocument/2006/relationships" r:embed="rId5"/>
        <a:stretch>
          <a:fillRect/>
        </a:stretch>
      </xdr:blipFill>
      <xdr:spPr>
        <a:xfrm>
          <a:off x="13258800" y="7518400"/>
          <a:ext cx="5793452" cy="4043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xdr:colOff>
      <xdr:row>4</xdr:row>
      <xdr:rowOff>0</xdr:rowOff>
    </xdr:from>
    <xdr:to>
      <xdr:col>13</xdr:col>
      <xdr:colOff>167640</xdr:colOff>
      <xdr:row>18</xdr:row>
      <xdr:rowOff>15240</xdr:rowOff>
    </xdr:to>
    <xdr:pic>
      <xdr:nvPicPr>
        <xdr:cNvPr id="4" name="図 3" descr="感染性胃腸炎患者報告数　直近5シーズン">
          <a:extLst>
            <a:ext uri="{FF2B5EF4-FFF2-40B4-BE49-F238E27FC236}">
              <a16:creationId xmlns:a16="http://schemas.microsoft.com/office/drawing/2014/main" id="{BADBF991-B945-41BE-C385-7C0B5B088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549140" y="990600"/>
          <a:ext cx="7444740" cy="2773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358588</xdr:colOff>
      <xdr:row>36</xdr:row>
      <xdr:rowOff>769470</xdr:rowOff>
    </xdr:from>
    <xdr:to>
      <xdr:col>3</xdr:col>
      <xdr:colOff>404308</xdr:colOff>
      <xdr:row>36</xdr:row>
      <xdr:rowOff>777951</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37</xdr:row>
      <xdr:rowOff>769470</xdr:rowOff>
    </xdr:from>
    <xdr:ext cx="45720" cy="7620"/>
    <xdr:pic>
      <xdr:nvPicPr>
        <xdr:cNvPr id="13" name="図 12">
          <a:extLst>
            <a:ext uri="{FF2B5EF4-FFF2-40B4-BE49-F238E27FC236}">
              <a16:creationId xmlns:a16="http://schemas.microsoft.com/office/drawing/2014/main" id="{3A57D59B-9D89-4363-ADBA-8B29E9CE43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31" name="図 30">
          <a:extLst>
            <a:ext uri="{FF2B5EF4-FFF2-40B4-BE49-F238E27FC236}">
              <a16:creationId xmlns:a16="http://schemas.microsoft.com/office/drawing/2014/main" id="{19505261-9274-4683-A4D4-4D389E04B0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16" name="図 15">
          <a:extLst>
            <a:ext uri="{FF2B5EF4-FFF2-40B4-BE49-F238E27FC236}">
              <a16:creationId xmlns:a16="http://schemas.microsoft.com/office/drawing/2014/main" id="{61747D7D-116A-4685-A7F4-5A4B34D578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28" name="図 27">
          <a:extLst>
            <a:ext uri="{FF2B5EF4-FFF2-40B4-BE49-F238E27FC236}">
              <a16:creationId xmlns:a16="http://schemas.microsoft.com/office/drawing/2014/main" id="{9C89F63A-0C2D-44CC-9D80-4142F0170C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29" name="図 28">
          <a:extLst>
            <a:ext uri="{FF2B5EF4-FFF2-40B4-BE49-F238E27FC236}">
              <a16:creationId xmlns:a16="http://schemas.microsoft.com/office/drawing/2014/main" id="{550164BA-3ABC-42ED-ACC9-07CCFCD522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6" name="図 35">
          <a:extLst>
            <a:ext uri="{FF2B5EF4-FFF2-40B4-BE49-F238E27FC236}">
              <a16:creationId xmlns:a16="http://schemas.microsoft.com/office/drawing/2014/main" id="{6BC65310-B27F-47DF-B66F-64F6801BB3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7" name="図 36">
          <a:extLst>
            <a:ext uri="{FF2B5EF4-FFF2-40B4-BE49-F238E27FC236}">
              <a16:creationId xmlns:a16="http://schemas.microsoft.com/office/drawing/2014/main" id="{E929A0B5-F69C-4E61-B5FA-8E334F8624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5" name="図 44">
          <a:extLst>
            <a:ext uri="{FF2B5EF4-FFF2-40B4-BE49-F238E27FC236}">
              <a16:creationId xmlns:a16="http://schemas.microsoft.com/office/drawing/2014/main" id="{14787536-E9EF-4D09-BA30-21AE684BC8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6" name="図 45">
          <a:extLst>
            <a:ext uri="{FF2B5EF4-FFF2-40B4-BE49-F238E27FC236}">
              <a16:creationId xmlns:a16="http://schemas.microsoft.com/office/drawing/2014/main" id="{0D5CCC66-B548-436F-A91E-71C5A4ED00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7" name="図 46">
          <a:extLst>
            <a:ext uri="{FF2B5EF4-FFF2-40B4-BE49-F238E27FC236}">
              <a16:creationId xmlns:a16="http://schemas.microsoft.com/office/drawing/2014/main" id="{E9879E01-A516-4DD7-A429-1550EA472E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8" name="図 47">
          <a:extLst>
            <a:ext uri="{FF2B5EF4-FFF2-40B4-BE49-F238E27FC236}">
              <a16:creationId xmlns:a16="http://schemas.microsoft.com/office/drawing/2014/main" id="{2E8073A6-461F-4E74-9E49-3DE037F703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9" name="図 48">
          <a:extLst>
            <a:ext uri="{FF2B5EF4-FFF2-40B4-BE49-F238E27FC236}">
              <a16:creationId xmlns:a16="http://schemas.microsoft.com/office/drawing/2014/main" id="{D46EFE26-25A4-4C83-B258-BF35C2282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0" name="図 49">
          <a:extLst>
            <a:ext uri="{FF2B5EF4-FFF2-40B4-BE49-F238E27FC236}">
              <a16:creationId xmlns:a16="http://schemas.microsoft.com/office/drawing/2014/main" id="{B3508170-2062-4442-936E-5B534BAEBF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1" name="図 50">
          <a:extLst>
            <a:ext uri="{FF2B5EF4-FFF2-40B4-BE49-F238E27FC236}">
              <a16:creationId xmlns:a16="http://schemas.microsoft.com/office/drawing/2014/main" id="{6CF1EC18-9141-4F73-85CD-48E5020308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2" name="図 51">
          <a:extLst>
            <a:ext uri="{FF2B5EF4-FFF2-40B4-BE49-F238E27FC236}">
              <a16:creationId xmlns:a16="http://schemas.microsoft.com/office/drawing/2014/main" id="{095E9CCD-D5B8-4874-8C78-503938BAA8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3" name="図 52">
          <a:extLst>
            <a:ext uri="{FF2B5EF4-FFF2-40B4-BE49-F238E27FC236}">
              <a16:creationId xmlns:a16="http://schemas.microsoft.com/office/drawing/2014/main" id="{C89B616C-DADF-4297-AD41-06B1D20DEF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4" name="図 53">
          <a:extLst>
            <a:ext uri="{FF2B5EF4-FFF2-40B4-BE49-F238E27FC236}">
              <a16:creationId xmlns:a16="http://schemas.microsoft.com/office/drawing/2014/main" id="{3EE27F0B-D664-4FB8-BB1E-B6CD6E6B10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5" name="図 54">
          <a:extLst>
            <a:ext uri="{FF2B5EF4-FFF2-40B4-BE49-F238E27FC236}">
              <a16:creationId xmlns:a16="http://schemas.microsoft.com/office/drawing/2014/main" id="{5E297243-3668-4492-8EBD-0807F933FA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23</xdr:row>
      <xdr:rowOff>0</xdr:rowOff>
    </xdr:from>
    <xdr:ext cx="45720" cy="7620"/>
    <xdr:pic>
      <xdr:nvPicPr>
        <xdr:cNvPr id="56" name="図 55">
          <a:extLst>
            <a:ext uri="{FF2B5EF4-FFF2-40B4-BE49-F238E27FC236}">
              <a16:creationId xmlns:a16="http://schemas.microsoft.com/office/drawing/2014/main" id="{4E7C3126-0B62-4493-89E6-AD2477DFF9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617375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29</xdr:row>
      <xdr:rowOff>0</xdr:rowOff>
    </xdr:from>
    <xdr:ext cx="45720" cy="7620"/>
    <xdr:pic>
      <xdr:nvPicPr>
        <xdr:cNvPr id="57" name="図 56">
          <a:extLst>
            <a:ext uri="{FF2B5EF4-FFF2-40B4-BE49-F238E27FC236}">
              <a16:creationId xmlns:a16="http://schemas.microsoft.com/office/drawing/2014/main" id="{D2CFD870-3759-4F4C-9219-37ED77F895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1233973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xdr:row>
      <xdr:rowOff>0</xdr:rowOff>
    </xdr:from>
    <xdr:ext cx="45720" cy="7620"/>
    <xdr:pic>
      <xdr:nvPicPr>
        <xdr:cNvPr id="58" name="図 57">
          <a:extLst>
            <a:ext uri="{FF2B5EF4-FFF2-40B4-BE49-F238E27FC236}">
              <a16:creationId xmlns:a16="http://schemas.microsoft.com/office/drawing/2014/main" id="{AEA3E453-ADD2-42A7-8C64-B923F641FD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0689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53</xdr:row>
      <xdr:rowOff>0</xdr:rowOff>
    </xdr:from>
    <xdr:ext cx="45720" cy="7620"/>
    <xdr:pic>
      <xdr:nvPicPr>
        <xdr:cNvPr id="59" name="図 58">
          <a:extLst>
            <a:ext uri="{FF2B5EF4-FFF2-40B4-BE49-F238E27FC236}">
              <a16:creationId xmlns:a16="http://schemas.microsoft.com/office/drawing/2014/main" id="{6DD7DCF5-0544-4E1A-B630-0854DD6BB2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663042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58</xdr:row>
      <xdr:rowOff>0</xdr:rowOff>
    </xdr:from>
    <xdr:ext cx="45720" cy="7620"/>
    <xdr:pic>
      <xdr:nvPicPr>
        <xdr:cNvPr id="60" name="図 59">
          <a:extLst>
            <a:ext uri="{FF2B5EF4-FFF2-40B4-BE49-F238E27FC236}">
              <a16:creationId xmlns:a16="http://schemas.microsoft.com/office/drawing/2014/main" id="{51A6C239-A701-492B-9F69-EBDD546731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107024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62</xdr:row>
      <xdr:rowOff>0</xdr:rowOff>
    </xdr:from>
    <xdr:ext cx="45720" cy="7620"/>
    <xdr:pic>
      <xdr:nvPicPr>
        <xdr:cNvPr id="61" name="図 60">
          <a:extLst>
            <a:ext uri="{FF2B5EF4-FFF2-40B4-BE49-F238E27FC236}">
              <a16:creationId xmlns:a16="http://schemas.microsoft.com/office/drawing/2014/main" id="{52C3E77E-D8CE-4350-BBA6-BC860DD576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4996878"/>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35" name="図 34">
          <a:extLst>
            <a:ext uri="{FF2B5EF4-FFF2-40B4-BE49-F238E27FC236}">
              <a16:creationId xmlns:a16="http://schemas.microsoft.com/office/drawing/2014/main" id="{137CC7FA-74FC-4A04-B4ED-2727715BF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2" name="図 61">
          <a:extLst>
            <a:ext uri="{FF2B5EF4-FFF2-40B4-BE49-F238E27FC236}">
              <a16:creationId xmlns:a16="http://schemas.microsoft.com/office/drawing/2014/main" id="{4C979020-6F78-4D09-A475-315DC152C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3" name="図 62">
          <a:extLst>
            <a:ext uri="{FF2B5EF4-FFF2-40B4-BE49-F238E27FC236}">
              <a16:creationId xmlns:a16="http://schemas.microsoft.com/office/drawing/2014/main" id="{73FE766B-A692-4AC4-8BE0-FB1DC08DB2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4" name="図 63">
          <a:extLst>
            <a:ext uri="{FF2B5EF4-FFF2-40B4-BE49-F238E27FC236}">
              <a16:creationId xmlns:a16="http://schemas.microsoft.com/office/drawing/2014/main" id="{1F246A63-6116-4096-91D3-F4FB859B91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5" name="図 64">
          <a:extLst>
            <a:ext uri="{FF2B5EF4-FFF2-40B4-BE49-F238E27FC236}">
              <a16:creationId xmlns:a16="http://schemas.microsoft.com/office/drawing/2014/main" id="{CC12C8E7-31DB-4814-9321-B9C28571E4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7" name="図 66">
          <a:extLst>
            <a:ext uri="{FF2B5EF4-FFF2-40B4-BE49-F238E27FC236}">
              <a16:creationId xmlns:a16="http://schemas.microsoft.com/office/drawing/2014/main" id="{EE352F92-3108-42C2-B197-E8BB3D68B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23</xdr:row>
      <xdr:rowOff>0</xdr:rowOff>
    </xdr:from>
    <xdr:to>
      <xdr:col>4</xdr:col>
      <xdr:colOff>45720</xdr:colOff>
      <xdr:row>23</xdr:row>
      <xdr:rowOff>7620</xdr:rowOff>
    </xdr:to>
    <xdr:pic>
      <xdr:nvPicPr>
        <xdr:cNvPr id="75" name="図 74">
          <a:extLst>
            <a:ext uri="{FF2B5EF4-FFF2-40B4-BE49-F238E27FC236}">
              <a16:creationId xmlns:a16="http://schemas.microsoft.com/office/drawing/2014/main" id="{DAF6B4C6-EF79-43A3-B2F5-D95C56A163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53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76" name="図 75">
          <a:extLst>
            <a:ext uri="{FF2B5EF4-FFF2-40B4-BE49-F238E27FC236}">
              <a16:creationId xmlns:a16="http://schemas.microsoft.com/office/drawing/2014/main" id="{38517835-670D-4F19-B0B2-20BE04DC94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251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4</xdr:col>
      <xdr:colOff>45720</xdr:colOff>
      <xdr:row>36</xdr:row>
      <xdr:rowOff>7620</xdr:rowOff>
    </xdr:to>
    <xdr:pic>
      <xdr:nvPicPr>
        <xdr:cNvPr id="77" name="図 76">
          <a:extLst>
            <a:ext uri="{FF2B5EF4-FFF2-40B4-BE49-F238E27FC236}">
              <a16:creationId xmlns:a16="http://schemas.microsoft.com/office/drawing/2014/main" id="{B20F5CDC-4485-4657-9BDB-CF6F35F3BA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625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0</xdr:rowOff>
    </xdr:from>
    <xdr:to>
      <xdr:col>4</xdr:col>
      <xdr:colOff>45720</xdr:colOff>
      <xdr:row>46</xdr:row>
      <xdr:rowOff>7620</xdr:rowOff>
    </xdr:to>
    <xdr:pic>
      <xdr:nvPicPr>
        <xdr:cNvPr id="78" name="図 77">
          <a:extLst>
            <a:ext uri="{FF2B5EF4-FFF2-40B4-BE49-F238E27FC236}">
              <a16:creationId xmlns:a16="http://schemas.microsoft.com/office/drawing/2014/main" id="{5082DC80-C901-4B3C-B840-B56E81FE82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911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4</xdr:col>
      <xdr:colOff>45720</xdr:colOff>
      <xdr:row>52</xdr:row>
      <xdr:rowOff>7620</xdr:rowOff>
    </xdr:to>
    <xdr:pic>
      <xdr:nvPicPr>
        <xdr:cNvPr id="79" name="図 78">
          <a:extLst>
            <a:ext uri="{FF2B5EF4-FFF2-40B4-BE49-F238E27FC236}">
              <a16:creationId xmlns:a16="http://schemas.microsoft.com/office/drawing/2014/main" id="{218E4C63-3CE7-4CB3-A194-DDD6DA7ADB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2829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xdr:row>
      <xdr:rowOff>0</xdr:rowOff>
    </xdr:from>
    <xdr:to>
      <xdr:col>4</xdr:col>
      <xdr:colOff>45720</xdr:colOff>
      <xdr:row>57</xdr:row>
      <xdr:rowOff>7620</xdr:rowOff>
    </xdr:to>
    <xdr:pic>
      <xdr:nvPicPr>
        <xdr:cNvPr id="80" name="図 79">
          <a:extLst>
            <a:ext uri="{FF2B5EF4-FFF2-40B4-BE49-F238E27FC236}">
              <a16:creationId xmlns:a16="http://schemas.microsoft.com/office/drawing/2014/main" id="{3A1E18A0-8174-4D42-B463-7CE85CA878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4259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xdr:row>
      <xdr:rowOff>0</xdr:rowOff>
    </xdr:from>
    <xdr:to>
      <xdr:col>4</xdr:col>
      <xdr:colOff>45720</xdr:colOff>
      <xdr:row>61</xdr:row>
      <xdr:rowOff>7620</xdr:rowOff>
    </xdr:to>
    <xdr:pic>
      <xdr:nvPicPr>
        <xdr:cNvPr id="81" name="図 80">
          <a:extLst>
            <a:ext uri="{FF2B5EF4-FFF2-40B4-BE49-F238E27FC236}">
              <a16:creationId xmlns:a16="http://schemas.microsoft.com/office/drawing/2014/main" id="{962BD5C9-F0D9-4058-BDAA-9D8C3EF155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3403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38</xdr:row>
      <xdr:rowOff>769470</xdr:rowOff>
    </xdr:from>
    <xdr:ext cx="45720" cy="7620"/>
    <xdr:pic>
      <xdr:nvPicPr>
        <xdr:cNvPr id="66" name="図 65">
          <a:extLst>
            <a:ext uri="{FF2B5EF4-FFF2-40B4-BE49-F238E27FC236}">
              <a16:creationId xmlns:a16="http://schemas.microsoft.com/office/drawing/2014/main" id="{E3E7495D-D134-4655-AC96-B4C97C0C05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1320143"/>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37</xdr:row>
      <xdr:rowOff>769470</xdr:rowOff>
    </xdr:from>
    <xdr:ext cx="45720" cy="7620"/>
    <xdr:pic>
      <xdr:nvPicPr>
        <xdr:cNvPr id="69" name="図 68">
          <a:extLst>
            <a:ext uri="{FF2B5EF4-FFF2-40B4-BE49-F238E27FC236}">
              <a16:creationId xmlns:a16="http://schemas.microsoft.com/office/drawing/2014/main" id="{8B560CD8-F28D-4CF9-A97D-DC00F580E9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1670149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70" name="図 69">
          <a:extLst>
            <a:ext uri="{FF2B5EF4-FFF2-40B4-BE49-F238E27FC236}">
              <a16:creationId xmlns:a16="http://schemas.microsoft.com/office/drawing/2014/main" id="{971D621A-CD19-4CAF-A5B4-089ABE1BFD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1670149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23</xdr:row>
      <xdr:rowOff>0</xdr:rowOff>
    </xdr:from>
    <xdr:to>
      <xdr:col>4</xdr:col>
      <xdr:colOff>45720</xdr:colOff>
      <xdr:row>23</xdr:row>
      <xdr:rowOff>7620</xdr:rowOff>
    </xdr:to>
    <xdr:pic>
      <xdr:nvPicPr>
        <xdr:cNvPr id="85" name="図 84">
          <a:extLst>
            <a:ext uri="{FF2B5EF4-FFF2-40B4-BE49-F238E27FC236}">
              <a16:creationId xmlns:a16="http://schemas.microsoft.com/office/drawing/2014/main" id="{9038EFCE-E53C-478E-A136-42C4518EA9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86" name="図 85">
          <a:extLst>
            <a:ext uri="{FF2B5EF4-FFF2-40B4-BE49-F238E27FC236}">
              <a16:creationId xmlns:a16="http://schemas.microsoft.com/office/drawing/2014/main" id="{AB5E0F5B-9A3B-4822-9446-60B3DD3079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4</xdr:col>
      <xdr:colOff>45720</xdr:colOff>
      <xdr:row>36</xdr:row>
      <xdr:rowOff>7620</xdr:rowOff>
    </xdr:to>
    <xdr:pic>
      <xdr:nvPicPr>
        <xdr:cNvPr id="87" name="図 86">
          <a:extLst>
            <a:ext uri="{FF2B5EF4-FFF2-40B4-BE49-F238E27FC236}">
              <a16:creationId xmlns:a16="http://schemas.microsoft.com/office/drawing/2014/main" id="{E5204CB0-78DD-4E3A-9040-EC4036D39C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86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0</xdr:rowOff>
    </xdr:from>
    <xdr:to>
      <xdr:col>4</xdr:col>
      <xdr:colOff>45720</xdr:colOff>
      <xdr:row>46</xdr:row>
      <xdr:rowOff>7620</xdr:rowOff>
    </xdr:to>
    <xdr:pic>
      <xdr:nvPicPr>
        <xdr:cNvPr id="88" name="図 87">
          <a:extLst>
            <a:ext uri="{FF2B5EF4-FFF2-40B4-BE49-F238E27FC236}">
              <a16:creationId xmlns:a16="http://schemas.microsoft.com/office/drawing/2014/main" id="{94AFDD48-3BCF-4A25-9C0A-EEBD842CF7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4</xdr:col>
      <xdr:colOff>45720</xdr:colOff>
      <xdr:row>52</xdr:row>
      <xdr:rowOff>7620</xdr:rowOff>
    </xdr:to>
    <xdr:pic>
      <xdr:nvPicPr>
        <xdr:cNvPr id="89" name="図 88">
          <a:extLst>
            <a:ext uri="{FF2B5EF4-FFF2-40B4-BE49-F238E27FC236}">
              <a16:creationId xmlns:a16="http://schemas.microsoft.com/office/drawing/2014/main" id="{20A7496F-27F8-4044-B9F3-716D30E7BE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xdr:row>
      <xdr:rowOff>0</xdr:rowOff>
    </xdr:from>
    <xdr:to>
      <xdr:col>4</xdr:col>
      <xdr:colOff>45720</xdr:colOff>
      <xdr:row>57</xdr:row>
      <xdr:rowOff>7620</xdr:rowOff>
    </xdr:to>
    <xdr:pic>
      <xdr:nvPicPr>
        <xdr:cNvPr id="90" name="図 89">
          <a:extLst>
            <a:ext uri="{FF2B5EF4-FFF2-40B4-BE49-F238E27FC236}">
              <a16:creationId xmlns:a16="http://schemas.microsoft.com/office/drawing/2014/main" id="{3455C973-8B43-49DB-BEB4-C6E241F0A0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xdr:row>
      <xdr:rowOff>0</xdr:rowOff>
    </xdr:from>
    <xdr:to>
      <xdr:col>4</xdr:col>
      <xdr:colOff>45720</xdr:colOff>
      <xdr:row>61</xdr:row>
      <xdr:rowOff>7620</xdr:rowOff>
    </xdr:to>
    <xdr:pic>
      <xdr:nvPicPr>
        <xdr:cNvPr id="91" name="図 90">
          <a:extLst>
            <a:ext uri="{FF2B5EF4-FFF2-40B4-BE49-F238E27FC236}">
              <a16:creationId xmlns:a16="http://schemas.microsoft.com/office/drawing/2014/main" id="{F3D7FCBC-3777-4F55-A127-4A6BFB4C35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651124</xdr:colOff>
      <xdr:row>8</xdr:row>
      <xdr:rowOff>22860</xdr:rowOff>
    </xdr:from>
    <xdr:to>
      <xdr:col>13</xdr:col>
      <xdr:colOff>518160</xdr:colOff>
      <xdr:row>16</xdr:row>
      <xdr:rowOff>76339</xdr:rowOff>
    </xdr:to>
    <xdr:grpSp>
      <xdr:nvGrpSpPr>
        <xdr:cNvPr id="68" name="グループ化 4">
          <a:extLst>
            <a:ext uri="{FF2B5EF4-FFF2-40B4-BE49-F238E27FC236}">
              <a16:creationId xmlns:a16="http://schemas.microsoft.com/office/drawing/2014/main" id="{5A3B2918-C4D0-43A6-8123-F98EBF4E0C9E}"/>
            </a:ext>
          </a:extLst>
        </xdr:cNvPr>
        <xdr:cNvGrpSpPr>
          <a:grpSpLocks/>
        </xdr:cNvGrpSpPr>
      </xdr:nvGrpSpPr>
      <xdr:grpSpPr bwMode="auto">
        <a:xfrm>
          <a:off x="5185024" y="1684020"/>
          <a:ext cx="7159376" cy="1394599"/>
          <a:chOff x="15480370" y="3871792"/>
          <a:chExt cx="7209369" cy="987253"/>
        </a:xfrm>
      </xdr:grpSpPr>
      <xdr:cxnSp macro="">
        <xdr:nvCxnSpPr>
          <xdr:cNvPr id="71" name="直線コネクタ 153">
            <a:extLst>
              <a:ext uri="{FF2B5EF4-FFF2-40B4-BE49-F238E27FC236}">
                <a16:creationId xmlns:a16="http://schemas.microsoft.com/office/drawing/2014/main" id="{3D23A5EA-ABDD-047A-D61C-4D9B8C56BCF4}"/>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72" name="直線コネクタ 153">
            <a:extLst>
              <a:ext uri="{FF2B5EF4-FFF2-40B4-BE49-F238E27FC236}">
                <a16:creationId xmlns:a16="http://schemas.microsoft.com/office/drawing/2014/main" id="{D8548814-1FDF-FBD4-1210-E7206A6C4DF5}"/>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73" name="直線コネクタ 153">
            <a:extLst>
              <a:ext uri="{FF2B5EF4-FFF2-40B4-BE49-F238E27FC236}">
                <a16:creationId xmlns:a16="http://schemas.microsoft.com/office/drawing/2014/main" id="{8F474BE0-AC0D-6165-1EBD-426FA7415516}"/>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4" name="直線コネクタ 153">
            <a:extLst>
              <a:ext uri="{FF2B5EF4-FFF2-40B4-BE49-F238E27FC236}">
                <a16:creationId xmlns:a16="http://schemas.microsoft.com/office/drawing/2014/main" id="{06DA6DA7-BF40-4AF3-62A8-34CD89B639E4}"/>
              </a:ext>
            </a:extLst>
          </xdr:cNvPr>
          <xdr:cNvCxnSpPr>
            <a:cxnSpLocks noChangeShapeType="1"/>
          </xdr:cNvCxnSpPr>
        </xdr:nvCxnSpPr>
        <xdr:spPr bwMode="auto">
          <a:xfrm flipV="1">
            <a:off x="15530423" y="4171099"/>
            <a:ext cx="7154928" cy="9167"/>
          </a:xfrm>
          <a:prstGeom prst="line">
            <a:avLst/>
          </a:prstGeom>
          <a:noFill/>
          <a:ln w="6350" algn="ctr">
            <a:solidFill>
              <a:srgbClr val="000000"/>
            </a:solidFill>
            <a:prstDash val="dash"/>
            <a:round/>
            <a:headEnd/>
            <a:tailEnd/>
          </a:ln>
        </xdr:spPr>
      </xdr:cxnSp>
      <xdr:cxnSp macro="">
        <xdr:nvCxnSpPr>
          <xdr:cNvPr id="82" name="直線コネクタ 153">
            <a:extLst>
              <a:ext uri="{FF2B5EF4-FFF2-40B4-BE49-F238E27FC236}">
                <a16:creationId xmlns:a16="http://schemas.microsoft.com/office/drawing/2014/main" id="{293F9655-5A01-A6BD-EEE5-51723BE221F7}"/>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83" name="Text Box 435">
          <a:extLst>
            <a:ext uri="{FF2B5EF4-FFF2-40B4-BE49-F238E27FC236}">
              <a16:creationId xmlns:a16="http://schemas.microsoft.com/office/drawing/2014/main" id="{E24747AE-9D86-44FB-9D5C-C2C99087CE5F}"/>
            </a:ext>
          </a:extLst>
        </xdr:cNvPr>
        <xdr:cNvSpPr txBox="1">
          <a:spLocks noChangeArrowheads="1"/>
        </xdr:cNvSpPr>
      </xdr:nvSpPr>
      <xdr:spPr bwMode="auto">
        <a:xfrm>
          <a:off x="5514975" y="554656"/>
          <a:ext cx="622958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a:t>
          </a:r>
          <a:r>
            <a:rPr lang="ja-JP" altLang="en-US" sz="1400" b="1" i="0" u="none" strike="noStrike" baseline="0">
              <a:solidFill>
                <a:srgbClr val="FF0000"/>
              </a:solidFill>
              <a:latin typeface="ＭＳ Ｐゴシック"/>
              <a:ea typeface="ＭＳ Ｐゴシック"/>
            </a:rPr>
            <a:t>レベル </a:t>
          </a:r>
          <a:r>
            <a:rPr lang="en-US" altLang="ja-JP" sz="1400" b="1" i="0" u="none" strike="noStrike" baseline="0">
              <a:solidFill>
                <a:srgbClr val="FF0000"/>
              </a:solidFill>
              <a:latin typeface="ＭＳ Ｐゴシック"/>
              <a:ea typeface="ＭＳ Ｐゴシック"/>
            </a:rPr>
            <a:t>3</a:t>
          </a:r>
          <a:r>
            <a:rPr lang="ja-JP" altLang="en-US" sz="1200" b="1" i="0" u="none" strike="noStrike" baseline="0">
              <a:solidFill>
                <a:srgbClr val="FF0000"/>
              </a:solidFill>
              <a:latin typeface="ＭＳ Ｐゴシック"/>
              <a:ea typeface="ＭＳ Ｐゴシック"/>
            </a:rPr>
            <a:t>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3</a:t>
          </a:r>
          <a:r>
            <a:rPr lang="en-US" altLang="ja-JP"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8.26</a:t>
          </a: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84" name="右矢印 4">
          <a:extLst>
            <a:ext uri="{FF2B5EF4-FFF2-40B4-BE49-F238E27FC236}">
              <a16:creationId xmlns:a16="http://schemas.microsoft.com/office/drawing/2014/main" id="{3FB94375-287C-4732-B68D-D695893BEBAD}"/>
            </a:ext>
          </a:extLst>
        </xdr:cNvPr>
        <xdr:cNvSpPr/>
      </xdr:nvSpPr>
      <xdr:spPr>
        <a:xfrm>
          <a:off x="2025014" y="176593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918076</xdr:colOff>
      <xdr:row>4</xdr:row>
      <xdr:rowOff>85842</xdr:rowOff>
    </xdr:from>
    <xdr:to>
      <xdr:col>9</xdr:col>
      <xdr:colOff>967740</xdr:colOff>
      <xdr:row>8</xdr:row>
      <xdr:rowOff>91440</xdr:rowOff>
    </xdr:to>
    <xdr:sp macro="" textlink="">
      <xdr:nvSpPr>
        <xdr:cNvPr id="92" name="線吹き出し 2 (枠付き) 14">
          <a:extLst>
            <a:ext uri="{FF2B5EF4-FFF2-40B4-BE49-F238E27FC236}">
              <a16:creationId xmlns:a16="http://schemas.microsoft.com/office/drawing/2014/main" id="{D801708E-22C7-4F6A-AE0A-F12F2675DC83}"/>
            </a:ext>
          </a:extLst>
        </xdr:cNvPr>
        <xdr:cNvSpPr/>
      </xdr:nvSpPr>
      <xdr:spPr bwMode="auto">
        <a:xfrm>
          <a:off x="5451976" y="1076442"/>
          <a:ext cx="2770004" cy="676158"/>
        </a:xfrm>
        <a:prstGeom prst="borderCallout2">
          <a:avLst>
            <a:gd name="adj1" fmla="val 102485"/>
            <a:gd name="adj2" fmla="val 49943"/>
            <a:gd name="adj3" fmla="val 167335"/>
            <a:gd name="adj4" fmla="val 111967"/>
            <a:gd name="adj5" fmla="val 186332"/>
            <a:gd name="adj6" fmla="val 130676"/>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ノロウイルス今週のニュース</a:t>
          </a:r>
        </a:p>
        <a:p>
          <a:pPr algn="l" rtl="0">
            <a:defRPr sz="1000"/>
          </a:pPr>
          <a:r>
            <a:rPr lang="ja-JP" altLang="en-US" sz="1300" b="1" i="0" u="none" strike="noStrike" baseline="0">
              <a:solidFill>
                <a:srgbClr val="FF0000"/>
              </a:solidFill>
              <a:latin typeface="ＭＳ Ｐゴシック"/>
              <a:ea typeface="ＭＳ Ｐゴシック"/>
            </a:rPr>
            <a:t>今週ですが、それでも</a:t>
          </a:r>
          <a:r>
            <a:rPr lang="ja-JP" altLang="en-US" sz="1600" b="1" i="0" u="none" strike="noStrike" baseline="0">
              <a:solidFill>
                <a:srgbClr val="FF0000"/>
              </a:solidFill>
              <a:latin typeface="ＭＳ Ｐゴシック"/>
              <a:ea typeface="ＭＳ Ｐゴシック"/>
            </a:rPr>
            <a:t>全国で</a:t>
          </a:r>
          <a:r>
            <a:rPr lang="en-US" altLang="ja-JP" sz="1600" b="1" i="0" u="none" strike="noStrike" baseline="0">
              <a:solidFill>
                <a:srgbClr val="FF0000"/>
              </a:solidFill>
              <a:latin typeface="ＭＳ Ｐゴシック"/>
              <a:ea typeface="ＭＳ Ｐゴシック"/>
            </a:rPr>
            <a:t>11</a:t>
          </a:r>
          <a:r>
            <a:rPr lang="ja-JP" altLang="en-US" sz="1600" b="1" i="0" u="none" strike="noStrike" baseline="0">
              <a:solidFill>
                <a:srgbClr val="FF0000"/>
              </a:solidFill>
              <a:latin typeface="ＭＳ Ｐゴシック"/>
              <a:ea typeface="ＭＳ Ｐゴシック"/>
            </a:rPr>
            <a:t>件</a:t>
          </a:r>
        </a:p>
      </xdr:txBody>
    </xdr:sp>
    <xdr:clientData/>
  </xdr:twoCellAnchor>
  <xdr:twoCellAnchor>
    <xdr:from>
      <xdr:col>10</xdr:col>
      <xdr:colOff>618641</xdr:colOff>
      <xdr:row>11</xdr:row>
      <xdr:rowOff>59163</xdr:rowOff>
    </xdr:from>
    <xdr:to>
      <xdr:col>10</xdr:col>
      <xdr:colOff>891540</xdr:colOff>
      <xdr:row>13</xdr:row>
      <xdr:rowOff>14368</xdr:rowOff>
    </xdr:to>
    <xdr:sp macro="" textlink="">
      <xdr:nvSpPr>
        <xdr:cNvPr id="93" name="円/楕円 17">
          <a:extLst>
            <a:ext uri="{FF2B5EF4-FFF2-40B4-BE49-F238E27FC236}">
              <a16:creationId xmlns:a16="http://schemas.microsoft.com/office/drawing/2014/main" id="{713E092F-2C84-4316-B359-D44311A5E9D1}"/>
            </a:ext>
          </a:extLst>
        </xdr:cNvPr>
        <xdr:cNvSpPr>
          <a:spLocks noChangeArrowheads="1"/>
        </xdr:cNvSpPr>
      </xdr:nvSpPr>
      <xdr:spPr bwMode="auto">
        <a:xfrm>
          <a:off x="8977781" y="2223243"/>
          <a:ext cx="272899" cy="290485"/>
        </a:xfrm>
        <a:prstGeom prst="ellipse">
          <a:avLst/>
        </a:prstGeom>
        <a:noFill/>
        <a:ln w="25400" algn="ctr">
          <a:solidFill>
            <a:srgbClr val="00B050"/>
          </a:solidFill>
          <a:round/>
          <a:headEnd/>
          <a:tailEnd/>
        </a:ln>
      </xdr:spPr>
      <xdr:txBody>
        <a:bodyPr/>
        <a:lstStyle/>
        <a:p>
          <a:endParaRPr lang="ja-JP" altLang="en-US"/>
        </a:p>
      </xdr:txBody>
    </xdr:sp>
    <xdr:clientData/>
  </xdr:twoCellAnchor>
  <xdr:twoCellAnchor editAs="oneCell">
    <xdr:from>
      <xdr:col>4</xdr:col>
      <xdr:colOff>853440</xdr:colOff>
      <xdr:row>2</xdr:row>
      <xdr:rowOff>15240</xdr:rowOff>
    </xdr:from>
    <xdr:to>
      <xdr:col>6</xdr:col>
      <xdr:colOff>762000</xdr:colOff>
      <xdr:row>15</xdr:row>
      <xdr:rowOff>161543</xdr:rowOff>
    </xdr:to>
    <xdr:pic>
      <xdr:nvPicPr>
        <xdr:cNvPr id="9" name="図 8">
          <a:extLst>
            <a:ext uri="{FF2B5EF4-FFF2-40B4-BE49-F238E27FC236}">
              <a16:creationId xmlns:a16="http://schemas.microsoft.com/office/drawing/2014/main" id="{584B9729-F21A-8BD6-BDE5-E3C294BC2E0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1780" y="563880"/>
          <a:ext cx="1706880" cy="2432303"/>
        </a:xfrm>
        <a:prstGeom prst="rect">
          <a:avLst/>
        </a:prstGeom>
      </xdr:spPr>
    </xdr:pic>
    <xdr:clientData/>
  </xdr:twoCellAnchor>
  <xdr:twoCellAnchor editAs="oneCell">
    <xdr:from>
      <xdr:col>0</xdr:col>
      <xdr:colOff>0</xdr:colOff>
      <xdr:row>2</xdr:row>
      <xdr:rowOff>1</xdr:rowOff>
    </xdr:from>
    <xdr:to>
      <xdr:col>3</xdr:col>
      <xdr:colOff>179949</xdr:colOff>
      <xdr:row>16</xdr:row>
      <xdr:rowOff>1</xdr:rowOff>
    </xdr:to>
    <xdr:pic>
      <xdr:nvPicPr>
        <xdr:cNvPr id="3" name="図 2">
          <a:extLst>
            <a:ext uri="{FF2B5EF4-FFF2-40B4-BE49-F238E27FC236}">
              <a16:creationId xmlns:a16="http://schemas.microsoft.com/office/drawing/2014/main" id="{B89CAECC-143E-5DF5-3D0C-BC3317CA351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548641"/>
          <a:ext cx="1665849" cy="2453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0</xdr:colOff>
      <xdr:row>16</xdr:row>
      <xdr:rowOff>0</xdr:rowOff>
    </xdr:from>
    <xdr:ext cx="304800" cy="299085"/>
    <xdr:sp macro="" textlink="">
      <xdr:nvSpPr>
        <xdr:cNvPr id="2"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1A90749C-451F-4CB1-BF93-803043C24EF2}"/>
            </a:ext>
          </a:extLst>
        </xdr:cNvPr>
        <xdr:cNvSpPr>
          <a:spLocks noChangeAspect="1" noChangeArrowheads="1"/>
        </xdr:cNvSpPr>
      </xdr:nvSpPr>
      <xdr:spPr bwMode="auto">
        <a:xfrm>
          <a:off x="4937760" y="2682240"/>
          <a:ext cx="304800" cy="299085"/>
        </a:xfrm>
        <a:prstGeom prst="rect">
          <a:avLst/>
        </a:prstGeom>
        <a:noFill/>
        <a:ln w="9525">
          <a:noFill/>
          <a:miter lim="800000"/>
          <a:headEnd/>
          <a:tailEnd/>
        </a:ln>
      </xdr:spPr>
    </xdr:sp>
    <xdr:clientData/>
  </xdr:oneCellAnchor>
  <xdr:oneCellAnchor>
    <xdr:from>
      <xdr:col>15</xdr:col>
      <xdr:colOff>0</xdr:colOff>
      <xdr:row>12</xdr:row>
      <xdr:rowOff>0</xdr:rowOff>
    </xdr:from>
    <xdr:ext cx="304800" cy="297180"/>
    <xdr:sp macro="" textlink="">
      <xdr:nvSpPr>
        <xdr:cNvPr id="3" name="AutoShape 74"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0D8DB51C-8290-48A2-90BB-22024E4BC7DA}"/>
            </a:ext>
          </a:extLst>
        </xdr:cNvPr>
        <xdr:cNvSpPr>
          <a:spLocks noChangeAspect="1" noChangeArrowheads="1"/>
        </xdr:cNvSpPr>
      </xdr:nvSpPr>
      <xdr:spPr bwMode="auto">
        <a:xfrm>
          <a:off x="9258300" y="2011680"/>
          <a:ext cx="304800" cy="297180"/>
        </a:xfrm>
        <a:prstGeom prst="rect">
          <a:avLst/>
        </a:prstGeom>
        <a:noFill/>
        <a:ln w="9525">
          <a:noFill/>
          <a:miter lim="800000"/>
          <a:headEnd/>
          <a:tailEnd/>
        </a:ln>
      </xdr:spPr>
    </xdr:sp>
    <xdr:clientData/>
  </xdr:oneCellAnchor>
  <xdr:oneCellAnchor>
    <xdr:from>
      <xdr:col>15</xdr:col>
      <xdr:colOff>0</xdr:colOff>
      <xdr:row>12</xdr:row>
      <xdr:rowOff>0</xdr:rowOff>
    </xdr:from>
    <xdr:ext cx="304800" cy="297180"/>
    <xdr:sp macro="" textlink="">
      <xdr:nvSpPr>
        <xdr:cNvPr id="4" name="AutoShape 76"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2"/>
          <a:extLst>
            <a:ext uri="{FF2B5EF4-FFF2-40B4-BE49-F238E27FC236}">
              <a16:creationId xmlns:a16="http://schemas.microsoft.com/office/drawing/2014/main" id="{35A294C7-6058-4D00-82FE-23C0B2DD4CA1}"/>
            </a:ext>
          </a:extLst>
        </xdr:cNvPr>
        <xdr:cNvSpPr>
          <a:spLocks noChangeAspect="1" noChangeArrowheads="1"/>
        </xdr:cNvSpPr>
      </xdr:nvSpPr>
      <xdr:spPr bwMode="auto">
        <a:xfrm>
          <a:off x="9258300" y="2011680"/>
          <a:ext cx="304800" cy="297180"/>
        </a:xfrm>
        <a:prstGeom prst="rect">
          <a:avLst/>
        </a:prstGeom>
        <a:noFill/>
        <a:ln w="9525">
          <a:noFill/>
          <a:miter lim="800000"/>
          <a:headEnd/>
          <a:tailEnd/>
        </a:ln>
      </xdr:spPr>
    </xdr:sp>
    <xdr:clientData/>
  </xdr:oneCellAnchor>
  <xdr:twoCellAnchor>
    <xdr:from>
      <xdr:col>5</xdr:col>
      <xdr:colOff>295275</xdr:colOff>
      <xdr:row>7</xdr:row>
      <xdr:rowOff>38100</xdr:rowOff>
    </xdr:from>
    <xdr:to>
      <xdr:col>6</xdr:col>
      <xdr:colOff>523875</xdr:colOff>
      <xdr:row>10</xdr:row>
      <xdr:rowOff>114300</xdr:rowOff>
    </xdr:to>
    <xdr:sp macro="" textlink="">
      <xdr:nvSpPr>
        <xdr:cNvPr id="5" name="右矢印 4">
          <a:extLst>
            <a:ext uri="{FF2B5EF4-FFF2-40B4-BE49-F238E27FC236}">
              <a16:creationId xmlns:a16="http://schemas.microsoft.com/office/drawing/2014/main" id="{51FCF485-0C87-49BE-827F-D6B60F55B26D}"/>
            </a:ext>
          </a:extLst>
        </xdr:cNvPr>
        <xdr:cNvSpPr>
          <a:spLocks noChangeArrowheads="1"/>
        </xdr:cNvSpPr>
      </xdr:nvSpPr>
      <xdr:spPr bwMode="auto">
        <a:xfrm>
          <a:off x="3381375" y="1211580"/>
          <a:ext cx="845820" cy="579120"/>
        </a:xfrm>
        <a:prstGeom prst="rightArrow">
          <a:avLst>
            <a:gd name="adj1" fmla="val 50000"/>
            <a:gd name="adj2" fmla="val 50003"/>
          </a:avLst>
        </a:prstGeom>
        <a:solidFill>
          <a:srgbClr val="969696"/>
        </a:solidFill>
        <a:ln w="25400" algn="ctr">
          <a:solidFill>
            <a:srgbClr val="FFFFFF"/>
          </a:solidFill>
          <a:miter lim="800000"/>
          <a:headEnd/>
          <a:tailEnd/>
        </a:ln>
        <a:effectLst>
          <a:outerShdw dist="56796" dir="3806097" algn="ctr" rotWithShape="0">
            <a:srgbClr val="C0C0C0"/>
          </a:outerShdw>
        </a:effectLst>
      </xdr:spPr>
      <xdr:txBody>
        <a:bodyPr/>
        <a:lstStyle/>
        <a:p>
          <a:endParaRPr lang="ja-JP" altLang="en-US"/>
        </a:p>
      </xdr:txBody>
    </xdr:sp>
    <xdr:clientData/>
  </xdr:twoCellAnchor>
  <xdr:twoCellAnchor>
    <xdr:from>
      <xdr:col>1</xdr:col>
      <xdr:colOff>0</xdr:colOff>
      <xdr:row>5</xdr:row>
      <xdr:rowOff>0</xdr:rowOff>
    </xdr:from>
    <xdr:to>
      <xdr:col>5</xdr:col>
      <xdr:colOff>152400</xdr:colOff>
      <xdr:row>14</xdr:row>
      <xdr:rowOff>38100</xdr:rowOff>
    </xdr:to>
    <xdr:grpSp>
      <xdr:nvGrpSpPr>
        <xdr:cNvPr id="6" name="グループ化 11">
          <a:extLst>
            <a:ext uri="{FF2B5EF4-FFF2-40B4-BE49-F238E27FC236}">
              <a16:creationId xmlns:a16="http://schemas.microsoft.com/office/drawing/2014/main" id="{FA679D86-A59E-4954-BB72-89B6A4EB33B4}"/>
            </a:ext>
          </a:extLst>
        </xdr:cNvPr>
        <xdr:cNvGrpSpPr>
          <a:grpSpLocks/>
        </xdr:cNvGrpSpPr>
      </xdr:nvGrpSpPr>
      <xdr:grpSpPr bwMode="auto">
        <a:xfrm>
          <a:off x="335280" y="1082040"/>
          <a:ext cx="2621280" cy="1905000"/>
          <a:chOff x="371475" y="1419225"/>
          <a:chExt cx="2895600" cy="2021985"/>
        </a:xfrm>
      </xdr:grpSpPr>
      <xdr:pic>
        <xdr:nvPicPr>
          <xdr:cNvPr id="7" name="図 8">
            <a:extLst>
              <a:ext uri="{FF2B5EF4-FFF2-40B4-BE49-F238E27FC236}">
                <a16:creationId xmlns:a16="http://schemas.microsoft.com/office/drawing/2014/main" id="{F2EE4011-5841-D02C-BD3C-09B4D6E8449E}"/>
              </a:ext>
            </a:extLst>
          </xdr:cNvPr>
          <xdr:cNvPicPr>
            <a:picLocks noChangeAspect="1"/>
          </xdr:cNvPicPr>
        </xdr:nvPicPr>
        <xdr:blipFill>
          <a:blip xmlns:r="http://schemas.openxmlformats.org/officeDocument/2006/relationships" r:embed="rId3" cstate="email">
            <a:lum bright="20000"/>
            <a:extLst>
              <a:ext uri="{28A0092B-C50C-407E-A947-70E740481C1C}">
                <a14:useLocalDpi xmlns:a14="http://schemas.microsoft.com/office/drawing/2010/main"/>
              </a:ext>
            </a:extLst>
          </a:blip>
          <a:srcRect/>
          <a:stretch>
            <a:fillRect/>
          </a:stretch>
        </xdr:blipFill>
        <xdr:spPr bwMode="auto">
          <a:xfrm>
            <a:off x="371475" y="1419225"/>
            <a:ext cx="1514475" cy="2021985"/>
          </a:xfrm>
          <a:prstGeom prst="rect">
            <a:avLst/>
          </a:prstGeom>
          <a:noFill/>
          <a:ln w="9525">
            <a:noFill/>
            <a:miter lim="800000"/>
            <a:headEnd/>
            <a:tailEnd/>
          </a:ln>
        </xdr:spPr>
      </xdr:pic>
      <xdr:pic>
        <xdr:nvPicPr>
          <xdr:cNvPr id="8" name="図 9">
            <a:extLst>
              <a:ext uri="{FF2B5EF4-FFF2-40B4-BE49-F238E27FC236}">
                <a16:creationId xmlns:a16="http://schemas.microsoft.com/office/drawing/2014/main" id="{FE25C019-5743-5DB6-9B80-CF6E3CE6A6AB}"/>
              </a:ext>
            </a:extLst>
          </xdr:cNvPr>
          <xdr:cNvPicPr>
            <a:picLocks noChangeAspect="1"/>
          </xdr:cNvPicPr>
        </xdr:nvPicPr>
        <xdr:blipFill>
          <a:blip xmlns:r="http://schemas.openxmlformats.org/officeDocument/2006/relationships" r:embed="rId4" cstate="email">
            <a:lum bright="20000"/>
            <a:extLst>
              <a:ext uri="{28A0092B-C50C-407E-A947-70E740481C1C}">
                <a14:useLocalDpi xmlns:a14="http://schemas.microsoft.com/office/drawing/2010/main"/>
              </a:ext>
            </a:extLst>
          </a:blip>
          <a:srcRect/>
          <a:stretch>
            <a:fillRect/>
          </a:stretch>
        </xdr:blipFill>
        <xdr:spPr bwMode="auto">
          <a:xfrm>
            <a:off x="1880798" y="1428750"/>
            <a:ext cx="1386277" cy="971550"/>
          </a:xfrm>
          <a:prstGeom prst="rect">
            <a:avLst/>
          </a:prstGeom>
          <a:noFill/>
          <a:ln w="9525">
            <a:noFill/>
            <a:miter lim="800000"/>
            <a:headEnd/>
            <a:tailEnd/>
          </a:ln>
        </xdr:spPr>
      </xdr:pic>
      <xdr:pic>
        <xdr:nvPicPr>
          <xdr:cNvPr id="9" name="図 10">
            <a:extLst>
              <a:ext uri="{FF2B5EF4-FFF2-40B4-BE49-F238E27FC236}">
                <a16:creationId xmlns:a16="http://schemas.microsoft.com/office/drawing/2014/main" id="{B8B75EC4-995B-2171-B05B-E6194DFC77F7}"/>
              </a:ext>
            </a:extLst>
          </xdr:cNvPr>
          <xdr:cNvPicPr>
            <a:picLocks noChangeAspect="1"/>
          </xdr:cNvPicPr>
        </xdr:nvPicPr>
        <xdr:blipFill>
          <a:blip xmlns:r="http://schemas.openxmlformats.org/officeDocument/2006/relationships" r:embed="rId5" cstate="email">
            <a:lum bright="20000"/>
            <a:extLst>
              <a:ext uri="{28A0092B-C50C-407E-A947-70E740481C1C}">
                <a14:useLocalDpi xmlns:a14="http://schemas.microsoft.com/office/drawing/2010/main"/>
              </a:ext>
            </a:extLst>
          </a:blip>
          <a:srcRect/>
          <a:stretch>
            <a:fillRect/>
          </a:stretch>
        </xdr:blipFill>
        <xdr:spPr bwMode="auto">
          <a:xfrm>
            <a:off x="1890333" y="2400300"/>
            <a:ext cx="1376742" cy="1028700"/>
          </a:xfrm>
          <a:prstGeom prst="rect">
            <a:avLst/>
          </a:prstGeom>
          <a:noFill/>
          <a:ln w="9525">
            <a:noFill/>
            <a:miter lim="800000"/>
            <a:headEnd/>
            <a:tailEnd/>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0</xdr:colOff>
      <xdr:row>15</xdr:row>
      <xdr:rowOff>38880</xdr:rowOff>
    </xdr:from>
    <xdr:to>
      <xdr:col>2</xdr:col>
      <xdr:colOff>4696480</xdr:colOff>
      <xdr:row>33</xdr:row>
      <xdr:rowOff>132184</xdr:rowOff>
    </xdr:to>
    <xdr:pic>
      <xdr:nvPicPr>
        <xdr:cNvPr id="4" name="図 3">
          <a:extLst>
            <a:ext uri="{FF2B5EF4-FFF2-40B4-BE49-F238E27FC236}">
              <a16:creationId xmlns:a16="http://schemas.microsoft.com/office/drawing/2014/main" id="{1EE7D0A0-9CB0-2835-3423-FFC4B929BED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7163" y="6251513"/>
          <a:ext cx="4696480" cy="32812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37</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25</xdr:row>
      <xdr:rowOff>66675</xdr:rowOff>
    </xdr:from>
    <xdr:to>
      <xdr:col>9</xdr:col>
      <xdr:colOff>447674</xdr:colOff>
      <xdr:row>27</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17</xdr:row>
      <xdr:rowOff>0</xdr:rowOff>
    </xdr:from>
    <xdr:to>
      <xdr:col>24</xdr:col>
      <xdr:colOff>851</xdr:colOff>
      <xdr:row>23</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21</xdr:row>
      <xdr:rowOff>95250</xdr:rowOff>
    </xdr:from>
    <xdr:to>
      <xdr:col>27</xdr:col>
      <xdr:colOff>171450</xdr:colOff>
      <xdr:row>25</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13</xdr:row>
      <xdr:rowOff>9525</xdr:rowOff>
    </xdr:from>
    <xdr:to>
      <xdr:col>31</xdr:col>
      <xdr:colOff>613410</xdr:colOff>
      <xdr:row>17</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203257" y="2667000"/>
          <a:ext cx="3494289" cy="0"/>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14</xdr:row>
      <xdr:rowOff>129541</xdr:rowOff>
    </xdr:from>
    <xdr:to>
      <xdr:col>13</xdr:col>
      <xdr:colOff>447675</xdr:colOff>
      <xdr:row>24</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233256" y="2667000"/>
          <a:ext cx="2397010" cy="692728"/>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17</xdr:row>
      <xdr:rowOff>0</xdr:rowOff>
    </xdr:from>
    <xdr:to>
      <xdr:col>9</xdr:col>
      <xdr:colOff>68580</xdr:colOff>
      <xdr:row>24</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94264" y="2667000"/>
          <a:ext cx="1786543" cy="692727"/>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27</xdr:row>
      <xdr:rowOff>39794</xdr:rowOff>
    </xdr:from>
    <xdr:to>
      <xdr:col>14</xdr:col>
      <xdr:colOff>5080</xdr:colOff>
      <xdr:row>54</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51490</xdr:colOff>
      <xdr:row>27</xdr:row>
      <xdr:rowOff>69046</xdr:rowOff>
    </xdr:from>
    <xdr:to>
      <xdr:col>28</xdr:col>
      <xdr:colOff>118376</xdr:colOff>
      <xdr:row>54</xdr:row>
      <xdr:rowOff>137626</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111303</xdr:colOff>
      <xdr:row>6</xdr:row>
      <xdr:rowOff>241040</xdr:rowOff>
    </xdr:from>
    <xdr:to>
      <xdr:col>19</xdr:col>
      <xdr:colOff>248816</xdr:colOff>
      <xdr:row>24</xdr:row>
      <xdr:rowOff>0</xdr:rowOff>
    </xdr:to>
    <xdr:cxnSp macro="">
      <xdr:nvCxnSpPr>
        <xdr:cNvPr id="23" name="直線矢印コネクタ 22">
          <a:extLst>
            <a:ext uri="{FF2B5EF4-FFF2-40B4-BE49-F238E27FC236}">
              <a16:creationId xmlns:a16="http://schemas.microsoft.com/office/drawing/2014/main" id="{7A29144E-041C-9143-99EF-12ABB118F1F4}"/>
            </a:ext>
          </a:extLst>
        </xdr:cNvPr>
        <xdr:cNvCxnSpPr/>
      </xdr:nvCxnSpPr>
      <xdr:spPr>
        <a:xfrm flipV="1">
          <a:off x="8804323" y="1516224"/>
          <a:ext cx="604044" cy="1679511"/>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108857</xdr:colOff>
      <xdr:row>6</xdr:row>
      <xdr:rowOff>241040</xdr:rowOff>
    </xdr:from>
    <xdr:to>
      <xdr:col>4</xdr:col>
      <xdr:colOff>217714</xdr:colOff>
      <xdr:row>24</xdr:row>
      <xdr:rowOff>7776</xdr:rowOff>
    </xdr:to>
    <xdr:cxnSp macro="">
      <xdr:nvCxnSpPr>
        <xdr:cNvPr id="21" name="直線矢印コネクタ 20">
          <a:extLst>
            <a:ext uri="{FF2B5EF4-FFF2-40B4-BE49-F238E27FC236}">
              <a16:creationId xmlns:a16="http://schemas.microsoft.com/office/drawing/2014/main" id="{E84FB067-99CA-4696-946D-6E3B5F007F0C}"/>
            </a:ext>
          </a:extLst>
        </xdr:cNvPr>
        <xdr:cNvCxnSpPr/>
      </xdr:nvCxnSpPr>
      <xdr:spPr>
        <a:xfrm flipV="1">
          <a:off x="2083837" y="1516224"/>
          <a:ext cx="108857" cy="1687287"/>
        </a:xfrm>
        <a:prstGeom prst="straightConnector1">
          <a:avLst/>
        </a:prstGeom>
        <a:ln>
          <a:solidFill>
            <a:schemeClr val="tx2">
              <a:lumMod val="60000"/>
              <a:lumOff val="40000"/>
            </a:schemeClr>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77056</xdr:colOff>
      <xdr:row>25</xdr:row>
      <xdr:rowOff>17124</xdr:rowOff>
    </xdr:from>
    <xdr:to>
      <xdr:col>5</xdr:col>
      <xdr:colOff>147735</xdr:colOff>
      <xdr:row>43</xdr:row>
      <xdr:rowOff>132184</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2052036" y="3632736"/>
          <a:ext cx="537209" cy="3271917"/>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18</xdr:col>
      <xdr:colOff>196921</xdr:colOff>
      <xdr:row>25</xdr:row>
      <xdr:rowOff>8562</xdr:rowOff>
    </xdr:from>
    <xdr:to>
      <xdr:col>18</xdr:col>
      <xdr:colOff>318796</xdr:colOff>
      <xdr:row>45</xdr:row>
      <xdr:rowOff>124408</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a:off x="8889941" y="3624174"/>
          <a:ext cx="121875" cy="3614826"/>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41</xdr:row>
      <xdr:rowOff>1</xdr:rowOff>
    </xdr:from>
    <xdr:to>
      <xdr:col>2</xdr:col>
      <xdr:colOff>4076700</xdr:colOff>
      <xdr:row>42</xdr:row>
      <xdr:rowOff>219743</xdr:rowOff>
    </xdr:to>
    <xdr:pic>
      <xdr:nvPicPr>
        <xdr:cNvPr id="3" name="図 2">
          <a:extLst>
            <a:ext uri="{FF2B5EF4-FFF2-40B4-BE49-F238E27FC236}">
              <a16:creationId xmlns:a16="http://schemas.microsoft.com/office/drawing/2014/main" id="{F72B0B5C-728A-5B82-4733-5CA29DB39E36}"/>
            </a:ext>
          </a:extLst>
        </xdr:cNvPr>
        <xdr:cNvPicPr>
          <a:picLocks noChangeAspect="1"/>
        </xdr:cNvPicPr>
      </xdr:nvPicPr>
      <xdr:blipFill>
        <a:blip xmlns:r="http://schemas.openxmlformats.org/officeDocument/2006/relationships" r:embed="rId1"/>
        <a:stretch>
          <a:fillRect/>
        </a:stretch>
      </xdr:blipFill>
      <xdr:spPr>
        <a:xfrm>
          <a:off x="1463040" y="12443461"/>
          <a:ext cx="5440680" cy="60074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F65789-BA0A-4B88-AA26-CEEF159CED25}" name="テーブル1" displayName="テーブル1" ref="A1:D25" totalsRowShown="0" tableBorderDxfId="7">
  <tableColumns count="4">
    <tableColumn id="1" xr3:uid="{7A3970F1-52BE-4C60-A959-B0C4449B7DBA}" name="食中毒情報  (4/14-4/20)"/>
    <tableColumn id="2" xr3:uid="{0B775AFF-E1A7-460B-953B-60F82CB58AB2}" name="発生"/>
    <tableColumn id="3" xr3:uid="{5662DF9B-DBF3-4319-B5FA-69D34FF0A511}" name="ソース"/>
    <tableColumn id="4" xr3:uid="{C9C679FC-A357-4158-9240-6FBD1C4B15DA}" name="日付" dataDxfId="6" dataCellStyle="標準 2"/>
  </tableColumns>
  <tableStyleInfo name="TableStyleLight2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wellness-news.co.jp/posts/250418-1/" TargetMode="External"/><Relationship Id="rId7" Type="http://schemas.openxmlformats.org/officeDocument/2006/relationships/hyperlink" Target="https://prtimes.jp/main/html/rd/p/000001200.000073077.html" TargetMode="External"/><Relationship Id="rId2" Type="http://schemas.openxmlformats.org/officeDocument/2006/relationships/hyperlink" Target="https://www.pref.yamaguchi.lg.jp/site/syoku-anshin/291227.html" TargetMode="External"/><Relationship Id="rId1" Type="http://schemas.openxmlformats.org/officeDocument/2006/relationships/hyperlink" Target="https://news.yahoo.co.jp/articles/867bb381e460702f007f6474eed30d6c9a399136" TargetMode="External"/><Relationship Id="rId6" Type="http://schemas.openxmlformats.org/officeDocument/2006/relationships/hyperlink" Target="https://news.yahoo.co.jp/articles/dfb5af24f753dd62cc7e0e1b99b3c32d270136b9" TargetMode="External"/><Relationship Id="rId5" Type="http://schemas.openxmlformats.org/officeDocument/2006/relationships/hyperlink" Target="https://www.nikkei.com/article/DGKKZO88094210W5A410C2CT0000/" TargetMode="External"/><Relationship Id="rId4" Type="http://schemas.openxmlformats.org/officeDocument/2006/relationships/hyperlink" Target="https://wellness-news.co.jp/posts/250418-2/"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pando.life/article/1034317" TargetMode="External"/><Relationship Id="rId2" Type="http://schemas.openxmlformats.org/officeDocument/2006/relationships/hyperlink" Target="https://pando.life/article/1040170" TargetMode="External"/><Relationship Id="rId1" Type="http://schemas.openxmlformats.org/officeDocument/2006/relationships/hyperlink" Target="https://www.city.nagoya.jp/kenkofukushi/page/0000185725.html" TargetMode="External"/><Relationship Id="rId5" Type="http://schemas.openxmlformats.org/officeDocument/2006/relationships/printerSettings" Target="../printerSettings/printerSettings11.bin"/><Relationship Id="rId4" Type="http://schemas.openxmlformats.org/officeDocument/2006/relationships/hyperlink" Target="https://www.jacom.or.jp/ryutsu/news/2025/04/250415-80962.ph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chibanippo.co.jp/news/national/1427845" TargetMode="External"/><Relationship Id="rId13" Type="http://schemas.openxmlformats.org/officeDocument/2006/relationships/hyperlink" Target="https://news.goo.ne.jp/article/chiba/region/chiba-20250419095058.html" TargetMode="External"/><Relationship Id="rId3" Type="http://schemas.openxmlformats.org/officeDocument/2006/relationships/hyperlink" Target="https://www.data-max.co.jp/article/77587" TargetMode="External"/><Relationship Id="rId7" Type="http://schemas.openxmlformats.org/officeDocument/2006/relationships/hyperlink" Target="https://wellness-news.co.jp/posts/250418-3/" TargetMode="External"/><Relationship Id="rId12" Type="http://schemas.openxmlformats.org/officeDocument/2006/relationships/hyperlink" Target="https://news.yahoo.co.jp/articles/2fd5292ea7ddcb2f5bd12962b1d900610a6b1b57" TargetMode="External"/><Relationship Id="rId2" Type="http://schemas.openxmlformats.org/officeDocument/2006/relationships/hyperlink" Target="https://www.at-s.com/snews/article/ats/1699737.html" TargetMode="External"/><Relationship Id="rId16" Type="http://schemas.openxmlformats.org/officeDocument/2006/relationships/table" Target="../tables/table1.xml"/><Relationship Id="rId1" Type="http://schemas.openxmlformats.org/officeDocument/2006/relationships/hyperlink" Target="https://www.youtube.com/playlist?list=PLqFOooexXuozcltx57lJL4rtmXtKYHjdv" TargetMode="External"/><Relationship Id="rId6" Type="http://schemas.openxmlformats.org/officeDocument/2006/relationships/hyperlink" Target="https://news.ntv.co.jp/category/society/tob3234460e5314f7391f8778a6ce60b61" TargetMode="External"/><Relationship Id="rId11" Type="http://schemas.openxmlformats.org/officeDocument/2006/relationships/hyperlink" Target="https://wellness-news.co.jp/posts/250416-3/" TargetMode="External"/><Relationship Id="rId5" Type="http://schemas.openxmlformats.org/officeDocument/2006/relationships/hyperlink" Target="https://025.teny.co.jp/teny_news/DtvAc" TargetMode="External"/><Relationship Id="rId15" Type="http://schemas.openxmlformats.org/officeDocument/2006/relationships/printerSettings" Target="../printerSettings/printerSettings5.bin"/><Relationship Id="rId10" Type="http://schemas.openxmlformats.org/officeDocument/2006/relationships/hyperlink" Target="https://www.asahi.com/articles/AST4J528GT4JUOOB00LM.html?iref=pc_photo_gallery_bottom" TargetMode="External"/><Relationship Id="rId4" Type="http://schemas.openxmlformats.org/officeDocument/2006/relationships/hyperlink" Target="https://topics.smt.docomo.ne.jp/article/saitama/region/saitama-20250416074117" TargetMode="External"/><Relationship Id="rId9" Type="http://schemas.openxmlformats.org/officeDocument/2006/relationships/hyperlink" Target="https://topics.smt.docomo.ne.jp/article/tbs/nation/tbs-1860761" TargetMode="External"/><Relationship Id="rId14" Type="http://schemas.openxmlformats.org/officeDocument/2006/relationships/hyperlink" Target="https://www.chibanippo.co.jp/news/national/1429106"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k.co.kr/jp/economy/11293187" TargetMode="External"/><Relationship Id="rId13" Type="http://schemas.openxmlformats.org/officeDocument/2006/relationships/hyperlink" Target="https://www.jetro.go.jp/biznews/2025/04/5e95b7090e836ad6.html" TargetMode="External"/><Relationship Id="rId3" Type="http://schemas.openxmlformats.org/officeDocument/2006/relationships/hyperlink" Target="https://www.sankei.com/article/20250411-ZZ6G7QJEBJJYJIIU6LGDA5EYTQ/" TargetMode="External"/><Relationship Id="rId7" Type="http://schemas.openxmlformats.org/officeDocument/2006/relationships/hyperlink" Target="https://news.nifty.com/article/economy/business/12308-4022161/" TargetMode="External"/><Relationship Id="rId12" Type="http://schemas.openxmlformats.org/officeDocument/2006/relationships/hyperlink" Target="https://www.jetro.go.jp/biznews/2025/04/aade34a78e76b200.html" TargetMode="External"/><Relationship Id="rId2" Type="http://schemas.openxmlformats.org/officeDocument/2006/relationships/hyperlink" Target="https://news.yahoo.co.jp/articles/4a1498950a41ac2c6dc8b3517c55812c412eddc2" TargetMode="External"/><Relationship Id="rId1" Type="http://schemas.openxmlformats.org/officeDocument/2006/relationships/hyperlink" Target="https://www.mk.co.kr/jp/society/11295099" TargetMode="External"/><Relationship Id="rId6" Type="http://schemas.openxmlformats.org/officeDocument/2006/relationships/hyperlink" Target="https://prtimes.jp/main/html/rd/p/000000146.000048278.html" TargetMode="External"/><Relationship Id="rId11" Type="http://schemas.openxmlformats.org/officeDocument/2006/relationships/hyperlink" Target="https://www.jetro.go.jp/biznews/2025/04/dcde35d78f53601a.html" TargetMode="External"/><Relationship Id="rId5" Type="http://schemas.openxmlformats.org/officeDocument/2006/relationships/hyperlink" Target="https://www.jetro.go.jp/biznews/2025/04/41742fe4fd9d152e.html" TargetMode="External"/><Relationship Id="rId10" Type="http://schemas.openxmlformats.org/officeDocument/2006/relationships/hyperlink" Target="https://tsurinews.jp/341893/" TargetMode="External"/><Relationship Id="rId4" Type="http://schemas.openxmlformats.org/officeDocument/2006/relationships/hyperlink" Target="https://www.vietnam.vn/ja/gao-viet-xuat-khau-lay-lai-vi-the-dat-gia-nhat-the-gioi" TargetMode="External"/><Relationship Id="rId9" Type="http://schemas.openxmlformats.org/officeDocument/2006/relationships/hyperlink" Target="https://www.nikkei.com/nkd/company/article/?DisplayType=1&amp;ng=DGXZQOGN16EJG0W5A410C2000000&amp;scode=7203&amp;ba=3" TargetMode="External"/><Relationship Id="rId1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mhlw.go.jp/stf/covid-19/kokunainohasseijoukyou.html"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G19" sqref="A10:H19"/>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74" t="s">
        <v>0</v>
      </c>
      <c r="B1" s="75"/>
      <c r="C1" s="75" t="s">
        <v>1</v>
      </c>
      <c r="D1" s="75"/>
      <c r="E1" s="75"/>
      <c r="F1" s="75"/>
      <c r="G1" s="75"/>
      <c r="H1" s="75"/>
      <c r="I1" s="54"/>
    </row>
    <row r="2" spans="1:9">
      <c r="A2" s="76" t="s">
        <v>2</v>
      </c>
      <c r="B2" s="77"/>
      <c r="C2" s="77"/>
      <c r="D2" s="77"/>
      <c r="E2" s="77"/>
      <c r="F2" s="77"/>
      <c r="G2" s="77"/>
      <c r="H2" s="77"/>
      <c r="I2" s="54"/>
    </row>
    <row r="3" spans="1:9" ht="15.75" customHeight="1">
      <c r="A3" s="643" t="s">
        <v>3</v>
      </c>
      <c r="B3" s="644"/>
      <c r="C3" s="644"/>
      <c r="D3" s="644"/>
      <c r="E3" s="644"/>
      <c r="F3" s="644"/>
      <c r="G3" s="644"/>
      <c r="H3" s="645"/>
      <c r="I3" s="54"/>
    </row>
    <row r="4" spans="1:9">
      <c r="A4" s="76" t="s">
        <v>4</v>
      </c>
      <c r="B4" s="77"/>
      <c r="C4" s="77"/>
      <c r="D4" s="77"/>
      <c r="E4" s="77"/>
      <c r="F4" s="77"/>
      <c r="G4" s="77"/>
      <c r="H4" s="77"/>
      <c r="I4" s="54"/>
    </row>
    <row r="5" spans="1:9">
      <c r="A5" s="76" t="s">
        <v>5</v>
      </c>
      <c r="B5" s="77"/>
      <c r="C5" s="77"/>
      <c r="D5" s="77"/>
      <c r="E5" s="77"/>
      <c r="F5" s="77"/>
      <c r="G5" s="77"/>
      <c r="H5" s="77"/>
      <c r="I5" s="54"/>
    </row>
    <row r="6" spans="1:9">
      <c r="A6" s="78" t="s">
        <v>2</v>
      </c>
      <c r="B6" s="79"/>
      <c r="C6" s="79"/>
      <c r="D6" s="79"/>
      <c r="E6" s="79"/>
      <c r="F6" s="79"/>
      <c r="G6" s="79"/>
      <c r="H6" s="79"/>
      <c r="I6" s="54"/>
    </row>
    <row r="7" spans="1:9">
      <c r="A7" s="78"/>
      <c r="B7" s="79"/>
      <c r="C7" s="79"/>
      <c r="D7" s="79"/>
      <c r="E7" s="79"/>
      <c r="F7" s="79"/>
      <c r="G7" s="79"/>
      <c r="H7" s="79"/>
      <c r="I7" s="54"/>
    </row>
    <row r="8" spans="1:9">
      <c r="A8" s="78" t="s">
        <v>6</v>
      </c>
      <c r="B8" s="79"/>
      <c r="C8" s="79"/>
      <c r="D8" s="79"/>
      <c r="E8" s="79"/>
      <c r="F8" s="79"/>
      <c r="G8" s="79"/>
      <c r="H8" s="79"/>
      <c r="I8" s="54"/>
    </row>
    <row r="9" spans="1:9">
      <c r="A9" s="80" t="s">
        <v>7</v>
      </c>
      <c r="B9" s="81"/>
      <c r="C9" s="81"/>
      <c r="D9" s="81"/>
      <c r="E9" s="81"/>
      <c r="F9" s="81"/>
      <c r="G9" s="81"/>
      <c r="H9" s="81"/>
      <c r="I9" s="54"/>
    </row>
    <row r="10" spans="1:9" ht="15" customHeight="1">
      <c r="A10" s="170" t="s">
        <v>8</v>
      </c>
      <c r="B10" s="91" t="str">
        <f>+'15　食中毒記事等 '!A2</f>
        <v xml:space="preserve">グループホームで20～80代の男女10人食中毒 下痢や嘔吐などの症状訴え ノロウイルス ... - 静岡新聞 </v>
      </c>
      <c r="C10" s="91"/>
      <c r="D10" s="93"/>
      <c r="E10" s="91"/>
      <c r="F10" s="94"/>
      <c r="G10" s="92"/>
      <c r="H10" s="92"/>
      <c r="I10" s="54"/>
    </row>
    <row r="11" spans="1:9" ht="15" customHeight="1">
      <c r="A11" s="170" t="s">
        <v>9</v>
      </c>
      <c r="B11" s="91" t="str">
        <f>+'15　ノロウイルス関連情報 '!H72</f>
        <v>管理レベル「3」　</v>
      </c>
      <c r="C11" s="91"/>
      <c r="D11" s="91" t="s">
        <v>10</v>
      </c>
      <c r="E11" s="91"/>
      <c r="F11" s="93">
        <f>+'15　ノロウイルス関連情報 '!G73</f>
        <v>8.26</v>
      </c>
      <c r="G11" s="91" t="str">
        <f>+'15　ノロウイルス関連情報 '!H73</f>
        <v>　：先週より</v>
      </c>
      <c r="H11" s="197">
        <f>+'15　ノロウイルス関連情報 '!I73</f>
        <v>1.8399999999999999</v>
      </c>
      <c r="I11" s="54"/>
    </row>
    <row r="12" spans="1:9" s="62" customFormat="1" ht="15" customHeight="1">
      <c r="A12" s="95" t="s">
        <v>11</v>
      </c>
      <c r="B12" s="649" t="str">
        <f>+'15　残留農薬など'!A2</f>
        <v>豚枝肉から基準値を超える動物用医薬品を検出したため、廃棄の行政処分</v>
      </c>
      <c r="C12" s="649"/>
      <c r="D12" s="649"/>
      <c r="E12" s="649"/>
      <c r="F12" s="649"/>
      <c r="G12" s="649"/>
      <c r="H12" s="96"/>
      <c r="I12" s="61"/>
    </row>
    <row r="13" spans="1:9" ht="15" customHeight="1">
      <c r="A13" s="90" t="s">
        <v>12</v>
      </c>
      <c r="B13" s="649" t="str">
        <f>+'15　食品表示'!A2</f>
        <v xml:space="preserve">機能性表示食品摂取者の体調変化・健康被害、行政への情報提供で留意事項 業界4団体が作成 </v>
      </c>
      <c r="C13" s="649"/>
      <c r="D13" s="649"/>
      <c r="E13" s="649"/>
      <c r="F13" s="649"/>
      <c r="G13" s="649"/>
      <c r="H13" s="92"/>
      <c r="I13" s="54"/>
    </row>
    <row r="14" spans="1:9" ht="15" customHeight="1">
      <c r="A14" s="90" t="s">
        <v>13</v>
      </c>
      <c r="B14" s="92" t="str">
        <f>+'15　 海外情報'!A2</f>
        <v>済州地域の「ソメイヨシノ祭り」の現場で食べ物を食べた訪問客数十人が食中毒の疑い症状</v>
      </c>
      <c r="D14" s="92"/>
      <c r="E14" s="92"/>
      <c r="F14" s="92"/>
      <c r="G14" s="92"/>
      <c r="H14" s="92"/>
      <c r="I14" s="54"/>
    </row>
    <row r="15" spans="1:9" ht="15" customHeight="1">
      <c r="A15" s="97" t="s">
        <v>14</v>
      </c>
      <c r="B15" s="98" t="str">
        <f>+'15　 海外情報'!A5</f>
        <v xml:space="preserve">	ジャガイモによる”激しい嘔吐とひどい頭痛”食中毒で女性が重症…「芽が出た ... </v>
      </c>
      <c r="C15" s="646" t="s">
        <v>15</v>
      </c>
      <c r="D15" s="646"/>
      <c r="E15" s="646"/>
      <c r="F15" s="646"/>
      <c r="G15" s="646"/>
      <c r="H15" s="647"/>
      <c r="I15" s="54"/>
    </row>
    <row r="16" spans="1:9" ht="15" customHeight="1">
      <c r="A16" s="90" t="s">
        <v>16</v>
      </c>
      <c r="B16" s="91" t="str">
        <f>+'15　感染症統計'!A23</f>
        <v>※2025年 第15週（4/7～4/13）</v>
      </c>
      <c r="C16" s="92"/>
      <c r="D16" s="91" t="s">
        <v>17</v>
      </c>
      <c r="E16" s="92"/>
      <c r="F16" s="92"/>
      <c r="G16" s="92"/>
      <c r="H16" s="92"/>
      <c r="I16" s="54"/>
    </row>
    <row r="17" spans="1:16" ht="15" customHeight="1">
      <c r="A17" s="90" t="s">
        <v>18</v>
      </c>
      <c r="B17" s="648" t="str">
        <f>+'14　国内感染症情報'!B2</f>
        <v>2025年第14週（3月31日〜4月6日）</v>
      </c>
      <c r="C17" s="648"/>
      <c r="D17" s="648"/>
      <c r="E17" s="648"/>
      <c r="F17" s="648"/>
      <c r="G17" s="648"/>
      <c r="H17" s="92"/>
      <c r="I17" s="54"/>
    </row>
    <row r="18" spans="1:16" ht="15" customHeight="1">
      <c r="A18" s="90" t="s">
        <v>19</v>
      </c>
      <c r="B18" s="646" t="str">
        <f>+'15  衛生訓話'!A3</f>
        <v>なぜ　段ボールを入れてはいけないのかな?</v>
      </c>
      <c r="C18" s="646"/>
      <c r="D18" s="646"/>
      <c r="E18" s="646"/>
      <c r="F18" s="99"/>
      <c r="G18" s="92"/>
      <c r="H18" s="92"/>
      <c r="I18" s="54"/>
    </row>
    <row r="19" spans="1:16" ht="15" customHeight="1">
      <c r="A19" s="90" t="s">
        <v>20</v>
      </c>
      <c r="B19" s="92" t="s">
        <v>509</v>
      </c>
      <c r="D19" s="92"/>
      <c r="E19" s="92"/>
      <c r="F19" s="92" t="s">
        <v>17</v>
      </c>
      <c r="G19" s="92"/>
      <c r="H19" s="92"/>
      <c r="I19" s="54"/>
      <c r="P19" t="s">
        <v>21</v>
      </c>
    </row>
    <row r="20" spans="1:16" ht="15" customHeight="1">
      <c r="A20" s="90" t="s">
        <v>17</v>
      </c>
      <c r="B20" t="s">
        <v>23</v>
      </c>
      <c r="C20" s="92"/>
      <c r="D20" s="92"/>
      <c r="E20" s="92"/>
      <c r="F20" s="92"/>
      <c r="G20" s="92"/>
      <c r="H20" s="92"/>
      <c r="I20" s="54"/>
      <c r="L20" t="s">
        <v>15</v>
      </c>
    </row>
    <row r="21" spans="1:16">
      <c r="A21" s="80" t="s">
        <v>7</v>
      </c>
      <c r="B21" s="81"/>
      <c r="C21" s="81"/>
      <c r="D21" s="81"/>
      <c r="E21" s="81"/>
      <c r="F21" s="81"/>
      <c r="G21" s="81"/>
      <c r="H21" s="81"/>
      <c r="I21" s="54"/>
    </row>
    <row r="22" spans="1:16">
      <c r="A22" s="78" t="s">
        <v>17</v>
      </c>
      <c r="B22" s="79"/>
      <c r="C22" s="79"/>
      <c r="D22" s="79"/>
      <c r="E22" s="79"/>
      <c r="F22" s="79"/>
      <c r="G22" s="79"/>
      <c r="H22" s="79"/>
      <c r="I22" s="54"/>
    </row>
    <row r="23" spans="1:16">
      <c r="A23" s="55" t="s">
        <v>22</v>
      </c>
      <c r="I23" s="54"/>
    </row>
    <row r="24" spans="1:16">
      <c r="A24" s="54"/>
      <c r="I24" s="54"/>
    </row>
    <row r="25" spans="1:16">
      <c r="A25" s="54"/>
      <c r="I25" s="54"/>
    </row>
    <row r="26" spans="1:16">
      <c r="A26" s="54"/>
      <c r="I26" s="54"/>
    </row>
    <row r="27" spans="1:16">
      <c r="A27" s="54"/>
      <c r="I27" s="54"/>
    </row>
    <row r="28" spans="1:16">
      <c r="A28" s="54"/>
      <c r="I28" s="54"/>
    </row>
    <row r="29" spans="1:16">
      <c r="A29" s="54"/>
      <c r="I29" s="54"/>
    </row>
    <row r="30" spans="1:16">
      <c r="A30" s="54"/>
      <c r="H30" t="s">
        <v>23</v>
      </c>
      <c r="I30" s="54"/>
    </row>
    <row r="31" spans="1:16">
      <c r="A31" s="54"/>
      <c r="I31" s="54"/>
    </row>
    <row r="32" spans="1:16">
      <c r="A32" s="54"/>
      <c r="I32" s="54"/>
    </row>
    <row r="33" spans="1:9">
      <c r="A33" s="54"/>
      <c r="I33" s="54"/>
    </row>
    <row r="34" spans="1:9" ht="13.8" thickBot="1">
      <c r="A34" s="56"/>
      <c r="B34" s="57"/>
      <c r="C34" s="57"/>
      <c r="D34" s="57"/>
      <c r="E34" s="57"/>
      <c r="F34" s="57"/>
      <c r="G34" s="57"/>
      <c r="H34" s="57"/>
      <c r="I34" s="54"/>
    </row>
    <row r="35" spans="1:9" ht="13.8" thickTop="1"/>
    <row r="38" spans="1:9" ht="24.6">
      <c r="A38" s="64" t="s">
        <v>24</v>
      </c>
    </row>
    <row r="39" spans="1:9" ht="40.5" customHeight="1">
      <c r="A39" s="650" t="s">
        <v>25</v>
      </c>
      <c r="B39" s="650"/>
      <c r="C39" s="650"/>
      <c r="D39" s="650"/>
      <c r="E39" s="650"/>
      <c r="F39" s="650"/>
      <c r="G39" s="650"/>
    </row>
    <row r="40" spans="1:9" ht="30.75" customHeight="1">
      <c r="A40" s="642" t="s">
        <v>26</v>
      </c>
      <c r="B40" s="642"/>
      <c r="C40" s="642"/>
      <c r="D40" s="642"/>
      <c r="E40" s="642"/>
      <c r="F40" s="642"/>
      <c r="G40" s="642"/>
    </row>
    <row r="41" spans="1:9" ht="15">
      <c r="A41" s="65"/>
    </row>
    <row r="42" spans="1:9" ht="69.75" customHeight="1">
      <c r="A42" s="637" t="s">
        <v>27</v>
      </c>
      <c r="B42" s="637"/>
      <c r="C42" s="637"/>
      <c r="D42" s="637"/>
      <c r="E42" s="637"/>
      <c r="F42" s="637"/>
      <c r="G42" s="637"/>
    </row>
    <row r="43" spans="1:9" ht="35.25" customHeight="1">
      <c r="A43" s="642" t="s">
        <v>28</v>
      </c>
      <c r="B43" s="642"/>
      <c r="C43" s="642"/>
      <c r="D43" s="642"/>
      <c r="E43" s="642"/>
      <c r="F43" s="642"/>
      <c r="G43" s="642"/>
    </row>
    <row r="44" spans="1:9" ht="59.25" customHeight="1">
      <c r="A44" s="637" t="s">
        <v>29</v>
      </c>
      <c r="B44" s="637"/>
      <c r="C44" s="637"/>
      <c r="D44" s="637"/>
      <c r="E44" s="637"/>
      <c r="F44" s="637"/>
      <c r="G44" s="637"/>
    </row>
    <row r="45" spans="1:9" ht="15">
      <c r="A45" s="66"/>
    </row>
    <row r="46" spans="1:9" ht="27.75" customHeight="1">
      <c r="A46" s="639" t="s">
        <v>30</v>
      </c>
      <c r="B46" s="639"/>
      <c r="C46" s="639"/>
      <c r="D46" s="639"/>
      <c r="E46" s="639"/>
      <c r="F46" s="639"/>
      <c r="G46" s="639"/>
    </row>
    <row r="47" spans="1:9" ht="53.25" customHeight="1">
      <c r="A47" s="638" t="s">
        <v>31</v>
      </c>
      <c r="B47" s="637"/>
      <c r="C47" s="637"/>
      <c r="D47" s="637"/>
      <c r="E47" s="637"/>
      <c r="F47" s="637"/>
      <c r="G47" s="637"/>
    </row>
    <row r="48" spans="1:9" ht="15">
      <c r="A48" s="66"/>
    </row>
    <row r="49" spans="1:7" ht="32.25" customHeight="1">
      <c r="A49" s="639" t="s">
        <v>32</v>
      </c>
      <c r="B49" s="639"/>
      <c r="C49" s="639"/>
      <c r="D49" s="639"/>
      <c r="E49" s="639"/>
      <c r="F49" s="639"/>
      <c r="G49" s="639"/>
    </row>
    <row r="50" spans="1:7" ht="15">
      <c r="A50" s="65"/>
    </row>
    <row r="51" spans="1:7" ht="87" customHeight="1">
      <c r="A51" s="638" t="s">
        <v>33</v>
      </c>
      <c r="B51" s="637"/>
      <c r="C51" s="637"/>
      <c r="D51" s="637"/>
      <c r="E51" s="637"/>
      <c r="F51" s="637"/>
      <c r="G51" s="637"/>
    </row>
    <row r="52" spans="1:7" ht="15">
      <c r="A52" s="66"/>
    </row>
    <row r="53" spans="1:7" ht="32.25" customHeight="1">
      <c r="A53" s="639" t="s">
        <v>34</v>
      </c>
      <c r="B53" s="639"/>
      <c r="C53" s="639"/>
      <c r="D53" s="639"/>
      <c r="E53" s="639"/>
      <c r="F53" s="639"/>
      <c r="G53" s="639"/>
    </row>
    <row r="54" spans="1:7" ht="29.25" customHeight="1">
      <c r="A54" s="637" t="s">
        <v>35</v>
      </c>
      <c r="B54" s="637"/>
      <c r="C54" s="637"/>
      <c r="D54" s="637"/>
      <c r="E54" s="637"/>
      <c r="F54" s="637"/>
      <c r="G54" s="637"/>
    </row>
    <row r="55" spans="1:7" ht="15">
      <c r="A55" s="66"/>
    </row>
    <row r="56" spans="1:7" s="62" customFormat="1" ht="110.25" customHeight="1">
      <c r="A56" s="640" t="s">
        <v>36</v>
      </c>
      <c r="B56" s="641"/>
      <c r="C56" s="641"/>
      <c r="D56" s="641"/>
      <c r="E56" s="641"/>
      <c r="F56" s="641"/>
      <c r="G56" s="641"/>
    </row>
    <row r="57" spans="1:7" ht="34.5" customHeight="1">
      <c r="A57" s="642" t="s">
        <v>37</v>
      </c>
      <c r="B57" s="642"/>
      <c r="C57" s="642"/>
      <c r="D57" s="642"/>
      <c r="E57" s="642"/>
      <c r="F57" s="642"/>
      <c r="G57" s="642"/>
    </row>
    <row r="58" spans="1:7" ht="114" customHeight="1">
      <c r="A58" s="638" t="s">
        <v>38</v>
      </c>
      <c r="B58" s="637"/>
      <c r="C58" s="637"/>
      <c r="D58" s="637"/>
      <c r="E58" s="637"/>
      <c r="F58" s="637"/>
      <c r="G58" s="637"/>
    </row>
    <row r="59" spans="1:7" ht="109.5" customHeight="1">
      <c r="A59" s="637"/>
      <c r="B59" s="637"/>
      <c r="C59" s="637"/>
      <c r="D59" s="637"/>
      <c r="E59" s="637"/>
      <c r="F59" s="637"/>
      <c r="G59" s="637"/>
    </row>
    <row r="60" spans="1:7" ht="15">
      <c r="A60" s="66"/>
    </row>
    <row r="61" spans="1:7" s="63" customFormat="1" ht="57.75" customHeight="1">
      <c r="A61" s="637"/>
      <c r="B61" s="637"/>
      <c r="C61" s="637"/>
      <c r="D61" s="637"/>
      <c r="E61" s="637"/>
      <c r="F61" s="637"/>
      <c r="G61" s="637"/>
    </row>
  </sheetData>
  <mergeCells count="22">
    <mergeCell ref="A3:H3"/>
    <mergeCell ref="C15:H15"/>
    <mergeCell ref="B17:G17"/>
    <mergeCell ref="B12:G12"/>
    <mergeCell ref="A39:G39"/>
    <mergeCell ref="B13:G13"/>
    <mergeCell ref="B18:E18"/>
    <mergeCell ref="A47:G47"/>
    <mergeCell ref="A46:G46"/>
    <mergeCell ref="A53:G53"/>
    <mergeCell ref="A40:G40"/>
    <mergeCell ref="A42:G42"/>
    <mergeCell ref="A44:G44"/>
    <mergeCell ref="A43:G43"/>
    <mergeCell ref="A59:G59"/>
    <mergeCell ref="A58:G58"/>
    <mergeCell ref="A61:G61"/>
    <mergeCell ref="A51:G51"/>
    <mergeCell ref="A49:G49"/>
    <mergeCell ref="A56:G56"/>
    <mergeCell ref="A54:G54"/>
    <mergeCell ref="A57:G57"/>
  </mergeCells>
  <phoneticPr fontId="30"/>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E54"/>
  <sheetViews>
    <sheetView view="pageBreakPreview" zoomScaleNormal="100" zoomScaleSheetLayoutView="100" workbookViewId="0">
      <selection activeCell="C2" sqref="C2"/>
    </sheetView>
  </sheetViews>
  <sheetFormatPr defaultColWidth="9" defaultRowHeight="13.2"/>
  <cols>
    <col min="1" max="1" width="21.33203125" style="24" customWidth="1"/>
    <col min="2" max="2" width="19.88671875" style="24" customWidth="1"/>
    <col min="3" max="3" width="91.6640625" style="140" customWidth="1"/>
    <col min="4" max="4" width="14.44140625" style="25" customWidth="1"/>
    <col min="5" max="5" width="13.6640625" style="25"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345" t="s">
        <v>245</v>
      </c>
      <c r="B1" s="351" t="s">
        <v>180</v>
      </c>
      <c r="C1" s="346" t="s">
        <v>223</v>
      </c>
      <c r="D1" s="347" t="s">
        <v>175</v>
      </c>
      <c r="E1" s="348" t="s">
        <v>176</v>
      </c>
    </row>
    <row r="2" spans="1:5" ht="23.4" customHeight="1">
      <c r="A2" s="542" t="s">
        <v>249</v>
      </c>
      <c r="B2" s="593" t="s">
        <v>250</v>
      </c>
      <c r="C2" s="594" t="s">
        <v>306</v>
      </c>
      <c r="D2" s="595">
        <v>45765</v>
      </c>
      <c r="E2" s="596">
        <v>45765</v>
      </c>
    </row>
    <row r="3" spans="1:5" ht="23.4" customHeight="1">
      <c r="A3" s="542" t="s">
        <v>249</v>
      </c>
      <c r="B3" s="543" t="s">
        <v>251</v>
      </c>
      <c r="C3" s="544" t="s">
        <v>307</v>
      </c>
      <c r="D3" s="545">
        <v>45765</v>
      </c>
      <c r="E3" s="546">
        <v>45765</v>
      </c>
    </row>
    <row r="4" spans="1:5" ht="23.4" customHeight="1">
      <c r="A4" s="602" t="s">
        <v>249</v>
      </c>
      <c r="B4" s="603" t="s">
        <v>252</v>
      </c>
      <c r="C4" s="604" t="s">
        <v>308</v>
      </c>
      <c r="D4" s="605">
        <v>45765</v>
      </c>
      <c r="E4" s="606">
        <v>45765</v>
      </c>
    </row>
    <row r="5" spans="1:5" ht="23.4" customHeight="1">
      <c r="A5" s="597" t="s">
        <v>253</v>
      </c>
      <c r="B5" s="598" t="s">
        <v>254</v>
      </c>
      <c r="C5" s="599" t="s">
        <v>309</v>
      </c>
      <c r="D5" s="600">
        <v>45765</v>
      </c>
      <c r="E5" s="601">
        <v>45765</v>
      </c>
    </row>
    <row r="6" spans="1:5" ht="23.4" customHeight="1">
      <c r="A6" s="597" t="s">
        <v>255</v>
      </c>
      <c r="B6" s="598" t="s">
        <v>256</v>
      </c>
      <c r="C6" s="599" t="s">
        <v>310</v>
      </c>
      <c r="D6" s="600">
        <v>45765</v>
      </c>
      <c r="E6" s="601">
        <v>45765</v>
      </c>
    </row>
    <row r="7" spans="1:5" ht="23.4" customHeight="1">
      <c r="A7" s="597" t="s">
        <v>249</v>
      </c>
      <c r="B7" s="598" t="s">
        <v>257</v>
      </c>
      <c r="C7" s="599" t="s">
        <v>311</v>
      </c>
      <c r="D7" s="600">
        <v>45765</v>
      </c>
      <c r="E7" s="601">
        <v>45765</v>
      </c>
    </row>
    <row r="8" spans="1:5" ht="23.4" customHeight="1">
      <c r="A8" s="607" t="s">
        <v>258</v>
      </c>
      <c r="B8" s="608" t="s">
        <v>259</v>
      </c>
      <c r="C8" s="609" t="s">
        <v>312</v>
      </c>
      <c r="D8" s="610">
        <v>45764</v>
      </c>
      <c r="E8" s="611">
        <v>45765</v>
      </c>
    </row>
    <row r="9" spans="1:5" ht="23.4" customHeight="1">
      <c r="A9" s="597" t="s">
        <v>249</v>
      </c>
      <c r="B9" s="598" t="s">
        <v>260</v>
      </c>
      <c r="C9" s="599" t="s">
        <v>313</v>
      </c>
      <c r="D9" s="600">
        <v>45764</v>
      </c>
      <c r="E9" s="601">
        <v>45764</v>
      </c>
    </row>
    <row r="10" spans="1:5" ht="23.4" customHeight="1">
      <c r="A10" s="597" t="s">
        <v>249</v>
      </c>
      <c r="B10" s="598" t="s">
        <v>261</v>
      </c>
      <c r="C10" s="599" t="s">
        <v>314</v>
      </c>
      <c r="D10" s="600">
        <v>45764</v>
      </c>
      <c r="E10" s="601">
        <v>45764</v>
      </c>
    </row>
    <row r="11" spans="1:5" ht="23.4" customHeight="1">
      <c r="A11" s="612" t="s">
        <v>249</v>
      </c>
      <c r="B11" s="613" t="s">
        <v>262</v>
      </c>
      <c r="C11" s="614" t="s">
        <v>315</v>
      </c>
      <c r="D11" s="615">
        <v>45764</v>
      </c>
      <c r="E11" s="616">
        <v>45764</v>
      </c>
    </row>
    <row r="12" spans="1:5" ht="23.4" customHeight="1">
      <c r="A12" s="602" t="s">
        <v>249</v>
      </c>
      <c r="B12" s="603" t="s">
        <v>263</v>
      </c>
      <c r="C12" s="604" t="s">
        <v>316</v>
      </c>
      <c r="D12" s="605">
        <v>45764</v>
      </c>
      <c r="E12" s="606">
        <v>45764</v>
      </c>
    </row>
    <row r="13" spans="1:5" ht="23.4" customHeight="1">
      <c r="A13" s="602" t="s">
        <v>249</v>
      </c>
      <c r="B13" s="603" t="s">
        <v>263</v>
      </c>
      <c r="C13" s="604" t="s">
        <v>317</v>
      </c>
      <c r="D13" s="605">
        <v>45764</v>
      </c>
      <c r="E13" s="606">
        <v>45764</v>
      </c>
    </row>
    <row r="14" spans="1:5" ht="23.4" customHeight="1">
      <c r="A14" s="542" t="s">
        <v>249</v>
      </c>
      <c r="B14" s="543" t="s">
        <v>264</v>
      </c>
      <c r="C14" s="544" t="s">
        <v>318</v>
      </c>
      <c r="D14" s="545">
        <v>45763</v>
      </c>
      <c r="E14" s="546">
        <v>45764</v>
      </c>
    </row>
    <row r="15" spans="1:5" ht="23.4" customHeight="1">
      <c r="A15" s="542" t="s">
        <v>249</v>
      </c>
      <c r="B15" s="543" t="s">
        <v>265</v>
      </c>
      <c r="C15" s="544" t="s">
        <v>319</v>
      </c>
      <c r="D15" s="545">
        <v>45763</v>
      </c>
      <c r="E15" s="546">
        <v>45763</v>
      </c>
    </row>
    <row r="16" spans="1:5" ht="23.4" customHeight="1">
      <c r="A16" s="597" t="s">
        <v>249</v>
      </c>
      <c r="B16" s="598" t="s">
        <v>266</v>
      </c>
      <c r="C16" s="599" t="s">
        <v>320</v>
      </c>
      <c r="D16" s="600">
        <v>45763</v>
      </c>
      <c r="E16" s="601">
        <v>45763</v>
      </c>
    </row>
    <row r="17" spans="1:5" ht="23.4" customHeight="1">
      <c r="A17" s="542" t="s">
        <v>249</v>
      </c>
      <c r="B17" s="543" t="s">
        <v>267</v>
      </c>
      <c r="C17" s="544" t="s">
        <v>321</v>
      </c>
      <c r="D17" s="545">
        <v>45763</v>
      </c>
      <c r="E17" s="546">
        <v>45763</v>
      </c>
    </row>
    <row r="18" spans="1:5" ht="23.4" customHeight="1">
      <c r="A18" s="602" t="s">
        <v>249</v>
      </c>
      <c r="B18" s="603" t="s">
        <v>268</v>
      </c>
      <c r="C18" s="604" t="s">
        <v>269</v>
      </c>
      <c r="D18" s="605">
        <v>45763</v>
      </c>
      <c r="E18" s="606">
        <v>45763</v>
      </c>
    </row>
    <row r="19" spans="1:5" ht="23.4" customHeight="1">
      <c r="A19" s="597" t="s">
        <v>253</v>
      </c>
      <c r="B19" s="598" t="s">
        <v>270</v>
      </c>
      <c r="C19" s="599" t="s">
        <v>271</v>
      </c>
      <c r="D19" s="600">
        <v>45763</v>
      </c>
      <c r="E19" s="601">
        <v>45763</v>
      </c>
    </row>
    <row r="20" spans="1:5" ht="23.4" customHeight="1">
      <c r="A20" s="617" t="s">
        <v>253</v>
      </c>
      <c r="B20" s="618" t="s">
        <v>272</v>
      </c>
      <c r="C20" s="619" t="s">
        <v>273</v>
      </c>
      <c r="D20" s="620">
        <v>45762</v>
      </c>
      <c r="E20" s="621">
        <v>45763</v>
      </c>
    </row>
    <row r="21" spans="1:5" ht="23.4" customHeight="1">
      <c r="A21" s="612" t="s">
        <v>249</v>
      </c>
      <c r="B21" s="613" t="s">
        <v>266</v>
      </c>
      <c r="C21" s="614" t="s">
        <v>274</v>
      </c>
      <c r="D21" s="615">
        <v>45762</v>
      </c>
      <c r="E21" s="616">
        <v>45763</v>
      </c>
    </row>
    <row r="22" spans="1:5" ht="23.4" customHeight="1">
      <c r="A22" s="542" t="s">
        <v>249</v>
      </c>
      <c r="B22" s="543" t="s">
        <v>275</v>
      </c>
      <c r="C22" s="544" t="s">
        <v>276</v>
      </c>
      <c r="D22" s="545">
        <v>45762</v>
      </c>
      <c r="E22" s="546">
        <v>45763</v>
      </c>
    </row>
    <row r="23" spans="1:5" ht="23.4" customHeight="1">
      <c r="A23" s="607" t="s">
        <v>249</v>
      </c>
      <c r="B23" s="608" t="s">
        <v>277</v>
      </c>
      <c r="C23" s="609" t="s">
        <v>278</v>
      </c>
      <c r="D23" s="610">
        <v>45762</v>
      </c>
      <c r="E23" s="611">
        <v>45763</v>
      </c>
    </row>
    <row r="24" spans="1:5" ht="23.4" customHeight="1">
      <c r="A24" s="597" t="s">
        <v>249</v>
      </c>
      <c r="B24" s="598" t="s">
        <v>279</v>
      </c>
      <c r="C24" s="599" t="s">
        <v>280</v>
      </c>
      <c r="D24" s="600">
        <v>45762</v>
      </c>
      <c r="E24" s="601">
        <v>45763</v>
      </c>
    </row>
    <row r="25" spans="1:5" ht="23.4" customHeight="1">
      <c r="A25" s="607" t="s">
        <v>249</v>
      </c>
      <c r="B25" s="608" t="s">
        <v>281</v>
      </c>
      <c r="C25" s="609" t="s">
        <v>282</v>
      </c>
      <c r="D25" s="610">
        <v>45762</v>
      </c>
      <c r="E25" s="611">
        <v>45762</v>
      </c>
    </row>
    <row r="26" spans="1:5" ht="23.4" customHeight="1">
      <c r="A26" s="597" t="s">
        <v>249</v>
      </c>
      <c r="B26" s="598" t="s">
        <v>283</v>
      </c>
      <c r="C26" s="599" t="s">
        <v>284</v>
      </c>
      <c r="D26" s="600">
        <v>45762</v>
      </c>
      <c r="E26" s="601">
        <v>45762</v>
      </c>
    </row>
    <row r="27" spans="1:5" ht="23.4" customHeight="1">
      <c r="A27" s="602" t="s">
        <v>249</v>
      </c>
      <c r="B27" s="603" t="s">
        <v>285</v>
      </c>
      <c r="C27" s="604" t="s">
        <v>286</v>
      </c>
      <c r="D27" s="605">
        <v>45762</v>
      </c>
      <c r="E27" s="606">
        <v>45762</v>
      </c>
    </row>
    <row r="28" spans="1:5" ht="23.4" customHeight="1">
      <c r="A28" s="602" t="s">
        <v>258</v>
      </c>
      <c r="B28" s="603" t="s">
        <v>287</v>
      </c>
      <c r="C28" s="604" t="s">
        <v>288</v>
      </c>
      <c r="D28" s="605">
        <v>45762</v>
      </c>
      <c r="E28" s="606">
        <v>45762</v>
      </c>
    </row>
    <row r="29" spans="1:5" ht="23.4" customHeight="1">
      <c r="A29" s="607" t="s">
        <v>249</v>
      </c>
      <c r="B29" s="608" t="s">
        <v>289</v>
      </c>
      <c r="C29" s="609" t="s">
        <v>290</v>
      </c>
      <c r="D29" s="610">
        <v>45761</v>
      </c>
      <c r="E29" s="611">
        <v>45762</v>
      </c>
    </row>
    <row r="30" spans="1:5" ht="23.4" customHeight="1">
      <c r="A30" s="602" t="s">
        <v>249</v>
      </c>
      <c r="B30" s="603" t="s">
        <v>263</v>
      </c>
      <c r="C30" s="604" t="s">
        <v>291</v>
      </c>
      <c r="D30" s="605">
        <v>45761</v>
      </c>
      <c r="E30" s="606">
        <v>45762</v>
      </c>
    </row>
    <row r="31" spans="1:5" ht="23.4" customHeight="1">
      <c r="A31" s="597" t="s">
        <v>258</v>
      </c>
      <c r="B31" s="598" t="s">
        <v>287</v>
      </c>
      <c r="C31" s="599" t="s">
        <v>292</v>
      </c>
      <c r="D31" s="600">
        <v>45761</v>
      </c>
      <c r="E31" s="601">
        <v>45762</v>
      </c>
    </row>
    <row r="32" spans="1:5" ht="23.4" customHeight="1">
      <c r="A32" s="602" t="s">
        <v>249</v>
      </c>
      <c r="B32" s="603" t="s">
        <v>293</v>
      </c>
      <c r="C32" s="604" t="s">
        <v>294</v>
      </c>
      <c r="D32" s="605">
        <v>45761</v>
      </c>
      <c r="E32" s="606">
        <v>45762</v>
      </c>
    </row>
    <row r="33" spans="1:5" ht="23.4" customHeight="1">
      <c r="A33" s="602" t="s">
        <v>249</v>
      </c>
      <c r="B33" s="603" t="s">
        <v>293</v>
      </c>
      <c r="C33" s="604" t="s">
        <v>295</v>
      </c>
      <c r="D33" s="605">
        <v>45761</v>
      </c>
      <c r="E33" s="606">
        <v>45761</v>
      </c>
    </row>
    <row r="34" spans="1:5" ht="23.4" customHeight="1">
      <c r="A34" s="542" t="s">
        <v>258</v>
      </c>
      <c r="B34" s="543" t="s">
        <v>296</v>
      </c>
      <c r="C34" s="544" t="s">
        <v>297</v>
      </c>
      <c r="D34" s="545">
        <v>45761</v>
      </c>
      <c r="E34" s="546">
        <v>45761</v>
      </c>
    </row>
    <row r="35" spans="1:5" ht="23.4" customHeight="1">
      <c r="A35" s="617" t="s">
        <v>249</v>
      </c>
      <c r="B35" s="618" t="s">
        <v>298</v>
      </c>
      <c r="C35" s="619" t="s">
        <v>299</v>
      </c>
      <c r="D35" s="620">
        <v>45761</v>
      </c>
      <c r="E35" s="621">
        <v>45761</v>
      </c>
    </row>
    <row r="36" spans="1:5" ht="23.4" customHeight="1">
      <c r="A36" s="617" t="s">
        <v>249</v>
      </c>
      <c r="B36" s="618" t="s">
        <v>300</v>
      </c>
      <c r="C36" s="619" t="s">
        <v>301</v>
      </c>
      <c r="D36" s="620">
        <v>45761</v>
      </c>
      <c r="E36" s="621">
        <v>45761</v>
      </c>
    </row>
    <row r="37" spans="1:5" ht="23.4" customHeight="1">
      <c r="A37" s="607" t="s">
        <v>253</v>
      </c>
      <c r="B37" s="608" t="s">
        <v>302</v>
      </c>
      <c r="C37" s="609" t="s">
        <v>303</v>
      </c>
      <c r="D37" s="610">
        <v>45758</v>
      </c>
      <c r="E37" s="611">
        <v>45761</v>
      </c>
    </row>
    <row r="38" spans="1:5" ht="23.4" customHeight="1">
      <c r="A38" s="602" t="s">
        <v>249</v>
      </c>
      <c r="B38" s="603" t="s">
        <v>304</v>
      </c>
      <c r="C38" s="604" t="s">
        <v>305</v>
      </c>
      <c r="D38" s="605">
        <v>45760</v>
      </c>
      <c r="E38" s="606">
        <v>45761</v>
      </c>
    </row>
    <row r="39" spans="1:5" ht="23.4" customHeight="1">
      <c r="A39" s="542"/>
      <c r="B39" s="543"/>
      <c r="C39" s="544"/>
      <c r="D39" s="545"/>
      <c r="E39" s="546"/>
    </row>
    <row r="40" spans="1:5" ht="27.6" customHeight="1">
      <c r="A40" s="225" t="s">
        <v>212</v>
      </c>
      <c r="B40" s="226">
        <v>36</v>
      </c>
      <c r="C40" s="229"/>
      <c r="D40" s="156"/>
      <c r="E40" s="156"/>
    </row>
    <row r="41" spans="1:5" ht="19.2" customHeight="1">
      <c r="B41" s="485" t="s">
        <v>204</v>
      </c>
      <c r="D41" s="157"/>
      <c r="E41" s="157"/>
    </row>
    <row r="42" spans="1:5" ht="30" customHeight="1">
      <c r="B42" s="523"/>
      <c r="D42" s="157"/>
      <c r="E42" s="157"/>
    </row>
    <row r="43" spans="1:5" ht="30" customHeight="1">
      <c r="B43" s="523"/>
      <c r="D43" s="157"/>
      <c r="E43" s="157"/>
    </row>
    <row r="44" spans="1:5" ht="16.8" customHeight="1">
      <c r="A44" s="139" t="s">
        <v>177</v>
      </c>
    </row>
    <row r="45" spans="1:5" ht="16.8" customHeight="1">
      <c r="A45" s="854" t="s">
        <v>178</v>
      </c>
      <c r="B45" s="854"/>
      <c r="C45" s="854"/>
    </row>
    <row r="48" spans="1:5">
      <c r="A48" s="1"/>
      <c r="B48" s="1"/>
      <c r="C48" s="1"/>
      <c r="D48" s="1"/>
      <c r="E48" s="1"/>
    </row>
    <row r="49" s="1" customFormat="1"/>
    <row r="50" s="1" customFormat="1"/>
    <row r="51" s="1" customFormat="1"/>
    <row r="52" s="1" customFormat="1"/>
    <row r="53" s="1" customFormat="1"/>
    <row r="54" s="1" customFormat="1"/>
  </sheetData>
  <autoFilter ref="A1:E41" xr:uid="{00000000-0001-0000-0800-000000000000}"/>
  <mergeCells count="1">
    <mergeCell ref="A45:C45"/>
  </mergeCells>
  <phoneticPr fontId="27"/>
  <printOptions horizontalCentered="1" verticalCentered="1"/>
  <pageMargins left="0.64" right="0.39" top="0.98425196850393704" bottom="0.7" header="0.51181102362204722" footer="0.51181102362204722"/>
  <pageSetup paperSize="9" scale="28" orientation="landscape" horizontalDpi="300" verticalDpi="300" r:id="rId1"/>
  <headerFooter alignWithMargins="0"/>
  <colBreaks count="1" manualBreakCount="1">
    <brk id="5" max="2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codeName="Sheet12">
    <tabColor theme="1"/>
  </sheetPr>
  <dimension ref="A1:C53"/>
  <sheetViews>
    <sheetView view="pageBreakPreview" zoomScale="80" zoomScaleNormal="75" zoomScaleSheetLayoutView="80" workbookViewId="0">
      <selection activeCell="A34" sqref="A34:XFD34"/>
    </sheetView>
  </sheetViews>
  <sheetFormatPr defaultColWidth="9" defaultRowHeight="19.2"/>
  <cols>
    <col min="1" max="1" width="231.88671875" style="3" customWidth="1"/>
    <col min="2" max="2" width="33.109375" style="2" hidden="1" customWidth="1"/>
    <col min="3" max="3" width="25.109375" style="143" customWidth="1"/>
    <col min="4" max="16384" width="9" style="1"/>
  </cols>
  <sheetData>
    <row r="1" spans="1:3" s="24" customFormat="1" ht="46.2" customHeight="1" thickBot="1">
      <c r="A1" s="373" t="s">
        <v>246</v>
      </c>
      <c r="B1" s="373" t="s">
        <v>215</v>
      </c>
      <c r="C1" s="433" t="s">
        <v>216</v>
      </c>
    </row>
    <row r="2" spans="1:3" ht="46.95" customHeight="1">
      <c r="A2" s="202" t="s">
        <v>463</v>
      </c>
      <c r="B2" s="353"/>
      <c r="C2" s="855">
        <v>45765</v>
      </c>
    </row>
    <row r="3" spans="1:3" ht="248.4" customHeight="1">
      <c r="A3" s="231" t="s">
        <v>464</v>
      </c>
      <c r="B3" s="354"/>
      <c r="C3" s="856"/>
    </row>
    <row r="4" spans="1:3" ht="34.950000000000003" customHeight="1" thickBot="1">
      <c r="A4" s="530" t="s">
        <v>465</v>
      </c>
      <c r="B4" s="1"/>
      <c r="C4" s="434"/>
    </row>
    <row r="5" spans="1:3" ht="51" customHeight="1">
      <c r="A5" s="561" t="s">
        <v>466</v>
      </c>
      <c r="B5" s="1"/>
      <c r="C5" s="560"/>
    </row>
    <row r="6" spans="1:3" ht="234" customHeight="1">
      <c r="A6" s="564" t="s">
        <v>467</v>
      </c>
      <c r="B6" s="1"/>
      <c r="C6" s="509">
        <v>45765</v>
      </c>
    </row>
    <row r="7" spans="1:3" ht="34.950000000000003" customHeight="1" thickBot="1">
      <c r="A7" s="861" t="s">
        <v>468</v>
      </c>
      <c r="B7" s="1"/>
      <c r="C7" s="560"/>
    </row>
    <row r="8" spans="1:3" ht="44.4" customHeight="1">
      <c r="A8" s="562" t="s">
        <v>469</v>
      </c>
      <c r="B8" s="1"/>
      <c r="C8" s="574"/>
    </row>
    <row r="9" spans="1:3" ht="75" customHeight="1">
      <c r="A9" s="565" t="s">
        <v>470</v>
      </c>
      <c r="B9" s="1"/>
      <c r="C9" s="509">
        <v>45765</v>
      </c>
    </row>
    <row r="10" spans="1:3" ht="34.950000000000003" customHeight="1" thickBot="1">
      <c r="A10" s="563" t="s">
        <v>471</v>
      </c>
      <c r="B10" s="1"/>
      <c r="C10" s="575"/>
    </row>
    <row r="11" spans="1:3" ht="46.95" customHeight="1">
      <c r="A11" s="589" t="s">
        <v>472</v>
      </c>
      <c r="B11" s="353"/>
      <c r="C11" s="855"/>
    </row>
    <row r="12" spans="1:3" ht="205.8" customHeight="1">
      <c r="A12" s="231" t="s">
        <v>473</v>
      </c>
      <c r="B12" s="354"/>
      <c r="C12" s="856"/>
    </row>
    <row r="13" spans="1:3" ht="34.950000000000003" customHeight="1" thickBot="1">
      <c r="A13" s="863" t="s">
        <v>474</v>
      </c>
      <c r="B13" s="1"/>
      <c r="C13" s="434"/>
    </row>
    <row r="14" spans="1:3" ht="45.6" customHeight="1">
      <c r="A14" s="862" t="s">
        <v>475</v>
      </c>
      <c r="B14" s="353"/>
      <c r="C14" s="524"/>
    </row>
    <row r="15" spans="1:3" ht="83.4" customHeight="1">
      <c r="A15" s="539" t="s">
        <v>476</v>
      </c>
      <c r="B15" s="354"/>
      <c r="C15" s="528">
        <v>45764</v>
      </c>
    </row>
    <row r="16" spans="1:3" ht="39" customHeight="1" thickBot="1">
      <c r="A16" s="438" t="s">
        <v>477</v>
      </c>
      <c r="B16" s="439"/>
      <c r="C16" s="440"/>
    </row>
    <row r="17" spans="1:3" ht="49.2" customHeight="1">
      <c r="A17" s="202" t="s">
        <v>478</v>
      </c>
      <c r="B17" s="353"/>
      <c r="C17" s="855">
        <v>45764</v>
      </c>
    </row>
    <row r="18" spans="1:3" ht="121.2" customHeight="1">
      <c r="A18" s="231" t="s">
        <v>479</v>
      </c>
      <c r="B18" s="354"/>
      <c r="C18" s="856"/>
    </row>
    <row r="19" spans="1:3" ht="39" customHeight="1" thickBot="1">
      <c r="A19" s="441" t="s">
        <v>480</v>
      </c>
      <c r="B19" s="1"/>
      <c r="C19" s="434"/>
    </row>
    <row r="20" spans="1:3" ht="51" customHeight="1">
      <c r="A20" s="366" t="s">
        <v>481</v>
      </c>
      <c r="B20" s="355"/>
      <c r="C20" s="858">
        <v>45765</v>
      </c>
    </row>
    <row r="21" spans="1:3" ht="251.4" customHeight="1">
      <c r="A21" s="864" t="s">
        <v>482</v>
      </c>
      <c r="B21" s="356"/>
      <c r="C21" s="855"/>
    </row>
    <row r="22" spans="1:3" ht="43.2" customHeight="1" thickBot="1">
      <c r="A22" s="359" t="s">
        <v>483</v>
      </c>
      <c r="B22" s="360"/>
      <c r="C22" s="435"/>
    </row>
    <row r="23" spans="1:3" s="168" customFormat="1" ht="49.8" hidden="1" customHeight="1">
      <c r="A23" s="473"/>
      <c r="B23" s="358"/>
      <c r="C23" s="855"/>
    </row>
    <row r="24" spans="1:3" ht="122.4" hidden="1" customHeight="1" thickBot="1">
      <c r="A24" s="442"/>
      <c r="B24" s="350"/>
      <c r="C24" s="856"/>
    </row>
    <row r="25" spans="1:3" s="169" customFormat="1" ht="40.200000000000003" hidden="1" customHeight="1" thickBot="1">
      <c r="A25" s="459"/>
      <c r="B25" s="233"/>
      <c r="C25" s="434"/>
    </row>
    <row r="26" spans="1:3" ht="49.2" hidden="1" customHeight="1">
      <c r="A26" s="446"/>
      <c r="B26" s="353"/>
      <c r="C26" s="858"/>
    </row>
    <row r="27" spans="1:3" ht="205.8" hidden="1" customHeight="1">
      <c r="A27" s="558"/>
      <c r="B27" s="354"/>
      <c r="C27" s="856"/>
    </row>
    <row r="28" spans="1:3" ht="39.6" hidden="1" customHeight="1" thickBot="1">
      <c r="A28" s="349"/>
      <c r="B28" s="1"/>
      <c r="C28" s="432"/>
    </row>
    <row r="29" spans="1:3" ht="51.6" hidden="1" customHeight="1">
      <c r="A29" s="576">
        <v>1.2354166666666666</v>
      </c>
      <c r="B29" s="1"/>
      <c r="C29" s="436"/>
    </row>
    <row r="30" spans="1:3" ht="207" hidden="1" customHeight="1" thickBot="1">
      <c r="A30" s="559"/>
      <c r="B30" s="1"/>
      <c r="C30" s="855"/>
    </row>
    <row r="31" spans="1:3" ht="38.4" hidden="1" customHeight="1" thickBot="1">
      <c r="A31" s="363"/>
      <c r="B31" s="364"/>
      <c r="C31" s="857"/>
    </row>
    <row r="32" spans="1:3" ht="51.6" hidden="1" customHeight="1">
      <c r="A32" s="213"/>
      <c r="B32" s="1"/>
      <c r="C32" s="436"/>
    </row>
    <row r="33" spans="1:3" ht="329.4" hidden="1" customHeight="1" thickBot="1">
      <c r="A33" s="447"/>
      <c r="B33" s="1"/>
      <c r="C33" s="855"/>
    </row>
    <row r="34" spans="1:3" ht="38.4" hidden="1" customHeight="1" thickBot="1">
      <c r="A34" s="363"/>
      <c r="B34" s="364"/>
      <c r="C34" s="857"/>
    </row>
    <row r="35" spans="1:3" ht="36.75" customHeight="1">
      <c r="A35" s="1" t="s">
        <v>179</v>
      </c>
    </row>
    <row r="36" spans="1:3" ht="36.75" customHeight="1"/>
    <row r="37" spans="1:3" ht="25.5" customHeight="1"/>
    <row r="38" spans="1:3" ht="32.25" customHeight="1"/>
    <row r="39" spans="1:3" ht="30.75" customHeight="1"/>
    <row r="40" spans="1:3" ht="42.75" customHeight="1"/>
    <row r="41" spans="1:3" ht="43.5" customHeight="1"/>
    <row r="42" spans="1:3" ht="27.75" customHeight="1"/>
    <row r="43" spans="1:3" ht="30.75" customHeight="1">
      <c r="A43" s="216"/>
    </row>
    <row r="44" spans="1:3" ht="29.25" customHeight="1"/>
    <row r="45" spans="1:3" ht="27" customHeight="1"/>
    <row r="46" spans="1:3" ht="27" customHeight="1"/>
    <row r="47" spans="1:3" ht="27" customHeight="1"/>
    <row r="48" spans="1:3" ht="27" customHeight="1"/>
    <row r="49" ht="27" customHeight="1"/>
    <row r="50" ht="27" customHeight="1"/>
    <row r="51" ht="27" customHeight="1"/>
    <row r="52" ht="27" customHeight="1"/>
    <row r="53" ht="27" customHeight="1"/>
  </sheetData>
  <mergeCells count="8">
    <mergeCell ref="C2:C3"/>
    <mergeCell ref="C33:C34"/>
    <mergeCell ref="C11:C12"/>
    <mergeCell ref="C26:C27"/>
    <mergeCell ref="C23:C24"/>
    <mergeCell ref="C30:C31"/>
    <mergeCell ref="C17:C18"/>
    <mergeCell ref="C20:C21"/>
  </mergeCells>
  <phoneticPr fontId="82"/>
  <hyperlinks>
    <hyperlink ref="A4" r:id="rId1" xr:uid="{B9073063-CC37-4CB3-894A-9EB2F1417B47}"/>
    <hyperlink ref="A7" r:id="rId2" xr:uid="{4D59AC80-9A50-4875-AFC2-CF21169AA67C}"/>
    <hyperlink ref="A10" r:id="rId3" xr:uid="{ED496261-C09D-4A33-A7DA-A89B93B2F122}"/>
    <hyperlink ref="A13" r:id="rId4" xr:uid="{637FB58D-AB28-404C-AC30-F1D7518CE3FC}"/>
    <hyperlink ref="A16" r:id="rId5" xr:uid="{D1125DB3-6407-4D2F-84C4-421D35E2E02B}"/>
    <hyperlink ref="A19" r:id="rId6" xr:uid="{4C4F2299-0093-4C92-90CC-7821F3E90DF3}"/>
    <hyperlink ref="A22" r:id="rId7" xr:uid="{73C0503C-F6AE-49F1-83E6-FFC435E0E166}"/>
  </hyperlinks>
  <pageMargins left="0" right="0" top="0.19685039370078741" bottom="0.39370078740157483" header="0" footer="0.19685039370078741"/>
  <pageSetup paperSize="9" scale="25" orientation="portrait" r:id="rId8"/>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O17"/>
  <sheetViews>
    <sheetView view="pageBreakPreview" zoomScale="80" zoomScaleNormal="100" zoomScaleSheetLayoutView="80" workbookViewId="0">
      <selection activeCell="A3" sqref="A3:N3"/>
    </sheetView>
  </sheetViews>
  <sheetFormatPr defaultColWidth="9" defaultRowHeight="36" customHeight="1"/>
  <cols>
    <col min="1" max="13" width="9" style="1"/>
    <col min="14" max="14" width="122.5546875" style="1" customWidth="1"/>
    <col min="15" max="15" width="26.88671875" style="4" customWidth="1"/>
    <col min="16" max="16384" width="9" style="1"/>
  </cols>
  <sheetData>
    <row r="1" spans="1:14" ht="46.2" customHeight="1" thickBot="1">
      <c r="A1" s="881" t="s">
        <v>496</v>
      </c>
      <c r="B1" s="882"/>
      <c r="C1" s="882"/>
      <c r="D1" s="882"/>
      <c r="E1" s="882"/>
      <c r="F1" s="882"/>
      <c r="G1" s="882"/>
      <c r="H1" s="882"/>
      <c r="I1" s="882"/>
      <c r="J1" s="882"/>
      <c r="K1" s="882"/>
      <c r="L1" s="882"/>
      <c r="M1" s="882"/>
      <c r="N1" s="883"/>
    </row>
    <row r="2" spans="1:14" ht="40.200000000000003" customHeight="1">
      <c r="A2" s="875" t="s">
        <v>484</v>
      </c>
      <c r="B2" s="876"/>
      <c r="C2" s="876"/>
      <c r="D2" s="876"/>
      <c r="E2" s="876"/>
      <c r="F2" s="876"/>
      <c r="G2" s="876"/>
      <c r="H2" s="876"/>
      <c r="I2" s="876"/>
      <c r="J2" s="876"/>
      <c r="K2" s="876"/>
      <c r="L2" s="876"/>
      <c r="M2" s="876"/>
      <c r="N2" s="877"/>
    </row>
    <row r="3" spans="1:14" s="865" customFormat="1" ht="244.8" customHeight="1">
      <c r="A3" s="866" t="s">
        <v>485</v>
      </c>
      <c r="B3" s="867"/>
      <c r="C3" s="867"/>
      <c r="D3" s="867"/>
      <c r="E3" s="867"/>
      <c r="F3" s="867"/>
      <c r="G3" s="867"/>
      <c r="H3" s="867"/>
      <c r="I3" s="867"/>
      <c r="J3" s="867"/>
      <c r="K3" s="867"/>
      <c r="L3" s="867"/>
      <c r="M3" s="867"/>
      <c r="N3" s="868"/>
    </row>
    <row r="4" spans="1:14" s="865" customFormat="1" ht="33" customHeight="1" thickBot="1">
      <c r="A4" s="869" t="s">
        <v>486</v>
      </c>
      <c r="B4" s="870"/>
      <c r="C4" s="870"/>
      <c r="D4" s="870"/>
      <c r="E4" s="870"/>
      <c r="F4" s="870"/>
      <c r="G4" s="870"/>
      <c r="H4" s="870"/>
      <c r="I4" s="870"/>
      <c r="J4" s="870"/>
      <c r="K4" s="870"/>
      <c r="L4" s="870"/>
      <c r="M4" s="870"/>
      <c r="N4" s="871"/>
    </row>
    <row r="5" spans="1:14" s="865" customFormat="1" ht="42" customHeight="1">
      <c r="A5" s="875" t="s">
        <v>487</v>
      </c>
      <c r="B5" s="876"/>
      <c r="C5" s="876"/>
      <c r="D5" s="876"/>
      <c r="E5" s="876"/>
      <c r="F5" s="876"/>
      <c r="G5" s="876"/>
      <c r="H5" s="876"/>
      <c r="I5" s="876"/>
      <c r="J5" s="876"/>
      <c r="K5" s="876"/>
      <c r="L5" s="876"/>
      <c r="M5" s="876"/>
      <c r="N5" s="877"/>
    </row>
    <row r="6" spans="1:14" s="865" customFormat="1" ht="227.4" customHeight="1">
      <c r="A6" s="866" t="s">
        <v>488</v>
      </c>
      <c r="B6" s="867"/>
      <c r="C6" s="867"/>
      <c r="D6" s="867"/>
      <c r="E6" s="867"/>
      <c r="F6" s="867"/>
      <c r="G6" s="867"/>
      <c r="H6" s="867"/>
      <c r="I6" s="867"/>
      <c r="J6" s="867"/>
      <c r="K6" s="867"/>
      <c r="L6" s="867"/>
      <c r="M6" s="867"/>
      <c r="N6" s="868"/>
    </row>
    <row r="7" spans="1:14" s="865" customFormat="1" ht="34.799999999999997" customHeight="1" thickBot="1">
      <c r="A7" s="869" t="s">
        <v>489</v>
      </c>
      <c r="B7" s="870"/>
      <c r="C7" s="870"/>
      <c r="D7" s="870"/>
      <c r="E7" s="870"/>
      <c r="F7" s="870"/>
      <c r="G7" s="870"/>
      <c r="H7" s="870"/>
      <c r="I7" s="870"/>
      <c r="J7" s="870"/>
      <c r="K7" s="870"/>
      <c r="L7" s="870"/>
      <c r="M7" s="870"/>
      <c r="N7" s="871"/>
    </row>
    <row r="8" spans="1:14" s="865" customFormat="1" ht="37.799999999999997" customHeight="1">
      <c r="A8" s="878" t="s">
        <v>490</v>
      </c>
      <c r="B8" s="879"/>
      <c r="C8" s="879"/>
      <c r="D8" s="879"/>
      <c r="E8" s="879"/>
      <c r="F8" s="879"/>
      <c r="G8" s="879"/>
      <c r="H8" s="879"/>
      <c r="I8" s="879"/>
      <c r="J8" s="879"/>
      <c r="K8" s="879"/>
      <c r="L8" s="879"/>
      <c r="M8" s="879"/>
      <c r="N8" s="880"/>
    </row>
    <row r="9" spans="1:14" s="865" customFormat="1" ht="271.2" customHeight="1">
      <c r="A9" s="866" t="s">
        <v>491</v>
      </c>
      <c r="B9" s="867"/>
      <c r="C9" s="867"/>
      <c r="D9" s="867"/>
      <c r="E9" s="867"/>
      <c r="F9" s="867"/>
      <c r="G9" s="867"/>
      <c r="H9" s="867"/>
      <c r="I9" s="867"/>
      <c r="J9" s="867"/>
      <c r="K9" s="867"/>
      <c r="L9" s="867"/>
      <c r="M9" s="867"/>
      <c r="N9" s="868"/>
    </row>
    <row r="10" spans="1:14" s="865" customFormat="1" ht="30.6" customHeight="1" thickBot="1">
      <c r="A10" s="869" t="s">
        <v>492</v>
      </c>
      <c r="B10" s="870"/>
      <c r="C10" s="870"/>
      <c r="D10" s="870"/>
      <c r="E10" s="870"/>
      <c r="F10" s="870"/>
      <c r="G10" s="870"/>
      <c r="H10" s="870"/>
      <c r="I10" s="870"/>
      <c r="J10" s="870"/>
      <c r="K10" s="870"/>
      <c r="L10" s="870"/>
      <c r="M10" s="870"/>
      <c r="N10" s="871"/>
    </row>
    <row r="11" spans="1:14" s="865" customFormat="1" ht="42" customHeight="1">
      <c r="A11" s="878" t="s">
        <v>493</v>
      </c>
      <c r="B11" s="879"/>
      <c r="C11" s="879"/>
      <c r="D11" s="879"/>
      <c r="E11" s="879"/>
      <c r="F11" s="879"/>
      <c r="G11" s="879"/>
      <c r="H11" s="879"/>
      <c r="I11" s="879"/>
      <c r="J11" s="879"/>
      <c r="K11" s="879"/>
      <c r="L11" s="879"/>
      <c r="M11" s="879"/>
      <c r="N11" s="880"/>
    </row>
    <row r="12" spans="1:14" s="865" customFormat="1" ht="253.2" customHeight="1">
      <c r="A12" s="866" t="s">
        <v>495</v>
      </c>
      <c r="B12" s="867"/>
      <c r="C12" s="867"/>
      <c r="D12" s="867"/>
      <c r="E12" s="867"/>
      <c r="F12" s="867"/>
      <c r="G12" s="867"/>
      <c r="H12" s="867"/>
      <c r="I12" s="867"/>
      <c r="J12" s="867"/>
      <c r="K12" s="867"/>
      <c r="L12" s="867"/>
      <c r="M12" s="867"/>
      <c r="N12" s="868"/>
    </row>
    <row r="13" spans="1:14" s="865" customFormat="1" ht="30.6" customHeight="1" thickBot="1">
      <c r="A13" s="869" t="s">
        <v>494</v>
      </c>
      <c r="B13" s="870"/>
      <c r="C13" s="870"/>
      <c r="D13" s="870"/>
      <c r="E13" s="870"/>
      <c r="F13" s="870"/>
      <c r="G13" s="870"/>
      <c r="H13" s="870"/>
      <c r="I13" s="870"/>
      <c r="J13" s="870"/>
      <c r="K13" s="870"/>
      <c r="L13" s="870"/>
      <c r="M13" s="870"/>
      <c r="N13" s="871"/>
    </row>
    <row r="14" spans="1:14" s="865" customFormat="1" ht="42" hidden="1" customHeight="1">
      <c r="A14" s="872" t="s">
        <v>187</v>
      </c>
      <c r="B14" s="873"/>
      <c r="C14" s="873"/>
      <c r="D14" s="873"/>
      <c r="E14" s="873"/>
      <c r="F14" s="873"/>
      <c r="G14" s="873"/>
      <c r="H14" s="873"/>
      <c r="I14" s="873"/>
      <c r="J14" s="873"/>
      <c r="K14" s="873"/>
      <c r="L14" s="873"/>
      <c r="M14" s="873"/>
      <c r="N14" s="874"/>
    </row>
    <row r="15" spans="1:14" s="865" customFormat="1" ht="195" hidden="1" customHeight="1">
      <c r="A15" s="866" t="s">
        <v>187</v>
      </c>
      <c r="B15" s="867"/>
      <c r="C15" s="867"/>
      <c r="D15" s="867"/>
      <c r="E15" s="867"/>
      <c r="F15" s="867"/>
      <c r="G15" s="867"/>
      <c r="H15" s="867"/>
      <c r="I15" s="867"/>
      <c r="J15" s="867"/>
      <c r="K15" s="867"/>
      <c r="L15" s="867"/>
      <c r="M15" s="867"/>
      <c r="N15" s="868"/>
    </row>
    <row r="16" spans="1:14" s="865" customFormat="1" ht="37.799999999999997" hidden="1" customHeight="1" thickBot="1">
      <c r="A16" s="869"/>
      <c r="B16" s="870"/>
      <c r="C16" s="870"/>
      <c r="D16" s="870"/>
      <c r="E16" s="870"/>
      <c r="F16" s="870"/>
      <c r="G16" s="870"/>
      <c r="H16" s="870"/>
      <c r="I16" s="870"/>
      <c r="J16" s="870"/>
      <c r="K16" s="870"/>
      <c r="L16" s="870"/>
      <c r="M16" s="870"/>
      <c r="N16" s="871"/>
    </row>
    <row r="17" spans="2:2" ht="36" customHeight="1">
      <c r="B17" s="510"/>
    </row>
  </sheetData>
  <mergeCells count="16">
    <mergeCell ref="A12:N12"/>
    <mergeCell ref="A13:N13"/>
    <mergeCell ref="A14:N14"/>
    <mergeCell ref="A15:N15"/>
    <mergeCell ref="A16:N16"/>
    <mergeCell ref="A1:N1"/>
    <mergeCell ref="A2:N2"/>
    <mergeCell ref="A11:N11"/>
    <mergeCell ref="A3:N3"/>
    <mergeCell ref="A4:N4"/>
    <mergeCell ref="A5:N5"/>
    <mergeCell ref="A6:N6"/>
    <mergeCell ref="A7:N7"/>
    <mergeCell ref="A8:N8"/>
    <mergeCell ref="A9:N9"/>
    <mergeCell ref="A10:N10"/>
  </mergeCells>
  <phoneticPr fontId="15"/>
  <hyperlinks>
    <hyperlink ref="A4" r:id="rId1" xr:uid="{F5482A74-0CC3-47D6-8BEF-40A7F61A13F0}"/>
    <hyperlink ref="A7" r:id="rId2" xr:uid="{760B1038-594A-4BFC-B212-1B066D63F9B1}"/>
    <hyperlink ref="A10" r:id="rId3" xr:uid="{CDE87077-B61E-4B5B-9B64-D27A3F53FF60}"/>
    <hyperlink ref="A13" r:id="rId4" xr:uid="{70128B8B-6979-4BD7-A140-CA5AA292AD4A}"/>
  </hyperlinks>
  <pageMargins left="0.7" right="0.7" top="0.75" bottom="0.75" header="0.3" footer="0.3"/>
  <pageSetup paperSize="9" scale="37" orientation="portrait" horizontalDpi="300" verticalDpi="3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EB4F6-1686-4FBA-827B-89B092F30EEF}">
  <dimension ref="A1:AZ64"/>
  <sheetViews>
    <sheetView view="pageBreakPreview" topLeftCell="A25" zoomScale="75" zoomScaleNormal="100" zoomScaleSheetLayoutView="75" workbookViewId="0">
      <selection activeCell="AB33" sqref="AB33"/>
    </sheetView>
  </sheetViews>
  <sheetFormatPr defaultRowHeight="13.2"/>
  <cols>
    <col min="1" max="18" width="7.5546875" customWidth="1"/>
    <col min="19" max="30" width="7.5546875" style="59" customWidth="1"/>
    <col min="31" max="51" width="8.88671875" style="59"/>
    <col min="52" max="52" width="8.88671875" style="577"/>
  </cols>
  <sheetData>
    <row r="1" spans="1:52" ht="17.399999999999999" customHeight="1">
      <c r="A1" s="635"/>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c r="AK1"/>
      <c r="AL1"/>
      <c r="AM1"/>
      <c r="AN1"/>
      <c r="AO1"/>
      <c r="AP1"/>
      <c r="AQ1"/>
      <c r="AR1"/>
      <c r="AS1"/>
      <c r="AT1"/>
      <c r="AU1"/>
      <c r="AV1"/>
      <c r="AW1"/>
      <c r="AX1"/>
      <c r="AY1"/>
      <c r="AZ1"/>
    </row>
    <row r="2" spans="1:52" ht="17.399999999999999" customHeight="1">
      <c r="A2" s="635"/>
      <c r="B2" s="635"/>
      <c r="C2" s="635"/>
      <c r="D2" s="635"/>
      <c r="E2" s="635"/>
      <c r="F2" s="635"/>
      <c r="G2" s="635"/>
      <c r="H2" s="635"/>
      <c r="I2" s="635"/>
      <c r="J2" s="635"/>
      <c r="K2" s="636" t="s">
        <v>428</v>
      </c>
      <c r="L2" s="636"/>
      <c r="M2" s="636"/>
      <c r="N2" s="636"/>
      <c r="O2" s="636"/>
      <c r="P2" s="636"/>
      <c r="Q2" s="636"/>
      <c r="R2" s="636"/>
      <c r="S2" s="636"/>
      <c r="T2" s="636"/>
      <c r="U2" s="636"/>
      <c r="V2" s="636"/>
      <c r="W2" s="636"/>
      <c r="X2" s="636"/>
      <c r="Y2" s="636"/>
      <c r="Z2" s="636"/>
      <c r="AA2" s="636"/>
      <c r="AB2" s="636"/>
      <c r="AC2" s="635"/>
      <c r="AD2" s="635"/>
      <c r="AE2" s="635"/>
      <c r="AF2" s="635"/>
      <c r="AG2" s="635"/>
      <c r="AH2" s="635"/>
      <c r="AI2" s="635"/>
      <c r="AJ2"/>
      <c r="AK2"/>
      <c r="AL2"/>
      <c r="AM2"/>
      <c r="AN2"/>
      <c r="AO2"/>
      <c r="AP2"/>
      <c r="AQ2"/>
      <c r="AR2"/>
      <c r="AS2"/>
      <c r="AT2"/>
      <c r="AU2"/>
      <c r="AV2"/>
      <c r="AW2"/>
      <c r="AX2"/>
      <c r="AY2"/>
      <c r="AZ2"/>
    </row>
    <row r="3" spans="1:52" ht="17.399999999999999" customHeight="1">
      <c r="A3" s="635"/>
      <c r="B3" s="635"/>
      <c r="C3" s="635"/>
      <c r="D3" s="635"/>
      <c r="E3" s="635"/>
      <c r="F3" s="635"/>
      <c r="G3" s="635"/>
      <c r="H3" s="635"/>
      <c r="I3" s="635"/>
      <c r="J3" s="635"/>
      <c r="K3" s="636"/>
      <c r="L3" s="636"/>
      <c r="M3" s="636"/>
      <c r="N3" s="636"/>
      <c r="O3" s="636"/>
      <c r="P3" s="636"/>
      <c r="Q3" s="636"/>
      <c r="R3" s="636"/>
      <c r="S3" s="636"/>
      <c r="T3" s="636"/>
      <c r="U3" s="636"/>
      <c r="V3" s="636"/>
      <c r="W3" s="636"/>
      <c r="X3" s="636"/>
      <c r="Y3" s="636"/>
      <c r="Z3" s="636"/>
      <c r="AA3" s="636"/>
      <c r="AB3" s="636"/>
      <c r="AC3" s="635"/>
      <c r="AD3" s="635"/>
      <c r="AE3" s="635"/>
      <c r="AF3" s="635"/>
      <c r="AG3" s="635"/>
      <c r="AH3" s="635"/>
      <c r="AI3" s="635"/>
      <c r="AJ3"/>
      <c r="AK3"/>
      <c r="AL3"/>
      <c r="AM3"/>
      <c r="AN3"/>
      <c r="AO3"/>
      <c r="AP3"/>
      <c r="AQ3"/>
      <c r="AR3"/>
      <c r="AS3"/>
      <c r="AT3"/>
      <c r="AU3"/>
      <c r="AV3"/>
      <c r="AW3"/>
      <c r="AX3"/>
      <c r="AY3"/>
      <c r="AZ3"/>
    </row>
    <row r="4" spans="1:52" ht="17.399999999999999" customHeight="1">
      <c r="A4" s="635"/>
      <c r="B4" s="635"/>
      <c r="C4" s="635"/>
      <c r="D4" s="635"/>
      <c r="E4" s="635"/>
      <c r="F4" s="635"/>
      <c r="G4" s="635"/>
      <c r="H4" s="635"/>
      <c r="I4" s="635"/>
      <c r="J4" s="635"/>
      <c r="K4" s="636"/>
      <c r="L4" s="636"/>
      <c r="M4" s="636"/>
      <c r="N4" s="636"/>
      <c r="O4" s="636"/>
      <c r="P4" s="636"/>
      <c r="Q4" s="636"/>
      <c r="R4" s="636"/>
      <c r="S4" s="636"/>
      <c r="T4" s="636"/>
      <c r="U4" s="636"/>
      <c r="V4" s="636"/>
      <c r="W4" s="636"/>
      <c r="X4" s="636"/>
      <c r="Y4" s="636"/>
      <c r="Z4" s="636"/>
      <c r="AA4" s="636"/>
      <c r="AB4" s="636"/>
      <c r="AC4" s="635"/>
      <c r="AD4" s="635"/>
      <c r="AE4" s="635"/>
      <c r="AF4" s="635"/>
      <c r="AG4" s="635"/>
      <c r="AH4" s="635"/>
      <c r="AI4" s="635"/>
      <c r="AJ4"/>
      <c r="AK4"/>
      <c r="AL4"/>
      <c r="AM4"/>
      <c r="AN4"/>
      <c r="AO4"/>
      <c r="AP4"/>
      <c r="AQ4"/>
      <c r="AR4"/>
      <c r="AS4"/>
      <c r="AT4"/>
      <c r="AU4"/>
      <c r="AV4"/>
      <c r="AW4"/>
      <c r="AX4"/>
      <c r="AY4"/>
      <c r="AZ4"/>
    </row>
    <row r="5" spans="1:52" ht="17.399999999999999" customHeight="1">
      <c r="A5" s="635"/>
      <c r="B5" s="635"/>
      <c r="C5" s="635"/>
      <c r="D5" s="635"/>
      <c r="E5" s="635"/>
      <c r="F5" s="635"/>
      <c r="G5" s="635"/>
      <c r="H5" s="635"/>
      <c r="I5" s="635"/>
      <c r="J5" s="635"/>
      <c r="K5" s="636"/>
      <c r="L5" s="636"/>
      <c r="M5" s="636"/>
      <c r="N5" s="636"/>
      <c r="O5" s="636"/>
      <c r="P5" s="636"/>
      <c r="Q5" s="636"/>
      <c r="R5" s="636"/>
      <c r="S5" s="636"/>
      <c r="T5" s="636"/>
      <c r="U5" s="636"/>
      <c r="V5" s="636"/>
      <c r="W5" s="636"/>
      <c r="X5" s="636"/>
      <c r="Y5" s="636"/>
      <c r="Z5" s="636"/>
      <c r="AA5" s="636"/>
      <c r="AB5" s="636"/>
      <c r="AC5" s="635"/>
      <c r="AD5" s="635"/>
      <c r="AE5" s="635"/>
      <c r="AF5" s="635"/>
      <c r="AG5" s="635"/>
      <c r="AH5" s="635"/>
      <c r="AI5" s="635"/>
      <c r="AJ5"/>
      <c r="AK5"/>
      <c r="AL5"/>
      <c r="AM5"/>
      <c r="AN5"/>
      <c r="AO5"/>
      <c r="AP5"/>
      <c r="AQ5"/>
      <c r="AR5"/>
      <c r="AS5"/>
      <c r="AT5"/>
      <c r="AU5"/>
      <c r="AV5"/>
      <c r="AW5"/>
      <c r="AX5"/>
      <c r="AY5"/>
      <c r="AZ5"/>
    </row>
    <row r="6" spans="1:52" ht="17.399999999999999" customHeight="1">
      <c r="A6" s="635"/>
      <c r="B6" s="635"/>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c r="AK6"/>
      <c r="AL6"/>
      <c r="AM6"/>
      <c r="AN6"/>
      <c r="AO6"/>
      <c r="AP6"/>
      <c r="AQ6"/>
      <c r="AR6"/>
      <c r="AS6"/>
      <c r="AT6"/>
      <c r="AU6"/>
      <c r="AV6"/>
      <c r="AW6"/>
      <c r="AX6"/>
      <c r="AY6"/>
      <c r="AZ6"/>
    </row>
    <row r="7" spans="1:52" ht="17.399999999999999" customHeight="1">
      <c r="A7" s="635"/>
      <c r="B7" s="635"/>
      <c r="C7" s="635"/>
      <c r="D7" s="635"/>
      <c r="E7" s="635"/>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c r="AK7"/>
      <c r="AL7"/>
      <c r="AM7"/>
      <c r="AN7"/>
      <c r="AO7"/>
      <c r="AP7"/>
      <c r="AQ7"/>
      <c r="AR7"/>
      <c r="AS7"/>
      <c r="AT7"/>
      <c r="AU7"/>
      <c r="AV7"/>
      <c r="AW7"/>
      <c r="AX7"/>
      <c r="AY7"/>
      <c r="AZ7"/>
    </row>
    <row r="8" spans="1:52" ht="17.399999999999999" customHeight="1">
      <c r="A8" s="635"/>
      <c r="B8" s="635"/>
      <c r="C8" s="635"/>
      <c r="D8" s="635"/>
      <c r="E8" s="635"/>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c r="AK8"/>
      <c r="AL8"/>
      <c r="AM8"/>
      <c r="AN8"/>
      <c r="AO8"/>
      <c r="AP8"/>
      <c r="AQ8"/>
      <c r="AR8"/>
      <c r="AS8"/>
      <c r="AT8"/>
      <c r="AU8"/>
      <c r="AV8"/>
      <c r="AW8"/>
      <c r="AX8"/>
      <c r="AY8"/>
      <c r="AZ8"/>
    </row>
    <row r="9" spans="1:52" ht="17.399999999999999" customHeight="1">
      <c r="A9" s="635"/>
      <c r="B9" s="635"/>
      <c r="C9" s="635"/>
      <c r="D9" s="635"/>
      <c r="E9" s="635"/>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c r="AK9"/>
      <c r="AL9"/>
      <c r="AM9"/>
      <c r="AN9"/>
      <c r="AO9"/>
      <c r="AP9"/>
      <c r="AQ9"/>
      <c r="AR9"/>
      <c r="AS9"/>
      <c r="AT9"/>
      <c r="AU9"/>
      <c r="AV9"/>
      <c r="AW9"/>
      <c r="AX9"/>
      <c r="AY9"/>
      <c r="AZ9"/>
    </row>
    <row r="10" spans="1:52" ht="17.399999999999999" customHeight="1">
      <c r="A10" s="635"/>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c r="AK10"/>
      <c r="AL10"/>
      <c r="AM10"/>
      <c r="AN10"/>
      <c r="AO10"/>
      <c r="AP10"/>
      <c r="AQ10"/>
      <c r="AR10"/>
      <c r="AS10"/>
      <c r="AT10"/>
      <c r="AU10"/>
      <c r="AV10"/>
      <c r="AW10"/>
      <c r="AX10"/>
      <c r="AY10"/>
      <c r="AZ10"/>
    </row>
    <row r="11" spans="1:52" ht="17.399999999999999" customHeight="1">
      <c r="A11" s="635"/>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c r="AK11"/>
      <c r="AL11"/>
      <c r="AM11"/>
      <c r="AN11"/>
      <c r="AO11"/>
      <c r="AP11"/>
      <c r="AQ11"/>
      <c r="AR11"/>
      <c r="AS11"/>
      <c r="AT11"/>
      <c r="AU11"/>
      <c r="AV11"/>
      <c r="AW11"/>
      <c r="AX11"/>
      <c r="AY11"/>
      <c r="AZ11"/>
    </row>
    <row r="12" spans="1:52" ht="17.399999999999999" customHeight="1">
      <c r="A12" s="635"/>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c r="AK12"/>
      <c r="AL12"/>
      <c r="AM12"/>
      <c r="AN12"/>
      <c r="AO12"/>
      <c r="AP12"/>
      <c r="AQ12"/>
      <c r="AR12"/>
      <c r="AS12"/>
      <c r="AT12"/>
      <c r="AU12"/>
      <c r="AV12"/>
      <c r="AW12"/>
      <c r="AX12"/>
      <c r="AY12"/>
      <c r="AZ12"/>
    </row>
    <row r="13" spans="1:52" ht="17.399999999999999" customHeight="1">
      <c r="A13" s="635"/>
      <c r="B13" s="635"/>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c r="AK13"/>
      <c r="AL13"/>
      <c r="AM13"/>
      <c r="AN13"/>
      <c r="AO13"/>
      <c r="AP13"/>
      <c r="AQ13"/>
      <c r="AR13"/>
      <c r="AS13"/>
      <c r="AT13"/>
      <c r="AU13"/>
      <c r="AV13"/>
      <c r="AW13"/>
      <c r="AX13"/>
      <c r="AY13"/>
      <c r="AZ13"/>
    </row>
    <row r="14" spans="1:52" ht="17.399999999999999" customHeight="1">
      <c r="A14" s="635"/>
      <c r="B14" s="635"/>
      <c r="C14" s="635"/>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c r="AK14"/>
      <c r="AL14"/>
      <c r="AM14"/>
      <c r="AN14"/>
      <c r="AO14"/>
      <c r="AP14"/>
      <c r="AQ14"/>
      <c r="AR14"/>
      <c r="AS14"/>
      <c r="AT14"/>
      <c r="AU14"/>
      <c r="AV14"/>
      <c r="AW14"/>
      <c r="AX14"/>
      <c r="AY14"/>
      <c r="AZ14"/>
    </row>
    <row r="15" spans="1:52" ht="17.399999999999999" customHeight="1">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c r="AK15"/>
      <c r="AL15"/>
      <c r="AM15"/>
      <c r="AN15"/>
      <c r="AO15"/>
      <c r="AP15"/>
      <c r="AQ15"/>
      <c r="AR15"/>
      <c r="AS15"/>
      <c r="AT15"/>
      <c r="AU15"/>
      <c r="AV15"/>
      <c r="AW15"/>
      <c r="AX15"/>
      <c r="AY15"/>
      <c r="AZ15"/>
    </row>
    <row r="16" spans="1:52" ht="17.399999999999999" customHeight="1">
      <c r="A16" s="635"/>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c r="AK16"/>
      <c r="AL16"/>
      <c r="AM16"/>
      <c r="AN16"/>
      <c r="AO16"/>
      <c r="AP16"/>
      <c r="AQ16"/>
      <c r="AR16"/>
      <c r="AS16"/>
      <c r="AT16"/>
      <c r="AU16"/>
      <c r="AV16"/>
      <c r="AW16"/>
      <c r="AX16"/>
      <c r="AY16"/>
      <c r="AZ16"/>
    </row>
    <row r="17" spans="1:52" ht="17.399999999999999" customHeight="1">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c r="AK17"/>
      <c r="AL17"/>
      <c r="AM17"/>
      <c r="AN17"/>
      <c r="AO17"/>
      <c r="AP17"/>
      <c r="AQ17"/>
      <c r="AR17"/>
      <c r="AS17"/>
      <c r="AT17"/>
      <c r="AU17"/>
      <c r="AV17"/>
      <c r="AW17"/>
      <c r="AX17"/>
      <c r="AY17"/>
      <c r="AZ17"/>
    </row>
    <row r="18" spans="1:52" ht="17.399999999999999" customHeight="1">
      <c r="A18" s="635"/>
      <c r="B18" s="635"/>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c r="AK18"/>
      <c r="AL18"/>
      <c r="AM18"/>
      <c r="AN18"/>
      <c r="AO18"/>
      <c r="AP18"/>
      <c r="AQ18"/>
      <c r="AR18"/>
      <c r="AS18"/>
      <c r="AT18"/>
      <c r="AU18"/>
      <c r="AV18"/>
      <c r="AW18"/>
      <c r="AX18"/>
      <c r="AY18"/>
      <c r="AZ18"/>
    </row>
    <row r="19" spans="1:52" ht="17.399999999999999" customHeight="1">
      <c r="A19" s="635"/>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c r="AK19"/>
      <c r="AL19"/>
      <c r="AM19"/>
      <c r="AN19"/>
      <c r="AO19"/>
      <c r="AP19"/>
      <c r="AQ19"/>
      <c r="AR19"/>
      <c r="AS19"/>
      <c r="AT19"/>
      <c r="AU19"/>
      <c r="AV19"/>
      <c r="AW19"/>
      <c r="AX19"/>
      <c r="AY19"/>
      <c r="AZ19"/>
    </row>
    <row r="20" spans="1:52" ht="17.399999999999999" customHeight="1">
      <c r="A20" s="635"/>
      <c r="B20" s="635"/>
      <c r="C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c r="AK20"/>
      <c r="AL20"/>
      <c r="AM20"/>
      <c r="AN20"/>
      <c r="AO20"/>
      <c r="AP20"/>
      <c r="AQ20"/>
      <c r="AR20"/>
      <c r="AS20"/>
      <c r="AT20"/>
      <c r="AU20"/>
      <c r="AV20"/>
      <c r="AW20"/>
      <c r="AX20"/>
      <c r="AY20"/>
      <c r="AZ20"/>
    </row>
    <row r="21" spans="1:52" ht="13.2" customHeight="1">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c r="AK21"/>
      <c r="AL21"/>
      <c r="AM21"/>
      <c r="AN21"/>
      <c r="AO21"/>
      <c r="AP21"/>
      <c r="AQ21"/>
      <c r="AR21"/>
      <c r="AS21"/>
      <c r="AT21"/>
      <c r="AU21"/>
      <c r="AV21"/>
      <c r="AW21"/>
      <c r="AX21"/>
      <c r="AY21"/>
      <c r="AZ21"/>
    </row>
    <row r="22" spans="1:52" ht="13.2" customHeight="1">
      <c r="A22" s="635"/>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c r="AK22"/>
      <c r="AL22"/>
      <c r="AM22"/>
      <c r="AN22"/>
      <c r="AO22"/>
      <c r="AP22"/>
      <c r="AQ22"/>
      <c r="AR22"/>
      <c r="AS22"/>
      <c r="AT22"/>
      <c r="AU22"/>
      <c r="AV22"/>
      <c r="AW22"/>
      <c r="AX22"/>
      <c r="AY22"/>
      <c r="AZ22"/>
    </row>
    <row r="23" spans="1:52">
      <c r="A23" s="635"/>
      <c r="B23" s="635"/>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c r="AK23"/>
      <c r="AL23"/>
      <c r="AM23"/>
      <c r="AN23"/>
      <c r="AO23"/>
      <c r="AP23"/>
      <c r="AQ23"/>
      <c r="AR23"/>
      <c r="AS23"/>
      <c r="AT23"/>
      <c r="AU23"/>
      <c r="AV23"/>
      <c r="AW23"/>
      <c r="AX23"/>
      <c r="AY23"/>
      <c r="AZ23"/>
    </row>
    <row r="24" spans="1:52">
      <c r="A24" s="635"/>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c r="AK24"/>
      <c r="AL24"/>
      <c r="AM24"/>
      <c r="AN24"/>
      <c r="AO24"/>
      <c r="AP24"/>
      <c r="AQ24"/>
      <c r="AR24"/>
      <c r="AS24"/>
      <c r="AT24"/>
      <c r="AU24"/>
      <c r="AV24"/>
      <c r="AW24"/>
      <c r="AX24"/>
      <c r="AY24"/>
      <c r="AZ24"/>
    </row>
    <row r="25" spans="1:52">
      <c r="A25" s="635"/>
      <c r="B25" s="635"/>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c r="AK25"/>
      <c r="AL25"/>
      <c r="AM25"/>
      <c r="AN25"/>
      <c r="AO25"/>
      <c r="AP25"/>
      <c r="AQ25"/>
      <c r="AR25"/>
      <c r="AS25"/>
      <c r="AT25"/>
      <c r="AU25"/>
      <c r="AV25"/>
      <c r="AW25"/>
      <c r="AX25"/>
      <c r="AY25"/>
      <c r="AZ25"/>
    </row>
    <row r="26" spans="1:52">
      <c r="A26" s="635"/>
      <c r="B26" s="635"/>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c r="AK26"/>
      <c r="AL26"/>
      <c r="AM26"/>
      <c r="AN26"/>
      <c r="AO26"/>
      <c r="AP26"/>
      <c r="AQ26"/>
      <c r="AR26"/>
      <c r="AS26"/>
      <c r="AT26"/>
      <c r="AU26"/>
      <c r="AV26"/>
      <c r="AW26"/>
      <c r="AX26"/>
      <c r="AY26"/>
      <c r="AZ26"/>
    </row>
    <row r="27" spans="1:52">
      <c r="A27" s="635"/>
      <c r="B27" s="635"/>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c r="AK27"/>
      <c r="AL27"/>
      <c r="AM27"/>
      <c r="AN27"/>
      <c r="AO27"/>
      <c r="AP27"/>
      <c r="AQ27"/>
      <c r="AR27"/>
      <c r="AS27"/>
      <c r="AT27"/>
      <c r="AU27"/>
      <c r="AV27"/>
      <c r="AW27"/>
      <c r="AX27"/>
      <c r="AY27"/>
      <c r="AZ27"/>
    </row>
    <row r="28" spans="1:52">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c r="AK28"/>
      <c r="AL28"/>
      <c r="AM28"/>
      <c r="AN28"/>
      <c r="AO28"/>
      <c r="AP28"/>
      <c r="AQ28"/>
      <c r="AR28"/>
      <c r="AS28"/>
      <c r="AT28"/>
      <c r="AU28"/>
      <c r="AV28"/>
      <c r="AW28"/>
      <c r="AX28"/>
      <c r="AY28"/>
      <c r="AZ28"/>
    </row>
    <row r="29" spans="1:52">
      <c r="A29" s="635"/>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c r="AK29"/>
      <c r="AL29"/>
      <c r="AM29"/>
      <c r="AN29"/>
      <c r="AO29"/>
      <c r="AP29"/>
      <c r="AQ29"/>
      <c r="AR29"/>
      <c r="AS29"/>
      <c r="AT29"/>
      <c r="AU29"/>
      <c r="AV29"/>
      <c r="AW29"/>
      <c r="AX29"/>
      <c r="AY29"/>
      <c r="AZ29"/>
    </row>
    <row r="30" spans="1:52">
      <c r="A30" s="635"/>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c r="AK30"/>
      <c r="AL30"/>
      <c r="AM30"/>
      <c r="AN30"/>
      <c r="AO30"/>
      <c r="AP30"/>
      <c r="AQ30"/>
      <c r="AR30"/>
      <c r="AS30"/>
      <c r="AT30"/>
      <c r="AU30"/>
      <c r="AV30"/>
      <c r="AW30"/>
      <c r="AX30"/>
      <c r="AY30"/>
      <c r="AZ30"/>
    </row>
    <row r="31" spans="1:52">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c r="AK31"/>
      <c r="AL31"/>
      <c r="AM31"/>
      <c r="AN31"/>
      <c r="AO31"/>
      <c r="AP31"/>
      <c r="AQ31"/>
      <c r="AR31"/>
      <c r="AS31"/>
      <c r="AT31"/>
      <c r="AU31"/>
      <c r="AV31"/>
      <c r="AW31"/>
      <c r="AX31"/>
      <c r="AY31"/>
      <c r="AZ31"/>
    </row>
    <row r="32" spans="1:52">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c r="AK32"/>
      <c r="AL32"/>
      <c r="AM32"/>
      <c r="AN32"/>
      <c r="AO32"/>
      <c r="AP32"/>
      <c r="AQ32"/>
      <c r="AR32"/>
      <c r="AS32"/>
      <c r="AT32"/>
      <c r="AU32"/>
      <c r="AV32"/>
      <c r="AW32"/>
      <c r="AX32"/>
      <c r="AY32"/>
      <c r="AZ32"/>
    </row>
    <row r="33" spans="1:52">
      <c r="A33" s="635"/>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c r="AK33"/>
      <c r="AL33"/>
      <c r="AM33"/>
      <c r="AN33"/>
      <c r="AO33"/>
      <c r="AP33"/>
      <c r="AQ33"/>
      <c r="AR33"/>
      <c r="AS33"/>
      <c r="AT33"/>
      <c r="AU33"/>
      <c r="AV33"/>
      <c r="AW33"/>
      <c r="AX33"/>
      <c r="AY33"/>
      <c r="AZ33"/>
    </row>
    <row r="34" spans="1:52">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c r="AK34"/>
      <c r="AL34"/>
      <c r="AM34"/>
      <c r="AN34"/>
      <c r="AO34"/>
      <c r="AP34"/>
      <c r="AQ34"/>
      <c r="AR34"/>
      <c r="AS34"/>
      <c r="AT34"/>
      <c r="AU34"/>
      <c r="AV34"/>
      <c r="AW34"/>
      <c r="AX34"/>
      <c r="AY34"/>
      <c r="AZ34"/>
    </row>
    <row r="35" spans="1:52">
      <c r="A35" s="635"/>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row>
    <row r="36" spans="1:52">
      <c r="A36" s="635"/>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row>
    <row r="37" spans="1:52">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row>
    <row r="38" spans="1:52">
      <c r="A38" s="635"/>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row>
    <row r="39" spans="1:52">
      <c r="A39" s="635"/>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row>
    <row r="40" spans="1:52">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row>
    <row r="41" spans="1:52">
      <c r="A41" s="635"/>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row>
    <row r="42" spans="1:52">
      <c r="A42" s="635"/>
      <c r="B42" s="635"/>
      <c r="C42" s="635"/>
      <c r="D42" s="635"/>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row>
    <row r="43" spans="1:52">
      <c r="A43" s="635"/>
      <c r="B43" s="635"/>
      <c r="C43" s="635"/>
      <c r="D43" s="635"/>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row>
    <row r="44" spans="1:52">
      <c r="A44" s="635"/>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row>
    <row r="45" spans="1:52">
      <c r="A45" s="635"/>
      <c r="B45" s="635"/>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row>
    <row r="46" spans="1:52">
      <c r="A46" s="635"/>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row>
    <row r="47" spans="1:52">
      <c r="A47" s="635"/>
      <c r="B47" s="635"/>
      <c r="C47" s="635"/>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row>
    <row r="48" spans="1:52">
      <c r="A48" s="635"/>
      <c r="B48" s="635"/>
      <c r="C48" s="635"/>
      <c r="D48" s="635"/>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row>
    <row r="49" spans="1:35">
      <c r="A49" s="635"/>
      <c r="B49" s="635"/>
      <c r="C49" s="635"/>
      <c r="D49" s="635"/>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row>
    <row r="50" spans="1:35">
      <c r="A50" s="635"/>
      <c r="B50" s="635"/>
      <c r="C50" s="635"/>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row>
    <row r="51" spans="1:35">
      <c r="A51" s="635"/>
      <c r="B51" s="635"/>
      <c r="C51" s="635"/>
      <c r="D51" s="635"/>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row>
    <row r="52" spans="1:35">
      <c r="A52" s="635"/>
      <c r="B52" s="635"/>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row>
    <row r="53" spans="1:35">
      <c r="A53" s="635"/>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35"/>
      <c r="B54" s="635"/>
      <c r="C54" s="635"/>
      <c r="D54" s="635"/>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row>
    <row r="55" spans="1:35">
      <c r="A55" s="635"/>
      <c r="B55" s="635"/>
      <c r="C55" s="635"/>
      <c r="D55" s="635"/>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35"/>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row>
    <row r="57" spans="1:35">
      <c r="A57" s="635"/>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35"/>
      <c r="B58" s="635"/>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35"/>
      <c r="B59" s="635"/>
      <c r="C59" s="635"/>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row>
    <row r="60" spans="1:35">
      <c r="A60" s="635"/>
      <c r="B60" s="635"/>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row>
    <row r="61" spans="1:35">
      <c r="A61" s="635"/>
      <c r="B61" s="635"/>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sheetData>
  <sheetProtection formatCells="0" formatColumns="0" formatRows="0" insertColumns="0" insertRows="0" insertHyperlinks="0" deleteColumns="0" deleteRows="0" sort="0" autoFilter="0" pivotTables="0"/>
  <mergeCells count="1">
    <mergeCell ref="K2:AB5"/>
  </mergeCells>
  <phoneticPr fontId="82"/>
  <pageMargins left="0.7" right="0.7" top="0.75" bottom="0.75" header="0.3" footer="0.3"/>
  <pageSetup paperSize="9" scale="3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7"/>
  <sheetViews>
    <sheetView tabSelected="1" zoomScaleNormal="100" zoomScaleSheetLayoutView="100" workbookViewId="0">
      <selection activeCell="N5" sqref="N5"/>
    </sheetView>
  </sheetViews>
  <sheetFormatPr defaultColWidth="9" defaultRowHeight="13.2"/>
  <cols>
    <col min="1" max="1" width="12.77734375" style="31" customWidth="1"/>
    <col min="2" max="2" width="5.109375" style="31" customWidth="1"/>
    <col min="3" max="3" width="3.77734375" style="31" customWidth="1"/>
    <col min="4" max="4" width="6.88671875" style="31" customWidth="1"/>
    <col min="5" max="5" width="13.109375" style="31" customWidth="1"/>
    <col min="6" max="6" width="13.109375" style="50" customWidth="1"/>
    <col min="7" max="7" width="11.33203125" style="31" customWidth="1"/>
    <col min="8" max="8" width="26.6640625" style="42" customWidth="1"/>
    <col min="9" max="9" width="13" style="36" customWidth="1"/>
    <col min="10" max="10" width="16.109375" style="36" customWidth="1"/>
    <col min="11" max="11" width="13.44140625" style="50" customWidth="1"/>
    <col min="12" max="12" width="23.6640625" style="50" customWidth="1"/>
    <col min="13" max="13" width="13.44140625" style="40" customWidth="1"/>
    <col min="14" max="14" width="16.21875" style="31" customWidth="1"/>
    <col min="15" max="15" width="9" style="32"/>
    <col min="16" max="16384" width="9" style="31"/>
  </cols>
  <sheetData>
    <row r="1" spans="1:16" ht="26.25" customHeight="1" thickTop="1">
      <c r="A1" s="26" t="s">
        <v>39</v>
      </c>
      <c r="B1" s="27"/>
      <c r="C1" s="27"/>
      <c r="D1" s="28"/>
      <c r="E1" s="28"/>
      <c r="F1" s="29"/>
      <c r="G1" s="30"/>
      <c r="H1" s="171"/>
      <c r="I1" s="172" t="s">
        <v>40</v>
      </c>
      <c r="J1" s="173"/>
      <c r="K1" s="174"/>
      <c r="L1" s="175"/>
      <c r="M1" s="176"/>
    </row>
    <row r="2" spans="1:16" ht="17.399999999999999">
      <c r="A2" s="33"/>
      <c r="B2" s="102"/>
      <c r="C2" s="102"/>
      <c r="D2" s="102"/>
      <c r="E2" s="102"/>
      <c r="F2" s="102"/>
      <c r="G2" s="34"/>
      <c r="H2" s="177"/>
      <c r="I2" s="651" t="s">
        <v>206</v>
      </c>
      <c r="J2" s="651"/>
      <c r="K2" s="651"/>
      <c r="L2" s="651"/>
      <c r="M2" s="651"/>
      <c r="N2" s="87"/>
      <c r="O2" s="32" t="s">
        <v>218</v>
      </c>
      <c r="P2" s="67"/>
    </row>
    <row r="3" spans="1:16" ht="17.399999999999999">
      <c r="A3" s="693" t="s">
        <v>210</v>
      </c>
      <c r="B3" s="693"/>
      <c r="C3" s="694"/>
      <c r="D3" s="103"/>
      <c r="E3" s="103"/>
      <c r="F3" s="103"/>
      <c r="G3" s="35"/>
      <c r="H3" s="59"/>
      <c r="I3" s="180"/>
      <c r="J3" s="181"/>
      <c r="K3" s="182"/>
      <c r="L3" s="174"/>
      <c r="M3" s="183"/>
    </row>
    <row r="4" spans="1:16" ht="17.399999999999999">
      <c r="A4" s="693"/>
      <c r="B4" s="693"/>
      <c r="C4" s="694"/>
      <c r="D4" s="103"/>
      <c r="E4" s="103"/>
      <c r="F4" s="103"/>
      <c r="G4" s="37"/>
      <c r="H4" s="184"/>
      <c r="I4" s="184"/>
      <c r="J4" s="173"/>
      <c r="K4" s="182"/>
      <c r="L4" s="174"/>
      <c r="M4" s="183"/>
      <c r="N4" s="134"/>
    </row>
    <row r="5" spans="1:16">
      <c r="A5" s="693"/>
      <c r="B5" s="693"/>
      <c r="C5" s="694"/>
      <c r="D5" s="103"/>
      <c r="E5" s="38"/>
      <c r="F5" s="103"/>
      <c r="G5" s="39"/>
      <c r="H5"/>
      <c r="I5" s="185"/>
      <c r="J5" s="173"/>
      <c r="K5" s="182"/>
      <c r="L5" s="182"/>
      <c r="M5" s="183"/>
    </row>
    <row r="6" spans="1:16">
      <c r="A6" s="693"/>
      <c r="B6" s="693"/>
      <c r="C6" s="694"/>
      <c r="D6" s="103"/>
      <c r="E6" s="104"/>
      <c r="F6" s="103"/>
      <c r="G6" s="39"/>
      <c r="H6"/>
      <c r="I6" s="186"/>
      <c r="J6" s="173"/>
      <c r="K6" s="182"/>
      <c r="L6" s="182"/>
      <c r="M6" s="183"/>
      <c r="P6" s="31">
        <v>1</v>
      </c>
    </row>
    <row r="7" spans="1:16">
      <c r="A7" s="693"/>
      <c r="B7" s="693"/>
      <c r="C7" s="694"/>
      <c r="D7" s="103"/>
      <c r="E7" s="104"/>
      <c r="F7" s="103" t="s">
        <v>210</v>
      </c>
      <c r="G7" s="39"/>
      <c r="H7" s="187"/>
      <c r="I7" s="185"/>
      <c r="J7" s="173"/>
      <c r="K7" s="182"/>
      <c r="L7" s="182"/>
      <c r="M7" s="183"/>
    </row>
    <row r="8" spans="1:16">
      <c r="A8" s="693"/>
      <c r="B8" s="693"/>
      <c r="C8" s="694"/>
      <c r="D8" s="103"/>
      <c r="E8" s="104"/>
      <c r="F8" s="103"/>
      <c r="G8" s="39"/>
      <c r="H8" s="178"/>
      <c r="I8" s="188"/>
      <c r="J8" s="188"/>
      <c r="K8" s="188"/>
      <c r="L8" s="182"/>
      <c r="M8" s="189"/>
      <c r="N8" s="41" t="s">
        <v>42</v>
      </c>
    </row>
    <row r="9" spans="1:16">
      <c r="A9" s="693"/>
      <c r="B9" s="693"/>
      <c r="C9" s="694"/>
      <c r="D9" s="103"/>
      <c r="E9" s="104"/>
      <c r="F9" s="103"/>
      <c r="G9" s="39"/>
      <c r="H9" s="188"/>
      <c r="I9" s="188"/>
      <c r="J9" s="188"/>
      <c r="K9" s="188"/>
      <c r="L9" s="182"/>
      <c r="M9" s="189"/>
      <c r="N9" s="41"/>
    </row>
    <row r="10" spans="1:16">
      <c r="A10" s="693"/>
      <c r="B10" s="693"/>
      <c r="C10" s="694"/>
      <c r="D10" s="103"/>
      <c r="E10" s="104"/>
      <c r="F10" s="103"/>
      <c r="G10" s="39"/>
      <c r="H10" s="188"/>
      <c r="I10" s="188"/>
      <c r="J10" s="188"/>
      <c r="K10" s="188"/>
      <c r="L10" s="182"/>
      <c r="M10" s="189"/>
      <c r="N10" s="41" t="s">
        <v>43</v>
      </c>
    </row>
    <row r="11" spans="1:16">
      <c r="A11" s="693"/>
      <c r="B11" s="693"/>
      <c r="C11" s="694"/>
      <c r="D11" s="103"/>
      <c r="E11" s="104"/>
      <c r="F11" s="103"/>
      <c r="G11" s="39"/>
      <c r="H11" s="188"/>
      <c r="I11" s="188"/>
      <c r="J11" s="188"/>
      <c r="K11" s="188"/>
      <c r="L11" s="182"/>
      <c r="M11" s="189"/>
    </row>
    <row r="12" spans="1:16">
      <c r="A12" s="693"/>
      <c r="B12" s="693"/>
      <c r="C12" s="694"/>
      <c r="D12" s="103"/>
      <c r="E12" s="104"/>
      <c r="F12" s="103"/>
      <c r="G12" s="39"/>
      <c r="H12" s="188"/>
      <c r="I12" s="188"/>
      <c r="J12" s="188"/>
      <c r="K12" s="188"/>
      <c r="L12" s="182"/>
      <c r="M12" s="189"/>
      <c r="O12" s="145"/>
    </row>
    <row r="13" spans="1:16">
      <c r="A13" s="693"/>
      <c r="B13" s="693"/>
      <c r="C13" s="694"/>
      <c r="D13" s="103"/>
      <c r="E13" s="104"/>
      <c r="F13" s="103"/>
      <c r="G13" s="39"/>
      <c r="H13" s="188"/>
      <c r="I13" s="188"/>
      <c r="J13" s="188"/>
      <c r="K13" s="188"/>
      <c r="L13" s="182"/>
      <c r="M13" s="189"/>
      <c r="N13" s="158" t="s">
        <v>44</v>
      </c>
    </row>
    <row r="14" spans="1:16">
      <c r="A14" s="693"/>
      <c r="B14" s="693"/>
      <c r="C14" s="694"/>
      <c r="D14" s="103"/>
      <c r="E14" s="104"/>
      <c r="F14" s="103"/>
      <c r="G14" s="39"/>
      <c r="H14" s="188"/>
      <c r="I14" s="188"/>
      <c r="J14" s="188"/>
      <c r="K14" s="188"/>
      <c r="L14" s="182"/>
      <c r="M14" s="189"/>
    </row>
    <row r="15" spans="1:16">
      <c r="A15" s="693"/>
      <c r="B15" s="693"/>
      <c r="C15" s="694"/>
      <c r="D15" s="103"/>
      <c r="E15" s="103" t="s">
        <v>17</v>
      </c>
      <c r="F15" s="103"/>
      <c r="G15" s="35"/>
      <c r="H15" s="187"/>
      <c r="I15" s="185"/>
      <c r="J15" s="178"/>
      <c r="K15" s="182"/>
      <c r="L15" s="182"/>
      <c r="M15" s="189"/>
      <c r="N15" s="135" t="s">
        <v>45</v>
      </c>
    </row>
    <row r="16" spans="1:16">
      <c r="A16" s="693"/>
      <c r="B16" s="693"/>
      <c r="C16" s="694"/>
      <c r="D16" s="103"/>
      <c r="E16" s="103"/>
      <c r="F16" s="103"/>
      <c r="G16" s="35"/>
      <c r="H16" s="173"/>
      <c r="I16" s="185"/>
      <c r="J16" s="173"/>
      <c r="K16" s="182"/>
      <c r="L16" s="182"/>
      <c r="M16" s="189"/>
      <c r="N16" s="105" t="s">
        <v>46</v>
      </c>
    </row>
    <row r="17" spans="1:19" ht="20.25" customHeight="1" thickBot="1">
      <c r="A17" s="652" t="s">
        <v>410</v>
      </c>
      <c r="B17" s="653"/>
      <c r="C17" s="653"/>
      <c r="D17" s="106"/>
      <c r="E17" s="107"/>
      <c r="F17" s="654" t="s">
        <v>241</v>
      </c>
      <c r="G17" s="655"/>
      <c r="H17" s="187"/>
      <c r="I17" s="185"/>
      <c r="J17" s="178"/>
      <c r="K17" s="182"/>
      <c r="L17" s="179"/>
      <c r="M17" s="183"/>
    </row>
    <row r="18" spans="1:19" ht="39" customHeight="1" thickTop="1">
      <c r="A18" s="656" t="s">
        <v>47</v>
      </c>
      <c r="B18" s="657"/>
      <c r="C18" s="658"/>
      <c r="D18" s="108" t="s">
        <v>48</v>
      </c>
      <c r="E18" s="486" t="s">
        <v>214</v>
      </c>
      <c r="F18" s="659" t="s">
        <v>49</v>
      </c>
      <c r="G18" s="660"/>
      <c r="H18" s="173"/>
      <c r="I18" s="185"/>
      <c r="J18" s="173"/>
      <c r="K18" s="182"/>
      <c r="L18" s="182"/>
      <c r="M18" s="183"/>
      <c r="Q18" s="31" t="s">
        <v>3</v>
      </c>
      <c r="S18" s="31" t="s">
        <v>17</v>
      </c>
    </row>
    <row r="19" spans="1:19" ht="30" customHeight="1">
      <c r="A19" s="661" t="s">
        <v>181</v>
      </c>
      <c r="B19" s="661"/>
      <c r="C19" s="661"/>
      <c r="D19" s="661"/>
      <c r="E19" s="661"/>
      <c r="F19" s="661"/>
      <c r="G19" s="661"/>
      <c r="H19" s="190"/>
      <c r="I19" s="191" t="s">
        <v>50</v>
      </c>
      <c r="J19" s="191"/>
      <c r="K19" s="191"/>
      <c r="L19" s="179"/>
      <c r="M19" s="183"/>
    </row>
    <row r="20" spans="1:19" ht="17.399999999999999">
      <c r="E20" s="109" t="s">
        <v>51</v>
      </c>
      <c r="F20" s="110" t="s">
        <v>52</v>
      </c>
      <c r="H20" s="146" t="s">
        <v>41</v>
      </c>
      <c r="I20" s="185"/>
      <c r="J20" s="173" t="s">
        <v>17</v>
      </c>
      <c r="K20" s="192" t="s">
        <v>17</v>
      </c>
      <c r="L20" s="182"/>
      <c r="M20" s="183"/>
    </row>
    <row r="21" spans="1:19" ht="16.8" thickBot="1">
      <c r="A21" s="111"/>
      <c r="B21" s="662">
        <v>45767</v>
      </c>
      <c r="C21" s="663"/>
      <c r="D21" s="239" t="s">
        <v>53</v>
      </c>
      <c r="E21" s="664" t="s">
        <v>54</v>
      </c>
      <c r="F21" s="665"/>
      <c r="G21" s="36" t="s">
        <v>55</v>
      </c>
      <c r="H21" s="675" t="s">
        <v>243</v>
      </c>
      <c r="I21" s="676"/>
      <c r="J21" s="676"/>
      <c r="K21" s="676"/>
      <c r="L21" s="676"/>
      <c r="M21" s="193" t="s">
        <v>186</v>
      </c>
      <c r="N21" s="195"/>
    </row>
    <row r="22" spans="1:19" ht="36" customHeight="1" thickTop="1" thickBot="1">
      <c r="A22" s="240" t="s">
        <v>56</v>
      </c>
      <c r="B22" s="677" t="s">
        <v>57</v>
      </c>
      <c r="C22" s="678"/>
      <c r="D22" s="679"/>
      <c r="E22" s="241" t="s">
        <v>222</v>
      </c>
      <c r="F22" s="241" t="s">
        <v>242</v>
      </c>
      <c r="G22" s="242" t="s">
        <v>58</v>
      </c>
      <c r="H22" s="680" t="s">
        <v>59</v>
      </c>
      <c r="I22" s="681"/>
      <c r="J22" s="681"/>
      <c r="K22" s="681"/>
      <c r="L22" s="682"/>
      <c r="M22" s="194" t="s">
        <v>60</v>
      </c>
      <c r="N22" s="196" t="s">
        <v>61</v>
      </c>
      <c r="R22" s="31" t="s">
        <v>3</v>
      </c>
    </row>
    <row r="23" spans="1:19" ht="71.400000000000006" customHeight="1" thickBot="1">
      <c r="A23" s="203" t="s">
        <v>62</v>
      </c>
      <c r="B23" s="666" t="str">
        <f>IF(G23&gt;5,"☆☆☆☆",IF(AND(G23&gt;=2.39,G23&lt;5),"☆☆☆",IF(AND(G23&gt;=1.39,G23&lt;2.4),"☆☆",IF(AND(G23&gt;0,G23&lt;1.4),"☆",IF(AND(G23&gt;=-1.39,G23&lt;0),"★",IF(AND(G23&gt;=-2.39,G23&lt;-1.4),"★★",IF(AND(G23&gt;=-3.39,G23&lt;-2.4),"★★★")))))))</f>
        <v>☆☆☆</v>
      </c>
      <c r="C23" s="667"/>
      <c r="D23" s="668"/>
      <c r="E23" s="568">
        <v>3.35</v>
      </c>
      <c r="F23" s="568">
        <v>5.92</v>
      </c>
      <c r="G23" s="148">
        <f t="shared" ref="G23:G69" si="0">F23-E23</f>
        <v>2.57</v>
      </c>
      <c r="H23" s="683" t="s">
        <v>429</v>
      </c>
      <c r="I23" s="684"/>
      <c r="J23" s="684"/>
      <c r="K23" s="684"/>
      <c r="L23" s="685"/>
      <c r="M23" s="624" t="s">
        <v>362</v>
      </c>
      <c r="N23" s="628">
        <v>45766</v>
      </c>
      <c r="O23" s="141" t="s">
        <v>63</v>
      </c>
    </row>
    <row r="24" spans="1:19" ht="61.2" customHeight="1" thickBot="1">
      <c r="A24" s="112" t="s">
        <v>64</v>
      </c>
      <c r="B24" s="666" t="str">
        <f>IF(G24&gt;5,"☆☆☆☆",IF(AND(G24&gt;=2.39,G24&lt;5),"☆☆☆",IF(AND(G24&gt;=1.39,G24&lt;2.4),"☆☆",IF(AND(G24&gt;0,G24&lt;1.4),"☆",IF(AND(G24&gt;=-1.39,G24&lt;0),"★",IF(AND(G24&gt;=-2.39,G24&lt;-1.4),"★★",IF(AND(G24&gt;=-3.39,G24&lt;-2.4),"★★★")))))))</f>
        <v>☆</v>
      </c>
      <c r="C24" s="667"/>
      <c r="D24" s="668"/>
      <c r="E24" s="568">
        <v>4.7300000000000004</v>
      </c>
      <c r="F24" s="568">
        <v>5.5</v>
      </c>
      <c r="G24" s="148">
        <f t="shared" si="0"/>
        <v>0.76999999999999957</v>
      </c>
      <c r="H24" s="686"/>
      <c r="I24" s="687"/>
      <c r="J24" s="687"/>
      <c r="K24" s="687"/>
      <c r="L24" s="688"/>
      <c r="M24" s="243"/>
      <c r="N24" s="244"/>
      <c r="O24" s="141" t="s">
        <v>64</v>
      </c>
      <c r="Q24" s="31" t="s">
        <v>3</v>
      </c>
    </row>
    <row r="25" spans="1:19" ht="65.400000000000006" customHeight="1" thickBot="1">
      <c r="A25" s="245" t="s">
        <v>65</v>
      </c>
      <c r="B25" s="666" t="str">
        <f t="shared" ref="B25:B70" si="1">IF(G25&gt;5,"☆☆☆☆",IF(AND(G25&gt;=2.39,G25&lt;5),"☆☆☆",IF(AND(G25&gt;=1.39,G25&lt;2.4),"☆☆",IF(AND(G25&gt;0,G25&lt;1.4),"☆",IF(AND(G25&gt;=-1.39,G25&lt;0),"★",IF(AND(G25&gt;=-2.39,G25&lt;-1.4),"★★",IF(AND(G25&gt;=-3.39,G25&lt;-2.4),"★★★")))))))</f>
        <v>☆</v>
      </c>
      <c r="C25" s="667"/>
      <c r="D25" s="668"/>
      <c r="E25" s="569">
        <v>7.54</v>
      </c>
      <c r="F25" s="569">
        <v>8.5</v>
      </c>
      <c r="G25" s="148">
        <f t="shared" si="0"/>
        <v>0.96</v>
      </c>
      <c r="H25" s="672" t="s">
        <v>340</v>
      </c>
      <c r="I25" s="673"/>
      <c r="J25" s="673"/>
      <c r="K25" s="673"/>
      <c r="L25" s="674"/>
      <c r="M25" s="626" t="s">
        <v>341</v>
      </c>
      <c r="N25" s="623">
        <v>45761</v>
      </c>
      <c r="O25" s="141" t="s">
        <v>65</v>
      </c>
    </row>
    <row r="26" spans="1:19" ht="61.2" customHeight="1" thickBot="1">
      <c r="A26" s="245" t="s">
        <v>66</v>
      </c>
      <c r="B26" s="666" t="str">
        <f t="shared" si="1"/>
        <v>☆</v>
      </c>
      <c r="C26" s="667"/>
      <c r="D26" s="668"/>
      <c r="E26" s="568">
        <v>5.6</v>
      </c>
      <c r="F26" s="569">
        <v>6.87</v>
      </c>
      <c r="G26" s="148">
        <f t="shared" si="0"/>
        <v>1.2700000000000005</v>
      </c>
      <c r="H26" s="689"/>
      <c r="I26" s="690"/>
      <c r="J26" s="690"/>
      <c r="K26" s="690"/>
      <c r="L26" s="691"/>
      <c r="M26" s="243"/>
      <c r="N26" s="244"/>
      <c r="O26" s="141" t="s">
        <v>66</v>
      </c>
    </row>
    <row r="27" spans="1:19" ht="61.2" customHeight="1" thickBot="1">
      <c r="A27" s="245" t="s">
        <v>67</v>
      </c>
      <c r="B27" s="666" t="str">
        <f t="shared" si="1"/>
        <v>☆☆☆</v>
      </c>
      <c r="C27" s="667"/>
      <c r="D27" s="668"/>
      <c r="E27" s="586">
        <v>2.68</v>
      </c>
      <c r="F27" s="568">
        <v>5.77</v>
      </c>
      <c r="G27" s="148">
        <f t="shared" si="0"/>
        <v>3.0899999999999994</v>
      </c>
      <c r="H27" s="692"/>
      <c r="I27" s="690"/>
      <c r="J27" s="690"/>
      <c r="K27" s="690"/>
      <c r="L27" s="691"/>
      <c r="M27" s="243"/>
      <c r="N27" s="246"/>
      <c r="O27" s="141" t="s">
        <v>67</v>
      </c>
    </row>
    <row r="28" spans="1:19" ht="61.2" customHeight="1" thickBot="1">
      <c r="A28" s="245" t="s">
        <v>68</v>
      </c>
      <c r="B28" s="666" t="str">
        <f t="shared" si="1"/>
        <v>☆☆☆</v>
      </c>
      <c r="C28" s="667"/>
      <c r="D28" s="668"/>
      <c r="E28" s="568">
        <v>5.8</v>
      </c>
      <c r="F28" s="569">
        <v>8.35</v>
      </c>
      <c r="G28" s="148">
        <f t="shared" si="0"/>
        <v>2.5499999999999998</v>
      </c>
      <c r="H28" s="669"/>
      <c r="I28" s="670"/>
      <c r="J28" s="670"/>
      <c r="K28" s="670"/>
      <c r="L28" s="671"/>
      <c r="M28" s="243"/>
      <c r="N28" s="244"/>
      <c r="O28" s="141" t="s">
        <v>68</v>
      </c>
    </row>
    <row r="29" spans="1:19" ht="61.2" customHeight="1" thickBot="1">
      <c r="A29" s="245" t="s">
        <v>69</v>
      </c>
      <c r="B29" s="666" t="str">
        <f t="shared" si="1"/>
        <v>☆☆☆</v>
      </c>
      <c r="C29" s="667"/>
      <c r="D29" s="668"/>
      <c r="E29" s="568">
        <v>5.04</v>
      </c>
      <c r="F29" s="569">
        <v>7.5</v>
      </c>
      <c r="G29" s="148">
        <f t="shared" si="0"/>
        <v>2.46</v>
      </c>
      <c r="H29" s="669"/>
      <c r="I29" s="670"/>
      <c r="J29" s="670"/>
      <c r="K29" s="670"/>
      <c r="L29" s="671"/>
      <c r="M29" s="243"/>
      <c r="N29" s="244"/>
      <c r="O29" s="141" t="s">
        <v>69</v>
      </c>
    </row>
    <row r="30" spans="1:19" ht="61.2" customHeight="1" thickBot="1">
      <c r="A30" s="245" t="s">
        <v>70</v>
      </c>
      <c r="B30" s="666" t="str">
        <f t="shared" si="1"/>
        <v>☆☆☆☆</v>
      </c>
      <c r="C30" s="667"/>
      <c r="D30" s="668"/>
      <c r="E30" s="568">
        <v>4.88</v>
      </c>
      <c r="F30" s="569">
        <v>10.34</v>
      </c>
      <c r="G30" s="148">
        <f t="shared" si="0"/>
        <v>5.46</v>
      </c>
      <c r="H30" s="669"/>
      <c r="I30" s="670"/>
      <c r="J30" s="670"/>
      <c r="K30" s="670"/>
      <c r="L30" s="671"/>
      <c r="M30" s="540"/>
      <c r="N30" s="244"/>
      <c r="O30" s="141" t="s">
        <v>70</v>
      </c>
    </row>
    <row r="31" spans="1:19" ht="61.2" customHeight="1" thickBot="1">
      <c r="A31" s="245" t="s">
        <v>71</v>
      </c>
      <c r="B31" s="666" t="str">
        <f t="shared" si="1"/>
        <v>☆☆☆</v>
      </c>
      <c r="C31" s="667"/>
      <c r="D31" s="668"/>
      <c r="E31" s="568">
        <v>5.33</v>
      </c>
      <c r="F31" s="569">
        <v>7.93</v>
      </c>
      <c r="G31" s="148">
        <f t="shared" si="0"/>
        <v>2.5999999999999996</v>
      </c>
      <c r="H31" s="701" t="s">
        <v>347</v>
      </c>
      <c r="I31" s="673"/>
      <c r="J31" s="673"/>
      <c r="K31" s="673"/>
      <c r="L31" s="674"/>
      <c r="M31" s="627" t="s">
        <v>348</v>
      </c>
      <c r="N31" s="623">
        <v>45761</v>
      </c>
      <c r="O31" s="141" t="s">
        <v>71</v>
      </c>
    </row>
    <row r="32" spans="1:19" ht="61.2" customHeight="1" thickBot="1">
      <c r="A32" s="247" t="s">
        <v>72</v>
      </c>
      <c r="B32" s="666" t="str">
        <f t="shared" si="1"/>
        <v>☆☆☆</v>
      </c>
      <c r="C32" s="667"/>
      <c r="D32" s="668"/>
      <c r="E32" s="569">
        <v>7.58</v>
      </c>
      <c r="F32" s="569">
        <v>10.92</v>
      </c>
      <c r="G32" s="148">
        <f t="shared" si="0"/>
        <v>3.34</v>
      </c>
      <c r="H32" s="689" t="s">
        <v>234</v>
      </c>
      <c r="I32" s="690"/>
      <c r="J32" s="690"/>
      <c r="K32" s="690"/>
      <c r="L32" s="691"/>
      <c r="M32" s="243" t="s">
        <v>235</v>
      </c>
      <c r="N32" s="541">
        <v>45757</v>
      </c>
      <c r="O32" s="141" t="s">
        <v>72</v>
      </c>
    </row>
    <row r="33" spans="1:16" ht="61.2" customHeight="1" thickBot="1">
      <c r="A33" s="248" t="s">
        <v>73</v>
      </c>
      <c r="B33" s="666" t="str">
        <f t="shared" si="1"/>
        <v>☆</v>
      </c>
      <c r="C33" s="667"/>
      <c r="D33" s="668"/>
      <c r="E33" s="569">
        <v>6.86</v>
      </c>
      <c r="F33" s="569">
        <v>7.79</v>
      </c>
      <c r="G33" s="148">
        <f t="shared" si="0"/>
        <v>0.92999999999999972</v>
      </c>
      <c r="H33" s="672" t="s">
        <v>326</v>
      </c>
      <c r="I33" s="673"/>
      <c r="J33" s="673"/>
      <c r="K33" s="673"/>
      <c r="L33" s="674"/>
      <c r="M33" s="622" t="s">
        <v>327</v>
      </c>
      <c r="N33" s="623">
        <v>45763</v>
      </c>
      <c r="O33" s="141" t="s">
        <v>73</v>
      </c>
    </row>
    <row r="34" spans="1:16" ht="61.2" customHeight="1" thickBot="1">
      <c r="A34" s="112" t="s">
        <v>74</v>
      </c>
      <c r="B34" s="666" t="str">
        <f t="shared" si="1"/>
        <v>☆</v>
      </c>
      <c r="C34" s="667"/>
      <c r="D34" s="668"/>
      <c r="E34" s="569">
        <v>6.3</v>
      </c>
      <c r="F34" s="569">
        <v>6.58</v>
      </c>
      <c r="G34" s="148">
        <f t="shared" si="0"/>
        <v>0.28000000000000025</v>
      </c>
      <c r="H34" s="698" t="s">
        <v>236</v>
      </c>
      <c r="I34" s="699"/>
      <c r="J34" s="699"/>
      <c r="K34" s="699"/>
      <c r="L34" s="700"/>
      <c r="M34" s="590" t="s">
        <v>219</v>
      </c>
      <c r="N34" s="591">
        <v>45756</v>
      </c>
      <c r="O34" s="141" t="s">
        <v>74</v>
      </c>
    </row>
    <row r="35" spans="1:16" ht="61.2" customHeight="1" thickBot="1">
      <c r="A35" s="249" t="s">
        <v>75</v>
      </c>
      <c r="B35" s="666" t="str">
        <f t="shared" si="1"/>
        <v>☆☆</v>
      </c>
      <c r="C35" s="667"/>
      <c r="D35" s="668"/>
      <c r="E35" s="569">
        <v>6.28</v>
      </c>
      <c r="F35" s="569">
        <v>7.82</v>
      </c>
      <c r="G35" s="148">
        <f t="shared" si="0"/>
        <v>1.54</v>
      </c>
      <c r="H35" s="698"/>
      <c r="I35" s="699"/>
      <c r="J35" s="699"/>
      <c r="K35" s="699"/>
      <c r="L35" s="700"/>
      <c r="M35" s="584"/>
      <c r="N35" s="585"/>
      <c r="O35" s="141" t="s">
        <v>75</v>
      </c>
    </row>
    <row r="36" spans="1:16" ht="61.2" customHeight="1" thickBot="1">
      <c r="A36" s="250" t="s">
        <v>76</v>
      </c>
      <c r="B36" s="666" t="str">
        <f t="shared" si="1"/>
        <v>☆☆</v>
      </c>
      <c r="C36" s="667"/>
      <c r="D36" s="668"/>
      <c r="E36" s="568">
        <v>5.48</v>
      </c>
      <c r="F36" s="569">
        <v>7.54</v>
      </c>
      <c r="G36" s="148">
        <f t="shared" si="0"/>
        <v>2.0599999999999996</v>
      </c>
      <c r="H36" s="689"/>
      <c r="I36" s="690"/>
      <c r="J36" s="690"/>
      <c r="K36" s="690"/>
      <c r="L36" s="691"/>
      <c r="M36" s="584"/>
      <c r="N36" s="246"/>
      <c r="O36" s="141" t="s">
        <v>76</v>
      </c>
    </row>
    <row r="37" spans="1:16" ht="70.2" customHeight="1" thickBot="1">
      <c r="A37" s="245" t="s">
        <v>77</v>
      </c>
      <c r="B37" s="666" t="str">
        <f t="shared" si="1"/>
        <v>☆</v>
      </c>
      <c r="C37" s="667"/>
      <c r="D37" s="668"/>
      <c r="E37" s="568">
        <v>4.4400000000000004</v>
      </c>
      <c r="F37" s="568">
        <v>4.9000000000000004</v>
      </c>
      <c r="G37" s="148">
        <f t="shared" si="0"/>
        <v>0.45999999999999996</v>
      </c>
      <c r="H37" s="695" t="s">
        <v>408</v>
      </c>
      <c r="I37" s="696"/>
      <c r="J37" s="696"/>
      <c r="K37" s="696"/>
      <c r="L37" s="697"/>
      <c r="M37" s="622" t="s">
        <v>409</v>
      </c>
      <c r="N37" s="623">
        <v>45760</v>
      </c>
      <c r="O37" s="141" t="s">
        <v>77</v>
      </c>
    </row>
    <row r="38" spans="1:16" ht="61.2" customHeight="1" thickBot="1">
      <c r="A38" s="245" t="s">
        <v>78</v>
      </c>
      <c r="B38" s="666" t="str">
        <f t="shared" si="1"/>
        <v>★★</v>
      </c>
      <c r="C38" s="667"/>
      <c r="D38" s="668"/>
      <c r="E38" s="569">
        <v>11</v>
      </c>
      <c r="F38" s="569">
        <v>9.2799999999999994</v>
      </c>
      <c r="G38" s="148">
        <f t="shared" si="0"/>
        <v>-1.7200000000000006</v>
      </c>
      <c r="H38" s="695" t="s">
        <v>360</v>
      </c>
      <c r="I38" s="696"/>
      <c r="J38" s="696"/>
      <c r="K38" s="696"/>
      <c r="L38" s="697"/>
      <c r="M38" s="622" t="s">
        <v>361</v>
      </c>
      <c r="N38" s="623">
        <v>45765</v>
      </c>
      <c r="O38" s="141" t="s">
        <v>78</v>
      </c>
    </row>
    <row r="39" spans="1:16" ht="61.2" customHeight="1" thickBot="1">
      <c r="A39" s="245" t="s">
        <v>79</v>
      </c>
      <c r="B39" s="666" t="str">
        <f t="shared" si="1"/>
        <v>☆☆☆</v>
      </c>
      <c r="C39" s="667"/>
      <c r="D39" s="668"/>
      <c r="E39" s="569">
        <v>9.4499999999999993</v>
      </c>
      <c r="F39" s="570">
        <v>12.86</v>
      </c>
      <c r="G39" s="148">
        <f t="shared" si="0"/>
        <v>3.41</v>
      </c>
      <c r="H39" s="669"/>
      <c r="I39" s="670"/>
      <c r="J39" s="670"/>
      <c r="K39" s="670"/>
      <c r="L39" s="671"/>
      <c r="M39" s="584"/>
      <c r="N39" s="246"/>
      <c r="O39" s="141" t="s">
        <v>79</v>
      </c>
    </row>
    <row r="40" spans="1:16" ht="61.2" customHeight="1" thickBot="1">
      <c r="A40" s="245" t="s">
        <v>80</v>
      </c>
      <c r="B40" s="666" t="str">
        <f t="shared" si="1"/>
        <v>☆☆</v>
      </c>
      <c r="C40" s="667"/>
      <c r="D40" s="668"/>
      <c r="E40" s="569">
        <v>9.16</v>
      </c>
      <c r="F40" s="569">
        <v>10.8</v>
      </c>
      <c r="G40" s="148">
        <f t="shared" si="0"/>
        <v>1.6400000000000006</v>
      </c>
      <c r="H40" s="689"/>
      <c r="I40" s="690"/>
      <c r="J40" s="690"/>
      <c r="K40" s="690"/>
      <c r="L40" s="691"/>
      <c r="M40" s="243"/>
      <c r="N40" s="244"/>
      <c r="O40" s="141" t="s">
        <v>80</v>
      </c>
    </row>
    <row r="41" spans="1:16" ht="75" customHeight="1" thickBot="1">
      <c r="A41" s="245" t="s">
        <v>81</v>
      </c>
      <c r="B41" s="666" t="str">
        <f t="shared" si="1"/>
        <v>★</v>
      </c>
      <c r="C41" s="667"/>
      <c r="D41" s="668"/>
      <c r="E41" s="569">
        <v>6.25</v>
      </c>
      <c r="F41" s="568">
        <v>5.38</v>
      </c>
      <c r="G41" s="148">
        <f t="shared" si="0"/>
        <v>-0.87000000000000011</v>
      </c>
      <c r="H41" s="704"/>
      <c r="I41" s="705"/>
      <c r="J41" s="705"/>
      <c r="K41" s="705"/>
      <c r="L41" s="706"/>
      <c r="M41" s="243"/>
      <c r="N41" s="244"/>
      <c r="O41" s="141" t="s">
        <v>81</v>
      </c>
    </row>
    <row r="42" spans="1:16" ht="61.2" customHeight="1" thickBot="1">
      <c r="A42" s="245" t="s">
        <v>82</v>
      </c>
      <c r="B42" s="666" t="str">
        <f t="shared" si="1"/>
        <v>☆☆</v>
      </c>
      <c r="C42" s="667"/>
      <c r="D42" s="668"/>
      <c r="E42" s="568">
        <v>5.13</v>
      </c>
      <c r="F42" s="569">
        <v>6.8</v>
      </c>
      <c r="G42" s="148">
        <f t="shared" si="0"/>
        <v>1.67</v>
      </c>
      <c r="H42" s="689"/>
      <c r="I42" s="690"/>
      <c r="J42" s="690"/>
      <c r="K42" s="690"/>
      <c r="L42" s="691"/>
      <c r="M42" s="584"/>
      <c r="N42" s="244"/>
      <c r="O42" s="141" t="s">
        <v>82</v>
      </c>
      <c r="P42" s="31" t="s">
        <v>41</v>
      </c>
    </row>
    <row r="43" spans="1:16" ht="69" customHeight="1" thickBot="1">
      <c r="A43" s="245" t="s">
        <v>83</v>
      </c>
      <c r="B43" s="666" t="str">
        <f t="shared" si="1"/>
        <v>☆☆☆</v>
      </c>
      <c r="C43" s="667"/>
      <c r="D43" s="668"/>
      <c r="E43" s="568">
        <v>4.8099999999999996</v>
      </c>
      <c r="F43" s="569">
        <v>7.5</v>
      </c>
      <c r="G43" s="148">
        <f t="shared" si="0"/>
        <v>2.6900000000000004</v>
      </c>
      <c r="H43" s="669" t="s">
        <v>226</v>
      </c>
      <c r="I43" s="670"/>
      <c r="J43" s="670"/>
      <c r="K43" s="670"/>
      <c r="L43" s="671"/>
      <c r="M43" s="243" t="s">
        <v>227</v>
      </c>
      <c r="N43" s="244">
        <v>45760</v>
      </c>
      <c r="O43" s="141" t="s">
        <v>83</v>
      </c>
    </row>
    <row r="44" spans="1:16" ht="61.2" customHeight="1" thickBot="1">
      <c r="A44" s="251" t="s">
        <v>183</v>
      </c>
      <c r="B44" s="666" t="str">
        <f t="shared" si="1"/>
        <v>☆</v>
      </c>
      <c r="C44" s="667"/>
      <c r="D44" s="668"/>
      <c r="E44" s="569">
        <v>6.01</v>
      </c>
      <c r="F44" s="569">
        <v>6.51</v>
      </c>
      <c r="G44" s="148">
        <f t="shared" si="0"/>
        <v>0.5</v>
      </c>
      <c r="H44" s="702" t="s">
        <v>325</v>
      </c>
      <c r="I44" s="703"/>
      <c r="J44" s="703"/>
      <c r="K44" s="703"/>
      <c r="L44" s="703"/>
      <c r="M44" s="625" t="s">
        <v>324</v>
      </c>
      <c r="N44" s="623">
        <v>45764</v>
      </c>
      <c r="O44" s="31" t="s">
        <v>183</v>
      </c>
    </row>
    <row r="45" spans="1:16" ht="61.2" customHeight="1" thickBot="1">
      <c r="A45" s="245" t="s">
        <v>84</v>
      </c>
      <c r="B45" s="666" t="str">
        <f t="shared" si="1"/>
        <v>☆☆</v>
      </c>
      <c r="C45" s="667"/>
      <c r="D45" s="668"/>
      <c r="E45" s="568">
        <v>4.58</v>
      </c>
      <c r="F45" s="569">
        <v>6.82</v>
      </c>
      <c r="G45" s="148">
        <f t="shared" si="0"/>
        <v>2.2400000000000002</v>
      </c>
      <c r="H45" s="669"/>
      <c r="I45" s="670"/>
      <c r="J45" s="670"/>
      <c r="K45" s="670"/>
      <c r="L45" s="671"/>
      <c r="M45" s="243"/>
      <c r="N45" s="541"/>
      <c r="O45" s="141" t="s">
        <v>84</v>
      </c>
    </row>
    <row r="46" spans="1:16" ht="61.2" customHeight="1" thickBot="1">
      <c r="A46" s="245" t="s">
        <v>85</v>
      </c>
      <c r="B46" s="666" t="str">
        <f t="shared" si="1"/>
        <v>☆</v>
      </c>
      <c r="C46" s="667"/>
      <c r="D46" s="668"/>
      <c r="E46" s="568">
        <v>5.91</v>
      </c>
      <c r="F46" s="569">
        <v>6.55</v>
      </c>
      <c r="G46" s="148">
        <f t="shared" si="0"/>
        <v>0.63999999999999968</v>
      </c>
      <c r="H46" s="692"/>
      <c r="I46" s="690"/>
      <c r="J46" s="690"/>
      <c r="K46" s="690"/>
      <c r="L46" s="691"/>
      <c r="M46" s="243"/>
      <c r="N46" s="244"/>
      <c r="O46" s="141" t="s">
        <v>85</v>
      </c>
    </row>
    <row r="47" spans="1:16" ht="61.2" customHeight="1" thickBot="1">
      <c r="A47" s="245" t="s">
        <v>86</v>
      </c>
      <c r="B47" s="666" t="str">
        <f t="shared" si="1"/>
        <v>☆</v>
      </c>
      <c r="C47" s="667"/>
      <c r="D47" s="668"/>
      <c r="E47" s="568">
        <v>3.58</v>
      </c>
      <c r="F47" s="568">
        <v>3.91</v>
      </c>
      <c r="G47" s="148">
        <f t="shared" si="0"/>
        <v>0.33000000000000007</v>
      </c>
      <c r="H47" s="689"/>
      <c r="I47" s="690"/>
      <c r="J47" s="690"/>
      <c r="K47" s="690"/>
      <c r="L47" s="691"/>
      <c r="M47" s="243"/>
      <c r="N47" s="244"/>
      <c r="O47" s="141" t="s">
        <v>86</v>
      </c>
    </row>
    <row r="48" spans="1:16" ht="61.2" customHeight="1" thickBot="1">
      <c r="A48" s="245" t="s">
        <v>87</v>
      </c>
      <c r="B48" s="666" t="str">
        <f t="shared" si="1"/>
        <v>☆☆</v>
      </c>
      <c r="C48" s="667"/>
      <c r="D48" s="668"/>
      <c r="E48" s="568">
        <v>5.99</v>
      </c>
      <c r="F48" s="569">
        <v>8.18</v>
      </c>
      <c r="G48" s="148">
        <f t="shared" si="0"/>
        <v>2.1899999999999995</v>
      </c>
      <c r="H48" s="710"/>
      <c r="I48" s="711"/>
      <c r="J48" s="711"/>
      <c r="K48" s="711"/>
      <c r="L48" s="712"/>
      <c r="M48" s="243"/>
      <c r="N48" s="244"/>
      <c r="O48" s="141" t="s">
        <v>87</v>
      </c>
    </row>
    <row r="49" spans="1:15" ht="61.2" customHeight="1" thickBot="1">
      <c r="A49" s="245" t="s">
        <v>88</v>
      </c>
      <c r="B49" s="666" t="str">
        <f t="shared" si="1"/>
        <v>☆</v>
      </c>
      <c r="C49" s="667"/>
      <c r="D49" s="668"/>
      <c r="E49" s="569">
        <v>6.98</v>
      </c>
      <c r="F49" s="569">
        <v>8.35</v>
      </c>
      <c r="G49" s="148">
        <f t="shared" si="0"/>
        <v>1.3699999999999992</v>
      </c>
      <c r="H49" s="669" t="s">
        <v>230</v>
      </c>
      <c r="I49" s="670"/>
      <c r="J49" s="670"/>
      <c r="K49" s="670"/>
      <c r="L49" s="671"/>
      <c r="M49" s="243" t="s">
        <v>231</v>
      </c>
      <c r="N49" s="244">
        <v>45758</v>
      </c>
      <c r="O49" s="141" t="s">
        <v>88</v>
      </c>
    </row>
    <row r="50" spans="1:15" ht="75.599999999999994" customHeight="1" thickBot="1">
      <c r="A50" s="245" t="s">
        <v>89</v>
      </c>
      <c r="B50" s="666" t="str">
        <f t="shared" si="1"/>
        <v>☆☆</v>
      </c>
      <c r="C50" s="667"/>
      <c r="D50" s="668"/>
      <c r="E50" s="569">
        <v>7.47</v>
      </c>
      <c r="F50" s="569">
        <v>9.27</v>
      </c>
      <c r="G50" s="148">
        <f t="shared" si="0"/>
        <v>1.7999999999999998</v>
      </c>
      <c r="H50" s="707" t="s">
        <v>224</v>
      </c>
      <c r="I50" s="708"/>
      <c r="J50" s="708"/>
      <c r="K50" s="708"/>
      <c r="L50" s="709"/>
      <c r="M50" s="243" t="s">
        <v>225</v>
      </c>
      <c r="N50" s="550">
        <v>45760</v>
      </c>
      <c r="O50" s="141" t="s">
        <v>89</v>
      </c>
    </row>
    <row r="51" spans="1:15" ht="61.2" customHeight="1" thickBot="1">
      <c r="A51" s="245" t="s">
        <v>90</v>
      </c>
      <c r="B51" s="666" t="str">
        <f t="shared" si="1"/>
        <v>☆☆☆</v>
      </c>
      <c r="C51" s="667"/>
      <c r="D51" s="668"/>
      <c r="E51" s="569">
        <v>6.82</v>
      </c>
      <c r="F51" s="569">
        <v>10.33</v>
      </c>
      <c r="G51" s="148">
        <f t="shared" si="0"/>
        <v>3.51</v>
      </c>
      <c r="H51" s="672" t="s">
        <v>349</v>
      </c>
      <c r="I51" s="673"/>
      <c r="J51" s="673"/>
      <c r="K51" s="673"/>
      <c r="L51" s="674"/>
      <c r="M51" s="622" t="s">
        <v>350</v>
      </c>
      <c r="N51" s="623">
        <v>45760</v>
      </c>
      <c r="O51" s="141" t="s">
        <v>90</v>
      </c>
    </row>
    <row r="52" spans="1:15" ht="61.2" customHeight="1" thickBot="1">
      <c r="A52" s="245" t="s">
        <v>91</v>
      </c>
      <c r="B52" s="666" t="str">
        <f t="shared" si="1"/>
        <v>☆</v>
      </c>
      <c r="C52" s="667"/>
      <c r="D52" s="668"/>
      <c r="E52" s="568">
        <v>5.59</v>
      </c>
      <c r="F52" s="569">
        <v>6.93</v>
      </c>
      <c r="G52" s="148">
        <f t="shared" si="0"/>
        <v>1.3399999999999999</v>
      </c>
      <c r="H52" s="669"/>
      <c r="I52" s="670"/>
      <c r="J52" s="670"/>
      <c r="K52" s="670"/>
      <c r="L52" s="671"/>
      <c r="M52" s="243"/>
      <c r="N52" s="244"/>
      <c r="O52" s="141" t="s">
        <v>91</v>
      </c>
    </row>
    <row r="53" spans="1:15" ht="61.2" customHeight="1" thickBot="1">
      <c r="A53" s="245" t="s">
        <v>92</v>
      </c>
      <c r="B53" s="666" t="str">
        <f t="shared" si="1"/>
        <v>☆☆☆</v>
      </c>
      <c r="C53" s="667"/>
      <c r="D53" s="668"/>
      <c r="E53" s="568">
        <v>5.21</v>
      </c>
      <c r="F53" s="569">
        <v>8</v>
      </c>
      <c r="G53" s="148">
        <f t="shared" si="0"/>
        <v>2.79</v>
      </c>
      <c r="H53" s="689"/>
      <c r="I53" s="690"/>
      <c r="J53" s="690"/>
      <c r="K53" s="690"/>
      <c r="L53" s="691"/>
      <c r="M53" s="567"/>
      <c r="N53" s="244"/>
      <c r="O53" s="141" t="s">
        <v>92</v>
      </c>
    </row>
    <row r="54" spans="1:15" ht="61.2" customHeight="1" thickBot="1">
      <c r="A54" s="245" t="s">
        <v>93</v>
      </c>
      <c r="B54" s="666" t="str">
        <f t="shared" si="1"/>
        <v>☆☆</v>
      </c>
      <c r="C54" s="667"/>
      <c r="D54" s="668"/>
      <c r="E54" s="568">
        <v>4.6500000000000004</v>
      </c>
      <c r="F54" s="569">
        <v>6.73</v>
      </c>
      <c r="G54" s="148">
        <f t="shared" si="0"/>
        <v>2.08</v>
      </c>
      <c r="H54" s="689"/>
      <c r="I54" s="690"/>
      <c r="J54" s="690"/>
      <c r="K54" s="690"/>
      <c r="L54" s="691"/>
      <c r="M54" s="243"/>
      <c r="N54" s="244"/>
      <c r="O54" s="141" t="s">
        <v>93</v>
      </c>
    </row>
    <row r="55" spans="1:15" ht="61.2" customHeight="1" thickBot="1">
      <c r="A55" s="245" t="s">
        <v>94</v>
      </c>
      <c r="B55" s="666" t="str">
        <f t="shared" si="1"/>
        <v>☆☆☆☆</v>
      </c>
      <c r="C55" s="667"/>
      <c r="D55" s="668"/>
      <c r="E55" s="568">
        <v>5.52</v>
      </c>
      <c r="F55" s="569">
        <v>11.14</v>
      </c>
      <c r="G55" s="148">
        <f t="shared" si="0"/>
        <v>5.620000000000001</v>
      </c>
      <c r="H55" s="689"/>
      <c r="I55" s="690"/>
      <c r="J55" s="690"/>
      <c r="K55" s="690"/>
      <c r="L55" s="691"/>
      <c r="M55" s="243"/>
      <c r="N55" s="244"/>
      <c r="O55" s="141" t="s">
        <v>94</v>
      </c>
    </row>
    <row r="56" spans="1:15" ht="61.2" customHeight="1" thickBot="1">
      <c r="A56" s="245" t="s">
        <v>95</v>
      </c>
      <c r="B56" s="666" t="str">
        <f t="shared" si="1"/>
        <v>☆☆</v>
      </c>
      <c r="C56" s="667"/>
      <c r="D56" s="668"/>
      <c r="E56" s="569">
        <v>9.07</v>
      </c>
      <c r="F56" s="569">
        <v>11.33</v>
      </c>
      <c r="G56" s="148">
        <f t="shared" si="0"/>
        <v>2.2599999999999998</v>
      </c>
      <c r="H56" s="692" t="s">
        <v>228</v>
      </c>
      <c r="I56" s="690"/>
      <c r="J56" s="690"/>
      <c r="K56" s="690"/>
      <c r="L56" s="691"/>
      <c r="M56" s="243" t="s">
        <v>229</v>
      </c>
      <c r="N56" s="244">
        <v>45758</v>
      </c>
      <c r="O56" s="141" t="s">
        <v>95</v>
      </c>
    </row>
    <row r="57" spans="1:15" ht="61.2" customHeight="1" thickBot="1">
      <c r="A57" s="245" t="s">
        <v>96</v>
      </c>
      <c r="B57" s="666" t="str">
        <f t="shared" si="1"/>
        <v>☆☆☆</v>
      </c>
      <c r="C57" s="667"/>
      <c r="D57" s="668"/>
      <c r="E57" s="569">
        <v>7.63</v>
      </c>
      <c r="F57" s="570">
        <v>12.23</v>
      </c>
      <c r="G57" s="148">
        <f t="shared" si="0"/>
        <v>4.6000000000000005</v>
      </c>
      <c r="H57" s="701" t="s">
        <v>434</v>
      </c>
      <c r="I57" s="673"/>
      <c r="J57" s="673"/>
      <c r="K57" s="673"/>
      <c r="L57" s="674"/>
      <c r="M57" s="622" t="s">
        <v>435</v>
      </c>
      <c r="N57" s="623">
        <v>45765</v>
      </c>
      <c r="O57" s="141" t="s">
        <v>96</v>
      </c>
    </row>
    <row r="58" spans="1:15" ht="61.2" customHeight="1" thickBot="1">
      <c r="A58" s="245" t="s">
        <v>97</v>
      </c>
      <c r="B58" s="666" t="str">
        <f t="shared" si="1"/>
        <v>☆☆</v>
      </c>
      <c r="C58" s="667"/>
      <c r="D58" s="668"/>
      <c r="E58" s="568">
        <v>5.35</v>
      </c>
      <c r="F58" s="569">
        <v>6.76</v>
      </c>
      <c r="G58" s="148">
        <f t="shared" si="0"/>
        <v>1.4100000000000001</v>
      </c>
      <c r="H58" s="689" t="s">
        <v>237</v>
      </c>
      <c r="I58" s="690"/>
      <c r="J58" s="690"/>
      <c r="K58" s="690"/>
      <c r="L58" s="691"/>
      <c r="M58" s="243" t="s">
        <v>238</v>
      </c>
      <c r="N58" s="244">
        <v>45753</v>
      </c>
      <c r="O58" s="141" t="s">
        <v>97</v>
      </c>
    </row>
    <row r="59" spans="1:15" ht="61.2" customHeight="1" thickBot="1">
      <c r="A59" s="245" t="s">
        <v>98</v>
      </c>
      <c r="B59" s="666" t="str">
        <f t="shared" si="1"/>
        <v>☆☆☆</v>
      </c>
      <c r="C59" s="667"/>
      <c r="D59" s="668"/>
      <c r="E59" s="570">
        <v>12.82</v>
      </c>
      <c r="F59" s="570">
        <v>15.46</v>
      </c>
      <c r="G59" s="148">
        <f t="shared" si="0"/>
        <v>2.6400000000000006</v>
      </c>
      <c r="H59" s="689"/>
      <c r="I59" s="690"/>
      <c r="J59" s="690"/>
      <c r="K59" s="690"/>
      <c r="L59" s="691"/>
      <c r="M59" s="243"/>
      <c r="N59" s="244"/>
      <c r="O59" s="141" t="s">
        <v>98</v>
      </c>
    </row>
    <row r="60" spans="1:15" ht="61.2" customHeight="1" thickBot="1">
      <c r="A60" s="245" t="s">
        <v>99</v>
      </c>
      <c r="B60" s="666" t="str">
        <f t="shared" si="1"/>
        <v>☆☆</v>
      </c>
      <c r="C60" s="667"/>
      <c r="D60" s="668"/>
      <c r="E60" s="570">
        <v>12.54</v>
      </c>
      <c r="F60" s="570">
        <v>14.43</v>
      </c>
      <c r="G60" s="148">
        <f t="shared" si="0"/>
        <v>1.8900000000000006</v>
      </c>
      <c r="H60" s="692" t="s">
        <v>232</v>
      </c>
      <c r="I60" s="690"/>
      <c r="J60" s="690"/>
      <c r="K60" s="690"/>
      <c r="L60" s="691"/>
      <c r="M60" s="243" t="s">
        <v>233</v>
      </c>
      <c r="N60" s="244">
        <v>45758</v>
      </c>
      <c r="O60" s="141" t="s">
        <v>99</v>
      </c>
    </row>
    <row r="61" spans="1:15" ht="61.2" customHeight="1" thickBot="1">
      <c r="A61" s="245" t="s">
        <v>100</v>
      </c>
      <c r="B61" s="666" t="str">
        <f t="shared" si="1"/>
        <v>★</v>
      </c>
      <c r="C61" s="667"/>
      <c r="D61" s="668"/>
      <c r="E61" s="568">
        <v>4.88</v>
      </c>
      <c r="F61" s="568">
        <v>4.05</v>
      </c>
      <c r="G61" s="148">
        <f t="shared" si="0"/>
        <v>-0.83000000000000007</v>
      </c>
      <c r="H61" s="689"/>
      <c r="I61" s="690"/>
      <c r="J61" s="690"/>
      <c r="K61" s="690"/>
      <c r="L61" s="691"/>
      <c r="M61" s="243"/>
      <c r="N61" s="244"/>
      <c r="O61" s="141" t="s">
        <v>100</v>
      </c>
    </row>
    <row r="62" spans="1:15" ht="69" customHeight="1" thickBot="1">
      <c r="A62" s="245" t="s">
        <v>101</v>
      </c>
      <c r="B62" s="666" t="str">
        <f t="shared" si="1"/>
        <v>☆</v>
      </c>
      <c r="C62" s="667"/>
      <c r="D62" s="668"/>
      <c r="E62" s="569">
        <v>8.7100000000000009</v>
      </c>
      <c r="F62" s="569">
        <v>9.69</v>
      </c>
      <c r="G62" s="148">
        <f t="shared" si="0"/>
        <v>0.97999999999999865</v>
      </c>
      <c r="H62" s="672" t="s">
        <v>322</v>
      </c>
      <c r="I62" s="673"/>
      <c r="J62" s="673"/>
      <c r="K62" s="673"/>
      <c r="L62" s="674"/>
      <c r="M62" s="624" t="s">
        <v>323</v>
      </c>
      <c r="N62" s="623">
        <v>45764</v>
      </c>
      <c r="O62" s="141" t="s">
        <v>101</v>
      </c>
    </row>
    <row r="63" spans="1:15" ht="61.2" customHeight="1" thickBot="1">
      <c r="A63" s="245" t="s">
        <v>102</v>
      </c>
      <c r="B63" s="666" t="str">
        <f t="shared" si="1"/>
        <v>☆☆☆</v>
      </c>
      <c r="C63" s="667"/>
      <c r="D63" s="668"/>
      <c r="E63" s="568">
        <v>5.87</v>
      </c>
      <c r="F63" s="569">
        <v>10.5</v>
      </c>
      <c r="G63" s="148">
        <f t="shared" si="0"/>
        <v>4.63</v>
      </c>
      <c r="H63" s="669"/>
      <c r="I63" s="670"/>
      <c r="J63" s="670"/>
      <c r="K63" s="670"/>
      <c r="L63" s="671"/>
      <c r="M63" s="551"/>
      <c r="N63" s="244"/>
      <c r="O63" s="141" t="s">
        <v>102</v>
      </c>
    </row>
    <row r="64" spans="1:15" ht="61.2" customHeight="1" thickBot="1">
      <c r="A64" s="245" t="s">
        <v>103</v>
      </c>
      <c r="B64" s="666" t="str">
        <f t="shared" si="1"/>
        <v>☆☆☆</v>
      </c>
      <c r="C64" s="667"/>
      <c r="D64" s="668"/>
      <c r="E64" s="568">
        <v>5.65</v>
      </c>
      <c r="F64" s="569">
        <v>9.74</v>
      </c>
      <c r="G64" s="148">
        <f t="shared" si="0"/>
        <v>4.09</v>
      </c>
      <c r="H64" s="758"/>
      <c r="I64" s="759"/>
      <c r="J64" s="759"/>
      <c r="K64" s="759"/>
      <c r="L64" s="760"/>
      <c r="M64" s="243"/>
      <c r="N64" s="244"/>
      <c r="O64" s="141" t="s">
        <v>103</v>
      </c>
    </row>
    <row r="65" spans="1:18" ht="61.2" customHeight="1" thickBot="1">
      <c r="A65" s="245" t="s">
        <v>104</v>
      </c>
      <c r="B65" s="666" t="str">
        <f t="shared" si="1"/>
        <v>☆</v>
      </c>
      <c r="C65" s="667"/>
      <c r="D65" s="668"/>
      <c r="E65" s="569">
        <v>7.14</v>
      </c>
      <c r="F65" s="569">
        <v>7.49</v>
      </c>
      <c r="G65" s="148">
        <f t="shared" si="0"/>
        <v>0.35000000000000053</v>
      </c>
      <c r="H65" s="707"/>
      <c r="I65" s="708"/>
      <c r="J65" s="708"/>
      <c r="K65" s="708"/>
      <c r="L65" s="709"/>
      <c r="M65" s="578"/>
      <c r="N65" s="244"/>
      <c r="O65" s="141" t="s">
        <v>104</v>
      </c>
    </row>
    <row r="66" spans="1:18" ht="61.2" customHeight="1" thickBot="1">
      <c r="A66" s="245" t="s">
        <v>105</v>
      </c>
      <c r="B66" s="666" t="str">
        <f t="shared" si="1"/>
        <v>☆☆</v>
      </c>
      <c r="C66" s="667"/>
      <c r="D66" s="668"/>
      <c r="E66" s="570">
        <v>13.53</v>
      </c>
      <c r="F66" s="570">
        <v>15.69</v>
      </c>
      <c r="G66" s="148">
        <f t="shared" si="0"/>
        <v>2.16</v>
      </c>
      <c r="H66" s="707"/>
      <c r="I66" s="708"/>
      <c r="J66" s="708"/>
      <c r="K66" s="708"/>
      <c r="L66" s="709"/>
      <c r="M66" s="552"/>
      <c r="N66" s="550"/>
      <c r="O66" s="141" t="s">
        <v>105</v>
      </c>
    </row>
    <row r="67" spans="1:18" ht="61.2" customHeight="1" thickBot="1">
      <c r="A67" s="245" t="s">
        <v>106</v>
      </c>
      <c r="B67" s="666" t="str">
        <f t="shared" si="1"/>
        <v>☆☆☆☆</v>
      </c>
      <c r="C67" s="667"/>
      <c r="D67" s="668"/>
      <c r="E67" s="570">
        <v>13.19</v>
      </c>
      <c r="F67" s="570">
        <v>18.8</v>
      </c>
      <c r="G67" s="148">
        <f t="shared" si="0"/>
        <v>5.6100000000000012</v>
      </c>
      <c r="H67" s="692"/>
      <c r="I67" s="690"/>
      <c r="J67" s="690"/>
      <c r="K67" s="690"/>
      <c r="L67" s="691"/>
      <c r="M67" s="243"/>
      <c r="N67" s="244"/>
      <c r="O67" s="141" t="s">
        <v>106</v>
      </c>
    </row>
    <row r="68" spans="1:18" ht="61.2" customHeight="1" thickBot="1">
      <c r="A68" s="250" t="s">
        <v>107</v>
      </c>
      <c r="B68" s="666" t="str">
        <f t="shared" si="1"/>
        <v>☆☆☆</v>
      </c>
      <c r="C68" s="667"/>
      <c r="D68" s="668"/>
      <c r="E68" s="569">
        <v>9.34</v>
      </c>
      <c r="F68" s="570">
        <v>13</v>
      </c>
      <c r="G68" s="148">
        <f t="shared" si="0"/>
        <v>3.66</v>
      </c>
      <c r="H68" s="689"/>
      <c r="I68" s="690"/>
      <c r="J68" s="690"/>
      <c r="K68" s="690"/>
      <c r="L68" s="691"/>
      <c r="M68" s="243"/>
      <c r="N68" s="244"/>
      <c r="O68" s="141" t="s">
        <v>107</v>
      </c>
    </row>
    <row r="69" spans="1:18" ht="61.2" customHeight="1" thickBot="1">
      <c r="A69" s="247" t="s">
        <v>108</v>
      </c>
      <c r="B69" s="666" t="str">
        <f t="shared" si="1"/>
        <v>☆</v>
      </c>
      <c r="C69" s="667"/>
      <c r="D69" s="668"/>
      <c r="E69" s="571">
        <v>1.97</v>
      </c>
      <c r="F69" s="571">
        <v>2.92</v>
      </c>
      <c r="G69" s="148">
        <f t="shared" si="0"/>
        <v>0.95</v>
      </c>
      <c r="H69" s="755" t="s">
        <v>333</v>
      </c>
      <c r="I69" s="756"/>
      <c r="J69" s="756"/>
      <c r="K69" s="756"/>
      <c r="L69" s="757"/>
      <c r="M69" s="622" t="s">
        <v>334</v>
      </c>
      <c r="N69" s="623">
        <v>45764</v>
      </c>
      <c r="O69" s="141" t="s">
        <v>108</v>
      </c>
    </row>
    <row r="70" spans="1:18" ht="61.2" customHeight="1" thickBot="1">
      <c r="A70" s="531" t="s">
        <v>109</v>
      </c>
      <c r="B70" s="666" t="str">
        <f t="shared" si="1"/>
        <v>☆☆</v>
      </c>
      <c r="C70" s="667"/>
      <c r="D70" s="668"/>
      <c r="E70" s="569">
        <v>6.42</v>
      </c>
      <c r="F70" s="569">
        <v>8.26</v>
      </c>
      <c r="G70" s="532">
        <f t="shared" ref="G70" si="2">F70-E70</f>
        <v>1.8399999999999999</v>
      </c>
      <c r="H70" s="743"/>
      <c r="I70" s="744"/>
      <c r="J70" s="744"/>
      <c r="K70" s="744"/>
      <c r="L70" s="745"/>
      <c r="M70" s="252"/>
      <c r="N70" s="533"/>
      <c r="O70" s="141"/>
    </row>
    <row r="71" spans="1:18" ht="42.75" customHeight="1" thickBot="1">
      <c r="A71" s="113"/>
      <c r="B71" s="113"/>
      <c r="C71" s="113"/>
      <c r="D71" s="113"/>
      <c r="E71" s="746"/>
      <c r="F71" s="746"/>
      <c r="G71" s="746"/>
      <c r="H71" s="746"/>
      <c r="I71" s="746"/>
      <c r="J71" s="746"/>
      <c r="K71" s="746"/>
      <c r="L71" s="746"/>
      <c r="M71" s="32">
        <f>COUNTIF(E24:E70,"&gt;=10")</f>
        <v>5</v>
      </c>
      <c r="N71" s="32">
        <f>COUNTIF(F24:F70,"&gt;=10")</f>
        <v>14</v>
      </c>
      <c r="O71" s="32" t="s">
        <v>3</v>
      </c>
    </row>
    <row r="72" spans="1:18" ht="36.75" customHeight="1" thickBot="1">
      <c r="A72" s="253" t="s">
        <v>17</v>
      </c>
      <c r="B72" s="254"/>
      <c r="C72" s="448"/>
      <c r="D72" s="448"/>
      <c r="E72" s="747" t="s">
        <v>110</v>
      </c>
      <c r="F72" s="747"/>
      <c r="G72" s="747"/>
      <c r="H72" s="748" t="s">
        <v>213</v>
      </c>
      <c r="I72" s="749"/>
      <c r="J72" s="448"/>
      <c r="K72" s="255"/>
      <c r="L72" s="255"/>
      <c r="M72" s="256"/>
      <c r="N72" s="257"/>
    </row>
    <row r="73" spans="1:18" ht="36.75" customHeight="1" thickBot="1">
      <c r="A73" s="43"/>
      <c r="B73" s="114"/>
      <c r="C73" s="752" t="s">
        <v>111</v>
      </c>
      <c r="D73" s="753"/>
      <c r="E73" s="753"/>
      <c r="F73" s="754"/>
      <c r="G73" s="258">
        <f>+F70</f>
        <v>8.26</v>
      </c>
      <c r="H73" s="259" t="s">
        <v>112</v>
      </c>
      <c r="I73" s="750">
        <f>+G70</f>
        <v>1.8399999999999999</v>
      </c>
      <c r="J73" s="751"/>
      <c r="K73" s="115"/>
      <c r="L73" s="115"/>
      <c r="M73" s="116"/>
      <c r="N73" s="44"/>
    </row>
    <row r="74" spans="1:18" ht="36.75" customHeight="1" thickBot="1">
      <c r="A74" s="43"/>
      <c r="B74" s="114"/>
      <c r="C74" s="713" t="s">
        <v>113</v>
      </c>
      <c r="D74" s="714"/>
      <c r="E74" s="714"/>
      <c r="F74" s="715"/>
      <c r="G74" s="260">
        <f>+F35</f>
        <v>7.82</v>
      </c>
      <c r="H74" s="261" t="s">
        <v>114</v>
      </c>
      <c r="I74" s="716">
        <f>+G35</f>
        <v>1.54</v>
      </c>
      <c r="J74" s="717"/>
      <c r="K74" s="115"/>
      <c r="L74" s="115"/>
      <c r="M74" s="116"/>
      <c r="N74" s="44"/>
      <c r="R74" s="262" t="s">
        <v>17</v>
      </c>
    </row>
    <row r="75" spans="1:18" ht="36.75" customHeight="1" thickBot="1">
      <c r="A75" s="43"/>
      <c r="B75" s="114"/>
      <c r="C75" s="718" t="s">
        <v>115</v>
      </c>
      <c r="D75" s="719"/>
      <c r="E75" s="719"/>
      <c r="F75" s="263" t="str">
        <f>VLOOKUP(G75,F:P,10,0)</f>
        <v>宮崎県</v>
      </c>
      <c r="G75" s="264">
        <f>MAX(F23:F69)</f>
        <v>18.8</v>
      </c>
      <c r="H75" s="720" t="s">
        <v>116</v>
      </c>
      <c r="I75" s="721"/>
      <c r="J75" s="721"/>
      <c r="K75" s="265">
        <f>+N71</f>
        <v>14</v>
      </c>
      <c r="L75" s="266" t="s">
        <v>117</v>
      </c>
      <c r="M75" s="527">
        <f>N71-M71</f>
        <v>9</v>
      </c>
      <c r="N75" s="44"/>
      <c r="R75" s="132"/>
    </row>
    <row r="76" spans="1:18" ht="36.75" customHeight="1" thickBot="1">
      <c r="A76" s="45"/>
      <c r="B76" s="46"/>
      <c r="C76" s="46"/>
      <c r="D76" s="46"/>
      <c r="E76" s="46"/>
      <c r="F76" s="46"/>
      <c r="G76" s="46"/>
      <c r="H76" s="46"/>
      <c r="I76" s="46"/>
      <c r="J76" s="46"/>
      <c r="K76" s="47"/>
      <c r="L76" s="47"/>
      <c r="M76" s="48"/>
      <c r="N76" s="49"/>
      <c r="R76" s="132"/>
    </row>
    <row r="77" spans="1:18" ht="30.75" customHeight="1">
      <c r="A77" s="60"/>
      <c r="B77" s="60"/>
      <c r="C77" s="60"/>
      <c r="D77" s="60"/>
      <c r="E77" s="60"/>
      <c r="F77" s="60"/>
      <c r="G77" s="60"/>
      <c r="H77" s="60"/>
      <c r="I77" s="60"/>
      <c r="J77" s="60"/>
      <c r="K77" s="117"/>
      <c r="L77" s="117"/>
      <c r="M77" s="118"/>
      <c r="N77" s="119"/>
      <c r="R77" s="133"/>
    </row>
    <row r="78" spans="1:18" ht="30.75" customHeight="1" thickBot="1">
      <c r="A78" s="120"/>
      <c r="B78" s="120"/>
      <c r="C78" s="120"/>
      <c r="D78" s="120"/>
      <c r="E78" s="120"/>
      <c r="F78" s="120"/>
      <c r="G78" s="120"/>
      <c r="H78" s="120"/>
      <c r="I78" s="120"/>
      <c r="J78" s="120"/>
      <c r="K78" s="121"/>
      <c r="L78" s="121"/>
      <c r="M78" s="219"/>
      <c r="N78" s="120"/>
    </row>
    <row r="79" spans="1:18" ht="24.75" customHeight="1" thickTop="1">
      <c r="A79" s="722">
        <v>3</v>
      </c>
      <c r="B79" s="725" t="s">
        <v>207</v>
      </c>
      <c r="C79" s="726"/>
      <c r="D79" s="726"/>
      <c r="E79" s="726"/>
      <c r="F79" s="727"/>
      <c r="G79" s="734" t="s">
        <v>208</v>
      </c>
      <c r="H79" s="735"/>
      <c r="I79" s="735"/>
      <c r="J79" s="735"/>
      <c r="K79" s="735"/>
      <c r="L79" s="735"/>
      <c r="M79" s="735"/>
      <c r="N79" s="736"/>
    </row>
    <row r="80" spans="1:18" ht="24.75" customHeight="1">
      <c r="A80" s="723"/>
      <c r="B80" s="728"/>
      <c r="C80" s="729"/>
      <c r="D80" s="729"/>
      <c r="E80" s="729"/>
      <c r="F80" s="730"/>
      <c r="G80" s="737"/>
      <c r="H80" s="738"/>
      <c r="I80" s="738"/>
      <c r="J80" s="738"/>
      <c r="K80" s="738"/>
      <c r="L80" s="738"/>
      <c r="M80" s="738"/>
      <c r="N80" s="739"/>
      <c r="O80" s="122" t="s">
        <v>3</v>
      </c>
      <c r="P80" s="122"/>
    </row>
    <row r="81" spans="1:16" ht="24.75" customHeight="1">
      <c r="A81" s="723"/>
      <c r="B81" s="728"/>
      <c r="C81" s="729"/>
      <c r="D81" s="729"/>
      <c r="E81" s="729"/>
      <c r="F81" s="730"/>
      <c r="G81" s="737"/>
      <c r="H81" s="738"/>
      <c r="I81" s="738"/>
      <c r="J81" s="738"/>
      <c r="K81" s="738"/>
      <c r="L81" s="738"/>
      <c r="M81" s="738"/>
      <c r="N81" s="739"/>
      <c r="O81" s="122" t="s">
        <v>17</v>
      </c>
      <c r="P81" s="122" t="s">
        <v>118</v>
      </c>
    </row>
    <row r="82" spans="1:16" ht="24.75" customHeight="1">
      <c r="A82" s="723"/>
      <c r="B82" s="728"/>
      <c r="C82" s="729"/>
      <c r="D82" s="729"/>
      <c r="E82" s="729"/>
      <c r="F82" s="730"/>
      <c r="G82" s="737"/>
      <c r="H82" s="738"/>
      <c r="I82" s="738"/>
      <c r="J82" s="738"/>
      <c r="K82" s="738"/>
      <c r="L82" s="738"/>
      <c r="M82" s="738"/>
      <c r="N82" s="739"/>
      <c r="O82" s="123"/>
      <c r="P82" s="122"/>
    </row>
    <row r="83" spans="1:16" ht="46.2" customHeight="1" thickBot="1">
      <c r="A83" s="724"/>
      <c r="B83" s="731"/>
      <c r="C83" s="732"/>
      <c r="D83" s="732"/>
      <c r="E83" s="732"/>
      <c r="F83" s="733"/>
      <c r="G83" s="740"/>
      <c r="H83" s="741"/>
      <c r="I83" s="741"/>
      <c r="J83" s="741"/>
      <c r="K83" s="741"/>
      <c r="L83" s="741"/>
      <c r="M83" s="741"/>
      <c r="N83" s="742"/>
    </row>
    <row r="84" spans="1:16" ht="13.8" thickTop="1"/>
    <row r="87" spans="1:16">
      <c r="B87" s="31" t="s">
        <v>21</v>
      </c>
    </row>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20">
    <mergeCell ref="B58:D58"/>
    <mergeCell ref="H57:L57"/>
    <mergeCell ref="B59:D59"/>
    <mergeCell ref="H59:L59"/>
    <mergeCell ref="H60:L60"/>
    <mergeCell ref="B67:D67"/>
    <mergeCell ref="H67:L67"/>
    <mergeCell ref="B68:D68"/>
    <mergeCell ref="H68:L68"/>
    <mergeCell ref="B60:D60"/>
    <mergeCell ref="H58:L5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B55:D55"/>
    <mergeCell ref="H55:L55"/>
    <mergeCell ref="B56:D56"/>
    <mergeCell ref="H56:L56"/>
    <mergeCell ref="B57:D57"/>
    <mergeCell ref="B52:D52"/>
    <mergeCell ref="H52:L52"/>
    <mergeCell ref="B53:D53"/>
    <mergeCell ref="H53:L53"/>
    <mergeCell ref="B54:D54"/>
    <mergeCell ref="H54:L54"/>
    <mergeCell ref="B50:D50"/>
    <mergeCell ref="H50:L50"/>
    <mergeCell ref="B51:D51"/>
    <mergeCell ref="H51:L51"/>
    <mergeCell ref="B46:D46"/>
    <mergeCell ref="H46:L46"/>
    <mergeCell ref="B47:D47"/>
    <mergeCell ref="H47:L47"/>
    <mergeCell ref="B48:D48"/>
    <mergeCell ref="H48:L48"/>
    <mergeCell ref="B45:D45"/>
    <mergeCell ref="H45:L45"/>
    <mergeCell ref="B40:D40"/>
    <mergeCell ref="H40:L40"/>
    <mergeCell ref="B41:D41"/>
    <mergeCell ref="H42:L42"/>
    <mergeCell ref="B42:D42"/>
    <mergeCell ref="B49:D49"/>
    <mergeCell ref="H49:L49"/>
    <mergeCell ref="H41:L41"/>
    <mergeCell ref="B39:D39"/>
    <mergeCell ref="H39:L39"/>
    <mergeCell ref="H35:L35"/>
    <mergeCell ref="B36:D36"/>
    <mergeCell ref="H36:L36"/>
    <mergeCell ref="B43:D43"/>
    <mergeCell ref="H43:L43"/>
    <mergeCell ref="H44:L44"/>
    <mergeCell ref="B35:D35"/>
    <mergeCell ref="B44:D44"/>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I2:M2"/>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 ref="A3:C16"/>
  </mergeCells>
  <phoneticPr fontId="82"/>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0"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00C1-94FA-49C2-B6EE-5D34E585BC63}">
  <dimension ref="A1:P25"/>
  <sheetViews>
    <sheetView view="pageBreakPreview" zoomScaleNormal="75" zoomScaleSheetLayoutView="75" workbookViewId="0">
      <selection activeCell="O21" sqref="O21"/>
    </sheetView>
  </sheetViews>
  <sheetFormatPr defaultColWidth="9" defaultRowHeight="13.2"/>
  <cols>
    <col min="1" max="1" width="4.88671875" style="555" customWidth="1"/>
    <col min="2" max="7" width="9" style="555"/>
    <col min="8" max="10" width="13.21875" style="555" customWidth="1"/>
    <col min="11" max="11" width="9.6640625" style="555" customWidth="1"/>
    <col min="12" max="12" width="13.21875" style="555" customWidth="1"/>
    <col min="13" max="13" width="4.44140625" style="555" customWidth="1"/>
    <col min="14" max="16384" width="9" style="555"/>
  </cols>
  <sheetData>
    <row r="1" spans="1:16" ht="23.4">
      <c r="A1" s="770" t="s">
        <v>205</v>
      </c>
      <c r="B1" s="770"/>
      <c r="C1" s="770"/>
      <c r="D1" s="770"/>
      <c r="E1" s="770"/>
      <c r="F1" s="770"/>
      <c r="G1" s="770"/>
      <c r="H1" s="770"/>
      <c r="I1" s="770"/>
      <c r="J1" s="771"/>
      <c r="K1" s="771"/>
      <c r="L1" s="771"/>
      <c r="M1" s="771"/>
    </row>
    <row r="2" spans="1:16" ht="19.2">
      <c r="A2" s="772" t="s">
        <v>425</v>
      </c>
      <c r="B2" s="772"/>
      <c r="C2" s="772"/>
      <c r="D2" s="772"/>
      <c r="E2" s="772"/>
      <c r="F2" s="772"/>
      <c r="G2" s="772"/>
      <c r="H2" s="772"/>
      <c r="I2" s="772"/>
      <c r="J2" s="773"/>
      <c r="K2" s="773"/>
      <c r="L2" s="773"/>
      <c r="M2" s="773"/>
      <c r="N2" s="632"/>
    </row>
    <row r="3" spans="1:16" ht="19.2">
      <c r="A3" s="772" t="s">
        <v>424</v>
      </c>
      <c r="B3" s="772"/>
      <c r="C3" s="772"/>
      <c r="D3" s="772"/>
      <c r="E3" s="772"/>
      <c r="F3" s="772"/>
      <c r="G3" s="772"/>
      <c r="H3" s="772"/>
      <c r="I3" s="772"/>
      <c r="J3" s="773"/>
      <c r="K3" s="773"/>
      <c r="L3" s="773"/>
      <c r="M3" s="773"/>
      <c r="N3" s="774"/>
    </row>
    <row r="4" spans="1:16" ht="16.2">
      <c r="A4" s="775" t="s">
        <v>221</v>
      </c>
      <c r="B4" s="775"/>
      <c r="C4" s="775"/>
      <c r="D4" s="775"/>
      <c r="E4" s="775"/>
      <c r="F4" s="775"/>
      <c r="G4" s="775"/>
      <c r="H4" s="775"/>
      <c r="I4" s="775"/>
      <c r="J4" s="776"/>
      <c r="K4" s="776"/>
      <c r="L4" s="776"/>
      <c r="M4" s="776"/>
      <c r="N4" s="774"/>
    </row>
    <row r="5" spans="1:16" ht="7.2" customHeight="1">
      <c r="A5" s="579"/>
      <c r="B5" s="580"/>
      <c r="C5" s="580"/>
      <c r="D5" s="580"/>
      <c r="E5" s="580"/>
      <c r="F5" s="580"/>
      <c r="G5" s="580"/>
      <c r="H5" s="580"/>
      <c r="I5" s="580"/>
      <c r="J5" s="580"/>
      <c r="K5" s="580"/>
      <c r="L5" s="580"/>
      <c r="M5" s="580"/>
      <c r="N5" s="774"/>
    </row>
    <row r="6" spans="1:16" ht="16.2">
      <c r="A6" s="580"/>
      <c r="B6" s="777" t="s">
        <v>3</v>
      </c>
      <c r="C6" s="778"/>
      <c r="D6" s="778"/>
      <c r="E6" s="778"/>
      <c r="F6" s="580"/>
      <c r="G6" s="580"/>
      <c r="H6" s="781" t="s">
        <v>426</v>
      </c>
      <c r="I6" s="782"/>
      <c r="J6" s="782"/>
      <c r="K6" s="782"/>
      <c r="L6" s="782"/>
      <c r="M6" s="580"/>
      <c r="N6" s="774"/>
      <c r="O6" s="555" t="s">
        <v>17</v>
      </c>
    </row>
    <row r="7" spans="1:16" ht="16.2">
      <c r="A7" s="580"/>
      <c r="B7" s="779"/>
      <c r="C7" s="779"/>
      <c r="D7" s="779"/>
      <c r="E7" s="779"/>
      <c r="F7" s="580"/>
      <c r="G7" s="580"/>
      <c r="H7" s="782"/>
      <c r="I7" s="782"/>
      <c r="J7" s="782"/>
      <c r="K7" s="782"/>
      <c r="L7" s="782"/>
      <c r="M7" s="580"/>
      <c r="N7" s="774"/>
      <c r="O7" s="555" t="s">
        <v>17</v>
      </c>
    </row>
    <row r="8" spans="1:16" ht="16.2">
      <c r="A8" s="580"/>
      <c r="B8" s="779"/>
      <c r="C8" s="779"/>
      <c r="D8" s="779"/>
      <c r="E8" s="779"/>
      <c r="F8" s="580"/>
      <c r="G8" s="580"/>
      <c r="H8" s="782"/>
      <c r="I8" s="782"/>
      <c r="J8" s="782"/>
      <c r="K8" s="782"/>
      <c r="L8" s="782"/>
      <c r="M8" s="580"/>
    </row>
    <row r="9" spans="1:16" ht="16.2">
      <c r="A9" s="580"/>
      <c r="B9" s="779"/>
      <c r="C9" s="779"/>
      <c r="D9" s="779"/>
      <c r="E9" s="779"/>
      <c r="F9" s="580"/>
      <c r="G9" s="580"/>
      <c r="H9" s="782"/>
      <c r="I9" s="782"/>
      <c r="J9" s="782"/>
      <c r="K9" s="782"/>
      <c r="L9" s="782"/>
      <c r="M9" s="580"/>
    </row>
    <row r="10" spans="1:16" ht="16.2">
      <c r="A10" s="580"/>
      <c r="B10" s="779"/>
      <c r="C10" s="779"/>
      <c r="D10" s="779"/>
      <c r="E10" s="779"/>
      <c r="F10" s="580"/>
      <c r="G10" s="580"/>
      <c r="H10" s="782"/>
      <c r="I10" s="782"/>
      <c r="J10" s="782"/>
      <c r="K10" s="782"/>
      <c r="L10" s="782"/>
      <c r="M10" s="580"/>
    </row>
    <row r="11" spans="1:16" ht="16.2">
      <c r="A11" s="580"/>
      <c r="B11" s="779"/>
      <c r="C11" s="779"/>
      <c r="D11" s="779"/>
      <c r="E11" s="779"/>
      <c r="F11" s="581"/>
      <c r="G11" s="581"/>
      <c r="H11" s="782"/>
      <c r="I11" s="782"/>
      <c r="J11" s="782"/>
      <c r="K11" s="782"/>
      <c r="L11" s="782"/>
      <c r="M11" s="580"/>
    </row>
    <row r="12" spans="1:16" ht="16.2">
      <c r="A12" s="580"/>
      <c r="B12" s="779"/>
      <c r="C12" s="779"/>
      <c r="D12" s="779"/>
      <c r="E12" s="779"/>
      <c r="F12" s="582"/>
      <c r="G12" s="582"/>
      <c r="H12" s="782"/>
      <c r="I12" s="782"/>
      <c r="J12" s="782"/>
      <c r="K12" s="782"/>
      <c r="L12" s="782"/>
      <c r="M12" s="580"/>
    </row>
    <row r="13" spans="1:16" ht="17.399999999999999">
      <c r="A13" s="580"/>
      <c r="B13" s="780"/>
      <c r="C13" s="780"/>
      <c r="D13" s="780"/>
      <c r="E13" s="780"/>
      <c r="F13" s="582"/>
      <c r="G13" s="582"/>
      <c r="H13" s="782"/>
      <c r="I13" s="782"/>
      <c r="J13" s="782"/>
      <c r="K13" s="782"/>
      <c r="L13" s="782"/>
      <c r="M13" s="580"/>
      <c r="P13" s="556"/>
    </row>
    <row r="14" spans="1:16" ht="16.2">
      <c r="A14" s="580"/>
      <c r="B14" s="780"/>
      <c r="C14" s="780"/>
      <c r="D14" s="780"/>
      <c r="E14" s="780"/>
      <c r="F14" s="581"/>
      <c r="G14" s="581"/>
      <c r="H14" s="782"/>
      <c r="I14" s="782"/>
      <c r="J14" s="782"/>
      <c r="K14" s="782"/>
      <c r="L14" s="782"/>
      <c r="M14" s="580"/>
      <c r="P14" s="583" t="s">
        <v>17</v>
      </c>
    </row>
    <row r="15" spans="1:16" ht="8.4" customHeight="1">
      <c r="A15" s="580"/>
      <c r="B15" s="580"/>
      <c r="C15" s="580"/>
      <c r="D15" s="580"/>
      <c r="E15" s="580"/>
      <c r="F15" s="580"/>
      <c r="G15" s="580"/>
      <c r="H15" s="580"/>
      <c r="I15" s="580"/>
      <c r="J15" s="580"/>
      <c r="K15" s="580"/>
      <c r="L15" s="580"/>
      <c r="M15" s="580"/>
    </row>
    <row r="16" spans="1:16" ht="9" customHeight="1" thickBot="1">
      <c r="A16" s="633"/>
      <c r="B16" s="634"/>
      <c r="C16" s="634"/>
      <c r="D16" s="634"/>
      <c r="E16" s="634"/>
      <c r="F16" s="634"/>
      <c r="G16" s="634"/>
      <c r="H16" s="634"/>
      <c r="I16" s="634"/>
      <c r="J16" s="634"/>
      <c r="K16" s="634"/>
      <c r="L16" s="634"/>
      <c r="M16" s="634"/>
    </row>
    <row r="17" spans="1:13" ht="13.8" thickTop="1">
      <c r="A17" s="634"/>
      <c r="B17" s="761" t="s">
        <v>427</v>
      </c>
      <c r="C17" s="762"/>
      <c r="D17" s="762"/>
      <c r="E17" s="762"/>
      <c r="F17" s="762"/>
      <c r="G17" s="762"/>
      <c r="H17" s="762"/>
      <c r="I17" s="762"/>
      <c r="J17" s="762"/>
      <c r="K17" s="762"/>
      <c r="L17" s="763"/>
      <c r="M17" s="634"/>
    </row>
    <row r="18" spans="1:13">
      <c r="A18" s="634"/>
      <c r="B18" s="764"/>
      <c r="C18" s="765"/>
      <c r="D18" s="765"/>
      <c r="E18" s="765"/>
      <c r="F18" s="765"/>
      <c r="G18" s="765"/>
      <c r="H18" s="765"/>
      <c r="I18" s="765"/>
      <c r="J18" s="765"/>
      <c r="K18" s="765"/>
      <c r="L18" s="766"/>
      <c r="M18" s="634"/>
    </row>
    <row r="19" spans="1:13">
      <c r="A19" s="634"/>
      <c r="B19" s="764"/>
      <c r="C19" s="765"/>
      <c r="D19" s="765"/>
      <c r="E19" s="765"/>
      <c r="F19" s="765"/>
      <c r="G19" s="765"/>
      <c r="H19" s="765"/>
      <c r="I19" s="765"/>
      <c r="J19" s="765"/>
      <c r="K19" s="765"/>
      <c r="L19" s="766"/>
      <c r="M19" s="634"/>
    </row>
    <row r="20" spans="1:13">
      <c r="A20" s="634"/>
      <c r="B20" s="764"/>
      <c r="C20" s="765"/>
      <c r="D20" s="765"/>
      <c r="E20" s="765"/>
      <c r="F20" s="765"/>
      <c r="G20" s="765"/>
      <c r="H20" s="765"/>
      <c r="I20" s="765"/>
      <c r="J20" s="765"/>
      <c r="K20" s="765"/>
      <c r="L20" s="766"/>
      <c r="M20" s="634"/>
    </row>
    <row r="21" spans="1:13" ht="27.6" customHeight="1">
      <c r="A21" s="634"/>
      <c r="B21" s="764"/>
      <c r="C21" s="765"/>
      <c r="D21" s="765"/>
      <c r="E21" s="765"/>
      <c r="F21" s="765"/>
      <c r="G21" s="765"/>
      <c r="H21" s="765"/>
      <c r="I21" s="765"/>
      <c r="J21" s="765"/>
      <c r="K21" s="765"/>
      <c r="L21" s="766"/>
      <c r="M21" s="634"/>
    </row>
    <row r="22" spans="1:13" ht="27.6" customHeight="1">
      <c r="A22" s="634"/>
      <c r="B22" s="764"/>
      <c r="C22" s="765"/>
      <c r="D22" s="765"/>
      <c r="E22" s="765"/>
      <c r="F22" s="765"/>
      <c r="G22" s="765"/>
      <c r="H22" s="765"/>
      <c r="I22" s="765"/>
      <c r="J22" s="765"/>
      <c r="K22" s="765"/>
      <c r="L22" s="766"/>
      <c r="M22" s="634"/>
    </row>
    <row r="23" spans="1:13" ht="27.6" customHeight="1">
      <c r="A23" s="634"/>
      <c r="B23" s="764"/>
      <c r="C23" s="765"/>
      <c r="D23" s="765"/>
      <c r="E23" s="765"/>
      <c r="F23" s="765"/>
      <c r="G23" s="765"/>
      <c r="H23" s="765"/>
      <c r="I23" s="765"/>
      <c r="J23" s="765"/>
      <c r="K23" s="765"/>
      <c r="L23" s="766"/>
      <c r="M23" s="634"/>
    </row>
    <row r="24" spans="1:13" ht="27.6" customHeight="1" thickBot="1">
      <c r="A24" s="634"/>
      <c r="B24" s="767"/>
      <c r="C24" s="768"/>
      <c r="D24" s="768"/>
      <c r="E24" s="768"/>
      <c r="F24" s="768"/>
      <c r="G24" s="768"/>
      <c r="H24" s="768"/>
      <c r="I24" s="768"/>
      <c r="J24" s="768"/>
      <c r="K24" s="768"/>
      <c r="L24" s="769"/>
      <c r="M24" s="634"/>
    </row>
    <row r="25" spans="1:13" ht="13.8" thickTop="1">
      <c r="A25" s="634"/>
      <c r="B25" s="634"/>
      <c r="C25" s="634"/>
      <c r="D25" s="634"/>
      <c r="E25" s="634"/>
      <c r="F25" s="634"/>
      <c r="G25" s="634"/>
      <c r="H25" s="634"/>
      <c r="I25" s="634"/>
      <c r="J25" s="634"/>
      <c r="K25" s="634"/>
      <c r="L25" s="634"/>
      <c r="M25" s="634"/>
    </row>
  </sheetData>
  <mergeCells count="8">
    <mergeCell ref="B17:L24"/>
    <mergeCell ref="A1:M1"/>
    <mergeCell ref="A2:M2"/>
    <mergeCell ref="A3:M3"/>
    <mergeCell ref="N3:N7"/>
    <mergeCell ref="A4:M4"/>
    <mergeCell ref="B6:E14"/>
    <mergeCell ref="H6:L14"/>
  </mergeCells>
  <phoneticPr fontId="82"/>
  <pageMargins left="0.74803149606299213" right="0.74803149606299213" top="0.98425196850393704" bottom="0.98425196850393704" header="0.51181102362204722" footer="0.51181102362204722"/>
  <pageSetup paperSize="9" scale="105"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S54"/>
  <sheetViews>
    <sheetView showGridLines="0" view="pageBreakPreview" zoomScale="80" zoomScaleNormal="100" zoomScaleSheetLayoutView="80" workbookViewId="0">
      <selection activeCell="A18" sqref="A18:D18"/>
    </sheetView>
  </sheetViews>
  <sheetFormatPr defaultColWidth="9" defaultRowHeight="31.2" customHeight="1"/>
  <cols>
    <col min="1" max="1" width="200.77734375" style="144" customWidth="1"/>
    <col min="2" max="2" width="11.21875" style="142" customWidth="1"/>
    <col min="3" max="3" width="22" style="142" customWidth="1"/>
    <col min="4" max="4" width="20.109375" style="143" customWidth="1"/>
    <col min="5" max="16384" width="9" style="1"/>
  </cols>
  <sheetData>
    <row r="1" spans="1:11" s="24" customFormat="1" ht="31.2" customHeight="1">
      <c r="A1" s="489" t="s">
        <v>244</v>
      </c>
      <c r="B1" s="490" t="s">
        <v>119</v>
      </c>
      <c r="C1" s="491" t="s">
        <v>120</v>
      </c>
      <c r="D1" s="492" t="s">
        <v>121</v>
      </c>
    </row>
    <row r="2" spans="1:11" s="24" customFormat="1" ht="43.8" customHeight="1">
      <c r="A2" s="588" t="s">
        <v>328</v>
      </c>
      <c r="B2" s="208"/>
      <c r="C2" s="199"/>
      <c r="D2" s="488"/>
    </row>
    <row r="3" spans="1:11" s="24" customFormat="1" ht="190.8" customHeight="1">
      <c r="A3" s="529" t="s">
        <v>331</v>
      </c>
      <c r="B3" s="460" t="s">
        <v>330</v>
      </c>
      <c r="C3" s="362" t="s">
        <v>329</v>
      </c>
      <c r="D3" s="488">
        <v>45764</v>
      </c>
    </row>
    <row r="4" spans="1:11" s="24" customFormat="1" ht="39" customHeight="1" thickBot="1">
      <c r="A4" s="514" t="s">
        <v>332</v>
      </c>
      <c r="B4" s="208"/>
      <c r="C4" s="199"/>
      <c r="D4" s="488"/>
    </row>
    <row r="5" spans="1:11" s="24" customFormat="1" ht="45.6" customHeight="1">
      <c r="A5" s="423" t="s">
        <v>335</v>
      </c>
      <c r="B5" s="424"/>
      <c r="C5" s="381"/>
      <c r="D5" s="487"/>
    </row>
    <row r="6" spans="1:11" s="24" customFormat="1" ht="211.8" customHeight="1">
      <c r="A6" s="443" t="s">
        <v>338</v>
      </c>
      <c r="B6" s="382" t="s">
        <v>337</v>
      </c>
      <c r="C6" s="427" t="s">
        <v>336</v>
      </c>
      <c r="D6" s="488">
        <v>45763</v>
      </c>
    </row>
    <row r="7" spans="1:11" s="24" customFormat="1" ht="39.6" customHeight="1" thickBot="1">
      <c r="A7" s="493" t="s">
        <v>339</v>
      </c>
      <c r="B7" s="494"/>
      <c r="C7" s="495"/>
      <c r="D7" s="488"/>
    </row>
    <row r="8" spans="1:11" s="24" customFormat="1" ht="64.2" customHeight="1">
      <c r="A8" s="515" t="s">
        <v>342</v>
      </c>
      <c r="B8" s="209"/>
      <c r="C8" s="428"/>
      <c r="D8" s="487"/>
    </row>
    <row r="9" spans="1:11" s="24" customFormat="1" ht="123.6" customHeight="1">
      <c r="A9" s="496" t="s">
        <v>343</v>
      </c>
      <c r="B9" s="382" t="s">
        <v>344</v>
      </c>
      <c r="C9" s="427" t="s">
        <v>346</v>
      </c>
      <c r="D9" s="488">
        <v>45763</v>
      </c>
    </row>
    <row r="10" spans="1:11" s="24" customFormat="1" ht="40.799999999999997" customHeight="1" thickBot="1">
      <c r="A10" s="493" t="s">
        <v>345</v>
      </c>
      <c r="B10" s="494"/>
      <c r="C10" s="495"/>
      <c r="D10" s="503"/>
    </row>
    <row r="11" spans="1:11" s="24" customFormat="1" ht="40.799999999999997" customHeight="1">
      <c r="A11" s="516" t="s">
        <v>351</v>
      </c>
      <c r="B11" s="444"/>
      <c r="C11" s="445"/>
      <c r="D11" s="487"/>
    </row>
    <row r="12" spans="1:11" s="84" customFormat="1" ht="81.599999999999994" customHeight="1">
      <c r="A12" s="547" t="s">
        <v>352</v>
      </c>
      <c r="B12" s="478" t="s">
        <v>354</v>
      </c>
      <c r="C12" s="499" t="s">
        <v>353</v>
      </c>
      <c r="D12" s="488">
        <v>45766</v>
      </c>
      <c r="E12" s="479"/>
      <c r="F12" s="479"/>
      <c r="G12" s="479"/>
      <c r="H12" s="479"/>
      <c r="I12" s="479"/>
      <c r="J12" s="479"/>
      <c r="K12" s="479"/>
    </row>
    <row r="13" spans="1:11" s="24" customFormat="1" ht="42" customHeight="1" thickBot="1">
      <c r="A13" s="512" t="s">
        <v>432</v>
      </c>
      <c r="B13" s="497"/>
      <c r="C13" s="498"/>
      <c r="D13" s="488"/>
      <c r="E13" s="1"/>
      <c r="F13" s="1"/>
      <c r="G13" s="1"/>
      <c r="H13" s="1"/>
      <c r="I13" s="1"/>
      <c r="J13" s="1"/>
      <c r="K13" s="1"/>
    </row>
    <row r="14" spans="1:11" s="24" customFormat="1" ht="42" customHeight="1">
      <c r="A14" s="516" t="s">
        <v>430</v>
      </c>
      <c r="B14" s="444"/>
      <c r="C14" s="445"/>
      <c r="D14" s="487"/>
      <c r="E14" s="1"/>
      <c r="F14" s="1"/>
      <c r="G14" s="1"/>
      <c r="H14" s="1"/>
      <c r="I14" s="1"/>
      <c r="J14" s="1"/>
      <c r="K14" s="1"/>
    </row>
    <row r="15" spans="1:11" s="24" customFormat="1" ht="75" customHeight="1">
      <c r="A15" s="547" t="s">
        <v>433</v>
      </c>
      <c r="B15" s="478" t="s">
        <v>354</v>
      </c>
      <c r="C15" s="499" t="s">
        <v>353</v>
      </c>
      <c r="D15" s="488">
        <v>45766</v>
      </c>
      <c r="E15" s="1"/>
      <c r="F15" s="1"/>
      <c r="G15" s="1"/>
      <c r="H15" s="1"/>
      <c r="I15" s="1"/>
      <c r="J15" s="1"/>
      <c r="K15" s="1"/>
    </row>
    <row r="16" spans="1:11" s="24" customFormat="1" ht="42" customHeight="1" thickBot="1">
      <c r="A16" s="512" t="s">
        <v>431</v>
      </c>
      <c r="B16" s="497"/>
      <c r="C16" s="498"/>
      <c r="D16" s="488"/>
      <c r="E16" s="1"/>
      <c r="F16" s="1"/>
      <c r="G16" s="1"/>
      <c r="H16" s="1"/>
      <c r="I16" s="1"/>
      <c r="J16" s="1"/>
      <c r="K16" s="1"/>
    </row>
    <row r="17" spans="1:19" s="24" customFormat="1" ht="42.6" customHeight="1">
      <c r="A17" s="517" t="s">
        <v>355</v>
      </c>
      <c r="B17" s="480"/>
      <c r="C17" s="481"/>
      <c r="D17" s="487"/>
      <c r="E17" s="1"/>
      <c r="F17" s="1"/>
      <c r="G17" s="1"/>
      <c r="H17" s="1"/>
      <c r="I17" s="1"/>
      <c r="J17" s="1"/>
      <c r="K17" s="1"/>
    </row>
    <row r="18" spans="1:19" s="24" customFormat="1" ht="210.6" customHeight="1">
      <c r="A18" s="504" t="s">
        <v>356</v>
      </c>
      <c r="B18" s="460" t="s">
        <v>358</v>
      </c>
      <c r="C18" s="500" t="s">
        <v>359</v>
      </c>
      <c r="D18" s="488">
        <v>45765</v>
      </c>
      <c r="E18" s="1"/>
      <c r="F18" s="1"/>
      <c r="G18" s="1"/>
      <c r="H18" s="1"/>
      <c r="I18" s="1"/>
      <c r="J18" s="1"/>
      <c r="K18" s="1"/>
    </row>
    <row r="19" spans="1:19" s="24" customFormat="1" ht="36.6" customHeight="1" thickBot="1">
      <c r="A19" s="514" t="s">
        <v>357</v>
      </c>
      <c r="B19" s="484"/>
      <c r="C19" s="200"/>
      <c r="D19" s="505"/>
    </row>
    <row r="20" spans="1:19" s="24" customFormat="1" ht="45.6" customHeight="1">
      <c r="A20" s="515" t="s">
        <v>363</v>
      </c>
      <c r="B20" s="208"/>
      <c r="C20" s="199"/>
      <c r="D20" s="487"/>
    </row>
    <row r="21" spans="1:19" s="24" customFormat="1" ht="119.4" customHeight="1">
      <c r="A21" s="534" t="s">
        <v>366</v>
      </c>
      <c r="B21" s="460" t="s">
        <v>365</v>
      </c>
      <c r="C21" s="362" t="s">
        <v>364</v>
      </c>
      <c r="D21" s="513">
        <v>45765</v>
      </c>
    </row>
    <row r="22" spans="1:19" s="24" customFormat="1" ht="38.4" customHeight="1" thickBot="1">
      <c r="A22" s="514" t="s">
        <v>367</v>
      </c>
      <c r="B22" s="484"/>
      <c r="C22" s="200"/>
      <c r="D22" s="505"/>
    </row>
    <row r="23" spans="1:19" s="24" customFormat="1" ht="51.6" customHeight="1">
      <c r="A23" s="515" t="s">
        <v>372</v>
      </c>
      <c r="B23" s="209"/>
      <c r="C23" s="198"/>
      <c r="D23" s="487"/>
    </row>
    <row r="24" spans="1:19" s="24" customFormat="1" ht="117.6" customHeight="1">
      <c r="A24" s="518" t="s">
        <v>373</v>
      </c>
      <c r="B24" s="232" t="s">
        <v>374</v>
      </c>
      <c r="C24" s="362" t="s">
        <v>375</v>
      </c>
      <c r="D24" s="509">
        <v>45763</v>
      </c>
    </row>
    <row r="25" spans="1:19" s="24" customFormat="1" ht="39.6" customHeight="1" thickBot="1">
      <c r="A25" s="629" t="s">
        <v>376</v>
      </c>
      <c r="B25" s="535"/>
      <c r="C25" s="536"/>
      <c r="D25" s="537"/>
    </row>
    <row r="26" spans="1:19" s="24" customFormat="1" ht="40.950000000000003" customHeight="1">
      <c r="A26" s="519" t="s">
        <v>377</v>
      </c>
      <c r="B26" s="206"/>
      <c r="C26" s="794" t="s">
        <v>378</v>
      </c>
      <c r="D26" s="792">
        <v>45765</v>
      </c>
      <c r="S26" s="211"/>
    </row>
    <row r="27" spans="1:19" s="24" customFormat="1" ht="237.6" customHeight="1">
      <c r="A27" s="520" t="s">
        <v>379</v>
      </c>
      <c r="B27" s="437" t="s">
        <v>330</v>
      </c>
      <c r="C27" s="794"/>
      <c r="D27" s="792"/>
      <c r="S27" s="211"/>
    </row>
    <row r="28" spans="1:19" s="24" customFormat="1" ht="35.4" customHeight="1" thickBot="1">
      <c r="A28" s="234" t="s">
        <v>380</v>
      </c>
      <c r="B28" s="88"/>
      <c r="C28" s="795"/>
      <c r="D28" s="793"/>
      <c r="H28" s="482" t="s">
        <v>211</v>
      </c>
      <c r="I28" s="482"/>
      <c r="J28" s="482"/>
      <c r="K28" s="482"/>
      <c r="L28" s="482"/>
      <c r="M28" s="482"/>
      <c r="N28" s="483">
        <v>45681</v>
      </c>
    </row>
    <row r="29" spans="1:19" s="24" customFormat="1" ht="40.950000000000003" customHeight="1" thickTop="1">
      <c r="A29" s="630" t="s">
        <v>382</v>
      </c>
      <c r="B29" s="783" t="s">
        <v>354</v>
      </c>
      <c r="C29" s="798" t="s">
        <v>381</v>
      </c>
      <c r="D29" s="152"/>
    </row>
    <row r="30" spans="1:19" s="24" customFormat="1" ht="99.6" customHeight="1">
      <c r="A30" s="235" t="s">
        <v>383</v>
      </c>
      <c r="B30" s="784"/>
      <c r="C30" s="799"/>
      <c r="D30" s="212">
        <v>45764</v>
      </c>
    </row>
    <row r="31" spans="1:19" s="24" customFormat="1" ht="42.6" customHeight="1" thickBot="1">
      <c r="A31" s="236" t="s">
        <v>384</v>
      </c>
      <c r="B31" s="785"/>
      <c r="C31" s="800"/>
      <c r="D31" s="151"/>
    </row>
    <row r="32" spans="1:19" s="24" customFormat="1" ht="40.799999999999997" customHeight="1" thickTop="1">
      <c r="A32" s="267" t="s">
        <v>385</v>
      </c>
      <c r="B32" s="786" t="s">
        <v>387</v>
      </c>
      <c r="C32" s="790" t="s">
        <v>388</v>
      </c>
      <c r="D32" s="788">
        <v>45764</v>
      </c>
    </row>
    <row r="33" spans="1:4" s="84" customFormat="1" ht="301.8" customHeight="1">
      <c r="A33" s="422" t="s">
        <v>386</v>
      </c>
      <c r="B33" s="787"/>
      <c r="C33" s="791"/>
      <c r="D33" s="789"/>
    </row>
    <row r="34" spans="1:4" s="24" customFormat="1" ht="31.2" customHeight="1" thickBot="1">
      <c r="A34" s="378" t="s">
        <v>389</v>
      </c>
      <c r="B34" s="375"/>
      <c r="C34" s="376"/>
      <c r="D34" s="377"/>
    </row>
    <row r="35" spans="1:4" s="24" customFormat="1" ht="43.95" customHeight="1" thickTop="1">
      <c r="A35" s="267" t="s">
        <v>390</v>
      </c>
      <c r="B35" s="786" t="s">
        <v>392</v>
      </c>
      <c r="C35" s="790" t="s">
        <v>391</v>
      </c>
      <c r="D35" s="788">
        <v>45764</v>
      </c>
    </row>
    <row r="36" spans="1:4" s="24" customFormat="1" ht="96" customHeight="1">
      <c r="A36" s="374" t="s">
        <v>393</v>
      </c>
      <c r="B36" s="787"/>
      <c r="C36" s="791"/>
      <c r="D36" s="789"/>
    </row>
    <row r="37" spans="1:4" s="24" customFormat="1" ht="37.799999999999997" customHeight="1" thickBot="1">
      <c r="A37" s="378" t="s">
        <v>394</v>
      </c>
      <c r="B37" s="375"/>
      <c r="C37" s="376"/>
      <c r="D37" s="377"/>
    </row>
    <row r="38" spans="1:4" s="24" customFormat="1" ht="52.8" customHeight="1" thickTop="1">
      <c r="A38" s="268" t="s">
        <v>395</v>
      </c>
      <c r="B38" s="150"/>
      <c r="C38" s="794" t="s">
        <v>378</v>
      </c>
      <c r="D38" s="152"/>
    </row>
    <row r="39" spans="1:4" s="24" customFormat="1" ht="100.2" customHeight="1">
      <c r="A39" s="631" t="s">
        <v>397</v>
      </c>
      <c r="B39" s="206" t="s">
        <v>396</v>
      </c>
      <c r="C39" s="794"/>
      <c r="D39" s="212">
        <v>45763</v>
      </c>
    </row>
    <row r="40" spans="1:4" s="24" customFormat="1" ht="36.6" customHeight="1" thickBot="1">
      <c r="A40" s="234" t="s">
        <v>398</v>
      </c>
      <c r="B40" s="149"/>
      <c r="C40" s="795"/>
      <c r="D40" s="151"/>
    </row>
    <row r="41" spans="1:4" ht="47.4" customHeight="1" thickTop="1">
      <c r="A41" s="269" t="s">
        <v>406</v>
      </c>
      <c r="B41" s="150"/>
      <c r="C41" s="796" t="s">
        <v>407</v>
      </c>
      <c r="D41" s="152"/>
    </row>
    <row r="42" spans="1:4" ht="141" customHeight="1">
      <c r="A42" s="231" t="s">
        <v>403</v>
      </c>
      <c r="B42" s="227" t="s">
        <v>404</v>
      </c>
      <c r="C42" s="797"/>
      <c r="D42" s="212">
        <v>45761</v>
      </c>
    </row>
    <row r="43" spans="1:4" ht="37.200000000000003" customHeight="1" thickBot="1">
      <c r="A43" s="238" t="s">
        <v>405</v>
      </c>
      <c r="B43" s="221"/>
      <c r="C43" s="220"/>
      <c r="D43" s="151"/>
    </row>
    <row r="44" spans="1:4" ht="42" hidden="1" customHeight="1" thickTop="1">
      <c r="A44" s="269"/>
      <c r="B44" s="150"/>
      <c r="C44" s="796"/>
      <c r="D44" s="152"/>
    </row>
    <row r="45" spans="1:4" ht="227.4" hidden="1" customHeight="1">
      <c r="A45" s="237"/>
      <c r="B45" s="227"/>
      <c r="C45" s="797"/>
      <c r="D45" s="212"/>
    </row>
    <row r="46" spans="1:4" ht="36.6" hidden="1" customHeight="1" thickBot="1">
      <c r="A46" s="238"/>
      <c r="B46" s="221"/>
      <c r="C46" s="220"/>
      <c r="D46" s="151"/>
    </row>
    <row r="47" spans="1:4" ht="45" hidden="1" customHeight="1" thickTop="1">
      <c r="A47" s="269"/>
      <c r="B47" s="150"/>
      <c r="C47" s="796"/>
      <c r="D47" s="152"/>
    </row>
    <row r="48" spans="1:4" ht="230.4" hidden="1" customHeight="1" thickBot="1">
      <c r="A48" s="237"/>
      <c r="B48" s="227"/>
      <c r="C48" s="797"/>
      <c r="D48" s="212"/>
    </row>
    <row r="49" spans="1:4" ht="36" hidden="1" customHeight="1" thickTop="1">
      <c r="A49" s="357"/>
      <c r="B49" s="150"/>
      <c r="C49" s="796"/>
      <c r="D49" s="152"/>
    </row>
    <row r="50" spans="1:4" ht="161.4" hidden="1" customHeight="1">
      <c r="A50" s="352"/>
      <c r="B50" s="218"/>
      <c r="C50" s="797"/>
      <c r="D50" s="212"/>
    </row>
    <row r="51" spans="1:4" ht="31.2" hidden="1" customHeight="1" thickBot="1">
      <c r="A51" s="238"/>
      <c r="B51" s="221"/>
      <c r="C51" s="220"/>
      <c r="D51" s="151"/>
    </row>
    <row r="52" spans="1:4" ht="31.2" customHeight="1" thickTop="1">
      <c r="A52" s="429"/>
    </row>
    <row r="53" spans="1:4" ht="31.2" customHeight="1">
      <c r="A53" s="430" t="s">
        <v>202</v>
      </c>
    </row>
    <row r="54" spans="1:4" ht="31.2" customHeight="1">
      <c r="A54" s="431" t="s">
        <v>203</v>
      </c>
    </row>
  </sheetData>
  <protectedRanges>
    <protectedRange sqref="A21:D21" name="範囲1"/>
  </protectedRanges>
  <mergeCells count="15">
    <mergeCell ref="D26:D28"/>
    <mergeCell ref="C26:C28"/>
    <mergeCell ref="C49:C50"/>
    <mergeCell ref="C29:C31"/>
    <mergeCell ref="C38:C40"/>
    <mergeCell ref="C47:C48"/>
    <mergeCell ref="C41:C42"/>
    <mergeCell ref="C44:C45"/>
    <mergeCell ref="C32:C33"/>
    <mergeCell ref="B29:B31"/>
    <mergeCell ref="B32:B33"/>
    <mergeCell ref="D32:D33"/>
    <mergeCell ref="D35:D36"/>
    <mergeCell ref="C35:C36"/>
    <mergeCell ref="B35:B36"/>
  </mergeCells>
  <phoneticPr fontId="15"/>
  <hyperlinks>
    <hyperlink ref="A54" r:id="rId1" xr:uid="{86A4B1F7-D48D-4D2F-A37F-38B8392EB19D}"/>
    <hyperlink ref="A4" r:id="rId2" xr:uid="{62154EBA-0CF8-4C1D-A7DD-11CE96BDF8B5}"/>
    <hyperlink ref="A7" r:id="rId3" xr:uid="{330EB76F-1A4A-4BBE-9376-ED6983B8EB11}"/>
    <hyperlink ref="A10" r:id="rId4" xr:uid="{51FBE307-A293-4855-879B-8CDBF2FAF1D4}"/>
    <hyperlink ref="A19" r:id="rId5" xr:uid="{F6D58CD6-D700-4242-B9C9-B5541E3D37AE}"/>
    <hyperlink ref="A22" r:id="rId6" xr:uid="{B0F68B82-4440-44A9-9757-A66CC4BF33DA}"/>
    <hyperlink ref="A28" r:id="rId7" xr:uid="{ACB776C0-EFF1-4356-9C7A-9BAB03EFD85B}"/>
    <hyperlink ref="A31" r:id="rId8" xr:uid="{FA2A1BD9-CC0B-46E6-976D-EF3EE4A0A64A}"/>
    <hyperlink ref="A34" r:id="rId9" xr:uid="{C187448A-7867-4D98-A06F-BE31D294377D}"/>
    <hyperlink ref="A37" r:id="rId10" xr:uid="{B80A6F46-D78D-4F55-A2ED-894D5E5ACBD8}"/>
    <hyperlink ref="A40" r:id="rId11" xr:uid="{3A0E68E5-EF3A-452D-8FE7-7920AECA3A41}"/>
    <hyperlink ref="A43" r:id="rId12" xr:uid="{DBF2FB28-128A-413A-8AE9-496A95948F25}"/>
    <hyperlink ref="A16" r:id="rId13" xr:uid="{5CB792DA-A859-42CC-A585-687C95A315D8}"/>
    <hyperlink ref="A13" r:id="rId14" xr:uid="{FE4D6DFB-E1BC-4ADF-8568-EC1C5019EDF5}"/>
  </hyperlinks>
  <pageMargins left="0" right="0" top="0.19685039370078741" bottom="0.39370078740157483" header="0" footer="0.19685039370078741"/>
  <pageSetup paperSize="8" scale="21" orientation="portrait" horizontalDpi="300" verticalDpi="300" r:id="rId15"/>
  <headerFooter alignWithMargins="0"/>
  <rowBreaks count="1" manualBreakCount="1">
    <brk id="44" max="3" man="1"/>
  </rowBreaks>
  <tableParts count="1">
    <tablePart r:id="rId1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W52"/>
  <sheetViews>
    <sheetView defaultGridColor="0" view="pageBreakPreview" colorId="56" zoomScale="80" zoomScaleNormal="66" zoomScaleSheetLayoutView="80" workbookViewId="0">
      <selection activeCell="A5" sqref="A5"/>
    </sheetView>
  </sheetViews>
  <sheetFormatPr defaultColWidth="9" defaultRowHeight="40.200000000000003" customHeight="1"/>
  <cols>
    <col min="1" max="1" width="198.109375" style="147" customWidth="1"/>
    <col min="2" max="2" width="18" style="72" customWidth="1"/>
    <col min="3" max="3" width="20.109375" style="73" customWidth="1"/>
    <col min="4" max="16384" width="9" style="23"/>
  </cols>
  <sheetData>
    <row r="1" spans="1:23" ht="40.200000000000003" customHeight="1" thickBot="1">
      <c r="A1" s="281" t="s">
        <v>239</v>
      </c>
      <c r="B1" s="282" t="s">
        <v>136</v>
      </c>
      <c r="C1" s="283" t="s">
        <v>121</v>
      </c>
    </row>
    <row r="2" spans="1:23" ht="43.2" customHeight="1" thickTop="1">
      <c r="A2" s="413" t="s">
        <v>368</v>
      </c>
      <c r="B2" s="150"/>
      <c r="C2" s="198"/>
    </row>
    <row r="3" spans="1:23" ht="280.8" customHeight="1">
      <c r="A3" s="420" t="s">
        <v>370</v>
      </c>
      <c r="B3" s="227" t="s">
        <v>369</v>
      </c>
      <c r="C3" s="538">
        <v>45765</v>
      </c>
    </row>
    <row r="4" spans="1:23" ht="34.200000000000003" customHeight="1" thickBot="1">
      <c r="A4" s="238" t="s">
        <v>371</v>
      </c>
      <c r="B4" s="457"/>
      <c r="C4" s="458"/>
      <c r="W4" s="23">
        <v>0</v>
      </c>
    </row>
    <row r="5" spans="1:23" ht="39" customHeight="1" thickTop="1">
      <c r="A5" s="230" t="s">
        <v>402</v>
      </c>
      <c r="B5" s="209"/>
      <c r="C5" s="198"/>
    </row>
    <row r="6" spans="1:23" ht="259.2" customHeight="1">
      <c r="A6" s="420" t="s">
        <v>399</v>
      </c>
      <c r="B6" s="207" t="s">
        <v>401</v>
      </c>
      <c r="C6" s="199">
        <v>45762</v>
      </c>
    </row>
    <row r="7" spans="1:23" ht="32.4" customHeight="1" thickBot="1">
      <c r="A7" s="217" t="s">
        <v>400</v>
      </c>
      <c r="B7" s="208"/>
      <c r="C7" s="199"/>
    </row>
    <row r="8" spans="1:23" ht="40.950000000000003" customHeight="1" thickBot="1">
      <c r="A8" s="230" t="s">
        <v>497</v>
      </c>
      <c r="B8" s="209"/>
      <c r="C8" s="198"/>
    </row>
    <row r="9" spans="1:23" ht="397.8" customHeight="1">
      <c r="A9" s="859" t="s">
        <v>440</v>
      </c>
      <c r="B9" s="460" t="s">
        <v>452</v>
      </c>
      <c r="C9" s="198">
        <v>45764</v>
      </c>
    </row>
    <row r="10" spans="1:23" ht="32.4" customHeight="1" thickBot="1">
      <c r="A10" s="860" t="s">
        <v>439</v>
      </c>
      <c r="B10" s="208"/>
      <c r="C10" s="199"/>
    </row>
    <row r="11" spans="1:23" ht="40.200000000000003" customHeight="1">
      <c r="A11" s="230" t="s">
        <v>498</v>
      </c>
      <c r="B11" s="209"/>
      <c r="C11" s="198"/>
    </row>
    <row r="12" spans="1:23" ht="378.6" customHeight="1">
      <c r="A12" s="859" t="s">
        <v>442</v>
      </c>
      <c r="B12" s="207" t="s">
        <v>443</v>
      </c>
      <c r="C12" s="199">
        <v>45764</v>
      </c>
    </row>
    <row r="13" spans="1:23" ht="37.200000000000003" customHeight="1" thickBot="1">
      <c r="A13" s="228" t="s">
        <v>441</v>
      </c>
      <c r="B13" s="208"/>
      <c r="C13" s="199"/>
    </row>
    <row r="14" spans="1:23" ht="40.200000000000003" customHeight="1">
      <c r="A14" s="471" t="s">
        <v>499</v>
      </c>
      <c r="B14" s="426"/>
      <c r="C14" s="415"/>
    </row>
    <row r="15" spans="1:23" ht="79.2" customHeight="1">
      <c r="A15" s="421" t="s">
        <v>451</v>
      </c>
      <c r="B15" s="425" t="s">
        <v>401</v>
      </c>
      <c r="C15" s="416">
        <v>45764</v>
      </c>
    </row>
    <row r="16" spans="1:23" ht="36" customHeight="1" thickBot="1">
      <c r="A16" s="419" t="s">
        <v>449</v>
      </c>
      <c r="B16" s="417"/>
      <c r="C16" s="418"/>
    </row>
    <row r="17" spans="1:3" ht="40.200000000000003" customHeight="1">
      <c r="A17" s="472" t="s">
        <v>500</v>
      </c>
      <c r="B17" s="450"/>
      <c r="C17" s="453"/>
    </row>
    <row r="18" spans="1:3" ht="367.2" customHeight="1">
      <c r="A18" s="526" t="s">
        <v>450</v>
      </c>
      <c r="B18" s="525" t="s">
        <v>369</v>
      </c>
      <c r="C18" s="454">
        <v>45763</v>
      </c>
    </row>
    <row r="19" spans="1:3" ht="36.6" customHeight="1" thickBot="1">
      <c r="A19" s="449" t="s">
        <v>448</v>
      </c>
      <c r="B19" s="452"/>
      <c r="C19" s="455"/>
    </row>
    <row r="20" spans="1:3" ht="51" customHeight="1">
      <c r="A20" s="472" t="s">
        <v>501</v>
      </c>
      <c r="B20" s="450"/>
      <c r="C20" s="453"/>
    </row>
    <row r="21" spans="1:3" ht="358.2" customHeight="1">
      <c r="A21" s="456" t="s">
        <v>445</v>
      </c>
      <c r="B21" s="451" t="s">
        <v>452</v>
      </c>
      <c r="C21" s="454">
        <v>45762</v>
      </c>
    </row>
    <row r="22" spans="1:3" ht="33" customHeight="1" thickBot="1">
      <c r="A22" s="449" t="s">
        <v>444</v>
      </c>
      <c r="B22" s="452"/>
      <c r="C22" s="455"/>
    </row>
    <row r="23" spans="1:3" ht="40.200000000000003" customHeight="1">
      <c r="A23" s="506" t="s">
        <v>502</v>
      </c>
      <c r="B23" s="450"/>
      <c r="C23" s="453"/>
    </row>
    <row r="24" spans="1:3" ht="141" customHeight="1">
      <c r="A24" s="502" t="s">
        <v>447</v>
      </c>
      <c r="B24" s="587" t="s">
        <v>401</v>
      </c>
      <c r="C24" s="454">
        <v>45762</v>
      </c>
    </row>
    <row r="25" spans="1:3" ht="40.200000000000003" customHeight="1" thickBot="1">
      <c r="A25" s="501" t="s">
        <v>446</v>
      </c>
      <c r="B25" s="452"/>
      <c r="C25" s="455"/>
    </row>
    <row r="26" spans="1:3" ht="40.200000000000003" hidden="1" customHeight="1">
      <c r="A26" s="507" t="s">
        <v>503</v>
      </c>
      <c r="B26" s="450"/>
      <c r="C26" s="453"/>
    </row>
    <row r="27" spans="1:3" ht="234.6" hidden="1" customHeight="1">
      <c r="A27" s="572"/>
      <c r="B27" s="451"/>
      <c r="C27" s="454"/>
    </row>
    <row r="28" spans="1:3" ht="40.200000000000003" hidden="1" customHeight="1" thickBot="1">
      <c r="A28" s="573" t="s">
        <v>436</v>
      </c>
      <c r="B28" s="452"/>
      <c r="C28" s="455"/>
    </row>
    <row r="29" spans="1:3" ht="40.200000000000003" customHeight="1">
      <c r="A29" s="566" t="s">
        <v>504</v>
      </c>
      <c r="B29" s="450"/>
      <c r="C29" s="548"/>
    </row>
    <row r="30" spans="1:3" ht="298.8" customHeight="1">
      <c r="A30" s="231" t="s">
        <v>454</v>
      </c>
      <c r="B30" s="451" t="s">
        <v>455</v>
      </c>
      <c r="C30" s="548">
        <v>45753</v>
      </c>
    </row>
    <row r="31" spans="1:3" ht="40.200000000000003" customHeight="1" thickBot="1">
      <c r="A31" s="441" t="s">
        <v>453</v>
      </c>
      <c r="B31" s="452"/>
      <c r="C31" s="548"/>
    </row>
    <row r="32" spans="1:3" ht="40.200000000000003" customHeight="1">
      <c r="A32" s="472" t="s">
        <v>505</v>
      </c>
      <c r="B32" s="450"/>
      <c r="C32" s="453"/>
    </row>
    <row r="33" spans="1:3" ht="370.8" customHeight="1">
      <c r="A33" s="231" t="s">
        <v>457</v>
      </c>
      <c r="B33" s="525" t="s">
        <v>401</v>
      </c>
      <c r="C33" s="454">
        <v>45749</v>
      </c>
    </row>
    <row r="34" spans="1:3" ht="31.8" customHeight="1" thickBot="1">
      <c r="A34" s="449" t="s">
        <v>456</v>
      </c>
      <c r="B34" s="452"/>
      <c r="C34" s="455"/>
    </row>
    <row r="35" spans="1:3" ht="40.200000000000003" customHeight="1">
      <c r="A35" s="472" t="s">
        <v>506</v>
      </c>
      <c r="B35" s="450"/>
      <c r="C35" s="453"/>
    </row>
    <row r="36" spans="1:3" ht="409.2" customHeight="1">
      <c r="A36" s="526" t="s">
        <v>461</v>
      </c>
      <c r="B36" s="557" t="s">
        <v>462</v>
      </c>
      <c r="C36" s="454">
        <v>45750</v>
      </c>
    </row>
    <row r="37" spans="1:3" ht="40.200000000000003" customHeight="1" thickBot="1">
      <c r="A37" s="449" t="s">
        <v>460</v>
      </c>
      <c r="B37" s="452"/>
      <c r="C37" s="455"/>
    </row>
    <row r="38" spans="1:3" ht="40.200000000000003" customHeight="1">
      <c r="A38" s="506" t="s">
        <v>507</v>
      </c>
      <c r="B38" s="450"/>
      <c r="C38" s="453"/>
    </row>
    <row r="39" spans="1:3" ht="345" customHeight="1">
      <c r="A39" s="502" t="s">
        <v>459</v>
      </c>
      <c r="B39" s="451" t="s">
        <v>401</v>
      </c>
      <c r="C39" s="454">
        <v>45751</v>
      </c>
    </row>
    <row r="40" spans="1:3" ht="36.6" customHeight="1" thickBot="1">
      <c r="A40" s="501" t="s">
        <v>458</v>
      </c>
      <c r="B40" s="452"/>
      <c r="C40" s="455"/>
    </row>
    <row r="41" spans="1:3" ht="40.200000000000003" customHeight="1">
      <c r="A41" s="566" t="s">
        <v>508</v>
      </c>
      <c r="B41" s="450"/>
      <c r="C41" s="453"/>
    </row>
    <row r="42" spans="1:3" ht="106.2" customHeight="1">
      <c r="A42" s="231" t="s">
        <v>438</v>
      </c>
      <c r="B42" s="451" t="s">
        <v>401</v>
      </c>
      <c r="C42" s="454">
        <v>45758</v>
      </c>
    </row>
    <row r="43" spans="1:3" ht="40.200000000000003" customHeight="1" thickBot="1">
      <c r="A43" s="508" t="s">
        <v>437</v>
      </c>
      <c r="B43" s="452"/>
      <c r="C43" s="592"/>
    </row>
    <row r="44" spans="1:3" ht="40.200000000000003" hidden="1" customHeight="1">
      <c r="A44" s="566"/>
      <c r="B44" s="450"/>
      <c r="C44" s="548"/>
    </row>
    <row r="45" spans="1:3" ht="409.2" hidden="1" customHeight="1">
      <c r="A45" s="231"/>
      <c r="B45" s="451"/>
      <c r="C45" s="548"/>
    </row>
    <row r="46" spans="1:3" ht="40.200000000000003" hidden="1" customHeight="1" thickBot="1">
      <c r="A46" s="441"/>
      <c r="B46" s="452"/>
      <c r="C46" s="548"/>
    </row>
    <row r="47" spans="1:3" ht="40.200000000000003" hidden="1" customHeight="1">
      <c r="A47" s="507"/>
      <c r="B47" s="450"/>
      <c r="C47" s="453"/>
    </row>
    <row r="48" spans="1:3" ht="234.6" hidden="1" customHeight="1">
      <c r="A48" s="231"/>
      <c r="B48" s="451"/>
      <c r="C48" s="454"/>
    </row>
    <row r="49" spans="1:3" ht="40.200000000000003" hidden="1" customHeight="1" thickBot="1">
      <c r="A49" s="508"/>
      <c r="B49" s="452"/>
      <c r="C49" s="455"/>
    </row>
    <row r="50" spans="1:3" ht="40.200000000000003" hidden="1" customHeight="1">
      <c r="A50" s="549"/>
      <c r="B50" s="450"/>
      <c r="C50" s="548"/>
    </row>
    <row r="51" spans="1:3" ht="213.6" hidden="1" customHeight="1">
      <c r="A51" s="231"/>
      <c r="B51" s="451"/>
      <c r="C51" s="548"/>
    </row>
    <row r="52" spans="1:3" ht="40.200000000000003" hidden="1" customHeight="1" thickBot="1">
      <c r="A52" s="441"/>
      <c r="B52" s="452"/>
      <c r="C52" s="548"/>
    </row>
  </sheetData>
  <phoneticPr fontId="82"/>
  <hyperlinks>
    <hyperlink ref="A4" r:id="rId1" xr:uid="{8655831A-BB51-4AD3-AB98-55A511FEFBAB}"/>
    <hyperlink ref="A7" r:id="rId2" xr:uid="{2D8B32C5-6AD1-4598-A708-D814A58DA626}"/>
    <hyperlink ref="A43" r:id="rId3" xr:uid="{C0036C15-E19C-4754-BD4C-BFDAFF1C5D03}"/>
    <hyperlink ref="A10" r:id="rId4" xr:uid="{CE073174-E879-4606-A9C3-189D86E8A5C3}"/>
    <hyperlink ref="A13" r:id="rId5" xr:uid="{61953DAC-7B77-4A43-901E-89A49A0AE05C}"/>
    <hyperlink ref="A22" r:id="rId6" xr:uid="{594595EB-BCAF-43CE-A4CA-C3680E8B624B}"/>
    <hyperlink ref="A25" r:id="rId7" xr:uid="{667BBA62-9D85-45EF-BFD9-7239800E1B49}"/>
    <hyperlink ref="A19" r:id="rId8" xr:uid="{944AB8C9-6B99-4E34-A518-CC502FC0D9ED}"/>
    <hyperlink ref="A16" r:id="rId9" xr:uid="{7E1AE76B-2212-40F4-9826-7B56343D1F7D}"/>
    <hyperlink ref="A31" r:id="rId10" xr:uid="{2F92DED4-7842-40E4-9135-A47CB47382FA}"/>
    <hyperlink ref="A34" r:id="rId11" xr:uid="{BE46F84F-3DE5-40E1-85D0-9CB146891895}"/>
    <hyperlink ref="A40" r:id="rId12" xr:uid="{7457C010-8DD8-4261-AE1D-73F72C58E604}"/>
    <hyperlink ref="A37" r:id="rId13" xr:uid="{F342AE5C-F4CF-4FE8-B24E-A4823727BDA6}"/>
  </hyperlinks>
  <pageMargins left="0.74803149606299213" right="0.74803149606299213" top="0.98425196850393704" bottom="0.98425196850393704" header="0.51181102362204722" footer="0.51181102362204722"/>
  <pageSetup paperSize="9" scale="15" fitToHeight="3" orientation="portrait" r:id="rId1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30D2E-4949-4D12-A8BB-D6487FED607D}">
  <dimension ref="A2:Z25"/>
  <sheetViews>
    <sheetView topLeftCell="B1" workbookViewId="0">
      <selection activeCell="U20" sqref="U20"/>
    </sheetView>
  </sheetViews>
  <sheetFormatPr defaultRowHeight="13.2"/>
  <cols>
    <col min="4" max="9" width="7.21875" customWidth="1"/>
    <col min="14" max="14" width="9.44140625" bestFit="1" customWidth="1"/>
  </cols>
  <sheetData>
    <row r="2" spans="1:26">
      <c r="A2" s="383"/>
      <c r="D2" t="s">
        <v>188</v>
      </c>
      <c r="E2" s="384" t="s">
        <v>189</v>
      </c>
      <c r="F2" t="s">
        <v>190</v>
      </c>
      <c r="G2" t="s">
        <v>191</v>
      </c>
      <c r="H2" t="s">
        <v>192</v>
      </c>
      <c r="I2" t="s">
        <v>193</v>
      </c>
      <c r="J2" t="s">
        <v>194</v>
      </c>
    </row>
    <row r="4" spans="1:26">
      <c r="D4" s="385">
        <v>10</v>
      </c>
      <c r="E4" s="385">
        <v>10</v>
      </c>
      <c r="F4" s="386">
        <v>3</v>
      </c>
      <c r="G4" s="387">
        <v>5</v>
      </c>
      <c r="H4" s="386">
        <v>0</v>
      </c>
      <c r="I4" s="386">
        <v>2</v>
      </c>
      <c r="J4" s="386">
        <v>7</v>
      </c>
      <c r="L4" s="388"/>
      <c r="M4">
        <f>SUM(D4:L4)</f>
        <v>37</v>
      </c>
    </row>
    <row r="5" spans="1:26">
      <c r="D5" s="389">
        <f>+D4/$M$4</f>
        <v>0.27027027027027029</v>
      </c>
      <c r="E5" s="389">
        <f t="shared" ref="E5:J5" si="0">+E4/$M$4</f>
        <v>0.27027027027027029</v>
      </c>
      <c r="F5" s="390">
        <f t="shared" si="0"/>
        <v>8.1081081081081086E-2</v>
      </c>
      <c r="G5" s="391">
        <f t="shared" si="0"/>
        <v>0.13513513513513514</v>
      </c>
      <c r="H5" s="390">
        <f t="shared" si="0"/>
        <v>0</v>
      </c>
      <c r="I5" s="390">
        <f t="shared" si="0"/>
        <v>5.4054054054054057E-2</v>
      </c>
      <c r="J5" s="390">
        <f t="shared" si="0"/>
        <v>0.1891891891891892</v>
      </c>
    </row>
    <row r="8" spans="1:26" ht="13.8" thickBot="1"/>
    <row r="9" spans="1:26" ht="13.8" thickBot="1">
      <c r="N9" s="806" t="s">
        <v>421</v>
      </c>
      <c r="O9" s="807"/>
      <c r="P9" s="153"/>
      <c r="Q9" s="153"/>
      <c r="R9" s="153"/>
      <c r="S9" s="153"/>
    </row>
    <row r="10" spans="1:26" ht="13.8" thickBot="1">
      <c r="N10" s="808" t="s">
        <v>195</v>
      </c>
      <c r="O10" s="809"/>
      <c r="P10" s="810"/>
      <c r="Q10" s="811" t="s">
        <v>196</v>
      </c>
      <c r="R10" s="812"/>
      <c r="S10" s="813"/>
    </row>
    <row r="11" spans="1:26" ht="13.8" thickBot="1">
      <c r="N11" s="392" t="s">
        <v>197</v>
      </c>
      <c r="O11" s="393" t="s">
        <v>197</v>
      </c>
      <c r="P11" s="394" t="s">
        <v>197</v>
      </c>
      <c r="Q11" s="392" t="s">
        <v>197</v>
      </c>
      <c r="R11" s="393" t="s">
        <v>197</v>
      </c>
      <c r="S11" s="395" t="s">
        <v>197</v>
      </c>
    </row>
    <row r="12" spans="1:26" ht="13.8" thickTop="1">
      <c r="N12" s="396" t="s">
        <v>198</v>
      </c>
      <c r="O12" s="397" t="s">
        <v>199</v>
      </c>
      <c r="P12" s="398" t="s">
        <v>200</v>
      </c>
      <c r="Q12" s="396" t="s">
        <v>198</v>
      </c>
      <c r="R12" s="397" t="s">
        <v>199</v>
      </c>
      <c r="S12" s="399" t="s">
        <v>200</v>
      </c>
    </row>
    <row r="13" spans="1:26" ht="13.8" thickBot="1">
      <c r="N13" s="400">
        <f t="shared" ref="N13:S13" si="1">+U13</f>
        <v>9093</v>
      </c>
      <c r="O13" s="401">
        <f t="shared" si="1"/>
        <v>4722</v>
      </c>
      <c r="P13" s="402">
        <f t="shared" si="1"/>
        <v>4371</v>
      </c>
      <c r="Q13" s="403">
        <f t="shared" si="1"/>
        <v>14354</v>
      </c>
      <c r="R13" s="401">
        <f t="shared" si="1"/>
        <v>6630</v>
      </c>
      <c r="S13" s="404">
        <f t="shared" si="1"/>
        <v>7724</v>
      </c>
      <c r="U13">
        <v>9093</v>
      </c>
      <c r="V13">
        <v>4722</v>
      </c>
      <c r="W13">
        <v>4371</v>
      </c>
      <c r="X13">
        <v>14354</v>
      </c>
      <c r="Y13">
        <v>6630</v>
      </c>
      <c r="Z13">
        <v>7724</v>
      </c>
    </row>
    <row r="15" spans="1:26" ht="13.8" thickBot="1"/>
    <row r="16" spans="1:26" ht="13.8" thickBot="1">
      <c r="N16" s="806" t="s">
        <v>422</v>
      </c>
      <c r="O16" s="807"/>
      <c r="P16" s="153"/>
      <c r="Q16" s="153"/>
      <c r="R16" s="153"/>
      <c r="S16" s="153"/>
    </row>
    <row r="17" spans="14:26" ht="13.8" thickBot="1">
      <c r="N17" s="808" t="s">
        <v>195</v>
      </c>
      <c r="O17" s="809"/>
      <c r="P17" s="810"/>
      <c r="Q17" s="811" t="s">
        <v>196</v>
      </c>
      <c r="R17" s="812"/>
      <c r="S17" s="813"/>
    </row>
    <row r="18" spans="14:26" ht="13.8" thickBot="1">
      <c r="N18" s="392" t="s">
        <v>197</v>
      </c>
      <c r="O18" s="393" t="s">
        <v>197</v>
      </c>
      <c r="P18" s="394" t="s">
        <v>197</v>
      </c>
      <c r="Q18" s="392" t="s">
        <v>197</v>
      </c>
      <c r="R18" s="393" t="s">
        <v>197</v>
      </c>
      <c r="S18" s="395" t="s">
        <v>197</v>
      </c>
    </row>
    <row r="19" spans="14:26" ht="13.8" thickTop="1">
      <c r="N19" s="396" t="s">
        <v>198</v>
      </c>
      <c r="O19" s="397" t="s">
        <v>199</v>
      </c>
      <c r="P19" s="398" t="s">
        <v>200</v>
      </c>
      <c r="Q19" s="396" t="s">
        <v>198</v>
      </c>
      <c r="R19" s="397" t="s">
        <v>199</v>
      </c>
      <c r="S19" s="399" t="s">
        <v>200</v>
      </c>
    </row>
    <row r="20" spans="14:26" ht="13.8" thickBot="1">
      <c r="N20" s="403">
        <f t="shared" ref="N20:S20" si="2">+U20</f>
        <v>5667</v>
      </c>
      <c r="O20" s="401">
        <f t="shared" si="2"/>
        <v>2872</v>
      </c>
      <c r="P20" s="402">
        <f t="shared" si="2"/>
        <v>2795</v>
      </c>
      <c r="Q20" s="403">
        <f t="shared" si="2"/>
        <v>10132</v>
      </c>
      <c r="R20" s="401">
        <f t="shared" si="2"/>
        <v>4761</v>
      </c>
      <c r="S20" s="404">
        <f t="shared" si="2"/>
        <v>5371</v>
      </c>
      <c r="U20">
        <v>5667</v>
      </c>
      <c r="V20">
        <v>2872</v>
      </c>
      <c r="W20">
        <v>2795</v>
      </c>
      <c r="X20">
        <v>10132</v>
      </c>
      <c r="Y20">
        <v>4761</v>
      </c>
      <c r="Z20">
        <v>5371</v>
      </c>
    </row>
    <row r="22" spans="14:26" ht="13.8" thickBot="1"/>
    <row r="23" spans="14:26" ht="13.8" thickBot="1">
      <c r="N23" s="801" t="s">
        <v>195</v>
      </c>
      <c r="O23" s="802"/>
      <c r="P23" s="802"/>
      <c r="Q23" s="803" t="s">
        <v>196</v>
      </c>
      <c r="R23" s="804"/>
      <c r="S23" s="805"/>
    </row>
    <row r="24" spans="14:26">
      <c r="N24" s="405" t="s">
        <v>198</v>
      </c>
      <c r="O24" s="406" t="s">
        <v>199</v>
      </c>
      <c r="P24" s="407" t="s">
        <v>200</v>
      </c>
      <c r="Q24" s="405" t="s">
        <v>198</v>
      </c>
      <c r="R24" s="406" t="s">
        <v>199</v>
      </c>
      <c r="S24" s="408" t="s">
        <v>200</v>
      </c>
    </row>
    <row r="25" spans="14:26" ht="13.8" thickBot="1">
      <c r="N25" s="409">
        <f>(N20-N13)/N20</f>
        <v>-0.60455267337215457</v>
      </c>
      <c r="O25" s="410">
        <f t="shared" ref="O25:S25" si="3">(O20-O13)/O20</f>
        <v>-0.64415041782729809</v>
      </c>
      <c r="P25" s="411">
        <f t="shared" si="3"/>
        <v>-0.56386404293381043</v>
      </c>
      <c r="Q25" s="409">
        <f>(Q20-Q13)/Q20</f>
        <v>-0.41669956573233319</v>
      </c>
      <c r="R25" s="410">
        <f t="shared" si="3"/>
        <v>-0.39256458727158161</v>
      </c>
      <c r="S25" s="412">
        <f t="shared" si="3"/>
        <v>-0.43809346490411472</v>
      </c>
    </row>
  </sheetData>
  <mergeCells count="8">
    <mergeCell ref="N23:P23"/>
    <mergeCell ref="Q23:S23"/>
    <mergeCell ref="N9:O9"/>
    <mergeCell ref="N10:P10"/>
    <mergeCell ref="Q10:S10"/>
    <mergeCell ref="N16:O16"/>
    <mergeCell ref="N17:P17"/>
    <mergeCell ref="Q17:S17"/>
  </mergeCells>
  <phoneticPr fontId="8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4"/>
  <sheetViews>
    <sheetView view="pageBreakPreview" topLeftCell="B1" zoomScale="98" zoomScaleNormal="112" zoomScaleSheetLayoutView="98" workbookViewId="0">
      <selection activeCell="D2" sqref="D2:D3"/>
    </sheetView>
  </sheetViews>
  <sheetFormatPr defaultColWidth="9" defaultRowHeight="13.2"/>
  <cols>
    <col min="1" max="1" width="5" style="1" customWidth="1"/>
    <col min="2" max="2" width="25.77734375" style="51" customWidth="1"/>
    <col min="3" max="3" width="71" style="1" customWidth="1"/>
    <col min="4" max="4" width="109.88671875" style="1" customWidth="1"/>
    <col min="5" max="5" width="3.88671875" style="1" customWidth="1"/>
    <col min="6" max="16384" width="9" style="1"/>
  </cols>
  <sheetData>
    <row r="1" spans="1:7" ht="18.75" customHeight="1">
      <c r="B1" s="51" t="s">
        <v>122</v>
      </c>
    </row>
    <row r="2" spans="1:7" ht="17.25" customHeight="1" thickBot="1">
      <c r="B2" s="511" t="s">
        <v>411</v>
      </c>
      <c r="C2" s="522"/>
      <c r="D2" s="814" t="str">
        <f>+D24</f>
        <v>対前週
インフルエンザ 　　     　      -60%   減少
新型コロナウイルス          　-42% 　減少</v>
      </c>
    </row>
    <row r="3" spans="1:7" ht="16.5" customHeight="1" thickBot="1">
      <c r="B3" s="270" t="s">
        <v>123</v>
      </c>
      <c r="C3" s="271" t="s">
        <v>124</v>
      </c>
      <c r="D3" s="814"/>
    </row>
    <row r="4" spans="1:7" ht="17.25" customHeight="1" thickBot="1">
      <c r="B4" s="272" t="s">
        <v>125</v>
      </c>
      <c r="C4" s="414" t="s">
        <v>412</v>
      </c>
      <c r="D4" s="52"/>
    </row>
    <row r="5" spans="1:7" ht="17.25" customHeight="1">
      <c r="B5" s="820" t="s">
        <v>126</v>
      </c>
      <c r="C5" s="823" t="s">
        <v>127</v>
      </c>
      <c r="D5" s="824"/>
    </row>
    <row r="6" spans="1:7" ht="19.2" customHeight="1">
      <c r="B6" s="821"/>
      <c r="C6" s="825" t="s">
        <v>128</v>
      </c>
      <c r="D6" s="826"/>
      <c r="G6" s="84"/>
    </row>
    <row r="7" spans="1:7" ht="19.95" customHeight="1">
      <c r="B7" s="821"/>
      <c r="C7" s="100" t="s">
        <v>129</v>
      </c>
      <c r="D7" s="101"/>
      <c r="G7" s="84"/>
    </row>
    <row r="8" spans="1:7" ht="25.2" customHeight="1" thickBot="1">
      <c r="B8" s="822"/>
      <c r="C8" s="86" t="s">
        <v>130</v>
      </c>
      <c r="D8" s="85"/>
      <c r="G8" s="84"/>
    </row>
    <row r="9" spans="1:7" ht="37.799999999999997" hidden="1" customHeight="1" thickBot="1">
      <c r="B9" s="831" t="s">
        <v>217</v>
      </c>
      <c r="C9" s="833"/>
      <c r="D9" s="834"/>
      <c r="G9" s="84"/>
    </row>
    <row r="10" spans="1:7" ht="36" hidden="1" customHeight="1" thickBot="1">
      <c r="B10" s="832"/>
      <c r="C10" s="827" t="s">
        <v>220</v>
      </c>
      <c r="D10" s="828"/>
    </row>
    <row r="11" spans="1:7" ht="49.2" customHeight="1" thickBot="1">
      <c r="B11" s="274" t="s">
        <v>131</v>
      </c>
      <c r="C11" s="829" t="s">
        <v>414</v>
      </c>
      <c r="D11" s="830"/>
    </row>
    <row r="12" spans="1:7" ht="54" customHeight="1" thickBot="1">
      <c r="B12" s="53"/>
      <c r="C12" s="275" t="s">
        <v>415</v>
      </c>
      <c r="D12" s="276" t="s">
        <v>416</v>
      </c>
      <c r="F12" s="1" t="s">
        <v>17</v>
      </c>
    </row>
    <row r="13" spans="1:7" ht="30.6" customHeight="1" thickBot="1">
      <c r="B13" s="273" t="s">
        <v>413</v>
      </c>
      <c r="C13" s="829" t="s">
        <v>417</v>
      </c>
      <c r="D13" s="830"/>
    </row>
    <row r="14" spans="1:7" ht="128.4" customHeight="1" thickBot="1">
      <c r="B14" s="277" t="s">
        <v>132</v>
      </c>
      <c r="C14" s="278" t="s">
        <v>418</v>
      </c>
      <c r="D14" s="279" t="s">
        <v>419</v>
      </c>
      <c r="F14" t="s">
        <v>3</v>
      </c>
    </row>
    <row r="15" spans="1:7" ht="79.8" customHeight="1" thickBot="1">
      <c r="A15" t="s">
        <v>41</v>
      </c>
      <c r="B15" s="280" t="s">
        <v>133</v>
      </c>
      <c r="C15" s="818" t="s">
        <v>420</v>
      </c>
      <c r="D15" s="819"/>
    </row>
    <row r="16" spans="1:7" ht="17.25" customHeight="1"/>
    <row r="17" spans="2:5" ht="17.25" customHeight="1">
      <c r="B17" s="815" t="s">
        <v>134</v>
      </c>
      <c r="C17" s="153"/>
      <c r="D17" s="1" t="s">
        <v>41</v>
      </c>
    </row>
    <row r="18" spans="2:5">
      <c r="B18" s="815"/>
      <c r="C18"/>
    </row>
    <row r="19" spans="2:5">
      <c r="B19" s="815"/>
      <c r="E19" s="1" t="s">
        <v>17</v>
      </c>
    </row>
    <row r="20" spans="2:5">
      <c r="B20" s="815"/>
    </row>
    <row r="21" spans="2:5">
      <c r="B21" s="815"/>
    </row>
    <row r="22" spans="2:5" ht="16.2">
      <c r="B22" s="815"/>
      <c r="D22" s="210" t="s">
        <v>135</v>
      </c>
    </row>
    <row r="23" spans="2:5">
      <c r="B23" s="815"/>
    </row>
    <row r="24" spans="2:5">
      <c r="B24" s="815"/>
      <c r="D24" s="816" t="s">
        <v>423</v>
      </c>
    </row>
    <row r="25" spans="2:5">
      <c r="B25" s="815"/>
      <c r="D25" s="817"/>
    </row>
    <row r="26" spans="2:5">
      <c r="B26" s="815"/>
      <c r="D26" s="817"/>
    </row>
    <row r="27" spans="2:5">
      <c r="B27" s="815"/>
      <c r="D27" s="817"/>
    </row>
    <row r="28" spans="2:5">
      <c r="B28" s="815"/>
      <c r="D28" s="817"/>
    </row>
    <row r="29" spans="2:5">
      <c r="B29" s="815"/>
    </row>
    <row r="30" spans="2:5">
      <c r="B30" s="815"/>
      <c r="D30" s="1" t="s">
        <v>41</v>
      </c>
    </row>
    <row r="31" spans="2:5">
      <c r="B31" s="815"/>
      <c r="D31" s="1" t="s">
        <v>41</v>
      </c>
    </row>
    <row r="32" spans="2:5">
      <c r="B32" s="815"/>
    </row>
    <row r="33" spans="2:2">
      <c r="B33" s="815"/>
    </row>
    <row r="34" spans="2:2">
      <c r="B34" s="815"/>
    </row>
  </sheetData>
  <mergeCells count="12">
    <mergeCell ref="D2:D3"/>
    <mergeCell ref="B17:B34"/>
    <mergeCell ref="D24:D28"/>
    <mergeCell ref="C15:D15"/>
    <mergeCell ref="B5:B8"/>
    <mergeCell ref="C5:D5"/>
    <mergeCell ref="C6:D6"/>
    <mergeCell ref="C10:D10"/>
    <mergeCell ref="C11:D11"/>
    <mergeCell ref="C13:D13"/>
    <mergeCell ref="B9:B10"/>
    <mergeCell ref="C9:D9"/>
  </mergeCells>
  <phoneticPr fontId="82"/>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41"/>
  <sheetViews>
    <sheetView topLeftCell="A9" zoomScale="88" zoomScaleNormal="88" zoomScaleSheetLayoutView="100" workbookViewId="0">
      <selection activeCell="AF37" sqref="AF37"/>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31" ht="15" customHeight="1">
      <c r="A1" s="838" t="s">
        <v>185</v>
      </c>
      <c r="B1" s="839"/>
      <c r="C1" s="839"/>
      <c r="D1" s="839"/>
      <c r="E1" s="839"/>
      <c r="F1" s="839"/>
      <c r="G1" s="839"/>
      <c r="H1" s="839"/>
      <c r="I1" s="839"/>
      <c r="J1" s="839"/>
      <c r="K1" s="839"/>
      <c r="L1" s="839"/>
      <c r="M1" s="839"/>
      <c r="N1" s="840"/>
      <c r="P1" s="838" t="s">
        <v>137</v>
      </c>
      <c r="Q1" s="839"/>
      <c r="R1" s="839"/>
      <c r="S1" s="839"/>
      <c r="T1" s="839"/>
      <c r="U1" s="839"/>
      <c r="V1" s="839"/>
      <c r="W1" s="839"/>
      <c r="X1" s="839"/>
      <c r="Y1" s="839"/>
      <c r="Z1" s="839"/>
      <c r="AA1" s="839"/>
      <c r="AB1" s="839"/>
      <c r="AC1" s="840"/>
    </row>
    <row r="2" spans="1:31" ht="18" customHeight="1" thickBot="1">
      <c r="A2" s="841" t="s">
        <v>138</v>
      </c>
      <c r="B2" s="842"/>
      <c r="C2" s="842"/>
      <c r="D2" s="842"/>
      <c r="E2" s="842"/>
      <c r="F2" s="842"/>
      <c r="G2" s="842"/>
      <c r="H2" s="842"/>
      <c r="I2" s="842"/>
      <c r="J2" s="842"/>
      <c r="K2" s="842"/>
      <c r="L2" s="842"/>
      <c r="M2" s="842"/>
      <c r="N2" s="843"/>
      <c r="P2" s="844" t="s">
        <v>139</v>
      </c>
      <c r="Q2" s="842"/>
      <c r="R2" s="842"/>
      <c r="S2" s="842"/>
      <c r="T2" s="842"/>
      <c r="U2" s="842"/>
      <c r="V2" s="842"/>
      <c r="W2" s="842"/>
      <c r="X2" s="842"/>
      <c r="Y2" s="842"/>
      <c r="Z2" s="842"/>
      <c r="AA2" s="842"/>
      <c r="AB2" s="842"/>
      <c r="AC2" s="845"/>
    </row>
    <row r="3" spans="1:31" ht="13.8" thickBot="1">
      <c r="A3" s="284" t="s">
        <v>138</v>
      </c>
      <c r="B3" s="521" t="s">
        <v>140</v>
      </c>
      <c r="C3" s="521" t="s">
        <v>141</v>
      </c>
      <c r="D3" s="475" t="s">
        <v>142</v>
      </c>
      <c r="E3" s="285" t="s">
        <v>143</v>
      </c>
      <c r="F3" s="285" t="s">
        <v>144</v>
      </c>
      <c r="G3" s="285" t="s">
        <v>145</v>
      </c>
      <c r="H3" s="285" t="s">
        <v>146</v>
      </c>
      <c r="I3" s="285" t="s">
        <v>147</v>
      </c>
      <c r="J3" s="285" t="s">
        <v>147</v>
      </c>
      <c r="K3" s="285" t="s">
        <v>148</v>
      </c>
      <c r="L3" s="285" t="s">
        <v>149</v>
      </c>
      <c r="M3" s="286" t="s">
        <v>151</v>
      </c>
      <c r="N3" s="287" t="s">
        <v>152</v>
      </c>
      <c r="P3" s="285"/>
      <c r="Q3" s="521" t="s">
        <v>140</v>
      </c>
      <c r="R3" s="521" t="s">
        <v>141</v>
      </c>
      <c r="S3" s="521" t="s">
        <v>142</v>
      </c>
      <c r="T3" s="475" t="s">
        <v>143</v>
      </c>
      <c r="U3" s="285" t="s">
        <v>144</v>
      </c>
      <c r="V3" s="285" t="s">
        <v>145</v>
      </c>
      <c r="W3" s="285" t="s">
        <v>146</v>
      </c>
      <c r="X3" s="285" t="s">
        <v>147</v>
      </c>
      <c r="Y3" s="285" t="s">
        <v>148</v>
      </c>
      <c r="Z3" s="285" t="s">
        <v>149</v>
      </c>
      <c r="AA3" s="285" t="s">
        <v>150</v>
      </c>
      <c r="AB3" s="286" t="s">
        <v>151</v>
      </c>
      <c r="AC3" s="288" t="s">
        <v>153</v>
      </c>
    </row>
    <row r="4" spans="1:31" ht="13.8" thickBot="1">
      <c r="A4" s="164" t="s">
        <v>138</v>
      </c>
      <c r="B4" s="165">
        <f>SUM(B7:B13)</f>
        <v>685</v>
      </c>
      <c r="C4" s="165">
        <f t="shared" ref="C4:M4" si="0">SUM(C7:C13)</f>
        <v>532</v>
      </c>
      <c r="D4" s="165">
        <f t="shared" si="0"/>
        <v>579</v>
      </c>
      <c r="E4" s="165">
        <f t="shared" si="0"/>
        <v>656</v>
      </c>
      <c r="F4" s="165">
        <f t="shared" si="0"/>
        <v>1241</v>
      </c>
      <c r="G4" s="165">
        <f t="shared" si="0"/>
        <v>2343</v>
      </c>
      <c r="H4" s="165">
        <f t="shared" si="0"/>
        <v>3338</v>
      </c>
      <c r="I4" s="165">
        <f t="shared" si="0"/>
        <v>3798</v>
      </c>
      <c r="J4" s="165">
        <f t="shared" si="0"/>
        <v>3029</v>
      </c>
      <c r="K4" s="165">
        <f t="shared" si="0"/>
        <v>2498</v>
      </c>
      <c r="L4" s="165">
        <f t="shared" si="0"/>
        <v>1554</v>
      </c>
      <c r="M4" s="165">
        <f t="shared" si="0"/>
        <v>943</v>
      </c>
      <c r="N4" s="165">
        <f>SUM(B4:M4)</f>
        <v>21196</v>
      </c>
      <c r="O4" s="4"/>
      <c r="P4" s="166" t="str">
        <f>+A4</f>
        <v xml:space="preserve"> </v>
      </c>
      <c r="Q4" s="165">
        <f>SUM(Q7:Q13)</f>
        <v>31</v>
      </c>
      <c r="R4" s="165">
        <f t="shared" ref="R4:AB4" si="1">SUM(R7:R13)</f>
        <v>24</v>
      </c>
      <c r="S4" s="165">
        <f t="shared" si="1"/>
        <v>51</v>
      </c>
      <c r="T4" s="165">
        <f t="shared" si="1"/>
        <v>17</v>
      </c>
      <c r="U4" s="165">
        <f t="shared" si="1"/>
        <v>25</v>
      </c>
      <c r="V4" s="165">
        <f t="shared" si="1"/>
        <v>22</v>
      </c>
      <c r="W4" s="165">
        <f t="shared" si="1"/>
        <v>22</v>
      </c>
      <c r="X4" s="165">
        <f t="shared" si="1"/>
        <v>39</v>
      </c>
      <c r="Y4" s="165">
        <f t="shared" si="1"/>
        <v>22</v>
      </c>
      <c r="Z4" s="165">
        <f t="shared" si="1"/>
        <v>49</v>
      </c>
      <c r="AA4" s="165">
        <f t="shared" si="1"/>
        <v>31</v>
      </c>
      <c r="AB4" s="165">
        <f t="shared" si="1"/>
        <v>50</v>
      </c>
      <c r="AC4" s="165">
        <f>SUM(Q4:AB4)</f>
        <v>383</v>
      </c>
    </row>
    <row r="5" spans="1:31" ht="19.95" customHeight="1" thickBot="1">
      <c r="A5" s="137" t="s">
        <v>138</v>
      </c>
      <c r="B5" s="137" t="s">
        <v>138</v>
      </c>
      <c r="C5" s="137" t="s">
        <v>138</v>
      </c>
      <c r="D5" s="137" t="s">
        <v>138</v>
      </c>
      <c r="E5" s="289" t="s">
        <v>154</v>
      </c>
      <c r="F5" s="137" t="s">
        <v>138</v>
      </c>
      <c r="G5" s="137" t="s">
        <v>138</v>
      </c>
      <c r="H5" s="137" t="s">
        <v>138</v>
      </c>
      <c r="I5" s="137" t="s">
        <v>138</v>
      </c>
      <c r="J5" s="137" t="s" ph="1">
        <v>187</v>
      </c>
      <c r="K5" s="137" t="s" ph="1">
        <v>187</v>
      </c>
      <c r="L5" s="137" t="s" ph="1">
        <v>187</v>
      </c>
      <c r="M5" s="137" t="s" ph="1">
        <v>187</v>
      </c>
      <c r="N5" s="124"/>
      <c r="O5" s="58"/>
      <c r="P5" s="290"/>
      <c r="Q5" s="290"/>
      <c r="R5" s="290"/>
      <c r="S5" s="290"/>
      <c r="T5" s="289" t="s">
        <v>154</v>
      </c>
      <c r="U5" s="290"/>
      <c r="V5" s="290"/>
      <c r="W5" s="290"/>
      <c r="X5" s="290"/>
      <c r="Y5" s="290"/>
      <c r="Z5" s="290"/>
      <c r="AA5" s="290"/>
      <c r="AB5" s="290"/>
      <c r="AC5" s="124"/>
      <c r="AE5" s="1" t="s">
        <v>182</v>
      </c>
    </row>
    <row r="6" spans="1:31" ht="19.95" customHeight="1" thickBot="1">
      <c r="A6" s="137"/>
      <c r="B6" s="137"/>
      <c r="C6" s="137"/>
      <c r="D6" s="137"/>
      <c r="E6" s="289">
        <v>21</v>
      </c>
      <c r="F6" s="291"/>
      <c r="G6" s="291"/>
      <c r="H6" s="291"/>
      <c r="I6" s="291"/>
      <c r="J6" s="291"/>
      <c r="K6" s="291"/>
      <c r="L6" s="291"/>
      <c r="M6" s="291"/>
      <c r="N6" s="159"/>
      <c r="O6" s="58"/>
      <c r="P6" s="474"/>
      <c r="Q6" s="474"/>
      <c r="R6" s="474"/>
      <c r="S6" s="474"/>
      <c r="T6" s="289">
        <v>0</v>
      </c>
      <c r="U6" s="474"/>
      <c r="V6" s="474"/>
      <c r="W6" s="474"/>
      <c r="X6" s="474"/>
      <c r="Y6" s="474"/>
      <c r="Z6" s="474"/>
      <c r="AA6" s="474"/>
      <c r="AB6" s="474"/>
      <c r="AC6" s="159"/>
    </row>
    <row r="7" spans="1:31" ht="19.95" customHeight="1" thickBot="1">
      <c r="A7" s="295" t="s">
        <v>209</v>
      </c>
      <c r="B7" s="293">
        <v>142</v>
      </c>
      <c r="C7" s="553">
        <v>96</v>
      </c>
      <c r="D7" s="553">
        <v>86</v>
      </c>
      <c r="E7" s="289">
        <v>28</v>
      </c>
      <c r="F7" s="477"/>
      <c r="G7" s="291"/>
      <c r="H7" s="291"/>
      <c r="I7" s="291"/>
      <c r="J7" s="291"/>
      <c r="K7" s="291"/>
      <c r="L7" s="291"/>
      <c r="M7" s="291"/>
      <c r="N7" s="463">
        <f>SUM(B7:M7)</f>
        <v>352</v>
      </c>
      <c r="O7" s="58"/>
      <c r="P7" s="295" t="s">
        <v>209</v>
      </c>
      <c r="Q7" s="293">
        <v>2</v>
      </c>
      <c r="R7" s="293">
        <v>4</v>
      </c>
      <c r="S7" s="293">
        <v>6</v>
      </c>
      <c r="T7" s="289" t="s">
        <v>240</v>
      </c>
      <c r="U7" s="291"/>
      <c r="V7" s="291"/>
      <c r="W7" s="291"/>
      <c r="X7" s="291"/>
      <c r="Y7" s="291"/>
      <c r="Z7" s="291"/>
      <c r="AA7" s="291"/>
      <c r="AB7" s="291"/>
      <c r="AC7" s="462">
        <f>SUM(Q7:AB7)</f>
        <v>12</v>
      </c>
    </row>
    <row r="8" spans="1:31" ht="19.95" customHeight="1" thickBot="1">
      <c r="A8" s="295" t="s">
        <v>184</v>
      </c>
      <c r="B8" s="380">
        <v>103</v>
      </c>
      <c r="C8" s="554">
        <v>102</v>
      </c>
      <c r="D8" s="554">
        <v>114</v>
      </c>
      <c r="E8" s="215">
        <v>122</v>
      </c>
      <c r="F8" s="476">
        <v>257</v>
      </c>
      <c r="G8" s="370">
        <v>308</v>
      </c>
      <c r="H8" s="370">
        <v>519</v>
      </c>
      <c r="I8" s="371">
        <v>708</v>
      </c>
      <c r="J8" s="372">
        <v>541</v>
      </c>
      <c r="K8" s="379">
        <v>533</v>
      </c>
      <c r="L8" s="372">
        <v>277</v>
      </c>
      <c r="M8" s="372">
        <v>158</v>
      </c>
      <c r="N8" s="463">
        <f>SUM(B8:M8)</f>
        <v>3742</v>
      </c>
      <c r="O8" s="58"/>
      <c r="P8" s="292" t="s">
        <v>155</v>
      </c>
      <c r="Q8" s="293">
        <v>4</v>
      </c>
      <c r="R8" s="292">
        <v>4</v>
      </c>
      <c r="S8" s="292">
        <v>4</v>
      </c>
      <c r="T8" s="294">
        <v>8</v>
      </c>
      <c r="U8" s="292">
        <v>1</v>
      </c>
      <c r="V8" s="292">
        <v>2</v>
      </c>
      <c r="W8" s="292">
        <v>6</v>
      </c>
      <c r="X8" s="361">
        <v>21</v>
      </c>
      <c r="Y8" s="365">
        <v>12</v>
      </c>
      <c r="Z8" s="292">
        <v>8</v>
      </c>
      <c r="AA8" s="292">
        <v>0</v>
      </c>
      <c r="AB8" s="292">
        <v>4</v>
      </c>
      <c r="AC8" s="462">
        <f>SUM(Q8:AB8)</f>
        <v>74</v>
      </c>
    </row>
    <row r="9" spans="1:31" ht="18" customHeight="1" thickBot="1">
      <c r="A9" s="295" t="s">
        <v>156</v>
      </c>
      <c r="B9" s="296">
        <v>82</v>
      </c>
      <c r="C9" s="297">
        <v>62</v>
      </c>
      <c r="D9" s="297">
        <v>99</v>
      </c>
      <c r="E9" s="297">
        <v>112</v>
      </c>
      <c r="F9" s="367">
        <v>224</v>
      </c>
      <c r="G9" s="367">
        <v>526</v>
      </c>
      <c r="H9" s="367">
        <v>521</v>
      </c>
      <c r="I9" s="368">
        <v>768</v>
      </c>
      <c r="J9" s="369">
        <v>454</v>
      </c>
      <c r="K9" s="369">
        <v>390</v>
      </c>
      <c r="L9" s="369">
        <v>416</v>
      </c>
      <c r="M9" s="298">
        <v>154</v>
      </c>
      <c r="N9" s="299">
        <f>SUM(B9:M9)</f>
        <v>3808</v>
      </c>
      <c r="O9" s="4"/>
      <c r="P9" s="214" t="s">
        <v>156</v>
      </c>
      <c r="Q9" s="300">
        <v>1</v>
      </c>
      <c r="R9" s="301">
        <v>1</v>
      </c>
      <c r="S9" s="301">
        <v>4</v>
      </c>
      <c r="T9" s="301">
        <v>2</v>
      </c>
      <c r="U9" s="301">
        <v>2</v>
      </c>
      <c r="V9" s="297">
        <v>7</v>
      </c>
      <c r="W9" s="297">
        <v>7</v>
      </c>
      <c r="X9" s="297">
        <v>3</v>
      </c>
      <c r="Y9" s="297">
        <v>1</v>
      </c>
      <c r="Z9" s="302">
        <v>7</v>
      </c>
      <c r="AA9" s="302">
        <v>7</v>
      </c>
      <c r="AB9" s="303">
        <v>5</v>
      </c>
      <c r="AC9" s="304">
        <f>SUM(Q9:AB9)</f>
        <v>47</v>
      </c>
    </row>
    <row r="10" spans="1:31" ht="18" customHeight="1" thickBot="1">
      <c r="A10" s="305" t="s">
        <v>157</v>
      </c>
      <c r="B10" s="160">
        <v>81</v>
      </c>
      <c r="C10" s="161">
        <v>39</v>
      </c>
      <c r="D10" s="161">
        <v>72</v>
      </c>
      <c r="E10" s="162">
        <v>89</v>
      </c>
      <c r="F10" s="162">
        <v>258</v>
      </c>
      <c r="G10" s="162">
        <v>416</v>
      </c>
      <c r="H10" s="223">
        <v>554</v>
      </c>
      <c r="I10" s="223">
        <v>568</v>
      </c>
      <c r="J10" s="222">
        <v>578</v>
      </c>
      <c r="K10" s="162">
        <v>337</v>
      </c>
      <c r="L10" s="162">
        <v>169</v>
      </c>
      <c r="M10" s="162">
        <v>168</v>
      </c>
      <c r="N10" s="163">
        <f t="shared" ref="N10:N21" si="2">SUM(B10:M10)</f>
        <v>3329</v>
      </c>
      <c r="O10" s="60" t="s">
        <v>17</v>
      </c>
      <c r="P10" s="306" t="s">
        <v>157</v>
      </c>
      <c r="Q10" s="204">
        <v>0</v>
      </c>
      <c r="R10" s="205">
        <v>5</v>
      </c>
      <c r="S10" s="205">
        <v>4</v>
      </c>
      <c r="T10" s="205">
        <v>1</v>
      </c>
      <c r="U10" s="205">
        <v>1</v>
      </c>
      <c r="V10" s="205">
        <v>1</v>
      </c>
      <c r="W10" s="205">
        <v>1</v>
      </c>
      <c r="X10" s="205">
        <v>1</v>
      </c>
      <c r="Y10" s="204">
        <v>0</v>
      </c>
      <c r="Z10" s="204">
        <v>0</v>
      </c>
      <c r="AA10" s="204">
        <v>0</v>
      </c>
      <c r="AB10" s="204">
        <v>2</v>
      </c>
      <c r="AC10" s="201">
        <f t="shared" ref="AC10:AC21" si="3">SUM(Q10:AB10)</f>
        <v>16</v>
      </c>
    </row>
    <row r="11" spans="1:31" ht="18" customHeight="1" thickBot="1">
      <c r="A11" s="305" t="s">
        <v>158</v>
      </c>
      <c r="B11" s="465">
        <v>81</v>
      </c>
      <c r="C11" s="465">
        <v>48</v>
      </c>
      <c r="D11" s="466">
        <v>71</v>
      </c>
      <c r="E11" s="465">
        <v>128</v>
      </c>
      <c r="F11" s="465">
        <v>171</v>
      </c>
      <c r="G11" s="465">
        <v>350</v>
      </c>
      <c r="H11" s="465">
        <v>569</v>
      </c>
      <c r="I11" s="465">
        <v>553</v>
      </c>
      <c r="J11" s="465">
        <v>458</v>
      </c>
      <c r="K11" s="465">
        <v>306</v>
      </c>
      <c r="L11" s="465">
        <v>220</v>
      </c>
      <c r="M11" s="466">
        <v>229</v>
      </c>
      <c r="N11" s="467">
        <f t="shared" si="2"/>
        <v>3184</v>
      </c>
      <c r="O11" s="136"/>
      <c r="P11" s="306" t="s">
        <v>158</v>
      </c>
      <c r="Q11" s="307">
        <v>1</v>
      </c>
      <c r="R11" s="307">
        <v>2</v>
      </c>
      <c r="S11" s="307">
        <v>1</v>
      </c>
      <c r="T11" s="307">
        <v>0</v>
      </c>
      <c r="U11" s="307">
        <v>0</v>
      </c>
      <c r="V11" s="307">
        <v>0</v>
      </c>
      <c r="W11" s="307">
        <v>1</v>
      </c>
      <c r="X11" s="307">
        <v>1</v>
      </c>
      <c r="Y11" s="307">
        <v>0</v>
      </c>
      <c r="Z11" s="307">
        <v>1</v>
      </c>
      <c r="AA11" s="307">
        <v>0</v>
      </c>
      <c r="AB11" s="307">
        <v>0</v>
      </c>
      <c r="AC11" s="308">
        <f t="shared" si="3"/>
        <v>7</v>
      </c>
    </row>
    <row r="12" spans="1:31" ht="18" customHeight="1" thickBot="1">
      <c r="A12" s="309" t="s">
        <v>159</v>
      </c>
      <c r="B12" s="468">
        <v>112</v>
      </c>
      <c r="C12" s="468">
        <v>85</v>
      </c>
      <c r="D12" s="468">
        <v>60</v>
      </c>
      <c r="E12" s="468">
        <v>97</v>
      </c>
      <c r="F12" s="468">
        <v>95</v>
      </c>
      <c r="G12" s="468">
        <v>305</v>
      </c>
      <c r="H12" s="468">
        <v>544</v>
      </c>
      <c r="I12" s="468">
        <v>449</v>
      </c>
      <c r="J12" s="468">
        <v>475</v>
      </c>
      <c r="K12" s="468">
        <v>505</v>
      </c>
      <c r="L12" s="468">
        <v>219</v>
      </c>
      <c r="M12" s="469">
        <v>98</v>
      </c>
      <c r="N12" s="470">
        <f t="shared" si="2"/>
        <v>3044</v>
      </c>
      <c r="O12" s="60"/>
      <c r="P12" s="305" t="s">
        <v>159</v>
      </c>
      <c r="Q12" s="310">
        <v>16</v>
      </c>
      <c r="R12" s="310">
        <v>1</v>
      </c>
      <c r="S12" s="310">
        <v>19</v>
      </c>
      <c r="T12" s="310">
        <v>3</v>
      </c>
      <c r="U12" s="310">
        <v>13</v>
      </c>
      <c r="V12" s="310">
        <v>1</v>
      </c>
      <c r="W12" s="310">
        <v>2</v>
      </c>
      <c r="X12" s="310">
        <v>2</v>
      </c>
      <c r="Y12" s="310">
        <v>0</v>
      </c>
      <c r="Z12" s="311">
        <v>24</v>
      </c>
      <c r="AA12" s="310">
        <v>4</v>
      </c>
      <c r="AB12" s="310">
        <v>2</v>
      </c>
      <c r="AC12" s="461">
        <f t="shared" si="3"/>
        <v>87</v>
      </c>
    </row>
    <row r="13" spans="1:31" ht="18" hidden="1" customHeight="1" thickBot="1">
      <c r="A13" s="312" t="s">
        <v>160</v>
      </c>
      <c r="B13" s="125">
        <v>84</v>
      </c>
      <c r="C13" s="125">
        <v>100</v>
      </c>
      <c r="D13" s="126">
        <v>77</v>
      </c>
      <c r="E13" s="126">
        <v>80</v>
      </c>
      <c r="F13" s="70">
        <v>236</v>
      </c>
      <c r="G13" s="70">
        <v>438</v>
      </c>
      <c r="H13" s="71">
        <v>631</v>
      </c>
      <c r="I13" s="224">
        <v>752</v>
      </c>
      <c r="J13" s="69">
        <v>523</v>
      </c>
      <c r="K13" s="70">
        <v>427</v>
      </c>
      <c r="L13" s="69">
        <v>253</v>
      </c>
      <c r="M13" s="127">
        <v>136</v>
      </c>
      <c r="N13" s="464">
        <f t="shared" si="2"/>
        <v>3737</v>
      </c>
      <c r="O13" s="60"/>
      <c r="P13" s="314" t="s">
        <v>161</v>
      </c>
      <c r="Q13" s="315">
        <v>7</v>
      </c>
      <c r="R13" s="315">
        <v>7</v>
      </c>
      <c r="S13" s="316">
        <v>13</v>
      </c>
      <c r="T13" s="316">
        <v>3</v>
      </c>
      <c r="U13" s="316">
        <v>8</v>
      </c>
      <c r="V13" s="316">
        <v>11</v>
      </c>
      <c r="W13" s="315">
        <v>5</v>
      </c>
      <c r="X13" s="316">
        <v>11</v>
      </c>
      <c r="Y13" s="316">
        <v>9</v>
      </c>
      <c r="Z13" s="316">
        <v>9</v>
      </c>
      <c r="AA13" s="317">
        <v>20</v>
      </c>
      <c r="AB13" s="317">
        <v>37</v>
      </c>
      <c r="AC13" s="461">
        <f t="shared" si="3"/>
        <v>140</v>
      </c>
    </row>
    <row r="14" spans="1:31" ht="18" hidden="1" customHeight="1" thickBot="1">
      <c r="A14" s="312" t="s">
        <v>162</v>
      </c>
      <c r="B14" s="316">
        <v>41</v>
      </c>
      <c r="C14" s="316">
        <v>44</v>
      </c>
      <c r="D14" s="316">
        <v>67</v>
      </c>
      <c r="E14" s="316">
        <v>103</v>
      </c>
      <c r="F14" s="310">
        <v>311</v>
      </c>
      <c r="G14" s="316">
        <v>415</v>
      </c>
      <c r="H14" s="316">
        <v>539</v>
      </c>
      <c r="I14" s="311">
        <v>1165</v>
      </c>
      <c r="J14" s="316">
        <v>534</v>
      </c>
      <c r="K14" s="316">
        <v>297</v>
      </c>
      <c r="L14" s="315">
        <v>205</v>
      </c>
      <c r="M14" s="319">
        <v>92</v>
      </c>
      <c r="N14" s="461">
        <f t="shared" si="2"/>
        <v>3813</v>
      </c>
      <c r="O14" s="60"/>
      <c r="P14" s="320" t="s">
        <v>162</v>
      </c>
      <c r="Q14" s="316">
        <v>9</v>
      </c>
      <c r="R14" s="316">
        <v>22</v>
      </c>
      <c r="S14" s="315">
        <v>18</v>
      </c>
      <c r="T14" s="316">
        <v>9</v>
      </c>
      <c r="U14" s="321">
        <v>21</v>
      </c>
      <c r="V14" s="316">
        <v>14</v>
      </c>
      <c r="W14" s="316">
        <v>6</v>
      </c>
      <c r="X14" s="316">
        <v>13</v>
      </c>
      <c r="Y14" s="316">
        <v>7</v>
      </c>
      <c r="Z14" s="322">
        <v>81</v>
      </c>
      <c r="AA14" s="321">
        <v>31</v>
      </c>
      <c r="AB14" s="322">
        <v>37</v>
      </c>
      <c r="AC14" s="461">
        <f t="shared" si="3"/>
        <v>268</v>
      </c>
    </row>
    <row r="15" spans="1:31" ht="18" hidden="1" customHeight="1" thickBot="1">
      <c r="A15" s="312" t="s">
        <v>163</v>
      </c>
      <c r="B15" s="316">
        <v>57</v>
      </c>
      <c r="C15" s="315">
        <v>35</v>
      </c>
      <c r="D15" s="316">
        <v>95</v>
      </c>
      <c r="E15" s="315">
        <v>112</v>
      </c>
      <c r="F15" s="316">
        <v>131</v>
      </c>
      <c r="G15" s="323">
        <v>340</v>
      </c>
      <c r="H15" s="323">
        <v>483</v>
      </c>
      <c r="I15" s="324">
        <v>1339</v>
      </c>
      <c r="J15" s="323">
        <v>614</v>
      </c>
      <c r="K15" s="323">
        <v>349</v>
      </c>
      <c r="L15" s="323">
        <v>236</v>
      </c>
      <c r="M15" s="325">
        <v>68</v>
      </c>
      <c r="N15" s="464">
        <f t="shared" si="2"/>
        <v>3859</v>
      </c>
      <c r="O15" s="60"/>
      <c r="P15" s="320" t="s">
        <v>163</v>
      </c>
      <c r="Q15" s="316">
        <v>19</v>
      </c>
      <c r="R15" s="316">
        <v>12</v>
      </c>
      <c r="S15" s="316">
        <v>8</v>
      </c>
      <c r="T15" s="315">
        <v>12</v>
      </c>
      <c r="U15" s="316">
        <v>7</v>
      </c>
      <c r="V15" s="316">
        <v>15</v>
      </c>
      <c r="W15" s="323">
        <v>16</v>
      </c>
      <c r="X15" s="325">
        <v>12</v>
      </c>
      <c r="Y15" s="315">
        <v>16</v>
      </c>
      <c r="Z15" s="316">
        <v>6</v>
      </c>
      <c r="AA15" s="315">
        <v>12</v>
      </c>
      <c r="AB15" s="315">
        <v>6</v>
      </c>
      <c r="AC15" s="461">
        <f t="shared" si="3"/>
        <v>141</v>
      </c>
    </row>
    <row r="16" spans="1:31" ht="18" hidden="1" customHeight="1" thickBot="1">
      <c r="A16" s="312" t="s">
        <v>164</v>
      </c>
      <c r="B16" s="326">
        <v>68</v>
      </c>
      <c r="C16" s="316">
        <v>42</v>
      </c>
      <c r="D16" s="316">
        <v>44</v>
      </c>
      <c r="E16" s="315">
        <v>75</v>
      </c>
      <c r="F16" s="315">
        <v>135</v>
      </c>
      <c r="G16" s="315">
        <v>448</v>
      </c>
      <c r="H16" s="316">
        <v>507</v>
      </c>
      <c r="I16" s="316">
        <v>808</v>
      </c>
      <c r="J16" s="321">
        <v>795</v>
      </c>
      <c r="K16" s="315">
        <v>313</v>
      </c>
      <c r="L16" s="315">
        <v>246</v>
      </c>
      <c r="M16" s="315">
        <v>143</v>
      </c>
      <c r="N16" s="313">
        <f t="shared" si="2"/>
        <v>3624</v>
      </c>
      <c r="O16" s="60"/>
      <c r="P16" s="320" t="s">
        <v>164</v>
      </c>
      <c r="Q16" s="327">
        <v>9</v>
      </c>
      <c r="R16" s="316">
        <v>16</v>
      </c>
      <c r="S16" s="316">
        <v>12</v>
      </c>
      <c r="T16" s="315">
        <v>6</v>
      </c>
      <c r="U16" s="328">
        <v>7</v>
      </c>
      <c r="V16" s="328">
        <v>14</v>
      </c>
      <c r="W16" s="316">
        <v>9</v>
      </c>
      <c r="X16" s="316">
        <v>14</v>
      </c>
      <c r="Y16" s="316">
        <v>9</v>
      </c>
      <c r="Z16" s="316">
        <v>9</v>
      </c>
      <c r="AA16" s="328">
        <v>8</v>
      </c>
      <c r="AB16" s="328">
        <v>7</v>
      </c>
      <c r="AC16" s="318">
        <f t="shared" si="3"/>
        <v>120</v>
      </c>
    </row>
    <row r="17" spans="1:30" ht="18" hidden="1" customHeight="1" thickBot="1">
      <c r="A17" s="329" t="s">
        <v>165</v>
      </c>
      <c r="B17" s="330">
        <v>71</v>
      </c>
      <c r="C17" s="330">
        <v>97</v>
      </c>
      <c r="D17" s="330">
        <v>61</v>
      </c>
      <c r="E17" s="331">
        <v>105</v>
      </c>
      <c r="F17" s="331">
        <v>198</v>
      </c>
      <c r="G17" s="331">
        <v>442</v>
      </c>
      <c r="H17" s="332">
        <v>790</v>
      </c>
      <c r="I17" s="333">
        <v>674</v>
      </c>
      <c r="J17" s="333">
        <v>594</v>
      </c>
      <c r="K17" s="331">
        <v>275</v>
      </c>
      <c r="L17" s="331">
        <v>133</v>
      </c>
      <c r="M17" s="331">
        <v>108</v>
      </c>
      <c r="N17" s="313">
        <f t="shared" si="2"/>
        <v>3548</v>
      </c>
      <c r="O17" s="4"/>
      <c r="P17" s="138" t="s">
        <v>165</v>
      </c>
      <c r="Q17" s="330">
        <v>7</v>
      </c>
      <c r="R17" s="330">
        <v>13</v>
      </c>
      <c r="S17" s="330">
        <v>12</v>
      </c>
      <c r="T17" s="331">
        <v>11</v>
      </c>
      <c r="U17" s="331">
        <v>12</v>
      </c>
      <c r="V17" s="331">
        <v>15</v>
      </c>
      <c r="W17" s="331">
        <v>20</v>
      </c>
      <c r="X17" s="331">
        <v>15</v>
      </c>
      <c r="Y17" s="331">
        <v>15</v>
      </c>
      <c r="Z17" s="331">
        <v>20</v>
      </c>
      <c r="AA17" s="331">
        <v>9</v>
      </c>
      <c r="AB17" s="331">
        <v>7</v>
      </c>
      <c r="AC17" s="334">
        <f t="shared" si="3"/>
        <v>156</v>
      </c>
    </row>
    <row r="18" spans="1:30" ht="13.8" hidden="1" thickBot="1">
      <c r="A18" s="7" t="s">
        <v>166</v>
      </c>
      <c r="B18" s="327">
        <v>38</v>
      </c>
      <c r="C18" s="331">
        <v>19</v>
      </c>
      <c r="D18" s="331">
        <v>38</v>
      </c>
      <c r="E18" s="331">
        <v>203</v>
      </c>
      <c r="F18" s="331">
        <v>146</v>
      </c>
      <c r="G18" s="331">
        <v>439</v>
      </c>
      <c r="H18" s="332">
        <v>964</v>
      </c>
      <c r="I18" s="332">
        <v>1154</v>
      </c>
      <c r="J18" s="331">
        <v>423</v>
      </c>
      <c r="K18" s="331">
        <v>388</v>
      </c>
      <c r="L18" s="331">
        <v>176</v>
      </c>
      <c r="M18" s="331">
        <v>143</v>
      </c>
      <c r="N18" s="335">
        <f t="shared" si="2"/>
        <v>4131</v>
      </c>
      <c r="O18" s="4"/>
      <c r="P18" s="6" t="s">
        <v>166</v>
      </c>
      <c r="Q18" s="331">
        <v>7</v>
      </c>
      <c r="R18" s="331">
        <v>7</v>
      </c>
      <c r="S18" s="331">
        <v>8</v>
      </c>
      <c r="T18" s="331">
        <v>12</v>
      </c>
      <c r="U18" s="331">
        <v>9</v>
      </c>
      <c r="V18" s="331">
        <v>6</v>
      </c>
      <c r="W18" s="331">
        <v>11</v>
      </c>
      <c r="X18" s="331">
        <v>8</v>
      </c>
      <c r="Y18" s="331">
        <v>16</v>
      </c>
      <c r="Z18" s="331">
        <v>40</v>
      </c>
      <c r="AA18" s="331">
        <v>17</v>
      </c>
      <c r="AB18" s="331">
        <v>16</v>
      </c>
      <c r="AC18" s="331">
        <f t="shared" si="3"/>
        <v>157</v>
      </c>
    </row>
    <row r="19" spans="1:30" ht="13.8" hidden="1" thickBot="1">
      <c r="A19" s="128" t="s">
        <v>167</v>
      </c>
      <c r="B19" s="333">
        <v>49</v>
      </c>
      <c r="C19" s="333">
        <v>63</v>
      </c>
      <c r="D19" s="333">
        <v>50</v>
      </c>
      <c r="E19" s="333">
        <v>71</v>
      </c>
      <c r="F19" s="333">
        <v>144</v>
      </c>
      <c r="G19" s="333">
        <v>374</v>
      </c>
      <c r="H19" s="336">
        <v>729</v>
      </c>
      <c r="I19" s="336">
        <v>1097</v>
      </c>
      <c r="J19" s="336">
        <v>650</v>
      </c>
      <c r="K19" s="333">
        <v>397</v>
      </c>
      <c r="L19" s="333">
        <v>192</v>
      </c>
      <c r="M19" s="333">
        <v>217</v>
      </c>
      <c r="N19" s="335">
        <f t="shared" si="2"/>
        <v>4033</v>
      </c>
      <c r="O19" s="4"/>
      <c r="P19" s="8" t="s">
        <v>167</v>
      </c>
      <c r="Q19" s="333">
        <v>10</v>
      </c>
      <c r="R19" s="333">
        <v>6</v>
      </c>
      <c r="S19" s="333">
        <v>14</v>
      </c>
      <c r="T19" s="333">
        <v>10</v>
      </c>
      <c r="U19" s="333">
        <v>10</v>
      </c>
      <c r="V19" s="333">
        <v>19</v>
      </c>
      <c r="W19" s="333">
        <v>11</v>
      </c>
      <c r="X19" s="333">
        <v>20</v>
      </c>
      <c r="Y19" s="333">
        <v>15</v>
      </c>
      <c r="Z19" s="333">
        <v>8</v>
      </c>
      <c r="AA19" s="333">
        <v>11</v>
      </c>
      <c r="AB19" s="333">
        <v>8</v>
      </c>
      <c r="AC19" s="331">
        <f t="shared" si="3"/>
        <v>142</v>
      </c>
    </row>
    <row r="20" spans="1:30" ht="13.8" hidden="1" thickBot="1">
      <c r="A20" s="7" t="s">
        <v>168</v>
      </c>
      <c r="B20" s="333">
        <v>53</v>
      </c>
      <c r="C20" s="333">
        <v>39</v>
      </c>
      <c r="D20" s="333">
        <v>74</v>
      </c>
      <c r="E20" s="333">
        <v>64</v>
      </c>
      <c r="F20" s="333">
        <v>208</v>
      </c>
      <c r="G20" s="333">
        <v>491</v>
      </c>
      <c r="H20" s="333">
        <v>454</v>
      </c>
      <c r="I20" s="336">
        <v>1068</v>
      </c>
      <c r="J20" s="333">
        <v>568</v>
      </c>
      <c r="K20" s="333">
        <v>407</v>
      </c>
      <c r="L20" s="333">
        <v>228</v>
      </c>
      <c r="M20" s="333">
        <v>81</v>
      </c>
      <c r="N20" s="337">
        <f t="shared" si="2"/>
        <v>3735</v>
      </c>
      <c r="O20" s="4"/>
      <c r="P20" s="6" t="s">
        <v>168</v>
      </c>
      <c r="Q20" s="333">
        <v>12</v>
      </c>
      <c r="R20" s="333">
        <v>13</v>
      </c>
      <c r="S20" s="333">
        <v>46</v>
      </c>
      <c r="T20" s="333">
        <v>9</v>
      </c>
      <c r="U20" s="333">
        <v>20</v>
      </c>
      <c r="V20" s="333">
        <v>4</v>
      </c>
      <c r="W20" s="333">
        <v>8</v>
      </c>
      <c r="X20" s="333">
        <v>30</v>
      </c>
      <c r="Y20" s="333">
        <v>22</v>
      </c>
      <c r="Z20" s="333">
        <v>20</v>
      </c>
      <c r="AA20" s="333">
        <v>16</v>
      </c>
      <c r="AB20" s="333">
        <v>12</v>
      </c>
      <c r="AC20" s="338">
        <f t="shared" si="3"/>
        <v>212</v>
      </c>
    </row>
    <row r="21" spans="1:30" ht="13.8" hidden="1" thickBot="1">
      <c r="A21" s="7" t="s">
        <v>169</v>
      </c>
      <c r="B21" s="339">
        <v>67</v>
      </c>
      <c r="C21" s="339">
        <v>62</v>
      </c>
      <c r="D21" s="339">
        <v>57</v>
      </c>
      <c r="E21" s="339">
        <v>77</v>
      </c>
      <c r="F21" s="339">
        <v>473</v>
      </c>
      <c r="G21" s="339">
        <v>468</v>
      </c>
      <c r="H21" s="340">
        <v>659</v>
      </c>
      <c r="I21" s="339">
        <v>851</v>
      </c>
      <c r="J21" s="339">
        <v>542</v>
      </c>
      <c r="K21" s="339">
        <v>270</v>
      </c>
      <c r="L21" s="339">
        <v>208</v>
      </c>
      <c r="M21" s="339">
        <v>174</v>
      </c>
      <c r="N21" s="341">
        <f t="shared" si="2"/>
        <v>3908</v>
      </c>
      <c r="O21" s="4" t="s">
        <v>3</v>
      </c>
      <c r="P21" s="8" t="s">
        <v>169</v>
      </c>
      <c r="Q21" s="333">
        <v>6</v>
      </c>
      <c r="R21" s="333">
        <v>25</v>
      </c>
      <c r="S21" s="333">
        <v>29</v>
      </c>
      <c r="T21" s="333">
        <v>4</v>
      </c>
      <c r="U21" s="333">
        <v>17</v>
      </c>
      <c r="V21" s="333">
        <v>19</v>
      </c>
      <c r="W21" s="333">
        <v>14</v>
      </c>
      <c r="X21" s="333">
        <v>37</v>
      </c>
      <c r="Y21" s="342">
        <v>76</v>
      </c>
      <c r="Z21" s="333">
        <v>34</v>
      </c>
      <c r="AA21" s="333">
        <v>17</v>
      </c>
      <c r="AB21" s="333">
        <v>18</v>
      </c>
      <c r="AC21" s="338">
        <f t="shared" si="3"/>
        <v>296</v>
      </c>
    </row>
    <row r="22" spans="1:30">
      <c r="A22" s="9"/>
      <c r="B22" s="129"/>
      <c r="C22" s="129"/>
      <c r="D22" s="129"/>
      <c r="E22" s="129"/>
      <c r="F22" s="129"/>
      <c r="G22" s="129"/>
      <c r="H22" s="129"/>
      <c r="I22" s="129"/>
      <c r="J22" s="129"/>
      <c r="K22" s="129"/>
      <c r="L22" s="129"/>
      <c r="M22" s="129"/>
      <c r="N22" s="10"/>
      <c r="O22" s="4"/>
      <c r="P22" s="11"/>
      <c r="Q22" s="130"/>
      <c r="R22" s="130"/>
      <c r="S22" s="130"/>
      <c r="T22" s="130"/>
      <c r="U22" s="130"/>
      <c r="V22" s="130"/>
      <c r="W22" s="130"/>
      <c r="X22" s="130"/>
      <c r="Y22" s="130"/>
      <c r="Z22" s="130"/>
      <c r="AA22" s="130"/>
      <c r="AB22" s="130"/>
      <c r="AC22" s="129"/>
    </row>
    <row r="23" spans="1:30" ht="13.5" customHeight="1">
      <c r="A23" s="846" t="s">
        <v>247</v>
      </c>
      <c r="B23" s="847"/>
      <c r="C23" s="847"/>
      <c r="D23" s="847"/>
      <c r="E23" s="847"/>
      <c r="F23" s="847"/>
      <c r="G23" s="847"/>
      <c r="H23" s="847"/>
      <c r="I23" s="847"/>
      <c r="J23" s="847"/>
      <c r="K23" s="847"/>
      <c r="L23" s="847"/>
      <c r="M23" s="847"/>
      <c r="N23" s="848"/>
      <c r="O23" s="4"/>
      <c r="P23" s="846" t="str">
        <f>+A23</f>
        <v>※2025年 第15週（4/7～4/13）</v>
      </c>
      <c r="Q23" s="847"/>
      <c r="R23" s="847"/>
      <c r="S23" s="847"/>
      <c r="T23" s="847"/>
      <c r="U23" s="847"/>
      <c r="V23" s="847"/>
      <c r="W23" s="847"/>
      <c r="X23" s="847"/>
      <c r="Y23" s="847"/>
      <c r="Z23" s="847"/>
      <c r="AA23" s="847"/>
      <c r="AB23" s="847"/>
      <c r="AC23" s="848"/>
    </row>
    <row r="24" spans="1:30" ht="13.8" thickBot="1">
      <c r="A24" s="154" t="s">
        <v>41</v>
      </c>
      <c r="B24" s="4"/>
      <c r="C24" s="4"/>
      <c r="D24" s="4"/>
      <c r="E24" s="4"/>
      <c r="F24" s="4"/>
      <c r="G24" s="4" t="s">
        <v>17</v>
      </c>
      <c r="H24" s="4"/>
      <c r="I24" s="4"/>
      <c r="J24" s="4"/>
      <c r="K24" s="4"/>
      <c r="L24" s="4"/>
      <c r="M24" s="4"/>
      <c r="N24" s="13"/>
      <c r="O24" s="4"/>
      <c r="P24" s="155"/>
      <c r="Q24" s="4"/>
      <c r="R24" s="4"/>
      <c r="S24" s="4"/>
      <c r="T24" s="4"/>
      <c r="U24" s="4"/>
      <c r="V24" s="4"/>
      <c r="W24" s="4"/>
      <c r="X24" s="4"/>
      <c r="Y24" s="4"/>
      <c r="Z24" s="4"/>
      <c r="AA24" s="4"/>
      <c r="AB24" s="4"/>
      <c r="AC24" s="15"/>
    </row>
    <row r="25" spans="1:30" ht="33" customHeight="1" thickBot="1">
      <c r="A25" s="851" t="s">
        <v>170</v>
      </c>
      <c r="B25" s="852"/>
      <c r="C25" s="853"/>
      <c r="D25" s="849" t="s">
        <v>248</v>
      </c>
      <c r="E25" s="850"/>
      <c r="F25" s="4"/>
      <c r="G25" s="4" t="s">
        <v>17</v>
      </c>
      <c r="H25" s="4"/>
      <c r="I25" s="4"/>
      <c r="J25" s="4"/>
      <c r="K25" s="4"/>
      <c r="L25" s="4"/>
      <c r="M25" s="4"/>
      <c r="N25" s="13"/>
      <c r="O25" s="60" t="s">
        <v>17</v>
      </c>
      <c r="P25" s="83"/>
      <c r="Q25" s="343" t="s">
        <v>171</v>
      </c>
      <c r="R25" s="835" t="s">
        <v>248</v>
      </c>
      <c r="S25" s="836"/>
      <c r="T25" s="837"/>
      <c r="U25" s="4"/>
      <c r="V25" s="4"/>
      <c r="W25" s="4"/>
      <c r="X25" s="4"/>
      <c r="Y25" s="4"/>
      <c r="Z25" s="4"/>
      <c r="AA25" s="4"/>
      <c r="AB25" s="4"/>
      <c r="AC25" s="15"/>
    </row>
    <row r="26" spans="1:30" ht="15" customHeight="1">
      <c r="A26" s="12" t="s">
        <v>201</v>
      </c>
      <c r="B26" s="4"/>
      <c r="C26" s="4"/>
      <c r="D26" s="4" t="s">
        <v>3</v>
      </c>
      <c r="E26" s="4"/>
      <c r="F26" s="4"/>
      <c r="G26" s="4"/>
      <c r="H26" s="4"/>
      <c r="I26" s="4"/>
      <c r="J26" s="4"/>
      <c r="K26" s="4"/>
      <c r="L26" s="4"/>
      <c r="M26" s="4"/>
      <c r="N26" s="13"/>
      <c r="O26" s="60" t="s">
        <v>17</v>
      </c>
      <c r="P26" s="82"/>
      <c r="Q26" s="4"/>
      <c r="R26" s="4"/>
      <c r="S26" s="4"/>
      <c r="T26" s="4"/>
      <c r="U26" s="4"/>
      <c r="V26" s="4"/>
      <c r="W26" s="4"/>
      <c r="X26" s="4"/>
      <c r="Y26" s="4"/>
      <c r="Z26" s="4"/>
      <c r="AA26" s="4"/>
      <c r="AB26" s="4"/>
      <c r="AC26" s="15"/>
    </row>
    <row r="27" spans="1:30" ht="9" customHeight="1">
      <c r="A27" s="12"/>
      <c r="B27" s="4"/>
      <c r="C27" s="4"/>
      <c r="D27" s="4"/>
      <c r="E27" s="4"/>
      <c r="F27" s="4"/>
      <c r="G27" s="4"/>
      <c r="H27" s="4"/>
      <c r="I27" s="4"/>
      <c r="J27" s="4"/>
      <c r="K27" s="4"/>
      <c r="L27" s="4"/>
      <c r="M27" s="4"/>
      <c r="N27" s="13"/>
      <c r="O27" s="60" t="s">
        <v>17</v>
      </c>
      <c r="P27" s="14"/>
      <c r="Q27" s="4"/>
      <c r="R27" s="4"/>
      <c r="S27" s="4"/>
      <c r="T27" s="4"/>
      <c r="U27" s="4"/>
      <c r="V27" s="4"/>
      <c r="W27" s="4"/>
      <c r="X27" s="4"/>
      <c r="Y27" s="4"/>
      <c r="Z27" s="4"/>
      <c r="AA27" s="4"/>
      <c r="AB27" s="4"/>
      <c r="AC27" s="15"/>
    </row>
    <row r="28" spans="1:30">
      <c r="A28" s="12"/>
      <c r="B28" s="4"/>
      <c r="C28" s="4"/>
      <c r="D28" s="4"/>
      <c r="E28" s="4"/>
      <c r="F28" s="4"/>
      <c r="G28" s="4"/>
      <c r="H28" s="4"/>
      <c r="I28" s="4"/>
      <c r="J28" s="4"/>
      <c r="K28" s="4"/>
      <c r="L28" s="4"/>
      <c r="M28" s="4"/>
      <c r="N28" s="13"/>
      <c r="O28" s="4" t="s">
        <v>17</v>
      </c>
      <c r="P28" s="5"/>
      <c r="AC28" s="16"/>
    </row>
    <row r="29" spans="1:30">
      <c r="A29" s="12"/>
      <c r="B29" s="4"/>
      <c r="C29" s="4"/>
      <c r="D29" s="4"/>
      <c r="E29" s="4"/>
      <c r="F29" s="4"/>
      <c r="G29" s="4"/>
      <c r="H29" s="4"/>
      <c r="I29" s="4"/>
      <c r="J29" s="4"/>
      <c r="K29" s="4"/>
      <c r="L29" s="4"/>
      <c r="M29" s="4"/>
      <c r="N29" s="13"/>
      <c r="O29" s="4" t="s">
        <v>17</v>
      </c>
      <c r="P29" s="5"/>
      <c r="AC29" s="16"/>
    </row>
    <row r="30" spans="1:30">
      <c r="A30" s="12"/>
      <c r="B30" s="4"/>
      <c r="C30" s="4"/>
      <c r="D30" s="4"/>
      <c r="E30" s="4"/>
      <c r="F30" s="4"/>
      <c r="G30" s="4"/>
      <c r="H30" s="4"/>
      <c r="I30" s="4"/>
      <c r="J30" s="4"/>
      <c r="K30" s="4"/>
      <c r="L30" s="4"/>
      <c r="M30" s="4"/>
      <c r="N30" s="13"/>
      <c r="O30" s="4" t="s">
        <v>17</v>
      </c>
      <c r="P30" s="5"/>
      <c r="AC30" s="16"/>
      <c r="AD30" s="89"/>
    </row>
    <row r="31" spans="1:30">
      <c r="A31" s="12"/>
      <c r="B31" s="4"/>
      <c r="C31" s="4"/>
      <c r="D31" s="4"/>
      <c r="E31" s="4"/>
      <c r="F31" s="4"/>
      <c r="G31" s="4"/>
      <c r="H31" s="4"/>
      <c r="I31" s="4"/>
      <c r="J31" s="4"/>
      <c r="K31" s="4"/>
      <c r="L31" s="4"/>
      <c r="M31" s="4"/>
      <c r="N31" s="13"/>
      <c r="O31" s="4"/>
      <c r="P31" s="5"/>
      <c r="AC31" s="16"/>
    </row>
    <row r="32" spans="1:30" ht="21.6">
      <c r="A32" s="167" t="s">
        <v>172</v>
      </c>
      <c r="B32" s="4"/>
      <c r="C32" s="4"/>
      <c r="D32" s="4"/>
      <c r="E32" s="4"/>
      <c r="F32" s="4"/>
      <c r="G32" s="4"/>
      <c r="H32" s="4"/>
      <c r="I32" s="4"/>
      <c r="J32" s="4"/>
      <c r="K32" s="4"/>
      <c r="L32" s="4"/>
      <c r="M32" s="4"/>
      <c r="N32" s="13"/>
      <c r="O32" s="4"/>
      <c r="P32" s="5"/>
      <c r="AC32" s="16"/>
    </row>
    <row r="33" spans="1:29" ht="13.8" thickBot="1">
      <c r="A33" s="17"/>
      <c r="B33" s="18"/>
      <c r="C33" s="18"/>
      <c r="D33" s="18"/>
      <c r="E33" s="18"/>
      <c r="F33" s="18"/>
      <c r="G33" s="18"/>
      <c r="H33" s="18"/>
      <c r="I33" s="18"/>
      <c r="J33" s="18"/>
      <c r="K33" s="18"/>
      <c r="L33" s="18"/>
      <c r="M33" s="18"/>
      <c r="N33" s="19"/>
      <c r="O33" s="4"/>
      <c r="P33" s="20"/>
      <c r="Q33" s="21"/>
      <c r="R33" s="21"/>
      <c r="S33" s="21"/>
      <c r="T33" s="21"/>
      <c r="U33" s="21"/>
      <c r="V33" s="21"/>
      <c r="W33" s="21"/>
      <c r="X33" s="21"/>
      <c r="Y33" s="21"/>
      <c r="Z33" s="21"/>
      <c r="AA33" s="21"/>
      <c r="AB33" s="21"/>
      <c r="AC33" s="22"/>
    </row>
    <row r="34" spans="1:29">
      <c r="A34" s="344"/>
      <c r="C34" s="4"/>
      <c r="D34" s="4"/>
      <c r="E34" s="4"/>
      <c r="F34" s="4"/>
      <c r="G34" s="4"/>
      <c r="H34" s="4"/>
      <c r="I34" s="4"/>
      <c r="J34" s="4"/>
      <c r="K34" s="4"/>
      <c r="L34" s="4"/>
      <c r="M34" s="4"/>
      <c r="N34" s="4"/>
      <c r="O34" s="4"/>
    </row>
    <row r="35" spans="1:29">
      <c r="O35" s="4"/>
    </row>
    <row r="36" spans="1:29">
      <c r="K36" s="131" t="s">
        <v>3</v>
      </c>
      <c r="O36" s="4"/>
    </row>
    <row r="37" spans="1:29">
      <c r="O37" s="4"/>
    </row>
    <row r="38" spans="1:29">
      <c r="O38" s="4"/>
    </row>
    <row r="39" spans="1:29">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row>
    <row r="40" spans="1:29">
      <c r="Q40" s="68" t="s">
        <v>173</v>
      </c>
      <c r="R40" s="68"/>
      <c r="S40" s="68"/>
      <c r="T40" s="68"/>
      <c r="U40" s="68"/>
      <c r="V40" s="68"/>
      <c r="W40" s="68"/>
      <c r="X40" s="68"/>
    </row>
    <row r="41" spans="1:29">
      <c r="Q41" s="68" t="s">
        <v>174</v>
      </c>
      <c r="R41" s="68"/>
      <c r="S41" s="68"/>
      <c r="T41" s="68"/>
      <c r="U41" s="68"/>
      <c r="V41" s="68"/>
      <c r="W41" s="68"/>
      <c r="X41" s="68"/>
    </row>
  </sheetData>
  <mergeCells count="9">
    <mergeCell ref="R25:T25"/>
    <mergeCell ref="A1:N1"/>
    <mergeCell ref="P1:AC1"/>
    <mergeCell ref="A2:N2"/>
    <mergeCell ref="P2:AC2"/>
    <mergeCell ref="A23:N23"/>
    <mergeCell ref="P23:AC23"/>
    <mergeCell ref="D25:E25"/>
    <mergeCell ref="A25:C25"/>
  </mergeCells>
  <phoneticPr fontId="82"/>
  <pageMargins left="0.75" right="0.75" top="1" bottom="1" header="0.51200000000000001" footer="0.51200000000000001"/>
  <pageSetup paperSize="9" scale="44" orientation="portrait" horizontalDpi="1200" verticalDpi="12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スポンサー公告</vt:lpstr>
      <vt:lpstr>15　ノロウイルス関連情報 </vt:lpstr>
      <vt:lpstr>15  衛生訓話</vt:lpstr>
      <vt:lpstr>15　食中毒記事等 </vt:lpstr>
      <vt:lpstr>15　 海外情報</vt:lpstr>
      <vt:lpstr>Sheet1</vt:lpstr>
      <vt:lpstr>14　国内感染症情報</vt:lpstr>
      <vt:lpstr>15　感染症統計</vt:lpstr>
      <vt:lpstr>15　食品回収</vt:lpstr>
      <vt:lpstr>15　食品表示</vt:lpstr>
      <vt:lpstr>15　残留農薬など</vt:lpstr>
      <vt:lpstr>'14　国内感染症情報'!Print_Area</vt:lpstr>
      <vt:lpstr>'15  衛生訓話'!Print_Area</vt:lpstr>
      <vt:lpstr>'15　 海外情報'!Print_Area</vt:lpstr>
      <vt:lpstr>'15　ノロウイルス関連情報 '!Print_Area</vt:lpstr>
      <vt:lpstr>'15　感染症統計'!Print_Area</vt:lpstr>
      <vt:lpstr>'15　残留農薬など'!Print_Area</vt:lpstr>
      <vt:lpstr>'15　食中毒記事等 '!Print_Area</vt:lpstr>
      <vt:lpstr>'15　食品回収'!Print_Area</vt:lpstr>
      <vt:lpstr>'15　食品表示'!Print_Area</vt:lpstr>
      <vt:lpstr>スポンサー公告!Print_Area</vt:lpstr>
      <vt:lpstr>'15　食中毒記事等 '!Print_Titles</vt:lpstr>
      <vt:lpstr>'15　食品表示'!Print_Titles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2017-11-10T10:38:10Z</dcterms:created>
  <dcterms:modified xsi:type="dcterms:W3CDTF">2025-04-20T00:53:23Z</dcterms:modified>
  <cp:category/>
  <cp:contentStatus/>
</cp:coreProperties>
</file>