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hidePivotFieldList="1"/>
  <xr:revisionPtr revIDLastSave="0" documentId="13_ncr:1_{1D7BBB1D-EB17-4447-BC22-15BE049DD1C3}" xr6:coauthVersionLast="47" xr6:coauthVersionMax="47" xr10:uidLastSave="{00000000-0000-0000-0000-000000000000}"/>
  <bookViews>
    <workbookView xWindow="-108" yWindow="-108" windowWidth="23256" windowHeight="12456" tabRatio="615" activeTab="2" xr2:uid="{00000000-000D-0000-FFFF-FFFF00000000}"/>
  </bookViews>
  <sheets>
    <sheet name="スポンサー公告" sheetId="230" r:id="rId1"/>
    <sheet name="ヘッドライン" sheetId="78" state="hidden" r:id="rId2"/>
    <sheet name="13　ノロウイルス関連情報 " sheetId="101" r:id="rId3"/>
    <sheet name="13 衛生訓話" sheetId="235" r:id="rId4"/>
    <sheet name="13　食中毒記事等 " sheetId="29" r:id="rId5"/>
    <sheet name="13　 海外情報" sheetId="123" r:id="rId6"/>
    <sheet name="Sheet1" sheetId="209" state="hidden" r:id="rId7"/>
    <sheet name="12　国内感染症情報" sheetId="124" r:id="rId8"/>
    <sheet name="13　感染症統計" sheetId="125" r:id="rId9"/>
    <sheet name="13　食品回収" sheetId="60" r:id="rId10"/>
    <sheet name="13　食品表示" sheetId="156" r:id="rId11"/>
    <sheet name="13　残留農薬など" sheetId="34" r:id="rId12"/>
  </sheets>
  <definedNames>
    <definedName name="_xlnm._FilterDatabase" localSheetId="2" hidden="1">'13　ノロウイルス関連情報 '!$A$22:$G$75</definedName>
    <definedName name="_xlnm._FilterDatabase" localSheetId="4" hidden="1">'13　食中毒記事等 '!$A$1:$D$1</definedName>
    <definedName name="_xlnm._FilterDatabase" localSheetId="9" hidden="1">'13　食品回収'!$A$1:$E$34</definedName>
    <definedName name="_xlnm._FilterDatabase" localSheetId="10" hidden="1">'13　食品表示'!$A$1:$C$1</definedName>
    <definedName name="_xlnm.Print_Area" localSheetId="7">'12　国内感染症情報'!$A$1:$D$34</definedName>
    <definedName name="_xlnm.Print_Area" localSheetId="5">'13　 海外情報'!$A$1:$C$52</definedName>
    <definedName name="_xlnm.Print_Area" localSheetId="2">'13　ノロウイルス関連情報 '!$A$19:$N$84</definedName>
    <definedName name="_xlnm.Print_Area" localSheetId="3">'13 衛生訓話'!$A$1:$M$24</definedName>
    <definedName name="_xlnm.Print_Area" localSheetId="8">'13　感染症統計'!$A$1:$AC$39</definedName>
    <definedName name="_xlnm.Print_Area" localSheetId="11">'13　残留農薬など'!$A$1:$N$17</definedName>
    <definedName name="_xlnm.Print_Area" localSheetId="4">'13　食中毒記事等 '!$A$1:$D$51</definedName>
    <definedName name="_xlnm.Print_Area" localSheetId="9">'13　食品回収'!$A$1:$E$38</definedName>
    <definedName name="_xlnm.Print_Area" localSheetId="10">'13　食品表示'!$A$1:$C$36</definedName>
    <definedName name="_xlnm.Print_Area" localSheetId="0">スポンサー公告!$A$1:$BA$48</definedName>
    <definedName name="_xlnm.Print_Titles" localSheetId="4">'13　食中毒記事等 '!$1:$1</definedName>
    <definedName name="_xlnm.Print_Titles" localSheetId="10">'13　食品表示'!$1:$1</definedName>
    <definedName name="x__Hlk126489292" localSheetId="6">#REF!</definedName>
    <definedName name="x__Hlk12648929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78" l="1"/>
  <c r="B25" i="101"/>
  <c r="B26" i="101"/>
  <c r="B27" i="101"/>
  <c r="B28" i="101"/>
  <c r="B29" i="101"/>
  <c r="B30" i="101"/>
  <c r="B31" i="101"/>
  <c r="B32" i="101"/>
  <c r="B33" i="101"/>
  <c r="B34" i="101"/>
  <c r="B35" i="101"/>
  <c r="B36" i="101"/>
  <c r="B37" i="101"/>
  <c r="B38" i="101"/>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B15" i="78"/>
  <c r="S13" i="209" l="1"/>
  <c r="R13" i="209"/>
  <c r="Q13" i="209"/>
  <c r="P13" i="209"/>
  <c r="O13" i="209"/>
  <c r="N13" i="209"/>
  <c r="S20" i="209"/>
  <c r="R20" i="209"/>
  <c r="Q20" i="209"/>
  <c r="P20" i="209"/>
  <c r="O20" i="209"/>
  <c r="N20" i="209"/>
  <c r="G25" i="101"/>
  <c r="G26" i="101"/>
  <c r="AC7" i="125"/>
  <c r="N7" i="125"/>
  <c r="B10" i="78" l="1"/>
  <c r="B13" i="78" l="1"/>
  <c r="B14" i="78"/>
  <c r="C4" i="125" l="1"/>
  <c r="D4" i="125"/>
  <c r="E4" i="125"/>
  <c r="F4" i="125"/>
  <c r="G4" i="125"/>
  <c r="H4" i="125"/>
  <c r="I4" i="125"/>
  <c r="J4" i="125"/>
  <c r="K4" i="125"/>
  <c r="L4" i="125"/>
  <c r="M4" i="125"/>
  <c r="B4" i="125"/>
  <c r="R4" i="125"/>
  <c r="S4" i="125"/>
  <c r="T4" i="125"/>
  <c r="U4" i="125"/>
  <c r="V4" i="125"/>
  <c r="W4" i="125"/>
  <c r="X4" i="125"/>
  <c r="Y4" i="125"/>
  <c r="Z4" i="125"/>
  <c r="AA4" i="125"/>
  <c r="AB4" i="125"/>
  <c r="Q4" i="125"/>
  <c r="AC4" i="125" l="1"/>
  <c r="N4" i="125"/>
  <c r="G70" i="101"/>
  <c r="B70" i="101" s="1"/>
  <c r="B16" i="78"/>
  <c r="M4" i="209" l="1"/>
  <c r="Q25" i="209" l="1"/>
  <c r="N25" i="209"/>
  <c r="R25" i="209"/>
  <c r="O25" i="209"/>
  <c r="D5" i="209"/>
  <c r="G5" i="209"/>
  <c r="P25" i="209"/>
  <c r="S25" i="209"/>
  <c r="E5" i="209"/>
  <c r="F5" i="209"/>
  <c r="H5" i="209"/>
  <c r="I5" i="209"/>
  <c r="J5" i="209"/>
  <c r="AC8" i="125" l="1"/>
  <c r="N8" i="125"/>
  <c r="D2" i="124" l="1"/>
  <c r="B12" i="78"/>
  <c r="G24" i="101" l="1"/>
  <c r="B24" i="101" s="1"/>
  <c r="G27" i="101"/>
  <c r="G28" i="101"/>
  <c r="G29" i="101"/>
  <c r="G30" i="101"/>
  <c r="G31" i="101"/>
  <c r="G32" i="101"/>
  <c r="G33" i="101"/>
  <c r="G34" i="101"/>
  <c r="G35" i="101"/>
  <c r="G36" i="101"/>
  <c r="G37" i="101"/>
  <c r="G38" i="101"/>
  <c r="G39" i="101"/>
  <c r="G40" i="101"/>
  <c r="G41" i="101"/>
  <c r="G42" i="101"/>
  <c r="G43" i="101"/>
  <c r="G44"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23" i="101"/>
  <c r="B23" i="101" s="1"/>
  <c r="M71" i="101"/>
  <c r="N71" i="101"/>
  <c r="G75" i="101"/>
  <c r="G74" i="101"/>
  <c r="G73" i="101"/>
  <c r="M75" i="101" l="1"/>
  <c r="B17" i="78"/>
  <c r="N9" i="125" l="1"/>
  <c r="AC9" i="125"/>
  <c r="B11" i="78" l="1"/>
  <c r="N10" i="125" l="1"/>
  <c r="N11" i="125"/>
  <c r="G11" i="78" l="1"/>
  <c r="P23" i="125" l="1"/>
  <c r="AC21" i="125"/>
  <c r="N21" i="125"/>
  <c r="AC20" i="125"/>
  <c r="N20" i="125"/>
  <c r="AC19" i="125"/>
  <c r="N19" i="125"/>
  <c r="AC18" i="125"/>
  <c r="N18" i="125"/>
  <c r="AC17" i="125"/>
  <c r="N17" i="125"/>
  <c r="AC16" i="125"/>
  <c r="N16" i="125"/>
  <c r="AC15" i="125"/>
  <c r="N15" i="125"/>
  <c r="AC14" i="125"/>
  <c r="N14" i="125"/>
  <c r="AC13" i="125"/>
  <c r="N13" i="125"/>
  <c r="AC12" i="125"/>
  <c r="N12" i="125"/>
  <c r="AC11" i="125"/>
  <c r="AC10" i="125"/>
  <c r="P4" i="125"/>
  <c r="F11" i="78" l="1"/>
  <c r="I74" i="101" l="1"/>
  <c r="I73" i="101"/>
  <c r="H11" i="78" s="1"/>
  <c r="K75" i="101"/>
  <c r="F75"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0"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<sst xmlns="http://schemas.openxmlformats.org/spreadsheetml/2006/main" count="687" uniqueCount="489">
  <si>
    <t>皆様  週刊情報2024-10(9)を配信いたします</t>
    <phoneticPr fontId="5"/>
  </si>
  <si>
    <t>l</t>
    <phoneticPr fontId="31"/>
  </si>
  <si>
    <t>　　　　◆商業的目的を理由とする無断転用を禁止します</t>
    <phoneticPr fontId="5"/>
  </si>
  <si>
    <t xml:space="preserve"> </t>
    <phoneticPr fontId="5"/>
  </si>
  <si>
    <t>　　　　フード・セーフティー　http://www7b.biglobe.ne.jp/~food-safty/　　更新2023/12/10</t>
    <phoneticPr fontId="5"/>
  </si>
  <si>
    <t>　　　　◆配信停止・お客様情報の変更◆ 本メールへの返信でご連絡ください</t>
    <phoneticPr fontId="5"/>
  </si>
  <si>
    <t xml:space="preserve">　　週刊情報の概要 </t>
    <phoneticPr fontId="5"/>
  </si>
  <si>
    <t>************************************************************************</t>
    <phoneticPr fontId="5"/>
  </si>
  <si>
    <t>1.　食中毒</t>
    <rPh sb="3" eb="6">
      <t>ショクチュウドク</t>
    </rPh>
    <phoneticPr fontId="31"/>
  </si>
  <si>
    <t>2.　ノロウイルス</t>
    <phoneticPr fontId="31"/>
  </si>
  <si>
    <t xml:space="preserve"> 全国指数</t>
    <phoneticPr fontId="5"/>
  </si>
  <si>
    <t xml:space="preserve">3．残留農薬等  　　         </t>
    <phoneticPr fontId="5"/>
  </si>
  <si>
    <t xml:space="preserve">4．食品表示 　　   　      </t>
    <phoneticPr fontId="5"/>
  </si>
  <si>
    <t>5．海外情報              　</t>
    <phoneticPr fontId="5"/>
  </si>
  <si>
    <t>　　　　　　　　　　　　　=+'44　海外情報'!B18</t>
    <phoneticPr fontId="5"/>
  </si>
  <si>
    <t>　</t>
    <phoneticPr fontId="31"/>
  </si>
  <si>
    <t xml:space="preserve">6．感染症統計        </t>
    <phoneticPr fontId="5"/>
  </si>
  <si>
    <t>　</t>
    <phoneticPr fontId="5"/>
  </si>
  <si>
    <t>7．感染症情報       　    　</t>
    <phoneticPr fontId="5"/>
  </si>
  <si>
    <t>8．衛生訓話</t>
    <rPh sb="2" eb="4">
      <t>エイセイ</t>
    </rPh>
    <rPh sb="4" eb="6">
      <t>クンワ</t>
    </rPh>
    <phoneticPr fontId="5"/>
  </si>
  <si>
    <t>9．スポンサー広告</t>
    <rPh sb="7" eb="9">
      <t>コウコク</t>
    </rPh>
    <phoneticPr fontId="5"/>
  </si>
  <si>
    <t>　</t>
  </si>
  <si>
    <t>以下に貼り付け</t>
    <rPh sb="0" eb="2">
      <t>イカ</t>
    </rPh>
    <rPh sb="3" eb="4">
      <t>ハ</t>
    </rPh>
    <rPh sb="5" eb="6">
      <t>ツ</t>
    </rPh>
    <phoneticPr fontId="5"/>
  </si>
  <si>
    <t xml:space="preserve"> </t>
    <phoneticPr fontId="31"/>
  </si>
  <si>
    <t>飲食店で食中毒が発生したらどうなる？実際に起こりうるトラブル</t>
  </si>
  <si>
    <t>トップページ ＞ 食中毒が発生したらどうなる</t>
  </si>
  <si>
    <t>食中毒の危険性はどこでもあるもの</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</si>
  <si>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1"/>
  </si>
  <si>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</si>
  <si>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</si>
  <si>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</si>
  <si>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1"/>
  </si>
  <si>
    <t>保健所の検査が入る</t>
  </si>
  <si>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1"/>
  </si>
  <si>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</si>
  <si>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</si>
  <si>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1"/>
  </si>
  <si>
    <t>原因を知って予防することが重要</t>
  </si>
  <si>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1"/>
  </si>
  <si>
    <t>ノロウイルス指数平年同等　散発事故発生</t>
    <rPh sb="6" eb="8">
      <t>シスウ</t>
    </rPh>
    <rPh sb="8" eb="10">
      <t>ヘイネン</t>
    </rPh>
    <rPh sb="10" eb="12">
      <t>ドウトウ</t>
    </rPh>
    <rPh sb="13" eb="15">
      <t>サンパツ</t>
    </rPh>
    <rPh sb="15" eb="17">
      <t>ジコ</t>
    </rPh>
    <rPh sb="17" eb="19">
      <t>ハッセイ</t>
    </rPh>
    <phoneticPr fontId="5"/>
  </si>
  <si>
    <t>出典:東京都感染症情報センター</t>
    <rPh sb="0" eb="2">
      <t>シュッテン</t>
    </rPh>
    <rPh sb="3" eb="6">
      <t>トウキョウト</t>
    </rPh>
    <rPh sb="6" eb="9">
      <t>カンセンショウ</t>
    </rPh>
    <rPh sb="9" eb="11">
      <t>ジョウホウ</t>
    </rPh>
    <phoneticPr fontId="5"/>
  </si>
  <si>
    <t xml:space="preserve"> </t>
    <phoneticPr fontId="83"/>
  </si>
  <si>
    <t>　　　　レベル5</t>
    <phoneticPr fontId="5"/>
  </si>
  <si>
    <t>　　　　レベル4</t>
    <phoneticPr fontId="5"/>
  </si>
  <si>
    <t>　　　　レベル3</t>
    <phoneticPr fontId="5"/>
  </si>
  <si>
    <r>
      <t xml:space="preserve">　    </t>
    </r>
    <r>
      <rPr>
        <sz val="9"/>
        <rFont val="ＭＳ Ｐゴシック"/>
        <family val="3"/>
        <charset val="128"/>
      </rPr>
      <t>レベル2</t>
    </r>
    <phoneticPr fontId="5"/>
  </si>
  <si>
    <r>
      <t xml:space="preserve">       </t>
    </r>
    <r>
      <rPr>
        <sz val="9"/>
        <rFont val="ＭＳ Ｐゴシック"/>
        <family val="3"/>
        <charset val="128"/>
      </rPr>
      <t xml:space="preserve"> レベル1</t>
    </r>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</si>
  <si>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</si>
  <si>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</si>
  <si>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</si>
  <si>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</si>
  <si>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</si>
  <si>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</si>
  <si>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</si>
  <si>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</si>
  <si>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</si>
  <si>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</si>
  <si>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</si>
  <si>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</si>
  <si>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</si>
  <si>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ニュースソース</t>
  </si>
  <si>
    <t>日時</t>
    <rPh sb="0" eb="2">
      <t>ニチジ</t>
    </rPh>
    <phoneticPr fontId="5"/>
  </si>
  <si>
    <t>北海道</t>
  </si>
  <si>
    <t>北海道</t>
    <rPh sb="0" eb="3">
      <t>ホッカイドウ</t>
    </rPh>
    <phoneticPr fontId="83"/>
  </si>
  <si>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</si>
  <si>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</si>
  <si>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</si>
  <si>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</si>
  <si>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</si>
  <si>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</si>
  <si>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</si>
  <si>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</si>
  <si>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</si>
  <si>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</si>
  <si>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</si>
  <si>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</si>
  <si>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</si>
  <si>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</si>
  <si>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</si>
  <si>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</si>
  <si>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</si>
  <si>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</si>
  <si>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</si>
  <si>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</si>
  <si>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</si>
  <si>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</si>
  <si>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</si>
  <si>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</si>
  <si>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</si>
  <si>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</si>
  <si>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</si>
  <si>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</si>
  <si>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</si>
  <si>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</si>
  <si>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</si>
  <si>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</si>
  <si>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</si>
  <si>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</si>
  <si>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</si>
  <si>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</si>
  <si>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</si>
  <si>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</si>
  <si>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</si>
  <si>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</si>
  <si>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</si>
  <si>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</si>
  <si>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</si>
  <si>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</si>
  <si>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</si>
  <si>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</si>
  <si>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今週</t>
    <rPh sb="0" eb="2">
      <t>コンシュウ</t>
    </rPh>
    <phoneticPr fontId="5"/>
  </si>
  <si>
    <t>先週に比べて全国平均は</t>
    <phoneticPr fontId="5"/>
  </si>
  <si>
    <t>　：先週より</t>
  </si>
  <si>
    <t>東京都は</t>
  </si>
  <si>
    <t>　：先週より</t>
    <phoneticPr fontId="5"/>
  </si>
  <si>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</si>
  <si>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</si>
  <si>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</si>
  <si>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</si>
  <si>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発生</t>
    <rPh sb="0" eb="2">
      <t>ハッセイ</t>
    </rPh>
    <phoneticPr fontId="5"/>
  </si>
  <si>
    <t>ソース</t>
    <phoneticPr fontId="5"/>
  </si>
  <si>
    <t>日付</t>
    <rPh sb="0" eb="2">
      <t>ヒヅケ</t>
    </rPh>
    <phoneticPr fontId="5"/>
  </si>
  <si>
    <t xml:space="preserve">                        </t>
    <phoneticPr fontId="5"/>
  </si>
  <si>
    <t>1類感染症</t>
  </si>
  <si>
    <t>報告なし</t>
    <rPh sb="0" eb="2">
      <t>ホウコク</t>
    </rPh>
    <phoneticPr fontId="5"/>
  </si>
  <si>
    <t>2類感染症</t>
    <phoneticPr fontId="5"/>
  </si>
  <si>
    <t>指定感染症 新型コロナウイルス感染症</t>
    <phoneticPr fontId="5"/>
  </si>
  <si>
    <t>厚生労働省：国内の発生状況など
https://www.mhlw.go.jp/stf/covid-19/kokunainohasseijoukyou.html#h2_1
厚生労働省：データからわかる－新型コロナウイルス感染症情報－
https：//covid19.mhlw.go.jp/</t>
    <phoneticPr fontId="83"/>
  </si>
  <si>
    <t>https://www.mhlw.go.jp/stf/covid-19/kokunainohasseijoukyou.html#h2_1</t>
    <phoneticPr fontId="83"/>
  </si>
  <si>
    <t>厚生労働省：データからわかる－新型コロナウイルス感染症情報－</t>
    <phoneticPr fontId="83"/>
  </si>
  <si>
    <t>https：//covid19.mhlw.go.jp/</t>
    <phoneticPr fontId="83"/>
  </si>
  <si>
    <t>腸管出血性大腸菌感染症</t>
    <phoneticPr fontId="5"/>
  </si>
  <si>
    <t>4類感染症</t>
    <phoneticPr fontId="83"/>
  </si>
  <si>
    <t>5類感染症</t>
    <phoneticPr fontId="5"/>
  </si>
  <si>
    <t>インフルエンザ
と
新型コロナ</t>
    <rPh sb="10" eb="12">
      <t>シンガタ</t>
    </rPh>
    <phoneticPr fontId="83"/>
  </si>
  <si>
    <t>注意</t>
    <rPh sb="0" eb="2">
      <t>チュウイ</t>
    </rPh>
    <phoneticPr fontId="83"/>
  </si>
  <si>
    <t>国・地域</t>
    <rPh sb="0" eb="1">
      <t>クニ</t>
    </rPh>
    <rPh sb="2" eb="4">
      <t>チイキ</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</si>
  <si>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</si>
  <si>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t xml:space="preserve"> </t>
    <phoneticPr fontId="15"/>
  </si>
  <si>
    <r>
      <t>全国 報告数推移　　　　　　</t>
    </r>
    <r>
      <rPr>
        <b/>
        <sz val="11"/>
        <rFont val="ＭＳ Ｐゴシック"/>
        <family val="3"/>
        <charset val="128"/>
      </rPr>
      <t>届出患者数（人）</t>
    </r>
    <rPh sb="14" eb="16">
      <t>トドケデ</t>
    </rPh>
    <rPh sb="16" eb="19">
      <t>カンジャスウ</t>
    </rPh>
    <rPh sb="20" eb="21">
      <t>ニン</t>
    </rPh>
    <phoneticPr fontId="5"/>
  </si>
  <si>
    <t>1月</t>
    <rPh sb="1" eb="2">
      <t>ガツ</t>
    </rPh>
    <phoneticPr fontId="83"/>
  </si>
  <si>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</si>
  <si>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</si>
  <si>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</si>
  <si>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</si>
  <si>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</si>
  <si>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</si>
  <si>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</si>
  <si>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</si>
  <si>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</si>
  <si>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</si>
  <si>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</si>
  <si>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</si>
  <si>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</si>
  <si>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83"/>
  </si>
  <si>
    <t>2024年</t>
    <rPh sb="4" eb="5">
      <t>ネン</t>
    </rPh>
    <phoneticPr fontId="83"/>
  </si>
  <si>
    <t>2023年</t>
    <phoneticPr fontId="5"/>
  </si>
  <si>
    <t>2022年</t>
    <phoneticPr fontId="5"/>
  </si>
  <si>
    <t>2021年</t>
  </si>
  <si>
    <t>2020年</t>
    <phoneticPr fontId="5"/>
  </si>
  <si>
    <t>2019年</t>
    <phoneticPr fontId="5"/>
  </si>
  <si>
    <t>2019年</t>
    <rPh sb="4" eb="5">
      <t>ネン</t>
    </rPh>
    <phoneticPr fontId="5"/>
  </si>
  <si>
    <t>2018年</t>
    <phoneticPr fontId="5"/>
  </si>
  <si>
    <t>2017年</t>
    <phoneticPr fontId="5"/>
  </si>
  <si>
    <t>2016年</t>
    <phoneticPr fontId="5"/>
  </si>
  <si>
    <t>2015年</t>
    <phoneticPr fontId="5"/>
  </si>
  <si>
    <t>2014年</t>
    <phoneticPr fontId="5"/>
  </si>
  <si>
    <t>2013年</t>
    <phoneticPr fontId="5"/>
  </si>
  <si>
    <t>2012年</t>
    <phoneticPr fontId="5"/>
  </si>
  <si>
    <t>2011年</t>
  </si>
  <si>
    <t>腸管出血性大腸菌</t>
    <rPh sb="0" eb="2">
      <t>チョウカン</t>
    </rPh>
    <rPh sb="2" eb="5">
      <t>シュッケツセイ</t>
    </rPh>
    <rPh sb="5" eb="8">
      <t>ダイチョウキン</t>
    </rPh>
    <phoneticPr fontId="5"/>
  </si>
  <si>
    <t>赤痢</t>
    <rPh sb="0" eb="2">
      <t>セキリ</t>
    </rPh>
    <phoneticPr fontId="5"/>
  </si>
  <si>
    <t>※2023年 第11週（3/13～3/19）  現在</t>
    <phoneticPr fontId="83"/>
  </si>
  <si>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</si>
  <si>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</si>
  <si>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発表</t>
    <rPh sb="0" eb="2">
      <t>ハッピョウ</t>
    </rPh>
    <phoneticPr fontId="5"/>
  </si>
  <si>
    <t>掲載日</t>
    <rPh sb="0" eb="3">
      <t>ケイサイビ</t>
    </rPh>
    <phoneticPr fontId="5"/>
  </si>
  <si>
    <t>注意　本件は「リコールプラス」「リコールナビ」のホームページより引用しています。詳細に関してはリンク先ＨＰよりご確認ください。</t>
    <rPh sb="0" eb="2">
      <t>チュウイ</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</si>
  <si>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</si>
  <si>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なお、情報提供ページは提供者側により短期間で削除される場合もあります。予めご了解ください。</t>
    <phoneticPr fontId="5"/>
  </si>
  <si>
    <t xml:space="preserve">業者
 </t>
    <rPh sb="0" eb="2">
      <t>ギョウシャ</t>
    </rPh>
    <phoneticPr fontId="5"/>
  </si>
  <si>
    <t>★数年間では、平均的比率でノロウイルス継続</t>
    <rPh sb="0" eb="21">
      <t>ヘイキンテキヒリツケイゾク</t>
    </rPh>
    <phoneticPr fontId="5"/>
  </si>
  <si>
    <t>　</t>
    <phoneticPr fontId="83"/>
  </si>
  <si>
    <t>静岡県</t>
    <phoneticPr fontId="83"/>
  </si>
  <si>
    <t>2024年</t>
    <phoneticPr fontId="5"/>
  </si>
  <si>
    <t>届出感染症　第三類　</t>
    <rPh sb="0" eb="2">
      <t>トドケデ</t>
    </rPh>
    <rPh sb="2" eb="4">
      <t>カンセン</t>
    </rPh>
    <rPh sb="4" eb="5">
      <t>ショウ</t>
    </rPh>
    <rPh sb="6" eb="7">
      <t>ダイ</t>
    </rPh>
    <rPh sb="7" eb="8">
      <t>サン</t>
    </rPh>
    <rPh sb="8" eb="9">
      <t>タグイ</t>
    </rPh>
    <phoneticPr fontId="5"/>
  </si>
  <si>
    <t xml:space="preserve"> </t>
    <phoneticPr fontId="83"/>
  </si>
  <si>
    <t>　</t>
    <phoneticPr fontId="15"/>
  </si>
  <si>
    <t>賞味</t>
    <rPh sb="0" eb="2">
      <t>ショウミ</t>
    </rPh>
    <phoneticPr fontId="83"/>
  </si>
  <si>
    <t>アレルゲン</t>
    <phoneticPr fontId="83"/>
  </si>
  <si>
    <t>残留</t>
    <rPh sb="0" eb="2">
      <t>ザンリュウ</t>
    </rPh>
    <phoneticPr fontId="83"/>
  </si>
  <si>
    <t>異物</t>
    <rPh sb="0" eb="2">
      <t>イブツ</t>
    </rPh>
    <phoneticPr fontId="83"/>
  </si>
  <si>
    <t>細菌</t>
    <rPh sb="0" eb="2">
      <t>サイキン</t>
    </rPh>
    <phoneticPr fontId="83"/>
  </si>
  <si>
    <t>表示</t>
    <rPh sb="0" eb="2">
      <t>ヒョウジ</t>
    </rPh>
    <phoneticPr fontId="83"/>
  </si>
  <si>
    <t>その他</t>
    <rPh sb="2" eb="3">
      <t>タ</t>
    </rPh>
    <phoneticPr fontId="83"/>
  </si>
  <si>
    <t>インフルエンザ新型</t>
    <rPh sb="7" eb="9">
      <t>シンガタ</t>
    </rPh>
    <phoneticPr fontId="83"/>
  </si>
  <si>
    <t>コロナウイルス感染症</t>
    <rPh sb="7" eb="10">
      <t>カンセンショウ</t>
    </rPh>
    <phoneticPr fontId="83"/>
  </si>
  <si>
    <t>報告数</t>
    <rPh sb="0" eb="3">
      <t>ホウコクスウ</t>
    </rPh>
    <phoneticPr fontId="83"/>
  </si>
  <si>
    <t>総数</t>
    <rPh sb="0" eb="2">
      <t>ソウスウ</t>
    </rPh>
    <phoneticPr fontId="83"/>
  </si>
  <si>
    <t>男性</t>
    <rPh sb="0" eb="2">
      <t>ダンセイ</t>
    </rPh>
    <phoneticPr fontId="83"/>
  </si>
  <si>
    <t>女性</t>
    <rPh sb="0" eb="2">
      <t>ジョセイ</t>
    </rPh>
    <phoneticPr fontId="83"/>
  </si>
  <si>
    <t>ね</t>
    <phoneticPr fontId="83"/>
  </si>
  <si>
    <t>　　　特設コーナー　ノロウイルス対策 - YouTube 　　　　</t>
    <rPh sb="3" eb="5">
      <t>トクセツ</t>
    </rPh>
    <rPh sb="16" eb="18">
      <t>タイサク</t>
    </rPh>
    <phoneticPr fontId="15"/>
  </si>
  <si>
    <t>https://www.youtube.com/playlist?list=PLqFOooexXuozcltx57lJL4rtmXtKYHjdv</t>
    <phoneticPr fontId="15"/>
  </si>
  <si>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7"/>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</si>
  <si>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毎週　　ひとつ　　覚えていきましょう</t>
    <phoneticPr fontId="5"/>
  </si>
  <si>
    <t>（最近５年間の週値の比較） ノロウイルスの感染周期は4年ですね　やや感染度合いが低い!</t>
    <rPh sb="1" eb="3">
      <t>サイキン</t>
    </rPh>
    <rPh sb="3" eb="6">
      <t>ゴネンカン</t>
    </rPh>
    <rPh sb="7" eb="8">
      <t>シュウ</t>
    </rPh>
    <rPh sb="8" eb="9">
      <t>アタイ</t>
    </rPh>
    <rPh sb="10" eb="12">
      <t>ヒカク</t>
    </rPh>
    <rPh sb="21" eb="25">
      <t>カンセンシュウキ</t>
    </rPh>
    <rPh sb="27" eb="28">
      <t>ネン</t>
    </rPh>
    <rPh sb="34" eb="36">
      <t>カンセン</t>
    </rPh>
    <rPh sb="36" eb="38">
      <t>ドア</t>
    </rPh>
    <rPh sb="40" eb="41">
      <t>ヒク</t>
    </rPh>
    <phoneticPr fontId="5"/>
  </si>
  <si>
    <t>11月ー3月中
施設の所在市町村で流行・食中毒が複数件報告される
定点観測値が5.00～10.00</t>
    <phoneticPr fontId="83"/>
  </si>
  <si>
    <t>　【情報共有】業界・地域のニュースを掲示して、注意を促す
　【常設】（次亜塩素系消毒剤)、うがい薬(イソジン）
　【行動】出勤時、休憩後、退社時に手洗いの指示と徹底
　【体調管理】健康状態の聞き取り、対応記録　予防的検査の実施、健康保菌者への生活指導、待機指示
　【訓練】嘔吐物処理の実施訓練
　【お客様・パートナー】客、納品業者に体調不良者がある場合には日報に記録</t>
    <phoneticPr fontId="83"/>
  </si>
  <si>
    <t>2025年</t>
    <phoneticPr fontId="5"/>
  </si>
  <si>
    <t>情報なし</t>
    <rPh sb="0" eb="2">
      <t>ジョウホウ</t>
    </rPh>
    <phoneticPr fontId="83"/>
  </si>
  <si>
    <t>県によりますと、奥州保健所管内の利用者27人・職員11人が在籍する高齢者施設で、1月19日から23日にかけて利用者10人と職員1人の計11人に嘔吐や下痢、発熱などの症状がありました。検査の結果、症状のあった2人からノロウイルスが検出されました。入院した人はおらず、いずれも回復傾向にあるということです。2024年度に岩手県内で発生した感染性胃腸炎の集団発生は36件となりました。</t>
    <phoneticPr fontId="83"/>
  </si>
  <si>
    <t>計</t>
    <rPh sb="0" eb="1">
      <t>ケイ</t>
    </rPh>
    <phoneticPr fontId="5"/>
  </si>
  <si>
    <t>管理レベル「3」　</t>
    <phoneticPr fontId="5"/>
  </si>
  <si>
    <t>全国的に猛威</t>
    <rPh sb="0" eb="3">
      <t>ゼンコクテキ</t>
    </rPh>
    <rPh sb="4" eb="6">
      <t>モウイ</t>
    </rPh>
    <phoneticPr fontId="83"/>
  </si>
  <si>
    <t>食品表示 (2/17-2/24)</t>
  </si>
  <si>
    <t>日付</t>
    <rPh sb="0" eb="2">
      <t>ヒヅケ</t>
    </rPh>
    <phoneticPr fontId="83"/>
  </si>
  <si>
    <t xml:space="preserve">
3類感染症
</t>
    <phoneticPr fontId="5"/>
  </si>
  <si>
    <t>.</t>
    <phoneticPr fontId="83"/>
  </si>
  <si>
    <t>やや多い</t>
    <rPh sb="2" eb="3">
      <t>オオ</t>
    </rPh>
    <phoneticPr fontId="5"/>
  </si>
  <si>
    <t>2025/12週</t>
    <phoneticPr fontId="83"/>
  </si>
  <si>
    <t>人吉保健所は、「有症者の共通食の状況」、「有症者便及び調理従事者便からノロウイルス
ＧⅡが検出されたこと」、「有症者の症状がノロウイルスによる症状と一致すること」等から、
食事を提供した以下の「６ 原因施設」を原因とする食中毒</t>
    <phoneticPr fontId="83"/>
  </si>
  <si>
    <t>熊本県健康福祉部</t>
    <rPh sb="0" eb="3">
      <t>クマモトケン</t>
    </rPh>
    <rPh sb="3" eb="5">
      <t>ケンコウ</t>
    </rPh>
    <rPh sb="5" eb="7">
      <t>フクシ</t>
    </rPh>
    <rPh sb="7" eb="8">
      <t>ブ</t>
    </rPh>
    <phoneticPr fontId="83"/>
  </si>
  <si>
    <t>北陸放送</t>
    <rPh sb="0" eb="4">
      <t>ホクリクホウソウ</t>
    </rPh>
    <phoneticPr fontId="83"/>
  </si>
  <si>
    <t>三重県は、バスツアー参加者22人が、食中毒症状を訴えたと発表。
下痢20回・38.7℃の発熱患者も…県の食品安全課によると、今月16日、バスツアーに参加し『海女小屋 はちまんかまど・あさり浜』(鳥羽市)で食事をした男女22人が、発熱、吐き気、倦怠感、下痢を発症。</t>
    <phoneticPr fontId="83"/>
  </si>
  <si>
    <t>dメニュー ニュース</t>
    <phoneticPr fontId="83"/>
  </si>
  <si>
    <t>出雲市の「洋食屋さん リーヴェ」です。島根県の薬事衛生課によりますと、3月18日から19日にかけてこの店ので調理された食事や弁当を食べた15人が下痢やおう吐・発熱など、食事をした4人と従業員2人からノロウイルスが検出されていて、これを原因とした食中毒であることが判明しました。島根県は、その後の調査で出雲市と浜田市に住む6人が新たに症状を訴えていて、食中毒患者は合わせて21人になりました。</t>
    <phoneticPr fontId="83"/>
  </si>
  <si>
    <t>日本海テレビ</t>
    <rPh sb="0" eb="3">
      <t>ニホンカイ</t>
    </rPh>
    <phoneticPr fontId="83"/>
  </si>
  <si>
    <t>前橋市内の海鮮料理店「海鮮料理東海」で食事をした32人が、下痢や嘔吐などの食中毒症状を発症しました。患者の便からノロウイルスが検出され、前橋市は店の食事が原因であると断定しました。店は3日間の営業停止処分を受けました。2024年3月11日から14日にかけて、「海鮮料理東海」を利用した10代から60代の男女32人が食中毒</t>
    <phoneticPr fontId="83"/>
  </si>
  <si>
    <t>RAKUTEN</t>
    <phoneticPr fontId="83"/>
  </si>
  <si>
    <t>ノロウイルスとみられる食中毒で10人が症状訴え　店は3日間の営業停止処分　山形・天童市(YBC山形放送)患者や店の従業員の便を検査した結果、6人からノロウイルスが検出された</t>
    <phoneticPr fontId="83"/>
  </si>
  <si>
    <t>YAHOOニュース</t>
    <phoneticPr fontId="83"/>
  </si>
  <si>
    <t>回収＆返金</t>
  </si>
  <si>
    <t>回収</t>
  </si>
  <si>
    <t>マックスバリュ東...</t>
  </si>
  <si>
    <t>回収＆返金/交換</t>
  </si>
  <si>
    <t>みやぎ生活協同組...</t>
  </si>
  <si>
    <t>腸チフス1例</t>
    <phoneticPr fontId="83"/>
  </si>
  <si>
    <t>感染地域：インドネシア</t>
    <phoneticPr fontId="83"/>
  </si>
  <si>
    <t>2025年第11週</t>
    <rPh sb="4" eb="5">
      <t>ネン</t>
    </rPh>
    <rPh sb="5" eb="6">
      <t>ダイ</t>
    </rPh>
    <rPh sb="8" eb="9">
      <t>シュウ</t>
    </rPh>
    <phoneticPr fontId="83"/>
  </si>
  <si>
    <t>　食中毒が発生したのは南部町中野の「御食事処 南部路」です。
　県によりますと、3月22日昼と23日夕の2日間にこの店で食事をした59人のうち、10歳未満から40代までの男女25人が23日午前2時ごろから、腹痛やおう吐、下痢といった症状を相次いで訴えました。</t>
    <phoneticPr fontId="83"/>
  </si>
  <si>
    <t>山梨放送</t>
    <rPh sb="0" eb="2">
      <t>ヤマナシ</t>
    </rPh>
    <rPh sb="2" eb="4">
      <t>ホウソウ</t>
    </rPh>
    <phoneticPr fontId="83"/>
  </si>
  <si>
    <t>広島県によりますと２５日、廿日市市宮島町の旅館「錦水館」から保健所に「２２日昼に開催された結婚披露宴に参加した６０人のうち１０人程度が嘔吐・下痢などの症状が出ている」と通報がありました。
調査の結果、１０歳未満から５０代の男女１２人が下痢や発熱などの症状があり、２人からはノロウイルスが検出されました。</t>
    <phoneticPr fontId="83"/>
  </si>
  <si>
    <t>広島ホーム　テレビ</t>
    <rPh sb="0" eb="2">
      <t>ヒロシマ</t>
    </rPh>
    <phoneticPr fontId="83"/>
  </si>
  <si>
    <t>高知市の飲食店で食事した７人が下痢や発熱などの症状を訴え、保健所はノロウイルスが原因の食中毒と断定し、店を２９日から３日間の営業停止処分としました。営業停止の処分を受けたのは、高知市帯屋町１丁目にある飲食店「土佐ノ國 二十四万石」です。高知市保健所によりますと、今月２２日、この店を訪れて食事をした９人のうち、１０代と３０代の男性７人が発症</t>
    <rPh sb="168" eb="170">
      <t>ハッショウ</t>
    </rPh>
    <phoneticPr fontId="83"/>
  </si>
  <si>
    <t>NHK</t>
    <phoneticPr fontId="83"/>
  </si>
  <si>
    <t xml:space="preserve"> GⅡ　12週  19例</t>
    <rPh sb="6" eb="7">
      <t>シュウ</t>
    </rPh>
    <phoneticPr fontId="5"/>
  </si>
  <si>
    <t>2025/13週</t>
  </si>
  <si>
    <t>２４日、山ノ内町で開かれていたスキー教室に参加していた男女１６人が下痢や発熱、腹痛などの症状を訴えました。患者は東京や愛知、静岡などから訪れていた１０代から７０代以上で、です。患者はスキー場に隣接する宿泊施設にある「レストランサンクリストフ」で夕食をとっていて、患者５人と調理担当の２人からノロウイルスが検出、レストランの食事が原因の食中毒断定</t>
    <phoneticPr fontId="83"/>
  </si>
  <si>
    <t>NHK長野</t>
    <rPh sb="3" eb="5">
      <t>ナガノ</t>
    </rPh>
    <phoneticPr fontId="83"/>
  </si>
  <si>
    <t>鹿児島県は２８日、同県霧島市のホテルで２２日に調理したハンバーグやとんかつなどを食べた男女３１人（１６～６２歳）が下痢や 嘔吐おうと などを訴え、調理者を含む２２人の便からノロウイルスが検出されたと発表した。　姶良保健所は食中毒と断定、飲食部門を３０日までの営業停止処分</t>
    <phoneticPr fontId="83"/>
  </si>
  <si>
    <t>読売新聞</t>
    <rPh sb="0" eb="4">
      <t>ヨミウリシンブン</t>
    </rPh>
    <phoneticPr fontId="83"/>
  </si>
  <si>
    <t>小倉北区の業者を２９日までの２日間、営業停止処分にしたと発表した。北九州市役所
　発表によると、２３日に同店提供の弁当を食べた５～１０１歳の男女２８人が下痢や 嘔吐おうと などの症状を訴え、そのうち１７人と、店舗の調理従事者２人からノロウイルスが検出され</t>
    <phoneticPr fontId="83"/>
  </si>
  <si>
    <t>読売新聞</t>
    <rPh sb="0" eb="2">
      <t>ヨミウリ</t>
    </rPh>
    <rPh sb="2" eb="4">
      <t>シンブン</t>
    </rPh>
    <phoneticPr fontId="83"/>
  </si>
  <si>
    <t xml:space="preserve">神戸市中央区の飲食店『神戸元町 すしきち』から「３月２５日に２０人のグループに生かきを提供し、９人に食中毒のような症状が出ているようだ」と２８日に保健所に連絡がありました。保健所が調査した結果、２０人のうち２０代から５０代の男女１０人が、２６日から下痢やおう吐、発熱などの症状を訴えていることがわかったということです。２０人は生かきや寿司、おでん、サラダなどを
</t>
    <phoneticPr fontId="83"/>
  </si>
  <si>
    <t>MBSnews</t>
    <phoneticPr fontId="83"/>
  </si>
  <si>
    <t xml:space="preserve"> GⅡ13週　5例</t>
    <rPh sb="8" eb="9">
      <t>レイ</t>
    </rPh>
    <phoneticPr fontId="5"/>
  </si>
  <si>
    <t>アンデルセン</t>
  </si>
  <si>
    <t>ドンレミー</t>
  </si>
  <si>
    <t>おなかヨロコブF...</t>
  </si>
  <si>
    <t>イオンマーケット...</t>
  </si>
  <si>
    <t>オーシャンシステ...</t>
  </si>
  <si>
    <t>和た与</t>
  </si>
  <si>
    <t>德重紅梅園</t>
  </si>
  <si>
    <t>カスミ</t>
  </si>
  <si>
    <t>綿半パートナーズ...</t>
  </si>
  <si>
    <t>ヨークベニマル</t>
  </si>
  <si>
    <t>丸久</t>
  </si>
  <si>
    <t>農事組合法人箱館...</t>
  </si>
  <si>
    <t>加藤兵太郎商店</t>
  </si>
  <si>
    <t>ユニー</t>
  </si>
  <si>
    <t>マサール</t>
  </si>
  <si>
    <t>長野県A・コープ...</t>
  </si>
  <si>
    <t>サミット</t>
  </si>
  <si>
    <t>タカラ食品工業</t>
  </si>
  <si>
    <t>カトー食品</t>
  </si>
  <si>
    <t>回収＆交換</t>
  </si>
  <si>
    <t>村岡食品工業</t>
  </si>
  <si>
    <t>あま梅 一粒 一部残留農薬基準超過コメントあり</t>
  </si>
  <si>
    <t>小川珈琲</t>
  </si>
  <si>
    <t>ジファール ココナッツ シロップ 一部カビ酵母基準超過</t>
  </si>
  <si>
    <t>社会福祉法人新友...</t>
  </si>
  <si>
    <t>刻みなす 一部シール誤貼付で賞味期限誤記</t>
  </si>
  <si>
    <t>伊徳</t>
  </si>
  <si>
    <t>ほたるいか醤油漬 一部賞味期限誤貼付</t>
  </si>
  <si>
    <t>チョコミント胡麻どうふ他 一部保存温度逸脱</t>
  </si>
  <si>
    <t>茎わかめ旨塩味,梅しそ味 一部内容量表示欠落</t>
  </si>
  <si>
    <t>エムアイフードス...</t>
  </si>
  <si>
    <t>クイーンズ伊勢丹 カスタードクッキーシュー 一部保存方法誤記</t>
  </si>
  <si>
    <t>超特大さばうす塩味他 一部保存温度表示欠落</t>
  </si>
  <si>
    <t>小田急商事</t>
  </si>
  <si>
    <t>ほたてのクリームコロッケ 一部(えび,かに)表示欠落</t>
  </si>
  <si>
    <t>玉屋商事</t>
  </si>
  <si>
    <t>牡蠣の潮煮 一部賞味期限誤記</t>
  </si>
  <si>
    <t>新寺店 インストア生産生肉15品目 一部異物混入(丸刃破片)の恐れコメントあり</t>
  </si>
  <si>
    <t>ベジミール</t>
  </si>
  <si>
    <t>万能香味野菜セット 一部消費期限表示欠落</t>
  </si>
  <si>
    <t>BREAD STORY 松屋銀座店 パン 11商品 一部異物混入の恐れ</t>
  </si>
  <si>
    <t>とろりんちょコーヒーゼリー 一部中身相違</t>
  </si>
  <si>
    <t>バザールタウン福知山で販売 シフォンケーキ 一部消費期限誤記</t>
  </si>
  <si>
    <t>牛味付けガーリックステーキ 一部(乳成分)表示欠落</t>
  </si>
  <si>
    <t>取手藤代店 ちょっと大きめのおはぎ 一部消費期限誤記</t>
  </si>
  <si>
    <t>ひとくちでっち羊羹 3種 一部カビ発生の恐れ</t>
  </si>
  <si>
    <t>青梅のドリンク他 一部製造記録不足</t>
  </si>
  <si>
    <t>塩くるみパン(ロレーヌ岩塩) 一部(くるみ)表示欠落</t>
  </si>
  <si>
    <t>インストア生産生肉11アイテム他 一部保存温度逸脱</t>
  </si>
  <si>
    <t>あさりの旨味切干大根煮 一部(卵)表示欠落</t>
  </si>
  <si>
    <t>あじフライ(冷凍パン粉付け鰺) 一部(小麦,大豆)表示欠落コメントあり</t>
  </si>
  <si>
    <t>近江米 朝がゆ(白) 一部賞味期限表示欠落</t>
  </si>
  <si>
    <t>風祭店 梅みそ 一部賞味期限表示欠落</t>
  </si>
  <si>
    <t>大和郡山店 マルベニ紅鮭甘口他 一部保存温度誤記</t>
  </si>
  <si>
    <t>新千歳空港内 キャレ ド マサール 一部賞味期限誤記</t>
  </si>
  <si>
    <t>国産牛味付け焼肉用 一部(豚肉)表示欠落</t>
  </si>
  <si>
    <t>ヤゲンなんこつのから揚 一部(小麦,大豆,鶏肉)表示欠落</t>
  </si>
  <si>
    <t>サラダ用ハム切り落とし 一部パッケージ不備</t>
  </si>
  <si>
    <t>新漬たくあん 一部カビ発生の恐れ</t>
  </si>
  <si>
    <t>　上位2種目(賞味期限・アレルギー表記ミス)で全体の　(58%)</t>
    <rPh sb="1" eb="3">
      <t>ジョウイ</t>
    </rPh>
    <rPh sb="4" eb="6">
      <t>シュモク</t>
    </rPh>
    <rPh sb="7" eb="11">
      <t>ショウミキゲン</t>
    </rPh>
    <rPh sb="17" eb="19">
      <t>ヒョウキ</t>
    </rPh>
    <rPh sb="23" eb="25">
      <t>ゼンタイ</t>
    </rPh>
    <phoneticPr fontId="5"/>
  </si>
  <si>
    <t xml:space="preserve">2025年 第13週（3/24～3/30） </t>
    <phoneticPr fontId="5"/>
  </si>
  <si>
    <t>例年並み</t>
    <rPh sb="0" eb="3">
      <t>レイネンナ</t>
    </rPh>
    <phoneticPr fontId="83"/>
  </si>
  <si>
    <t>生活衛生課によると、東浦町の飲食店『都やこ』が、先月28日に提供した料理や仕出し弁当を食べた男女26人が、下痢やおう吐などを発症。保健所が検査した結果、店の調理従事者1人と客の便から、ノロウイルスを検出した。そのため、ノロウイルスによる集団食中毒と断定。
また愛知県は、食品衛生法に基づき、店を無期限の営業禁止処分とした。</t>
    <phoneticPr fontId="83"/>
  </si>
  <si>
    <t>TREND NEWS CASTER</t>
    <phoneticPr fontId="83"/>
  </si>
  <si>
    <t>神奈川県は３日、同県大井町のサービス付き高齢者向け住宅「グランデュオイルカ２号館」で食事をした入居者や職員ら男女２７人が嘔吐や発熱などの症状を訴え、うち７０代の男性入居者が死亡したと発表した。患者の便からノロウイルスが検出され、県は施設内で提供された給食による食中毒と断定した。死亡と食中毒との因果関係は不明としている。</t>
    <phoneticPr fontId="83"/>
  </si>
  <si>
    <t>山陽新聞</t>
    <rPh sb="0" eb="4">
      <t>サンヨウシンブン</t>
    </rPh>
    <phoneticPr fontId="83"/>
  </si>
  <si>
    <t>静岡第一放送</t>
    <rPh sb="0" eb="2">
      <t>シズオカ</t>
    </rPh>
    <rPh sb="2" eb="4">
      <t>ダイイチ</t>
    </rPh>
    <rPh sb="4" eb="6">
      <t>ホウソウ</t>
    </rPh>
    <phoneticPr fontId="83"/>
  </si>
  <si>
    <t>静岡市保健所によりますと、3月31日午後3時過ぎ、静岡市葵区のイタリア料理店で開かれた歓送迎会で食事をしたグループから、下痢やおう吐などの症状を呈している人が複数いると通報がありました。保健所の調査の結果、3月29日夜から、この飲食店で食事をした1グループ18人のうち11人が症状を示していることが分かり、患者や調理従事者からノロウイルス</t>
    <phoneticPr fontId="83"/>
  </si>
  <si>
    <t>静岡県</t>
    <rPh sb="0" eb="3">
      <t>シズオカケン</t>
    </rPh>
    <phoneticPr fontId="83"/>
  </si>
  <si>
    <t>豪華客船でノロウイルスの集団食中毒、乗客乗員２４０人以上が症状訴え</t>
    <rPh sb="0" eb="2">
      <t>ゴウカ</t>
    </rPh>
    <rPh sb="2" eb="4">
      <t>キャクセン</t>
    </rPh>
    <rPh sb="12" eb="14">
      <t>シュウダン</t>
    </rPh>
    <rPh sb="14" eb="17">
      <t>ショクチュウドク</t>
    </rPh>
    <rPh sb="18" eb="20">
      <t>ジョウキャク</t>
    </rPh>
    <rPh sb="20" eb="22">
      <t>ジョウイン</t>
    </rPh>
    <rPh sb="25" eb="28">
      <t>ニンイジョウ</t>
    </rPh>
    <rPh sb="29" eb="31">
      <t>ショウジョウ</t>
    </rPh>
    <rPh sb="31" eb="32">
      <t>ウッタ</t>
    </rPh>
    <phoneticPr fontId="5"/>
  </si>
  <si>
    <t>　（ＣＮＮ） 豪華客船「クイーン・メリー２」でノロウイルスを原因とする集団食中毒が発生し、乗客乗員２４０人以上が下痢や嘔吐（おうと）などの症状を訴えている。米疾病対策センター（ＣＤＣ）が明らかにした。同船は３月８日に英サウサンプトンを出港し、今月６日に同地に戻る予定。カリブ海をめぐる４週間の大西洋横断クルーズは終わりに近づいている。運航しているのはカーニバル・コーポレーション傘下のキュナード・ライン。ＣＤＣによれば、航海中に乗客２５３８人のうち２２４人がノロウイルス感染の症状を訴えた。乗員１２３２人中１７人も体調を崩している。専門家によると、ノロウイルスは感染力が強く、クルーズ船のように閉ざされた空間に人々が集まる状況では感染拡大の可能性がさらに高まる。クイーン・メリー２の乗客は下痢や嘔吐などの症状を訴えており、キュナード・ラインは集団感染が確認されたことを受けて船内の洗浄や消毒を増やしているという。感染した患者は隔離され、便の検査が行われている。
キュナードはＣＮＮの取材に対し、食中毒の症状がある乗客については緊密な観察を続けていると説明。船内は徹底洗浄を行ったと強調し、「報告された症例は既に減少している」とした。</t>
    <phoneticPr fontId="83"/>
  </si>
  <si>
    <t>https://www.cnn.co.jp/travel/35231301.html?ref=rss</t>
    <phoneticPr fontId="83"/>
  </si>
  <si>
    <t>カリブ海</t>
    <rPh sb="3" eb="4">
      <t>カイ</t>
    </rPh>
    <phoneticPr fontId="83"/>
  </si>
  <si>
    <t>食肉を加熱不十分なまま提供「佐世保市の飲食店食中毒で営業停止」4人からカンピロバクター検出《長崎》</t>
    <phoneticPr fontId="15"/>
  </si>
  <si>
    <t>　佐世保市保健所から4月1日と2日の2日間、営業停止処分を受けたのは佐世保市栄町の「やきとり処ロマン」です。先月22日に店で飲食した男女6人のうち、4人に腹痛や下痢などの食中毒の症状が出ました。保健所が調査を行ったところ、加熱用の食肉を加熱が不十分なまま提供したことなどが分かり、4人の便からは「カンピロバクター」が検出されたということです。佐世保市保健所は、食肉は十分に加熱し、生食は避けることなどを呼びかけています。</t>
    <phoneticPr fontId="15"/>
  </si>
  <si>
    <t>https://news.ntv.co.jp/n/nib/category/society/niab05907e0aee40ba9775505e56ef56f6</t>
    <phoneticPr fontId="15"/>
  </si>
  <si>
    <t>長崎県</t>
    <rPh sb="0" eb="2">
      <t>ナガサキ</t>
    </rPh>
    <rPh sb="2" eb="3">
      <t>ケン</t>
    </rPh>
    <phoneticPr fontId="15"/>
  </si>
  <si>
    <t>長崎国際テレビ</t>
    <rPh sb="0" eb="2">
      <t>ナガサキ</t>
    </rPh>
    <rPh sb="2" eb="4">
      <t>コクサイ</t>
    </rPh>
    <phoneticPr fontId="15"/>
  </si>
  <si>
    <t>仕出し弁当を食べた32人が食中毒の症状　総社市内の仕出し店を5日間の営業停止処分に【岡山】</t>
  </si>
  <si>
    <t>岡山県</t>
    <rPh sb="0" eb="3">
      <t>オカヤマケン</t>
    </rPh>
    <phoneticPr fontId="15"/>
  </si>
  <si>
    <t>　先月（3月）29日、岡山県内の法事などで、仕出し弁当を食べた32人に食中毒の症状があり、岡山県は弁当を作った仕出し店を5日間の営業停止処分にしました。岡山県によりますと、3月31日に医療機関から備中保健所に「3月29日に行われた法事で提供された仕出し弁当を食べた人の中に下痢や嘔吐などがあり、入院している」と連絡がありました。保健所が調べたところ、弁当を食べた3グループの内、32人に症状があることがわかりました。このうち、2人は入院しましたが、容態は快方に向かい、今は退院しているということです。保健所は、総社市総社のそうざい製造業、栢原商店が作った弁当が原因とする食中毒と断定し、店をきょう（3日）から7日まで5日間の営業停止処分としました。</t>
    <phoneticPr fontId="15"/>
  </si>
  <si>
    <t>https://news.yahoo.co.jp/articles/c08207147d2618287f647904ffc18c79f8a5b441</t>
    <phoneticPr fontId="15"/>
  </si>
  <si>
    <t>山陽放送</t>
    <rPh sb="0" eb="4">
      <t>サンヨウホウソウ</t>
    </rPh>
    <phoneticPr fontId="15"/>
  </si>
  <si>
    <t xml:space="preserve">焼き鳥店で6人食中毒 下痢、腹痛などの症状 患者からカンピロバクター検出 店を営業禁止に=浜松市 </t>
    <phoneticPr fontId="15"/>
  </si>
  <si>
    <t>静岡県</t>
    <rPh sb="0" eb="3">
      <t>シズオカケン</t>
    </rPh>
    <phoneticPr fontId="15"/>
  </si>
  <si>
    <t>　3月23日に浜松市中央区にある焼き鳥店を利用した6人が発熱や腹痛、下痢など食中毒症状を訴え、浜松市は4月2日付でこの店に営業禁止命令を出しました。浜松市保健所によりますと、食中毒が発生したのは、浜松市中央区肴町の焼き鳥店です。この店を利用したという人から「8人で利用したところ、そのうち6人が発熱、腹痛、下痢などの症状が出ている」と、3月28日に電話で届け出があったということです。届け出を受けて調査を行ったところ、この店で提供された焼き鳥、唐揚げ、とり釜飯、ポテトフライなどを食べた6人（1グループ、男性6人、20〜26歳）が、下痢、腹痛、発熱などの症状を訴え食中毒と診断されました。6人は全員軽症で、現在は快方に向かっているということです。6人が共通して食べたのが、この店で提供された食事に限られたことや、患者の便からカンピロバクターが検出されたことから、市は食中毒と断定し、4月2日付けで、この店に衛生状況の改善が確認されるまでの間、営業禁止を命じています。保健所は「新鮮な肉、特に鶏肉は中心部まで十分な加熱を施してほしい」と注意を呼びかけています。</t>
    <phoneticPr fontId="15"/>
  </si>
  <si>
    <t>静岡放送</t>
    <rPh sb="0" eb="4">
      <t>シズオカホウソウ</t>
    </rPh>
    <phoneticPr fontId="15"/>
  </si>
  <si>
    <t>https://news.yahoo.co.jp/articles/d9cd0503fd26b0489a59adbf9dfdd0ccf29146fc</t>
    <phoneticPr fontId="15"/>
  </si>
  <si>
    <t>カンピロバクターによる食中毒　奈良市の飲食店利用の4人が嘔吐・下痢など　店に3日間の営業停止命じる</t>
    <phoneticPr fontId="15"/>
  </si>
  <si>
    <t>　奈良市は4月3日、市内の飲食屋でカンピロバクターによる食中毒が発生したと発表しました。奈良市保健所保健衛生課の発表によると、3月28日、市内の医療機関から「食中毒様症状を呈した患者1名を診察した」と届け出がありました。食品衛生法による調査をしたところ、市内の飲食店「濔風Deefuu」を3月25日午後7時ごろに利用した1組4人に、発熱、嘔吐、下痢などの症状が出ていることが分かりました。市は、患者が同時期に発症していること、便からカンピロバクターを検出し、その潜伏期間や症状が合致する こと、患者を診察した医師から食中毒の届け出がされたことから、当該飲食店に起因する食中毒と断定。店に対し、4月3日から5日まで、3日間の営業停止を命じました。患者は全員快方に向かっているということです。</t>
    <phoneticPr fontId="15"/>
  </si>
  <si>
    <t>https://www.fnn.jp/articles/-/852390</t>
    <phoneticPr fontId="15"/>
  </si>
  <si>
    <t>奈良県</t>
    <rPh sb="0" eb="3">
      <t>ナラケン</t>
    </rPh>
    <phoneticPr fontId="15"/>
  </si>
  <si>
    <t>関西テレビ</t>
    <rPh sb="0" eb="2">
      <t>カンサイ</t>
    </rPh>
    <phoneticPr fontId="15"/>
  </si>
  <si>
    <t>「県南健康福祉センター」の管内にある高齢者施設で、入所者や職員あわせて３５人が下痢やおう吐などの症状を訴え、検査の結果ノロウイルスが検出されました。
全員快方に向かっているということですが、県はノロウイルスによる集団感染が発生したとしてこの施設に対して手洗いや消毒などの対策を徹底するよう指導しました。</t>
    <phoneticPr fontId="83"/>
  </si>
  <si>
    <t>NHK</t>
    <phoneticPr fontId="83"/>
  </si>
  <si>
    <t>福島県いわき市は1日、市内の飲食店「八木」（いわき市植田町）で提供された料理を喫食したことにより発生した食中毒事案について、原因施設の営業停止処分を含む行政措置を行ったと公表した。同市は飲食店に対して1日～3日までの営業停止処分を命じた。</t>
    <phoneticPr fontId="83"/>
  </si>
  <si>
    <t>ウェルネスデーリーニュース</t>
    <phoneticPr fontId="83"/>
  </si>
  <si>
    <t>4月1日、岩手県は県央保健所管内の高齢者施設で、ノロウイルスによる感染性胃腸炎の集団発生があったと発表した。利用者と職員合わせて37人が嘔吐や下痢などの症状を訴えていて、うち1人が入院したという。県によると、3月26日に県央保健所管内の高齢者施設（利用者86人・職員49人）から複数の利用者と職員に嘔吐や下痢</t>
    <phoneticPr fontId="83"/>
  </si>
  <si>
    <t xml:space="preserve">岩手めんこいテレビ </t>
    <phoneticPr fontId="83"/>
  </si>
  <si>
    <t>旭川市保健所は1日、市内の介護保険施設で入所者と職員の計13人が下痢や嘔吐（おうと）などの感染性胃腸炎とみられる症状を訴え、このうち便を検査した7人からノロウイルスが確認されたと発表した</t>
    <phoneticPr fontId="83"/>
  </si>
  <si>
    <t>北海道新聞</t>
    <rPh sb="0" eb="5">
      <t>ホッカイドウシンブン</t>
    </rPh>
    <phoneticPr fontId="83"/>
  </si>
  <si>
    <t>　船橋市保健所は３１日、同市本町２の飲食店「音波　船橋店」で生カキを食べた２グループ３人が下痢や嘔吐（おうと）などの症状を訴え、うち２人の便からノロウイルスが検出されたと発表した。市保健所は同店の生カキが原因の食中毒と断定し、同日から３日間、同店に対して加熱不十分なカキの提供を停止とする処分</t>
    <phoneticPr fontId="83"/>
  </si>
  <si>
    <t>千葉日報</t>
    <rPh sb="0" eb="4">
      <t>チバニッポウ</t>
    </rPh>
    <phoneticPr fontId="83"/>
  </si>
  <si>
    <t>千代田区いきいきプラザ一番町で発生したノロウイルスによる集団感染について、3月23日(日)以降新たな感染者は発生しておりません。よって、28日(金)をもって感染対応は収束となりました。ご利用者、ご家族の皆様及び関係する皆様に多大なご迷惑とご心配をおかけしましたことを、心よりお詫び申し上げます。</t>
    <phoneticPr fontId="83"/>
  </si>
  <si>
    <t>カメリアル会</t>
    <rPh sb="5" eb="6">
      <t>カイ</t>
    </rPh>
    <phoneticPr fontId="83"/>
  </si>
  <si>
    <t>　埼玉県は3日、ノロウイルスによる食中毒を発生させたとして、三郷市の飲食店「たいし鮨（ずし）」を食品衛生法に基づき、5日まで3日間の営業停止の行政処分を命じた。
「いちご大福」食べ食中毒、25人おう吐　老舗の和菓子屋、製造従事者2人からノロウイルス検出…営業停止に</t>
    <phoneticPr fontId="83"/>
  </si>
  <si>
    <t>コメから基準値超のカドミウム 小坂町の農事組合法人が生産</t>
    <phoneticPr fontId="15"/>
  </si>
  <si>
    <t xml:space="preserve">   秋田県小坂町の農事組合法人が生産したコメから基準値を超える人体に有害なカドミウムが検出され、この法人はコメの回収を進めることにしています。   基準値を超えるカドミウムが検出されたのは、小坂町にある農事組合法人「熊谷農進」が去年、生産したコメで、県と法人が４日会見しました。それによりますと、この法人が出荷したコメの一部から国の基準値の０.４ｐｐｍを超える０.４７ｐｐｍから０.８７ｐｐｍのカドミウムが検出されたということです。この法人は生産したおよそ８６トンのコメを秋田市や横浜市、仙台市の加工・卸売業者などに出荷していて、その後、青森市の業者などに流通したコメなどから基準値を超えるカドミウムが検出されたということです。法人はこうしたコメを回収することにしていますが、一部は販売された可能性があるということです。
これまでのところ健康被害の報告はないということです。また、出荷されて検査を受けていないものについては今後、検査を行って基準値を超えた場合はすみやかに回収することにしています。原因については、田んぼに水を張ってカドミウムの吸収を抑える「湛水管理」ができていなかったことが考えられ、県は、生産者に対し、管理の徹底を呼びかけることにしています。法人の熊谷聴理事は「多大なご迷惑をおかけし、おわび申し上げます。県からの指導を受けながら対策を進めていきます」と謝罪しました。</t>
    <phoneticPr fontId="15"/>
  </si>
  <si>
    <t xml:space="preserve">イミダクロプリド 使用方法守ればミツバチに影響なし 農水省 - 農業協同組合新聞 </t>
    <phoneticPr fontId="15"/>
  </si>
  <si>
    <t>　農薬取締役法の改正によって農水省はすでに登録された農薬について最新の知見で安全性など再評価を行っており、農薬のミツバチへの影響も新たな方法で評価した。これまでは個々のミツバチが直接農薬を浴びた場合（接触暴露）を評価していた。今回はそれに加えて直接浴びていなくても、農薬が残っている花粉や花蜜をミツバチが巣箱に持ち帰ることによって、巣内の他の成虫や幼虫が食べることによるミツバチの群への影響（経口暴露）も評価した。この評価方法は欧米と同様の考え方だ。農水省はイミダクロプリドを含む殺虫剤38剤についてそれぞれメーカーが申請した被害防止方法を評価した。その結果、▽きゅうりやピーマンなど連続して花が咲く作物にはミツバチが入れない「ハウスなどに使用場所を限定」、▽りんごなど果樹へ散布する場合はミツバチが訪れない「落花後に使用時期を限定」、▽アスパラガスとれんこんに散布する場合、花粉や花蜜の残留する量を減らすため「開花期およびその直前以外に使用時期を限定」といった使用法を守ればミツバチへの影響はないと結論づけた。評価された事例のなかには被害防止方法を申請していない事例もあったが、1000～2000倍の希釈倍率など申請通りの使用法を守ればミツバチへの影響はないとされた。接触暴露については欧米も日本も実測値で評価しているが、経口暴露について欧米では予測モデルによる推計のみで評価しているが、日本は実測値で評価した。
イミダクロプリドは水稲、果樹、野菜、茶などさまざまな害虫に広く使用されている。米国、カナダ、豪州をはじめとする地域で農薬登録されている。欧州は室内等での使用は認められているが、野外での使用は認められていない。現在、食品安全委員会や環境省による評価も実施中。また、農業資材審議会農薬分科会で農薬使用者への影響評価なども実施される予定となっている。これらの評価がすべて終了した後、消費者庁による食品中の残留農薬基準値の設定と合わせ、実施すべき被害防止方法を盛り込んだ内容で登録の変更が行われる予定だ。</t>
    <phoneticPr fontId="15"/>
  </si>
  <si>
    <t>金沢市保健所によりますと、3月28日の夜に店で食事をした10代から50代の男女10人が、翌日に下痢やおう吐、発熱などの症状を訴えたということです。その後の調査で患者6人と従業員2人の便からノロウイルスが検出されたため、金沢市保健所はノロウイルスが原因の食中毒と断定</t>
    <phoneticPr fontId="83"/>
  </si>
  <si>
    <t>尼崎の居酒屋で食中毒　男女8人が腹痛や発熱などの症状</t>
    <phoneticPr fontId="15"/>
  </si>
  <si>
    <t>兵庫県</t>
    <rPh sb="0" eb="3">
      <t>ヒョウゴケン</t>
    </rPh>
    <phoneticPr fontId="15"/>
  </si>
  <si>
    <t>　兵庫県尼崎市保健所は4日、同市道意町6の飲食店「居酒屋　あわい家」で食事をした男女8人が腹痛や下痢、発熱などの症状を訴え、うち少なくとも5人から食中毒を起こす細菌カンピロバクターが検出されたと発表した。市は食中毒と断定し、同店に同日から3日間の営業停止を命じた。同保健所によると、8人は尼崎、西宮市に住む10～50代で、職場の送別会として3月27日夜に15人で同店を利用。鶏のレバーやささみの生肉などを食べ、同29日夜以降に発症した。全員が快方に向かっているという。</t>
    <phoneticPr fontId="15"/>
  </si>
  <si>
    <t>神戸新聞</t>
    <rPh sb="0" eb="4">
      <t>コウベシンブン</t>
    </rPh>
    <phoneticPr fontId="15"/>
  </si>
  <si>
    <t>https://nordot.app/1280834217502326828?c=768367547562557440</t>
    <phoneticPr fontId="15"/>
  </si>
  <si>
    <t>結核例　216例</t>
    <rPh sb="7" eb="8">
      <t>レイ</t>
    </rPh>
    <phoneticPr fontId="5"/>
  </si>
  <si>
    <t>細菌性赤痢2例‌
菌種：S. flexneri（B群）2例＿感染地域：‌‌エジプト1例、国内・国外不明1例</t>
    <phoneticPr fontId="83"/>
  </si>
  <si>
    <t xml:space="preserve">腸管出血性大腸菌感染症23例（有症者8例、うちHUS‌なし）
‌感染地域：‌ ‌国内13例、韓国2例、タイ1例、中国1例、国内・国外不明6例
‌国内の感染地域：‌‌愛知県3例、北海道2例、埼玉県2例、鹿児島県2例、千葉県1例、兵庫県1例、国内（都道府県不明）2例
</t>
    <phoneticPr fontId="83"/>
  </si>
  <si>
    <t xml:space="preserve">年齢群：‌ ‌2歳（1 例 ）、 10 代（2 例 ）、 20 代（8 例 ）、 30 代（4 例 ）、 40代（3例）、　　50 代（3 例 ）、60代（2例）
</t>
    <phoneticPr fontId="83"/>
  </si>
  <si>
    <t>血清群・毒素型：‌ ‌O26‌VT1（5例）、O157‌VT2（2例）、O8‌ VT2（2例）、O103‌VT1（1例）、O157‌VT1・VT2（1例）、O26‌VT2（1例）、　　　　その他・不明（11例）
累積報告数：296例（有症者107例、うちHUS‌2例．死亡なし）</t>
    <phoneticPr fontId="83"/>
  </si>
  <si>
    <t>E型肝炎8例
　感染地域（感染源）：‌千葉県1例（豚しゃぶ）、東京都1例（馬レバ刺し）、
　岐阜県1例（不明）、岡山県1例（不明）、国内（都道府県不明）2例（不明2例）、
　国内・国外不明2例（不明2例）
A型肝炎2例
　感染地域：広島県1例、高知県1例</t>
    <phoneticPr fontId="83"/>
  </si>
  <si>
    <t>レジオネラ症30例（肺炎型27例、ポンティアック熱型2例、無症状病原体保有者1例）‌　
   感染地域：千葉県3例、埼玉県2例、静岡県2例、大阪府2例、北海道1例、岩手県1例、秋田県1例、福島県1例、群馬県1例、      
   東京都1例、新潟県1例、石川県1例、三重県1例、兵庫県1例、奈良県1例、山口県1例、愛媛県1例、福岡県1例、
   山形県/東京都1例、国内（都道府県不明）2例、国内・国外不明4例
‌
年齢群：20代（1例）、40代（1例）、50代（3例）、60代（7例）、70代（9例）、80代（5例）、90代以上（4例．うち1例死亡）
   累積報告数：382例</t>
    <phoneticPr fontId="83"/>
  </si>
  <si>
    <t>アメーバ赤痢6例（腸管アメーバ症6例）
‌   感染地域：‌大阪府2例、山梨県1例、福岡県1例、国内（ 都 道 府 県 不明）1例、国内・国外不明1例‌
   感染経路：‌性的 接 触 2 例（ 同 性 間 1 例 、異性 / 同 性 間 1 例 ）、その他・不明4例
   ウイルス性肝炎3例‌ B型肝炎ウイルス3例＿感染経路：‌性的 接 触 1 例（ 異 性 間 ）、その他・不明2例</t>
    <phoneticPr fontId="83"/>
  </si>
  <si>
    <t>2025年第12週</t>
    <rPh sb="4" eb="5">
      <t>ネン</t>
    </rPh>
    <rPh sb="5" eb="6">
      <t>ダイ</t>
    </rPh>
    <rPh sb="8" eb="9">
      <t>シュウ</t>
    </rPh>
    <phoneticPr fontId="83"/>
  </si>
  <si>
    <r>
      <t xml:space="preserve">対前週
</t>
    </r>
    <r>
      <rPr>
        <b/>
        <sz val="14"/>
        <color rgb="FF7030A0"/>
        <rFont val="ＭＳ Ｐゴシック"/>
        <family val="3"/>
        <charset val="128"/>
      </rPr>
      <t>インフルエンザ 　　     　      -13%   減少</t>
    </r>
    <r>
      <rPr>
        <b/>
        <sz val="11"/>
        <color rgb="FF7030A0"/>
        <rFont val="ＭＳ Ｐゴシック"/>
        <family val="3"/>
        <charset val="128"/>
      </rPr>
      <t xml:space="preserve">
</t>
    </r>
    <r>
      <rPr>
        <b/>
        <sz val="14"/>
        <color rgb="FF7030A0"/>
        <rFont val="ＭＳ Ｐゴシック"/>
        <family val="3"/>
        <charset val="128"/>
      </rPr>
      <t>新型コロナウイルス          　-19% 　減少</t>
    </r>
    <rPh sb="0" eb="3">
      <t>タイゼンシュウゾウカゾウカゲンショウ</t>
    </rPh>
    <rPh sb="33" eb="35">
      <t>ゲンショウ</t>
    </rPh>
    <rPh sb="61" eb="63">
      <t>ゲンショウ</t>
    </rPh>
    <phoneticPr fontId="83"/>
  </si>
  <si>
    <t>2025年第12週（3月17日〜3月23日）</t>
    <phoneticPr fontId="83"/>
  </si>
  <si>
    <t>https://www.vietnam.vn/ja/vu-nghi-ngo-doc-tai-tp-ho-chi-minh-truy-xuat-den-tan-cung-nguon-goc-thuc-pham</t>
  </si>
  <si>
    <t>トランプ氏が相互関税発表、日本は24％　全ての国に一律10％</t>
    <phoneticPr fontId="83"/>
  </si>
  <si>
    <t>　トランプ米大統領は２日、貿易相手国に対し相互関税を課すと発表した。全ての輸入品に一律１０％の基本関税を課した上で、各国の関税や非関税障壁を考慮し、国・地域別に税率を上乗せする。国・地域別の関税率は日本が２４％、欧州連合（ＥＵ）が２０％、英国が１０％などとなっている。中国は発動済みの２０％に加え、３４％を上乗せする。
トランプ氏はホワイトハウスのローズガーデンで会見し、「何十年もの間、米国は近くて遠い国々、敵も味方も関係なく、略奪されてきた。これは独立宣言だ」と表明。「われわれはついに米国を第一にする」とし、「貿易赤字はもはや単なる経済問題ではない。国家緊急事態だ」と語った。
ホワイトハウス当局者によると、一律１０％の基本関税は５日に発効する。国・地域別の上乗せ分は９日に発効し、約６０カ国が対象となる。
フィッチ・レーティングスの米調査責任者オル・ソノラ氏によると、今回の関税発動で米国の実効輸入税率は２０２４年時点の２．５％から２２％に急上昇する。</t>
    <phoneticPr fontId="83"/>
  </si>
  <si>
    <t>　https://jp.reuters.com/markets/japan/funds/B2TZTNUZA5MZHG3W4UTL5OTO3Q-2025-04-02/</t>
    <phoneticPr fontId="83"/>
  </si>
  <si>
    <t>https://www.nikkei.com/article/DGXZQOGN01E400R00C25A4000000/</t>
    <phoneticPr fontId="83"/>
  </si>
  <si>
    <t>　米外食チェーンの「フーターズ」を運営するフーターズ・オブ・アメリカは3月31日、テキサス州の裁判所に日本の民事再生法にあたる米連邦破産法第11条（チャプター11）の適用を申請したと発表した。米国では昨年から外食企業の経営破綻が相次いでいる。長引くインフレに加え、消費者心理の悪化で不要不急の支出が減少している可能性がある。フーターズ・オブ・アメリカは米国で直営店約150店を運営している。創業者が支援しているフランチャイズ店の運営グループに店舗を譲渡することで負債の返済を計画している。既存の店舗は当面営業を継続する。米国では外食企業の不振が鮮明だ。2024年5月にシーフードレストランのレッドロブスターが破産を申請、11月にはファミレスのTGIフライデーズが経営破綻した。米国ではフルサービスのレストランの価格は25年2月に前年同月比3.7%上昇するなど、全体平均より高い物価上昇が続く。ウエーターに支払うチップの基準額も上がっており、庶民にとっては負担感が強い。足元では関税政策に起因して消費者心理も悪化している。中低所得層を中心に割高な外食を手控え、自炊に切り替える動きが広がる。安く食品を扱う大手小売りに客足が向く一方、マクドナルドなど大手ファストフードチェーンも業績が悪化している。人流データ分析を手掛ける米プレーサーAIによると、全米のフーターズ店舗の25年2月の平均集客数は前月比で1.7%減、前年同月比で21%減だった。フーターズは1983年、南部フロリダ州発祥で、露出度の高いオレンジ色の制服を着た女性ウエーターが接客することで人気を博した。米国では現在約300店ある。一時は日本など海外でも多店舗展開していた。　ただ、最近はそうしたビジネスモデルに逆風が吹いている。米メディアによると、フーターズは女性のみを雇用していることが雇用機会均等に反しているとして、当局から訴訟を起こされ25万ドル（約3700万円）の和解費用を支払った。破綻の背景には、消費者がこうしたサービスを好まなくなった嗜好の変化を指摘する声もある。</t>
    <phoneticPr fontId="83"/>
  </si>
  <si>
    <t>イーロン・マスク氏、政権要職から退任か　トランプ大統領が検討と米メデ</t>
    <phoneticPr fontId="83"/>
  </si>
  <si>
    <t>　トランプ大統領は実業家のイーロン・マスク氏について、近く、政権の要職から退任させる考えを側近らに伝えたとアメリカメディアが報じました。
　政治専門メディアポリティコによりますと、トランプ大統領は「政府効率化省」トップのイーロン・マスク氏について「数週間以内に現在の役職を退く」と周囲に伝えたということです。マスク氏は年間で最大130日の勤務が可能な「特別政府職員」で、早ければ5月下旬に任期が終わる見通しでした。
　退任後も「非公式な顧問」として役割を担う可能性があるということです。トランプ大統領は先月31日、マスク氏について「ある時点で自分の会社に戻りたくなるだろう」「引きとめられる限り引きとめたい」と述べていました。　ポリティコは、退任を巡る背景について「トランプ政権の側近や支持者たちが、マスク氏の予測不能な行動にいらだち、マスク氏は政治的な負債だとみなすようになっている」と伝えています。</t>
    <phoneticPr fontId="83"/>
  </si>
  <si>
    <t>https://www.youtube.com/watch?v=y62k3vnr_os</t>
    <phoneticPr fontId="83"/>
  </si>
  <si>
    <t>https://www.jetro.go.jp/biznews/2025/04/05f876da165a31a0.html</t>
    <phoneticPr fontId="83"/>
  </si>
  <si>
    <t>　英国環境・食料・農村地域省（DEFRA）は3月26日、英国の食料戦略の策定に向けた諮問委員会の第1回会合を開催した。健康的な食生活、食料安全保障、環境、経済成長などを軸に月に一度のペースで議論が行われ、2025年夏に報告書が取りまとめられる見込み。3月21日のDEFRAの発表外部サイトへ、新しいウィンドウで開きますによれば、諮問委員会の議長はダニエル・ザイヒナー担当相（食料安全保障・農村問題担当）が務め、DEFRAと食料品流通協会（IGD）が事務局を運営する。諮問委員会の民間構成員は、食品製造業5人、慈善団体2人、食品卸売業1人、食品小売業1人、農業1人、大学1人となっている。
ジャンクフードに対する規制は強化されるか
英国の食料戦略については、保守党政権下の2019年に自然派ファストフードレストラン「レオン」の共同創設者であるヘンリー・ディンブルビー氏を諮問委員会のリーダーに据え、2021年に国家食料戦略に関する調査報告書外部サイトへ、新しいウィンドウで開きますが答申されている（2021年7月21日記事参照）。しかし、同報告書に盛り込まれた砂糖・塩利用税や食品企業の情報開示義務などの提案が政府に採用されることはなく（2022年6月15日記事参照）、不満を抱いたディンブルビー氏が2023年に政府の役職を辞任した経緯がある（「サンデー・タイムズ」紙2023年3月19日）。
　今回、諮問委員会の構成員に選ばれた慈善団体の1つ「食品財団」（Food Foundation）のアンナ・テイラー氏は、かつて2021年の国家食料戦略の際にディンブルビー氏の主任独立顧問を務めており、ジャンクフード規制などについて同氏と考えが近い
食品業界誌「The Grocer」の3月27日の報道によれば、ザイヒナー担当相は、「われわれは、ディンブルビー氏が報告書で指摘したジャンクフードのサイクルを認識しており、現在、成長とより良い成果が得られる好循環について話している。われわれはゼロからやり直すつもりはない」と語った。一方で、HFSS食品（注1）や超加工食品（注2）への新たな課税導入について問われ、「何も決まっていないし、何も排除されていない」と答えている。2025年10月からは、HFSS食品について複数購入での割引販売や午後9時以前のテレビ広告およびオンラインでの有料広告の禁止が施行される予定だが、さらなる規制や課税が導入されるのか今後の議論が注目される。
（注1）高脂肪、高糖分、高塩分（High in fat, sugar, or salt）の食品。
（注2）複数の食材を工業的に配合して製造された加工度が高い製品。一般的に糖分、塩分を多く含むほか、添加物が加えられていることが多い。</t>
    <phoneticPr fontId="83"/>
  </si>
  <si>
    <t>https://www.jiji.com/jc/article?k=3570597&amp;g=cgtn</t>
    <phoneticPr fontId="83"/>
  </si>
  <si>
    <t>　大理双廊古鎮にある覇王茶姫の店舗（2025年3月28日提供）(c)CGTN Japanese
今年に入ってから、複数の中国茶系飲料会社が海外資本市場に積極的に進出しています。最新の事例は中国茶を使ったミルクティーブランド覇王茶姫（CHAGEE、チャジー）です。
　覇王茶姫は26日、米証券取引委員会（SEC）に目論見書を提出し、ナスダックに上場する予定です。上場に成功すれば、覇王茶姫は米国株式市場に上陸する初の中国茶系飲料ブランドとなります。　公開された資料によると、覇王茶姫は2017年に中国南西部の雲南省で創業しました。製品は茶の生葉と牛乳から作られたミルクティーが中心で、これらの製品は急速に人気を集めています。全世界の店舗数は2024年末時点で6000店舗を超えており、会員数は全世界で1億7000万人を突破しています。当日発表された目論見書によると、覇王茶姫の2024年の総商品取引額(GMV)は295億元（約6124億円）で、2024年の売上高は124億500万元（約2575億円）、純利益は25億1500万元（約522億円）で、純利益率は20.3%となっています。
　リサーチ会社の艾媒諮詢（iiMedia Research）が以前に発表した報告によると、中国の新式茶系飲料業界は既に初期の急速な拡大の段階から細分化された運営を重視するストック競争の段階に移行しており、業界内の競争の激化で、市場は相対的に飽和状態に向かっているものの、市場規模は今後数年間は小幅ながら安定した成長を保つものとみられます。2025年の市場規模は3700億元（約7兆6800億円）を超え、成長率は5.7%に達する見込みです。
　メディアの統計によると、中国の茶系飲料ブランドの海外店舗数は現在までに、喜茶（HEYTEA、ヘイティー）が70店超、覇王茶姫が100店超、蜜雪氷城（Mixue、ミーシュエ）が約5000店となっています。
　中国証券大手の銀河証券のアナリスト、顧熹閩氏は、「現在、中国の茶系飲料のトップ企業はおおむね、既に海外資本市場に参入しているか、参入を計画している。これは企業の資金調達の改善に役立つだけでなく、企業が国際市場と国内市場の二つを統合するのにも役立つ。茶系飲料はサプライチェーンの標準化が容易であることなどの特徴を考えると、中国の良質な茶系飲料企業の海外市場での成長が期待される」と述べています。(c)CGTN Japanese/AFPBB News</t>
    <phoneticPr fontId="83"/>
  </si>
  <si>
    <t>TOPPANグループ、伊のフィルムメーカー買収 - 日本食糧新聞・電子版</t>
    <phoneticPr fontId="83"/>
  </si>
  <si>
    <t>https://news.nissyoku.co.jp/flash/1159705</t>
    <phoneticPr fontId="83"/>
  </si>
  <si>
    <t>　TOPPANホールディングスのグループ会社であるTOPPAN Speciality Films Private Limited（本社＝インド・パンジャーブ州）は、包装用フィルムの製造販売を行うイタリア企業であるIrplast S.p.A（本社＝イタリア・トスカーナ州）の発行済み株式の80％を取得することで合意した。
　TOPPANグループは、ワールドワイドで脱アルミ化やリサイクル適性に優れたモノマテリアルソリューションの供給を目指しています。Irplast社が保有する同時二軸延伸技術による高機能BOPPフィルムは、耐久性が高く、耐熱性に優れている特長があります。熱収縮が小さく寸法が安定することから、バリア劣化を抑制するだけでなく、薄膜化（ダウンゲージ）を可能にするため、プラスチック使用量削減にも寄与し、高い環境性能を有します。このため、食品や日用品などの分野でパッケージやラベル、プリントテープなどとして幅広く使用されています。TOPPANグループはIrplast社の高機能BOPPフィルムの成膜ノウハウと、TOPPANグループが持つ幅広い技術やソリューションを組み合わせることにより、高機能BOPPフィルム製品のポートフォリオを強化し、サステナブルソリューションをワールドワイドで拡大します。
　本買収の背景と目的
TOPPANグループは、「Digital＆Sustainable Transformation」を中期経営計画のキーコンセプトとし、「DX」と「SX」によってワールドワイドで社会課題を解決するリーディングカンパニーを目指しています。現中期経営計画（2024年3月期～2026年3月期）においては、DX事業、SX・海外生活系事業、半導体関連事業を成長事業として設定し、事業ポートフォリオ変革を進めています。
　海外生活系事業においては、近年の世界的な地球環境保全に対する意識の高まりを受け、特にパッケージ分野で成長を続ける軟包装を中心に、グローバルブランドの顧客から、環境対応を求められています。世界のパッケージ市場では、循環型社会の実現に向け、環境先進国である欧州諸国を中心に、環境適性/リサイクル性能に優れた環境配慮型製品の需要が急速に高まっています。
　TSFによる本買収により、Irplast社が持つ熱収縮に強い高機能BOPPフィルムの成膜技術やノウハウは、TOPPANグループの技術ポートフォリオの拡大につながり、TOPPANグループが目指す持続可能な社会の実現に貢献します。</t>
    <phoneticPr fontId="83"/>
  </si>
  <si>
    <t>https://www.vietnam.vn/ja/canh-bao-nong-cua-lien-minh-chau-au-ve-nong-san-xuat-khau</t>
    <phoneticPr fontId="83"/>
  </si>
  <si>
    <t>　2025年3月にホーチミン市で開催されるベトナム野菜・果物の生産・加工技術に関する国際展示会で輸出用農産物を展示するブース。ベトナムのEUへの農産物輸出は急速に増加している。生産、収穫、予備加工、包装をしっかり行わなければ、農産物は困難に直面するでしょう。なぜなら、EU は品質に対する規制をますます強化しており、政策には多くの変更があるからです。
　ベトナム果物野菜協会の情報によると、過去4年間でEUへの農林水産物の輸出額は50％未満増加したが、警告件数は300％近く増加した。具体的には、2020年にベトナムのEUへの農産物輸出は29億ドルを超え、2024年には42億ドル以上に増加すると予想されており、ベトナムのEUへの農産物輸出が警告される事例が急増している。 2020年には、植物、水産、畜産の分野で40件の警告が発令されました。 2023年には67件の警告に増加し、2024年には114件の警告に増加しました。 2025年の最初の2か月間だけでも、ベトナムは16件の警告を受け続けた。主な警告は、農薬残留物、微生物汚染とマイコトキシン、重金属残留物です。養殖業における警告は、製品中の抗生物質残留物です。さらに、食品添加物や環境汚染物質などに関する警告も多数あります。ベトナム果物野菜協会のグエン・ヴァン・ムオイ副事務局長によると、管理機関は、疫学と検疫に関する規制の遵守を確実にするために、輸出用農産物のサプライチェーン、原材料エリア、生産、加工、包装、輸送施設の検査と厳重な監視を強化する必要があるという。ベトナム果物野菜協会のグエン・ヴァン・ムオイ副事務局長は、各国の傾向として農産物、食品、魚介類に対する食品安全検査措置を強化することになっていると述べた。したがって、EUに輸出される農産物はトレーサビリティを確保した安全性を確保し、合理的に利用されなければなりません。例えば、2017年後半、欧州委員会は、ベトナムの取り組みが違法漁業対策にまだ不十分であるという理由で、この市場に輸出されるベトナム産水産物に対する「イエローカード」を撤回した。 EUは、炭素排出量を削減し、環境に優しい製品を優先するためのさまざまな措置を採用しています。
　農産物がEUへの輸出基準を満たすためには、安全な生産から包装、予備処理、加工に至るまで、克服しなければならない一連の問題があり、そのすべてにおいて非常に厳格な手順に従う必要があります。植物分野では、農薬残留に関するEUの警告が最も高い割合を占めています（警告総数の約56.7％）。主な理由は、ベトナムの農作物栽培において、特に手順や規制に従わずに使用される場合、依然として肥料や化学物質が過剰に使用されていることです。ベトナム果物野菜協会のグエン・ヴァン・ムオイ副事務局長は、「ドリアンの木が実をつけている場合、肥料供給業者は農家にドリアンの木1本あたりリン酸2kgの使用を推奨していますが、私が農園に行って農家に尋ねたところ、1本の木に5～6kg使用していることが多いことがわかりました。他の種類の肥料や化学薬品を使用している場合も、このような状況はよくあります。そのため、農産物を検査すると、残留基準違反がよくあります。養殖業界の現実は、抗生物質の乱用であり、間違った種類の抗生物質を恣意的に使用したり、間違った用量を使用したり、養殖プロセスにおける有害な細菌に対する理解が不足しています。</t>
    <phoneticPr fontId="83"/>
  </si>
  <si>
    <t>　中国政府はこのほど、食品安全に関する国家基準と修正リスト59項目を発表しました。うち、食品ラベルの基準二つが人々の注目を集めています。関連内容から、食品ラベルの新基準が施行されると、新たな変化が生じるとみられています。今回発表された新基準では、食品のデジタルラベルの定義と応用の要求が明確になりました。消費者はQRコードをスキャンすることで、食品情報に関する紹介画面の拡大、音声読み上げ、動画解説などの機能が利用できるようになります。それにより、消費者は該当食品の情報を簡単に入手して安全性と栄養情報を理解することができます。また、これまでの「無添加」という表示は生産過程を対象とするもので、最終的な商品に含まれる原料や成分と完全に一致するものではありません。例えば、ある果汁飲料のパッケージには「ショ糖無添加」と表示されていますが、果汁自体に本来糖分が多く含まれているため、「ショ糖無添加」の表示は、消費者が糖分ゼロと誤解し、消費者をミスリードすることになります。
　多くの食品メーカーは消費者が食品添加物を好ましくないと考えている心理を利用し、「無添加」「添加物ゼロ」などの表示で消費者を引き付けています。こうしたミスリードを避けるため、新しい基準が実施された後、食品包装ラベルは食品の成分を強調するために、「無添加」「添加物ゼロ」などの表示を使用することができなくなります。このほか、新たな基準では従来までの賞味期限から、年月日の順で明確に表示された「賞味期限期日」方式に調整され、賞味期限情報の表示がより直感的になります。同時に、賞味期限が6カ月以上の食品の場合、食品の賞味期限と期日（年と月）を表示するだけで良く、国際基準に合わせた対応となっています。
　新たな基準は、さらに生産者が自主的に消費者の参考用として包装食品の「消費保存期限」を最終消費期限として表示することが規定されています。これにより、食品の安全を確保するとともに、食品の浪費を最大限に防ぐことができます。</t>
    <phoneticPr fontId="83"/>
  </si>
  <si>
    <t>https://news.yahoo.co.jp/articles/7d00b8f24e299b6dcbd007e40b63f851cefe7b16</t>
    <phoneticPr fontId="83"/>
  </si>
  <si>
    <t xml:space="preserve">  韓国の大手百貨店・現代百貨店は27日、2025年1月1日から3月26日までの全国各店（狎鴎亭本店、貿易センター店など）におけるレストラン街の売り上げが前年同期比で12.6％増加したと発表した。現代百貨店によると、レストラン街への来店が増えている主な理由は「快適で上質な屋内環境」だという。洗練されたインテリアやスムーズな駐車・移動動線などが好評を得ている。特に30〜40代の来店が顕著で、同年代の売り上げは31.7％増加。乳幼児向け休憩室や授乳室などの設備が整っており、子連れファミリー層の支持を集めていると分析される。また、高騰する物価の中、百貨店のポイント制度やプロモーションを活用すれば、手頃な価格で食事ができる“コスパの良さ”も人気の要因だ。全国の有名飲食店が出店しており、メニューの多様性も魅力である。かつては“高級レストラン街”のイメージが強かったが、物価上昇で外食費がかさむ現在、百貨店のレストラン街は「リーズナブルな外食スポット」として再評価されている。また、食事をきっかけに他の売場で買い物をする「連動購買率」も高く、今年2月の調査では、夕食時間にレストラン街を利用した顧客の48.1％が当日中にファッション・雑貨・子ども用品などを購入したという。
現代百貨店はこれを受け、夕方以降（午後5時以降）に利用可能な「Dining Week（ダイニング・ウィーク）」を毎月開催。人気レストランの価格を40％割引するイベントで、3月の実施期間は3月28日から4月6日まで全国の各店舗で開催される。現代百貨店の関係者は「美食に対する顧客の関心が高まっており、百貨店内のレストランに訪れる方が急増している」としている。</t>
    <phoneticPr fontId="83"/>
  </si>
  <si>
    <t>https://www.afpbb.com/articles/-/3570262</t>
    <phoneticPr fontId="83"/>
  </si>
  <si>
    <t xml:space="preserve">  ロバート・F・ケネディ・ジュニア米厚生長官は28日、低所得者向け食料購入補助制度（フードスタンプ）を使って加糖飲料を購入することを禁止するよう各州当局に呼び掛けた。ケネディ氏は米国で最も貧しい州の一つウェストバージニア州で開催されたイベントに同州のパトリック・モリッシー知事（共和党）と共に出席。
同州はフードスタンプを使ってコカ・コーラやペプシのような炭酸飲料を購入するのを防ぐため、権利放棄を申請したと発表。
「私がきょう、国民と他の州知事たちに伝えたいメッセージは、モリッシー知事に続いて厚生省に権利放棄を申請すれば、われわれはそれを認めるということだ」と続けた。「補助的栄養支援プログラム（SNAP）」と呼ばれるフードスタンプ制度は公金で運営され、低所得世帯に果物や野菜、肉、乳製品などを購入できるカードを提供している。監督官庁の農務省によると、同制度では加糖飲料を含む「スナック菓子やノンアルコール飲料」の購入も認められている。2023年には毎月4200万人以上の米国人がフードスタンプの恩恵を受け、年間コストは1120億ドル（約16兆8400億円）以上だった。ケネディ氏の呼び掛けを受け、清涼飲料水大手コカ・コーラとペプシコの株価は下落した。
 ケネディ氏はワクチン懐疑派でさまざまな制度を信用していない。ドナルド・トランプ大統領のスローガン「米国を再び偉大に（MAGA）」をもじった「米国を再び健康に」を掲げている。</t>
    <phoneticPr fontId="83"/>
  </si>
  <si>
    <t>米国</t>
    <rPh sb="0" eb="2">
      <t>ベイコク</t>
    </rPh>
    <phoneticPr fontId="83"/>
  </si>
  <si>
    <r>
      <t>　パンを食べた第11地区病院の救急患者たち。ダムセン文化公園で遊んでいたビンチャン区タントゥック中学校の生徒33人を含む37人がパンを食べたことが原因とみられる腹痛や嘔吐を起こし、入院した事件について、保健省食品安全局の幹部らが緊急指示を出した。そのため、食品安全局はホーチミン市食品安全局に対し、患者の健康と生命に影響を与えることなく、すべての資源を患者の積極的な治療に集中させるよう関係病院に指示するよう要請した。必要に応じて、上位レベルの病院に専門的な相談サポートを依頼することもできます。同時に、関係機関は調査を組織し、中毒の疑いのある原因を明確に特定し、中毒の原因と疑われる食品の供給源を追跡し、食品と医薬品のサンプルを採取して検査し、原因を突き止めました。食品安全部の公式発表では、「中毒の原因となった疑いのある施設の操業を一時停止し、当該施設の食品安全規定の実施状況を調査し、食品安全規定違反があれば厳重に対処し、その結果を公表して速やかに地域社会に警告する」としている。ホーチミン市第11区病院の責任者は、患者37人のうち33人が13～15歳、1人が6歳の子供、3人が成人だと語った。食中毒が疑われる患者には、抗生物質、水分補給、対症療法が行われます。
ホーチミン市食品安全局長のファム・カン・フォン・ラン准教授は、食中毒の疑いがあるのは第6区で購入されたパンだと述べた。当局は原因を解明するために検査用のサンプルを採取しており、結果を待っている。PV（合成）
出典: https://baohaiduong.vn/bo-y-te-chi-dao-khan-vu-37-nguoi-nhap-v</t>
    </r>
    <r>
      <rPr>
        <b/>
        <sz val="14"/>
        <rFont val="游ゴシック"/>
        <family val="1"/>
        <charset val="128"/>
      </rPr>
      <t>​​</t>
    </r>
    <r>
      <rPr>
        <b/>
        <sz val="14"/>
        <rFont val="游ゴシック"/>
        <family val="3"/>
        <charset val="128"/>
      </rPr>
      <t>ien-nghi-ngo-doc-sau-khi-an-banh-mi-408452.html</t>
    </r>
    <phoneticPr fontId="83"/>
  </si>
  <si>
    <t>ベトナム</t>
    <phoneticPr fontId="83"/>
  </si>
  <si>
    <t>英国</t>
    <rPh sb="0" eb="2">
      <t>エイコク</t>
    </rPh>
    <phoneticPr fontId="83"/>
  </si>
  <si>
    <t>日本</t>
    <rPh sb="0" eb="2">
      <t>ニホン</t>
    </rPh>
    <phoneticPr fontId="83"/>
  </si>
  <si>
    <t>インド</t>
    <phoneticPr fontId="83"/>
  </si>
  <si>
    <t>中国</t>
    <rPh sb="0" eb="2">
      <t>チュウゴク</t>
    </rPh>
    <phoneticPr fontId="83"/>
  </si>
  <si>
    <t>韓国</t>
    <rPh sb="0" eb="2">
      <t>カンコク</t>
    </rPh>
    <phoneticPr fontId="83"/>
  </si>
  <si>
    <t xml:space="preserve">米フーターズが経営破綻 外食離れ、接客方法に批判も - 日本経済新聞 </t>
  </si>
  <si>
    <t>保健省は、パンを食べて中毒の疑いで入院した37人のケースを緊急に指示した</t>
  </si>
  <si>
    <t>食料戦略諮問委員会の第1回会合開催、ジャンクフードへの規制強化を議論(英国) ｜ ビジネス短信 ―ジェトロ</t>
  </si>
  <si>
    <t>中国式茶系飲料が海外で上場：時事ドットコム</t>
  </si>
  <si>
    <t xml:space="preserve">農産物輸出に関する欧州連合の「厳しい」警告 - Vietnam.vn </t>
  </si>
  <si>
    <t xml:space="preserve">ホーチミン市で食中毒の疑い：食品の起源を最後まで追跡 - Vietnam.vn </t>
  </si>
  <si>
    <t xml:space="preserve">中国が食品ラベルの表示で新規制、「添加物ゼロ」は禁止 - ｄメニューニュース </t>
  </si>
  <si>
    <t xml:space="preserve">韓国・現代百貨店、レストラン街の売り上げが12.6％増加…“外食の新スポット”として注目 　Yahoo!ニュース </t>
  </si>
  <si>
    <t>ケネディ氏、フードスタンプでの加糖飲料購入禁止を提案　写真2枚　国際ニュース：AFPBB News</t>
  </si>
  <si>
    <t>今週のお題(作業は決められた時間内に決められた温度内で行う)</t>
    <rPh sb="6" eb="8">
      <t>サギョウ</t>
    </rPh>
    <rPh sb="9" eb="10">
      <t>キ</t>
    </rPh>
    <rPh sb="14" eb="16">
      <t>ジカン</t>
    </rPh>
    <rPh sb="16" eb="17">
      <t>ナイ</t>
    </rPh>
    <rPh sb="18" eb="19">
      <t>キ</t>
    </rPh>
    <rPh sb="23" eb="25">
      <t>オンド</t>
    </rPh>
    <rPh sb="25" eb="26">
      <t>ナイ</t>
    </rPh>
    <rPh sb="27" eb="28">
      <t>オコナ</t>
    </rPh>
    <phoneticPr fontId="5"/>
  </si>
  <si>
    <t>なぜ　調理や加工は決められた時間・温度内でやらなければならないのですか?</t>
    <rPh sb="3" eb="5">
      <t>チョウリ</t>
    </rPh>
    <rPh sb="6" eb="8">
      <t>カコウ</t>
    </rPh>
    <rPh sb="9" eb="10">
      <t>キ</t>
    </rPh>
    <rPh sb="14" eb="16">
      <t>ジカン</t>
    </rPh>
    <rPh sb="17" eb="19">
      <t>オンド</t>
    </rPh>
    <rPh sb="19" eb="20">
      <t>ナイ</t>
    </rPh>
    <phoneticPr fontId="5"/>
  </si>
  <si>
    <t>↓　職場の先輩は以下のことを理解して　わかり易く　指導しましょう　↓</t>
    <phoneticPr fontId="5"/>
  </si>
  <si>
    <t>安全な食品を顧客要求に応え継続的に作るには、勘や経験だけでは限界がある。調理品や食料品を製造する時には、製造能力に見合った時間と温度を守ることが重要である。
製造能力を超えて製造したということは、見た目には似たものを間に合わせたということで、品質や安全が担保されたということにはならない。
適正生産量の決定は、科学的検証によるエビデンス(証拠)が必要である。</t>
    <rPh sb="0" eb="2">
      <t>アンゼン</t>
    </rPh>
    <rPh sb="3" eb="5">
      <t>ショクヒン</t>
    </rPh>
    <rPh sb="6" eb="8">
      <t>コキャク</t>
    </rPh>
    <rPh sb="8" eb="10">
      <t>ヨウキュウ</t>
    </rPh>
    <rPh sb="11" eb="12">
      <t>コタ</t>
    </rPh>
    <rPh sb="13" eb="16">
      <t>ケイゾクテキ</t>
    </rPh>
    <rPh sb="17" eb="18">
      <t>ツク</t>
    </rPh>
    <rPh sb="22" eb="23">
      <t>カン</t>
    </rPh>
    <rPh sb="24" eb="26">
      <t>ケイケン</t>
    </rPh>
    <rPh sb="30" eb="32">
      <t>ゲンカイ</t>
    </rPh>
    <rPh sb="36" eb="38">
      <t>チョウリ</t>
    </rPh>
    <rPh sb="38" eb="39">
      <t>ヒン</t>
    </rPh>
    <rPh sb="40" eb="42">
      <t>ショクリョウ</t>
    </rPh>
    <rPh sb="44" eb="46">
      <t>セイゾウ</t>
    </rPh>
    <rPh sb="48" eb="49">
      <t>トキ</t>
    </rPh>
    <rPh sb="52" eb="54">
      <t>セイゾウ</t>
    </rPh>
    <rPh sb="54" eb="56">
      <t>ノウリョク</t>
    </rPh>
    <rPh sb="57" eb="59">
      <t>ミア</t>
    </rPh>
    <rPh sb="61" eb="63">
      <t>ジカン</t>
    </rPh>
    <rPh sb="64" eb="66">
      <t>オンド</t>
    </rPh>
    <rPh sb="67" eb="68">
      <t>マモ</t>
    </rPh>
    <rPh sb="72" eb="74">
      <t>ジュウヨウ</t>
    </rPh>
    <rPh sb="79" eb="81">
      <t>セイゾウ</t>
    </rPh>
    <rPh sb="81" eb="83">
      <t>ノウリョク</t>
    </rPh>
    <rPh sb="84" eb="85">
      <t>コ</t>
    </rPh>
    <rPh sb="87" eb="89">
      <t>セイゾウ</t>
    </rPh>
    <rPh sb="98" eb="99">
      <t>ミ</t>
    </rPh>
    <rPh sb="100" eb="101">
      <t>メ</t>
    </rPh>
    <rPh sb="103" eb="104">
      <t>ニ</t>
    </rPh>
    <rPh sb="108" eb="109">
      <t>マ</t>
    </rPh>
    <rPh sb="110" eb="111">
      <t>ア</t>
    </rPh>
    <rPh sb="121" eb="123">
      <t>ヒンシツ</t>
    </rPh>
    <rPh sb="124" eb="126">
      <t>アンゼン</t>
    </rPh>
    <rPh sb="127" eb="129">
      <t>タンポ</t>
    </rPh>
    <rPh sb="145" eb="147">
      <t>テキセイ</t>
    </rPh>
    <rPh sb="147" eb="149">
      <t>セイサン</t>
    </rPh>
    <rPh sb="149" eb="150">
      <t>リョウ</t>
    </rPh>
    <rPh sb="151" eb="153">
      <t>ケッテイ</t>
    </rPh>
    <rPh sb="155" eb="158">
      <t>カガクテキ</t>
    </rPh>
    <rPh sb="158" eb="160">
      <t>ケンショウ</t>
    </rPh>
    <rPh sb="169" eb="171">
      <t>ショウコ</t>
    </rPh>
    <rPh sb="173" eb="175">
      <t>ヒツヨウ</t>
    </rPh>
    <phoneticPr fontId="5"/>
  </si>
  <si>
    <t>★冷蔵で５℃に冷やしていても室温３０℃に放置すると、瞬く間に食品表面温度は上昇する。
★腸炎ビブリオや大腸菌は２０分程度で倍増する
★加熱、冷却調理機などの製造能力を超えて調理しようとすると、トータルの調理時間は大幅に長くなる。
★製造量を場当たり的に変更、増やすことは事故につながりやすい。
★製造時間が長くなれば、続く包装、保管や配送時間等にも影響が出る。</t>
    <rPh sb="1" eb="3">
      <t>レイゾウ</t>
    </rPh>
    <rPh sb="7" eb="8">
      <t>ヒ</t>
    </rPh>
    <rPh sb="14" eb="16">
      <t>シツオン</t>
    </rPh>
    <rPh sb="20" eb="22">
      <t>ホウチ</t>
    </rPh>
    <rPh sb="26" eb="27">
      <t>マタタ</t>
    </rPh>
    <rPh sb="28" eb="29">
      <t>マ</t>
    </rPh>
    <rPh sb="30" eb="32">
      <t>ショクヒン</t>
    </rPh>
    <rPh sb="32" eb="34">
      <t>ヒョウメン</t>
    </rPh>
    <rPh sb="34" eb="36">
      <t>オンド</t>
    </rPh>
    <rPh sb="37" eb="39">
      <t>ジョウショウ</t>
    </rPh>
    <rPh sb="44" eb="46">
      <t>チョウエン</t>
    </rPh>
    <rPh sb="51" eb="54">
      <t>ダイチョウキン</t>
    </rPh>
    <rPh sb="57" eb="58">
      <t>プン</t>
    </rPh>
    <rPh sb="58" eb="60">
      <t>テイド</t>
    </rPh>
    <rPh sb="62" eb="63">
      <t>フ</t>
    </rPh>
    <rPh sb="67" eb="69">
      <t>カネツ</t>
    </rPh>
    <rPh sb="70" eb="72">
      <t>レイキャク</t>
    </rPh>
    <rPh sb="72" eb="74">
      <t>チョウリ</t>
    </rPh>
    <rPh sb="74" eb="75">
      <t>キ</t>
    </rPh>
    <rPh sb="78" eb="80">
      <t>セイゾウ</t>
    </rPh>
    <rPh sb="80" eb="82">
      <t>ノウリョク</t>
    </rPh>
    <rPh sb="83" eb="84">
      <t>コ</t>
    </rPh>
    <rPh sb="101" eb="103">
      <t>チョウリ</t>
    </rPh>
    <rPh sb="103" eb="105">
      <t>ジカン</t>
    </rPh>
    <rPh sb="106" eb="108">
      <t>オオハバ</t>
    </rPh>
    <rPh sb="109" eb="110">
      <t>ナガ</t>
    </rPh>
    <rPh sb="116" eb="118">
      <t>セイゾウ</t>
    </rPh>
    <rPh sb="118" eb="119">
      <t>リョウ</t>
    </rPh>
    <rPh sb="120" eb="122">
      <t>バア</t>
    </rPh>
    <rPh sb="124" eb="125">
      <t>テキ</t>
    </rPh>
    <rPh sb="126" eb="128">
      <t>ヘンコウ</t>
    </rPh>
    <rPh sb="129" eb="130">
      <t>フ</t>
    </rPh>
    <rPh sb="135" eb="137">
      <t>ジコ</t>
    </rPh>
    <rPh sb="148" eb="150">
      <t>セイゾウ</t>
    </rPh>
    <rPh sb="150" eb="152">
      <t>ジカン</t>
    </rPh>
    <rPh sb="153" eb="154">
      <t>ナガ</t>
    </rPh>
    <rPh sb="159" eb="160">
      <t>ツヅ</t>
    </rPh>
    <rPh sb="161" eb="163">
      <t>ホウソウ</t>
    </rPh>
    <rPh sb="164" eb="166">
      <t>ホカン</t>
    </rPh>
    <rPh sb="167" eb="169">
      <t>ハイソウ</t>
    </rPh>
    <rPh sb="169" eb="171">
      <t>ジカン</t>
    </rPh>
    <rPh sb="171" eb="172">
      <t>トウ</t>
    </rPh>
    <rPh sb="174" eb="176">
      <t>エイキョウ</t>
    </rPh>
    <rPh sb="177" eb="178">
      <t>デ</t>
    </rPh>
    <phoneticPr fontId="5"/>
  </si>
  <si>
    <t>米、日本のコメ流通を問題視</t>
    <phoneticPr fontId="83"/>
  </si>
  <si>
    <t xml:space="preserve">  トランプ米政権は2日に詳細を発表した「相互関税」導入に当たり、日本のコメ流通の仕組みや自動車の安全基準を問題視したとみられる。米国の企業や製品が日本市場に参入するのを妨げる「非関税障壁」になっているとの主張だ。米政府は、日本はコメの輸入と流通に関して規制が厳しく、透明性は低いと批判。水産品では、サバやイワシの輸出手続きに頻繁に遅れが生じると指摘している。自動車についてトランプ氏は日本では米国車がほとんど売られていないと不満をあらわにした。米政府は、米国の安全基準が日本で受け入れられず、販売を妨げていると説明。電気自動車（EV）の充電施設の整備でも米メーカーが差別的な扱いを受けていると訴えた。日本の経済産業省の貿易に関する報告書（2024年版）によると、平均の関税率は日本が3.9％で3.3％の米国と大差はない。24％と高くなった日本への相互関税について、具体的な算定方法は示していない。</t>
    <phoneticPr fontId="83"/>
  </si>
  <si>
    <t>https://www.dailysunny.com/2025/04/03/%E7%B1%B3%E3%80%81%E6%97%A5%E6%9C%AC%E3%81%AE%E3%82%B3%E3%83%A1%E6%B5%81%E9%80%9A%E3%82%92%E5%95%8F%E9%A1%8C%E8%A6%96/</t>
    <phoneticPr fontId="83"/>
  </si>
  <si>
    <t>日本から輸入の6品目が水際検査で不合格 米油や乳幼児向け煎餅など／台湾</t>
    <phoneticPr fontId="15"/>
  </si>
  <si>
    <t>　（台北中央社）衛生福利部（保健省）食品薬物管理署（食薬署）は1日、米油や乳幼児向け煎餅など日本から輸入された6品目が水際検査で不合格になったと発表した。全量が積み戻しまたは廃棄処分され、台湾市場への流通はないとしている。不合格品のうち、北海道で製造された米油からは1キログラム当たり1428マイクログラムのグリシジル脂肪酸エステルが検出された。同物質は台湾では長期にわたって摂取すると発がんのリスクがあるとされており、食用油における基準値は同1000マイクログラムと定められている。日本では食品衛生法に基づく基準値は設定されていないものの、業界団体と農林水産省が低減に向けて手引を作るなど働きかけをしている。乳幼児向け煎餅は3品目が不合格となり、いずれも基準値を超えるカドミウムが検出された。食薬署の林金富副署長は電話取材に応じ、日本からの乳幼児向け煎餅について直近半年で16ロットが重金属の基準値超えで不合格となっており、全ロット検査を継続すると説明した。
この他、日本産の生のイチゴ（2品目）と中国産のリョクトウから残留農薬が、フランス産のチーズから微生物（大腸菌）が、インドネシア産の菓子から防腐剤が、それぞれ基準値を超えて検出され、不合格となった。</t>
    <phoneticPr fontId="15"/>
  </si>
  <si>
    <t>一部野菜や果物に「危険なレベル」の残留農薬 ピーマン、インゲン豆など 　</t>
    <phoneticPr fontId="15"/>
  </si>
  <si>
    <t>「コンシューマー・レポート」は、アメリカ国内のスーパーで販売されている野菜や果物に「危険なレベル」の残留農薬が認められるものがあると警鐘を鳴らしている。フード＆ワインが伝え　スーパーの売り場に並ぶ葉物野菜（photo: 本紙）
レポートは、連邦農務省による残留農薬の分析結果を過去7年間にわたって集計。缶詰や冷凍加工したものも含めて59種類を精査した。その結果、オーガニック品のほぼ全てを含む3分の2については残留農薬は「心配はほぼ無用」と断定。ただし残りについては「危険なレベル」にあると指摘している。「危険なレベル」にあるのは、ピーマン、ブルーベリー（缶詰および冷凍品）、輸入物セロリ、輸入物カラードグリーン、いんげん豆、唐辛子、ケール、ジャガイモ、マスタードグリーン、ホウレンソウ（缶詰および冷凍品）、輸入物イチゴ（生および冷凍品）と国産スイカ。「リスクの高い農薬」が「懸念されるレベル」で検出された。
対策として、子供や妊婦はリスクのある食物は「1日のサービング（SV）以下」、高リスクのものは「SVの半分以下」に摂取を減らすよう提言。さらにオーガニック品に変更するよう勧めている。残留農薬が皆無とは言えないが、非常に少ないことは確かだ。そして、水洗いは必要だが、果肉に浸透する農薬もあるので十分ではないとし、「リスクを最小限に抑えるようちょっとした努力が必要」と結論付けている。
コンシューマー・レポートの専門家、マイケル・ハンセン氏は「劇薬はなかったが、『残念な代替品』と呼ばれる農薬は検出された」と説明。その中には神経発達障害を引き起こす可能性のあるリン酸エステルや生殖機能に悪影響を及ぼすとされるウレタン殺虫剤も含まれている。農業従事者にとってもリスクとなるこうした農薬は「使用すべきではない」と話している。詳しくはホームページを。
編集部のつぶやき
グリーンマーケットでよく聞く会話。お客「これは100％、オーガニックなのよね」農家「そんなもんがこの世にあったら見てみたいね。殺虫剤なしでどうやって野菜が作れるんだ」。それでもオーガニックは、殺虫剤の量が格段に少ないとコンシューマー・リポート。</t>
    <phoneticPr fontId="15"/>
  </si>
  <si>
    <t xml:space="preserve">【交換】あま梅 一粒 一部残留農薬基準超過(ID:52487) </t>
    <phoneticPr fontId="15"/>
  </si>
  <si>
    <t>　原材料に使用しておりますステビア抽出物から、微量の残留農薬が検出されたとの報告を供給業者様より受け、出荷先を調べたところ一部の製品を流通させていることが判明したため。
　　食品衛生法第20条に該当 	
　　回収着手時点における
販売地域・全国
販売先・小売店
販売日・2025年3月25日～　　販売数量・88080個</t>
    <phoneticPr fontId="15"/>
  </si>
  <si>
    <t>医師から届出があったこと、発症者全員に共通する食事が3月23日（日曜日）夜と3月24日（月曜日）夜に「KOH KOH」で提供された食事しかないこと、発症者の便からノロウイルスが検出されたこと、発症者の症状や潜伏時間と喫食状況などを疫学的に調査した結果、この施設が3月23日（日曜日）夜と3月24日（月曜日）夜に提供した食事が原因の食中毒と断定しました。</t>
    <phoneticPr fontId="83"/>
  </si>
  <si>
    <t>松山市公表</t>
    <rPh sb="0" eb="3">
      <t>マツヤマシ</t>
    </rPh>
    <rPh sb="3" eb="5">
      <t>コウヒョウ</t>
    </rPh>
    <phoneticPr fontId="83"/>
  </si>
  <si>
    <t>奈良市が調査したところ、先月28日に奈良市の「宴会居酒屋 一条本店」を利用した36人のうち、17人に下痢・発熱・おう吐などの症状が出た。うち1人は入院になりました。現在、患者の症状は全員快方に向かっているということです。　患者に共通する食事は、この飲食店が提供した食事以外になく、発症状況が類似していること調理従事者からノロウイルスが検出</t>
    <phoneticPr fontId="83"/>
  </si>
  <si>
    <t>読売テレビ</t>
    <rPh sb="0" eb="2">
      <t>ヨミウリ</t>
    </rPh>
    <phoneticPr fontId="83"/>
  </si>
  <si>
    <t>泥酔客が客席で嘔吐、移動せず　焼肉きんぐが対応めぐり謝罪　「至らぬ点が多々」「責任者からの謝罪や説明が拙く」</t>
    <phoneticPr fontId="15"/>
  </si>
  <si>
    <t>　「焼肉きんぐ」を運営する物語コーポレーション（愛知県豊橋市）は3月31日、公式サイトに「SNS上の投稿に関する当社の対応について」とする長文を掲出。SNS上で拡散された内容について謝罪するとともに、事案の経緯や今後について詳細を記しました。「焼肉きんぐ」店舗を利用したとする人が3月28日夜、「隣の席で客が嘔吐」とSNSに自身の経験、店側の対応について投稿し、物議をかもしていました。
　泥酔客が客席で嘔吐
同社はリリース冒頭で「直営店『焼肉きんぐ 名古屋上飯田店（愛知県名古屋市）』（以下、該当店舗）におきまして、3月28日（金）の営業中に発生した事案に関するSNS上の投稿により、多くの皆様にご不安やご心配をおかけしておりますことを、深くお詫び申し上げます」と謝罪。さらに「該当店舗をご利用いただき、お問い合わせをくださったお客様におかれましては、当日の店舗における対応をはじめ、その後の当社からのお客様への対応に至らぬ点が多々あり、大変ご不快な思いをおかけしたことを真摯に受け止め反省し、誠心誠意対応を進めてまいる所存です」と対応に落ち度があったことを認めました。</t>
    <phoneticPr fontId="15"/>
  </si>
  <si>
    <t>https://nordot.app/1279722790924288277?c=768367547562557440</t>
    <phoneticPr fontId="15"/>
  </si>
  <si>
    <t>まいどなニュース</t>
    <phoneticPr fontId="15"/>
  </si>
  <si>
    <t>愛知県</t>
    <rPh sb="0" eb="3">
      <t>アイチケン</t>
    </rPh>
    <phoneticPr fontId="15"/>
  </si>
  <si>
    <t>食中毒患者の個人情報をメールを第三者へ誤送信 -</t>
    <phoneticPr fontId="15"/>
  </si>
  <si>
    <t>　食中毒患者の個人情報をメールを第三者へ誤送信 - 山口県
山口県は、岩国健康福祉センターにおいて、食中毒患者に関する個人情報を第三者へ誤ってメールで送信するミスがあったことを明らかにした。同県によれば、3月18日に職員が私物のパソコンへ食中毒調査に関する患者名簿や業務報告書をメールで送信しようとしたところ、メールアドレスの入力を誤り、関係ない第三者へ送信してしまったという。誤送信した患者名簿には、食中毒患者102人に関する氏名、生年月日、性別、年齢など個人情報が含まれる。また関係施設の調査、指導に関する情報も記載されていた。同日、メールアドレスの入力ミスが判明。データの暗号化などの行われていなかった。
同県では、私物のパソコンを業務に使用し、個人情報を含む業務情報を送信したことに加え、メール送信時にメールアドレスを手入力した歳、確認が不十分だったことなどが重なり、事故が発生したと説明。今後は、同県のセキュリティポリシーに従い、業務執行時におけるセキュリティ対策の徹底を図るとしている。</t>
    <phoneticPr fontId="15"/>
  </si>
  <si>
    <t>https://www.security-next.com/168725</t>
    <phoneticPr fontId="15"/>
  </si>
  <si>
    <t>山口県</t>
    <rPh sb="0" eb="3">
      <t>ヤマグチケン</t>
    </rPh>
    <phoneticPr fontId="15"/>
  </si>
  <si>
    <t xml:space="preserve">Security NEXT </t>
    <phoneticPr fontId="15"/>
  </si>
  <si>
    <t>すき家、全店を一時閉店。ネズミなどが商品に混入、「害虫・害獣の撲滅の対策を行う」</t>
    <phoneticPr fontId="15"/>
  </si>
  <si>
    <t>　大手牛丼チェーン「すき家」は3月31日、公式Xアカウント（@sukiya_jp）を更新し、同日午前9時から4月4日午前9時までの間、一部店舗を除く全店を閉店すると発表した。鳥取県と東京都の店舗でネズミやゴキブリの一部が混入した商品が提供されていたと報じられていた。
　経緯を振り返る　すき家の異物混入を巡っては、鳥取県の「すき家 鳥取南吉方店」で1月21日、みそ汁にネズミが混入していたことが発表された。
店内カメラの映像を確認したところ、大型冷蔵庫の扉が店外に面しており、その下部に設置されたゴム製パッキンに生じたひび割れからネズミが侵入した可能性が高いと結論付けた。また、東京都の「昭島駅南店」で3月28日、客に提供した商品に害虫が混入していたことも明らかにした。この害虫について、TBSは「ゴキブリの一部が混入していた」と報じている。すき家は公式ウェブサイトで、ショッピングセンター内などの一部店舗を除く全店を4月4日午前9時まで閉店し、害虫・害獣の外部侵入、内部生息発生撲滅のための対策を行うとしている。</t>
    <phoneticPr fontId="15"/>
  </si>
  <si>
    <t>https://nordot.app/1279289660075246050?c=768367547562557440</t>
    <phoneticPr fontId="15"/>
  </si>
  <si>
    <t>鳥取県</t>
    <rPh sb="0" eb="3">
      <t>トットリケン</t>
    </rPh>
    <phoneticPr fontId="15"/>
  </si>
  <si>
    <t>ハフポスト</t>
    <phoneticPr fontId="15"/>
  </si>
  <si>
    <t>飲食店員"手袋で現金"に指摘</t>
    <phoneticPr fontId="15"/>
  </si>
  <si>
    <t>　ビニール手袋を付けたまま店員が現金を扱い、調理に戻るという不衛生な行動が飲食店で見られている。日本女子大学の細川幸一名誉教授は、サンドイッチ店で目撃した経験を紹介し、このような状況に強い違和感を感じたと述べている。
飲食店での食中毒事例は近年増加傾向にある。特にノロウイルスによるものが多く、感染力が強く、食品や調理器具への付着が問題となっている。感染予防には手洗いなどの衛生管理が重要だが、現場ではルール通りの対応がされておらず、問題が常態化している。
企業側の無自覚な姿勢が透けて見える状況だ。人手不足や経営上の理由から、アルバイトの運営任せや、マニュアル管理のみでは不十分である。消費者の安全を第一に考え、現場の意識改革と環境整備が急務と指摘している。</t>
    <phoneticPr fontId="15"/>
  </si>
  <si>
    <t>https://news.nifty.com/topics/po/250330827831/</t>
    <phoneticPr fontId="15"/>
  </si>
  <si>
    <t>PRESIDENT Online</t>
    <phoneticPr fontId="15"/>
  </si>
  <si>
    <t>-</t>
    <phoneticPr fontId="15"/>
  </si>
  <si>
    <t xml:space="preserve">食品表示ラベル作成を店舗でも、安心・安全・簡単に「sinops-CLOUD FoodCAS」提供開始 </t>
    <phoneticPr fontId="83"/>
  </si>
  <si>
    <t>　株式会社シノプス（本社：大阪府豊中市、代表取締役社長：岡本 数彦、以下「当社」）は、株式会社T-Must（本社：福岡県福岡市、代表取締役：立間 雅人、以下「T-Must」）と提携し、T-Mustが提供する「FoodCAS」の機能をベースに、食品製造におけるレシピ管理、および食品表示ラベル作成を、より安心・安全・簡単に行えるクラウドサービス「sinops-CLOUD FoodCAS」(シノプスクラウドフードキャス、以下「本サービス」)を開発しました。当社の需要予測サービスで培った小売業への知見とクラウド・AI技術、T-Mustの食品表示に関するノウハウと技術力を生かし、食品小売業界の競争力の強化を支援してまいります。
　スーパーマーケットでは競争力向上のため、魅力的な独自惣菜メニューの開発による差別化を図る企業が増えています。一方、2020年4月の食品表示制度改正により、食品ごとに詳細な栄養成分表示が義務付けられました。この制度に正確に対応するためには専門知識が不可欠なため、従来店舗ごとに創意工夫を凝らしていた企業でも、表示統一のため本部で惣菜メニューを一括管理し、店舗での変更を禁止する企業も増えています。結果、店舗ごとの柔軟な対応が困難になり、弁当の材料切れ時の代替対応や、地元食材を活かした独自の商品開発などが制限されるという現状があります。
このような食品小売業界の課題解決に向け、食品表示ラベルシステム「FoodCAS」を提供するT-Must社と提携し、小売業向けクラウドサービス「sinops-CLOUD」の惣菜向けサービスとして、店舗で安心・安全・簡単に食品表示ラベルが作成できるサービス「sinops-CLOUD FoodCAS」の開発、リリースに至りました。
■「sinops-CLOUD FoodCAS」の３つの特徴
本サービスは、スーパーマーケットで製造・販売される弁当などのインストア商品* に貼付する食品表示ラベルの作成支援サービスです。地元の食材を活かした独自商品の開発や、材料欠品時やアレルギー原料食材の代替え対応など、惣菜を活用した店舗の差別化を実現し、売上向上、廃棄削減へつなげることができます。
* スーパーなどの店舗内で調理・包装された肉、刺身、お惣菜などの商品。
　特徴１：原材料入力だけで、栄養素・原価を自動計算
商品ごとに使用する原材料とその配合量を入力するだけで、添加物の配合割合、栄養素、原価を自動計算。専門担当者がいない店舗でも、食品表示ラベル出力に必要な情報を容易に作成可能です。
特徴２：重複表示排除技術により、添加物をよりシンプルでわかりやすく
T-Must独自の特許技術により、1,500種類、2,800名称以上に及ぶ添加物表記を自動集約。添加物の正式名称・別名・簡略名・類別名を適切にまとめシンプルな表示で安心感ある商品開発を支援します。
特徴３：原材料情報はクラウドデータで共有</t>
    <phoneticPr fontId="83"/>
  </si>
  <si>
    <t>https://s.minkabu.jp/news/4190579</t>
    <phoneticPr fontId="83"/>
  </si>
  <si>
    <t xml:space="preserve">消費者庁、「PRISMA2020」始動 機能性表示食品の届出DBも改修 - Yahoo!ニュース </t>
    <phoneticPr fontId="83"/>
  </si>
  <si>
    <t>　消費者庁は4月1日、機能性表示食品の新規の届け出について、「PRISMA(プリズマ)声明2020」に準拠したものでなければ、受理しない制度をスタートさせた。「PRISMA2020」では、SR(研究レビュー)の内容について一層の透明性が求められる。消費者庁では、機能性表示食品の届け出情報検索システムも改修した。改修されたシステムでは、PC画面で見た際の、情報の入力フォームが大きく表示されるようになった。スマホでの検索もしやすくなった。検索結果には新たに、「PRISMA対応」という項目が設置された。検索した機能性表示食品が、「PRISMA2020」に対応しているかが分かる。4月1日時点では、ほぼすべての項目が空欄になっている。今後、変更の届け出や1年おきに実施される自己点検の際に、事業者がチェックを入れることで反映されるという。
　検索結果には、「前回の自己点検報告月」という項目も設置された。1年おきに実施する自己点検を、事業者が前回いつ実施したかが分かるようになる。消費者庁では、2025年3月31日までに届け出された機能性表示食品については、2026年3月末までに自己点検を行うよう求めている。</t>
    <phoneticPr fontId="83"/>
  </si>
  <si>
    <t>https://news.yahoo.co.jp/articles/0a477159fe31c2205cb8acfe4fa176a8f0d0d881</t>
    <phoneticPr fontId="83"/>
  </si>
  <si>
    <t xml:space="preserve">消費者庁が措置件数公表、先月末まで 措置命令1件、課徴金納付1件、確約計画の認定も新たに追加 </t>
    <phoneticPr fontId="83"/>
  </si>
  <si>
    <t>　消費者庁は3月31日、1月1日～2月28日までの国および都道府県における景品表示法に基づく法的措置件数の推移と措置事件の概要を発表した。
　発表によれば、措置命令は「回転オフィスチェア」などを販売していた長谷川産業㈱（北海道帯広市）が行った有利誤認に対するもの1件。課徴金納付命令が、優良誤認を行って措置命令を受けた東亜産業㈱（東京都千代田区）とアドパワー・ソリューションズ㈱（同）に対する2件だった。
　東亜産業は、措置命令に対する取消訴訟を提起していたが、昨年2月28日に東京地方裁判所が請求を棄却。同3月12日に控訴したものの同7月31日に棄却され、今年1月14日に上告している。
　また、今回初めてとなる確約計画の認定事業者が公表された。確約認定計画は、昨年10月１日施行の改正景品表示法により導入。今回、caname㈱（東京都渋谷区）が認定されている。</t>
    <phoneticPr fontId="83"/>
  </si>
  <si>
    <t>https://wellness-news.co.jp/posts/250403-1/</t>
    <phoneticPr fontId="83"/>
  </si>
  <si>
    <t xml:space="preserve">賞味期限の表示延長は「良いと思う」が7割 賞味期限を過ぎた食品は「見た目」と「におい」で確認 </t>
    <phoneticPr fontId="83"/>
  </si>
  <si>
    <t>　株式会社クロス・マーケティング（本社：東京都新宿区、代表取締役社長：五十嵐 幹）は、全国20歳～69歳の男女を対象に「賞味期限に関する調査（2025年）」を実施しました。食品ロス削減を目的として、消費者庁は2025年3月28日に食品表示基準の一部改定をしました。賞味期限は品質が保たれる期限であり、期限を過ぎたら安全に食べられなくなるわけではありません。この改定によって、賞味期限は必要以上に期限を短縮しないよう示されました。今回は、「賞味期限／消費期限に対する意識」「賞味期限の表示が延長されることに関する認知／評価」「賞味期限を過ぎた食品で食べられると思うもの／食べられないと思うもの」「賞味期限についての考えや行動」について聴取しました。
◆調査結果の続きはこちらへ
https://www.cross-m.co.jp/report/trend-eye/20250402syoumikigen
■調査結果
・賞味期限を「必ず守る」人は16.9％、消費期限は36.2％で、いずれも大半は「多少、期限が過ぎることはある」。
　20代・30代は、消費期限を「必ず守る」が4割を占める。
 ・賞味期限の表示が延長されることについて、「知らなかった」は57.3％。表示延長の認知に関わらず、「良いと思う」人は7割</t>
    <phoneticPr fontId="83"/>
  </si>
  <si>
    <t>https://prtimes.jp/main/html/rd/p/000000619.000004729.html</t>
    <phoneticPr fontId="83"/>
  </si>
  <si>
    <t xml:space="preserve">農林水産省、スイーツEC「Morin」などのモリンホールディングスに食品表示法違反で行政措置 </t>
    <phoneticPr fontId="83"/>
  </si>
  <si>
    <t>　農林水産省の中国四国農政局は3月28日、スイーツEC「Morin」などを運営するモリンホールディングスに対し、菓子類27商品において原料原産地名や原材料名に不適正な表示があったとして、食品表示法に基づき表示是正などの指示を出した。　使用していない原材料を表示するなどし違反認定
中国四国農政局が食品表示違反を認定したのは、菓子類「ショコラサンド バニラ」など27商品。2023年9月から2025年3月までの間、モリンホールディングスと実店舗の「菓匠もりん善通寺本店」に対し、立入検査などを実施した。違反表示の例は次の通り。
□ 「ショコラサンド バニラ」について、
・「ダークチョコレート」の原料原産地名の不表示
・使用した「バニラペースト」を不表示
・原材料と添加物を明確に区分して表示していない
□ 「フロランタン チョコ」について
・使用していない「オレンジピール」「カカオ豆」を表示
・原材料に占める重量の割合の高いものから順に表示していない
・「ヘーゼルナッツ」「ヘーゼルナッツパウダー」を「ヘーゼルナッツ」と表示
販売する全食品の表示点検など指示
モリンホールディングスの違反表示は、食品表示法の規定に基づき定められた食品表示基準における「原材料名」と「原料原産地名」の規定に違反する。このため、中国四国農政局は食品表示法に基づきモリンホールディングスに指示した。指示の内容は次の通り。</t>
    <phoneticPr fontId="83"/>
  </si>
  <si>
    <t>https://news.yahoo.co.jp/articles/d110f08063d72bff24255fa56e2119d88448467d</t>
    <phoneticPr fontId="83"/>
  </si>
  <si>
    <t xml:space="preserve">今川保健表示室長、厚労省へ異動 食品監視安全課長に着任 - ウェルネスデイリーニュース </t>
    <phoneticPr fontId="83"/>
  </si>
  <si>
    <t xml:space="preserve">　消費者庁食品表示課保健表示室長の今川正紀氏が厚生労働省に異動し、4月1日付で健康・生活衛生局食品監視安全課長に着任したことが分かった。後任には、消費者庁食品衛生基準審査課課長補佐の今西保氏が就いた。機能性表示食品制度など保健機能食品行政を巡る同庁の体制が変わる。
　今川氏は、1998年厚生省（現厚労省）に入省。食品衛生基準審査課新開発食品保健対策室長などを経て、23年7月に消費者庁へ出向、保健表示室長に着任していた。在任中、昨年3月に発生した小林製薬「紅麹サプリ」健康被害問題への対応、それを受けた機能性表示食品制度の改正などに当たった。
</t>
    <phoneticPr fontId="83"/>
  </si>
  <si>
    <t>https://wellness-news.co.jp/posts/250401-4-2/</t>
    <phoneticPr fontId="83"/>
  </si>
  <si>
    <t>新潟県生活衛生課は、魚沼市内の飲食店が提供した弁当が原因で、ノロウイルスによる食中毒が発生したと発表しました。20人が症状を訴えて8人が治療を受け、全員が快方に向かっているということです。新潟県によりますと、原因となったのは、魚沼市佐梨のレストラン「モンブラン」が4月1日に提供した仕出し弁当</t>
    <phoneticPr fontId="83"/>
  </si>
  <si>
    <t>BSN新潟放送</t>
    <phoneticPr fontId="83"/>
  </si>
  <si>
    <t>ドアのしたの隙間をラットシートで塞ぎましょう!</t>
    <rPh sb="6" eb="8">
      <t>スキマ</t>
    </rPh>
    <rPh sb="16" eb="17">
      <t>フサ</t>
    </rPh>
    <phoneticPr fontId="31"/>
  </si>
  <si>
    <t>今週のニュース（Noroｖｉｒｕｓ） (3/31-4/5)</t>
    <rPh sb="0" eb="2">
      <t>コンシュウ</t>
    </rPh>
    <phoneticPr fontId="5"/>
  </si>
  <si>
    <t>食中毒情報 (3/31-4/5)</t>
    <rPh sb="0" eb="3">
      <t>ショクチュウドク</t>
    </rPh>
    <rPh sb="3" eb="5">
      <t>ジョウホウ</t>
    </rPh>
    <phoneticPr fontId="5"/>
  </si>
  <si>
    <t>海外情報  (3/31-4/5)</t>
    <rPh sb="0" eb="4">
      <t>カイガイジョウホウ</t>
    </rPh>
    <phoneticPr fontId="5"/>
  </si>
  <si>
    <t>食品表示
(3/31-4/5)</t>
    <rPh sb="0" eb="2">
      <t>ショクヒン</t>
    </rPh>
    <rPh sb="2" eb="4">
      <t>ヒョウジ</t>
    </rPh>
    <phoneticPr fontId="5"/>
  </si>
  <si>
    <t>食品表示(3/31-4/5)</t>
    <phoneticPr fontId="5"/>
  </si>
  <si>
    <r>
      <t>残留農薬</t>
    </r>
    <r>
      <rPr>
        <sz val="20"/>
        <color rgb="FF000000"/>
        <rFont val="ＭＳ Ｐゴシック"/>
        <family val="3"/>
        <charset val="128"/>
      </rPr>
      <t xml:space="preserve"> (3/31-4/5)</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</si>
</sst>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quot;+&quot;\ #,##0.00;&quot;-&quot;\ #,##0.00"/>
    <numFmt numFmtId="183" formatCode="0_);[Red]\(0\)"/>
    <numFmt numFmtId="184" formatCode="\+0;&quot;▲ &quot;0"/>
  </numFmts>
  <fonts count="187">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8"/>
      <color rgb="FFFF0000"/>
      <name val="メイリオ"/>
      <family val="3"/>
      <charset val="128"/>
    </font>
    <font>
      <b/>
      <sz val="8"/>
      <color rgb="FFFF0000"/>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b/>
      <sz val="18"/>
      <color rgb="FF333333"/>
      <name val="メイリオ"/>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1"/>
      <color rgb="FF222324"/>
      <name val="ＭＳ Ｐゴシック"/>
      <family val="2"/>
      <charset val="128"/>
    </font>
    <font>
      <b/>
      <sz val="14"/>
      <color indexed="8"/>
      <name val="ＭＳ Ｐゴシック"/>
      <family val="3"/>
      <charset val="128"/>
    </font>
    <font>
      <b/>
      <u/>
      <sz val="11"/>
      <name val="ＭＳ Ｐゴシック"/>
      <family val="3"/>
      <charset val="128"/>
    </font>
    <font>
      <b/>
      <sz val="18"/>
      <name val="Microsoft YaHei"/>
      <family val="3"/>
      <charset val="134"/>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b/>
      <u/>
      <sz val="12"/>
      <name val="ＭＳ Ｐゴシック"/>
      <family val="3"/>
      <charset val="128"/>
    </font>
    <font>
      <b/>
      <sz val="18"/>
      <name val="メイリオ"/>
      <family val="3"/>
      <charset val="128"/>
    </font>
    <font>
      <b/>
      <sz val="17"/>
      <name val="ＭＳ Ｐゴシック"/>
      <family val="3"/>
      <charset val="128"/>
    </font>
    <font>
      <u/>
      <sz val="11"/>
      <color theme="10"/>
      <name val="ＭＳ Ｐゴシック"/>
      <family val="3"/>
      <charset val="128"/>
      <scheme val="minor"/>
    </font>
    <font>
      <b/>
      <sz val="13"/>
      <color theme="1"/>
      <name val="游ゴシック"/>
      <family val="3"/>
      <charset val="128"/>
    </font>
    <font>
      <b/>
      <sz val="17"/>
      <name val="Microsoft YaHei"/>
      <family val="2"/>
      <charset val="134"/>
    </font>
    <font>
      <b/>
      <sz val="19"/>
      <color rgb="FF000000"/>
      <name val="メイリオ"/>
      <family val="3"/>
      <charset val="128"/>
    </font>
    <font>
      <b/>
      <sz val="14"/>
      <color indexed="10"/>
      <name val="HG創英ﾌﾟﾚｾﾞﾝｽEB"/>
      <family val="1"/>
      <charset val="128"/>
    </font>
    <font>
      <b/>
      <sz val="12"/>
      <color indexed="10"/>
      <name val="HG創英ﾌﾟﾚｾﾞﾝｽEB"/>
      <family val="1"/>
      <charset val="128"/>
    </font>
    <font>
      <sz val="20"/>
      <color rgb="FF000000"/>
      <name val="ＭＳ Ｐゴシック"/>
      <family val="3"/>
      <charset val="128"/>
    </font>
    <font>
      <sz val="11"/>
      <color rgb="FFFFFF00"/>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4"/>
      <color indexed="18"/>
      <name val="游ゴシック"/>
      <family val="3"/>
      <charset val="128"/>
    </font>
    <font>
      <sz val="7"/>
      <color theme="1"/>
      <name val="ＭＳ Ｐゴシック"/>
      <family val="3"/>
      <charset val="128"/>
      <scheme val="minor"/>
    </font>
    <font>
      <b/>
      <sz val="16"/>
      <name val="游ゴシック"/>
      <family val="3"/>
      <charset val="128"/>
    </font>
    <font>
      <b/>
      <sz val="16"/>
      <color rgb="FF000000"/>
      <name val="游ゴシック"/>
      <family val="3"/>
      <charset val="128"/>
    </font>
    <font>
      <sz val="20"/>
      <color indexed="9"/>
      <name val="ＭＳ Ｐゴシック"/>
      <family val="3"/>
      <charset val="128"/>
    </font>
    <font>
      <b/>
      <sz val="20"/>
      <name val="メイリオ"/>
      <family val="3"/>
      <charset val="128"/>
    </font>
    <font>
      <b/>
      <sz val="20"/>
      <color rgb="FF000000"/>
      <name val="游ゴシック"/>
      <family val="3"/>
      <charset val="128"/>
    </font>
    <font>
      <b/>
      <sz val="20"/>
      <name val="游ゴシック"/>
      <family val="3"/>
      <charset val="128"/>
    </font>
    <font>
      <b/>
      <sz val="10"/>
      <name val="ＭＳ Ｐゴシック"/>
      <family val="3"/>
      <charset val="128"/>
    </font>
    <font>
      <b/>
      <sz val="14"/>
      <color rgb="FF002060"/>
      <name val="ＭＳ Ｐゴシック"/>
      <family val="3"/>
      <charset val="128"/>
    </font>
    <font>
      <b/>
      <sz val="11"/>
      <color rgb="FF000000"/>
      <name val="ＭＳ Ｐゴシック"/>
      <family val="3"/>
      <charset val="128"/>
    </font>
    <font>
      <b/>
      <sz val="10"/>
      <color rgb="FFFF0000"/>
      <name val="ＭＳ Ｐゴシック"/>
      <family val="3"/>
      <charset val="128"/>
    </font>
    <font>
      <b/>
      <sz val="10"/>
      <color rgb="FF666666"/>
      <name val="ＭＳ Ｐゴシック"/>
      <family val="2"/>
      <charset val="128"/>
    </font>
    <font>
      <b/>
      <sz val="24"/>
      <color rgb="FF333333"/>
      <name val="Inherit"/>
      <family val="2"/>
    </font>
    <font>
      <sz val="11"/>
      <color rgb="FF333333"/>
      <name val="Inherit"/>
      <family val="2"/>
    </font>
    <font>
      <b/>
      <sz val="14"/>
      <color rgb="FF7030A0"/>
      <name val="ＭＳ Ｐゴシック"/>
      <family val="3"/>
      <charset val="128"/>
    </font>
    <font>
      <b/>
      <sz val="15"/>
      <name val="游ゴシック"/>
      <family val="3"/>
      <charset val="128"/>
    </font>
    <font>
      <b/>
      <sz val="14"/>
      <color rgb="FF333333"/>
      <name val="游ゴシック"/>
      <family val="3"/>
      <charset val="128"/>
    </font>
    <font>
      <b/>
      <sz val="15"/>
      <color rgb="FF454545"/>
      <name val="游ゴシック"/>
      <family val="3"/>
      <charset val="128"/>
    </font>
    <font>
      <sz val="14"/>
      <color indexed="63"/>
      <name val="Arial"/>
      <family val="2"/>
    </font>
    <font>
      <b/>
      <sz val="36"/>
      <color rgb="FFFFFF00"/>
      <name val="ＭＳ Ｐゴシック"/>
      <family val="3"/>
      <charset val="128"/>
      <scheme val="minor"/>
    </font>
    <font>
      <sz val="8.8000000000000007"/>
      <color indexed="23"/>
      <name val="ＭＳ Ｐゴシック"/>
      <family val="3"/>
      <charset val="128"/>
    </font>
    <font>
      <sz val="10"/>
      <name val="Arial"/>
      <family val="2"/>
    </font>
    <font>
      <b/>
      <sz val="20"/>
      <color theme="1"/>
      <name val="ＭＳ Ｐゴシック"/>
      <family val="3"/>
      <charset val="128"/>
    </font>
    <font>
      <sz val="11"/>
      <color theme="1"/>
      <name val="Noto Sans JP"/>
      <family val="3"/>
      <charset val="128"/>
    </font>
    <font>
      <u/>
      <sz val="18"/>
      <color indexed="12"/>
      <name val="ＭＳ Ｐゴシック"/>
      <family val="3"/>
      <charset val="128"/>
    </font>
    <font>
      <b/>
      <sz val="18"/>
      <name val="游ゴシック"/>
      <family val="3"/>
      <charset val="128"/>
    </font>
    <font>
      <b/>
      <sz val="14"/>
      <color indexed="12"/>
      <name val="ＭＳ Ｐゴシック"/>
      <family val="3"/>
      <charset val="128"/>
    </font>
    <font>
      <b/>
      <sz val="11"/>
      <color rgb="FF7030A0"/>
      <name val="ＭＳ Ｐゴシック"/>
      <family val="3"/>
      <charset val="128"/>
    </font>
    <font>
      <b/>
      <sz val="14"/>
      <name val="游ゴシック"/>
      <family val="1"/>
      <charset val="128"/>
    </font>
    <font>
      <b/>
      <sz val="14"/>
      <color theme="9" tint="-0.249977111117893"/>
      <name val="ＭＳ Ｐゴシック"/>
      <family val="3"/>
      <charset val="128"/>
    </font>
    <font>
      <sz val="11"/>
      <color theme="9" tint="-0.249977111117893"/>
      <name val="ＭＳ Ｐゴシック"/>
      <family val="3"/>
      <charset val="128"/>
    </font>
    <font>
      <b/>
      <sz val="10"/>
      <color indexed="62"/>
      <name val="ＭＳ Ｐゴシック"/>
      <family val="3"/>
      <charset val="128"/>
    </font>
    <font>
      <sz val="10"/>
      <color indexed="62"/>
      <name val="ＭＳ Ｐゴシック"/>
      <family val="3"/>
      <charset val="128"/>
    </font>
    <font>
      <sz val="12"/>
      <color indexed="9"/>
      <name val="ＭＳ Ｐゴシック"/>
      <family val="3"/>
      <charset val="128"/>
    </font>
    <font>
      <sz val="14"/>
      <color indexed="63"/>
      <name val="ＭＳ Ｐゴシック"/>
      <family val="3"/>
      <charset val="128"/>
    </font>
  </fonts>
  <fills count="46">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FFFFCC"/>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95F963"/>
        <bgColor indexed="64"/>
      </patternFill>
    </fill>
    <fill>
      <patternFill patternType="solid">
        <fgColor theme="6" tint="0.39997558519241921"/>
        <bgColor indexed="64"/>
      </patternFill>
    </fill>
    <fill>
      <patternFill patternType="solid">
        <fgColor rgb="FF6DDDF7"/>
        <bgColor indexed="64"/>
      </patternFill>
    </fill>
    <fill>
      <patternFill patternType="solid">
        <fgColor theme="9" tint="0.79998168889431442"/>
        <bgColor indexed="64"/>
      </patternFill>
    </fill>
    <fill>
      <patternFill patternType="solid">
        <fgColor rgb="FFFF99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3399FF"/>
        <bgColor indexed="64"/>
      </patternFill>
    </fill>
    <fill>
      <patternFill patternType="solid">
        <fgColor indexed="12"/>
        <bgColor indexed="64"/>
      </patternFill>
    </fill>
    <fill>
      <patternFill patternType="solid">
        <fgColor indexed="48"/>
        <bgColor indexed="64"/>
      </patternFill>
    </fill>
  </fills>
  <borders count="304">
    <border>
      <left/>
      <right/>
      <top/>
      <bottom/>
      <diagonal/>
    </border>
    <border>
      <left style="medium">
        <color indexed="12"/>
      </left>
      <right style="medium">
        <color indexed="12"/>
      </right>
      <top/>
      <bottom/>
      <diagonal/>
    </border>
    <border>
      <left style="medium">
        <color indexed="48"/>
      </left>
      <right style="medium">
        <color indexed="23"/>
      </right>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12"/>
      </left>
      <right style="medium">
        <color indexed="23"/>
      </right>
      <top/>
      <bottom style="medium">
        <color indexed="23"/>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55"/>
      </left>
      <right style="medium">
        <color indexed="55"/>
      </right>
      <top/>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thin">
        <color indexed="64"/>
      </left>
      <right/>
      <top/>
      <bottom/>
      <diagonal/>
    </border>
    <border>
      <left/>
      <right style="thin">
        <color indexed="64"/>
      </right>
      <top/>
      <bottom/>
      <diagonal/>
    </border>
    <border>
      <left/>
      <right style="medium">
        <color indexed="12"/>
      </right>
      <top/>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right/>
      <top style="medium">
        <color auto="1"/>
      </top>
      <bottom/>
      <diagonal/>
    </border>
    <border>
      <left/>
      <right style="medium">
        <color auto="1"/>
      </right>
      <top style="medium">
        <color auto="1"/>
      </top>
      <bottom/>
      <diagonal/>
    </border>
    <border>
      <left/>
      <right style="medium">
        <color rgb="FFD0D0D0"/>
      </right>
      <top/>
      <bottom style="medium">
        <color rgb="FFD0D0D0"/>
      </bottom>
      <diagonal/>
    </border>
    <border>
      <left/>
      <right style="thin">
        <color indexed="64"/>
      </right>
      <top/>
      <bottom style="thin">
        <color indexed="64"/>
      </bottom>
      <diagonal/>
    </border>
    <border>
      <left style="thin">
        <color indexed="64"/>
      </left>
      <right style="thin">
        <color indexed="64"/>
      </right>
      <top/>
      <bottom/>
      <diagonal/>
    </border>
    <border>
      <left style="medium">
        <color indexed="12"/>
      </left>
      <right style="medium">
        <color auto="1"/>
      </right>
      <top/>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theme="0" tint="-0.499984740745262"/>
      </left>
      <right style="medium">
        <color theme="0" tint="-0.499984740745262"/>
      </right>
      <top/>
      <bottom style="medium">
        <color theme="0" tint="-0.499984740745262"/>
      </bottom>
      <diagonal/>
    </border>
    <border>
      <left style="thin">
        <color auto="1"/>
      </left>
      <right/>
      <top/>
      <bottom style="thin">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indexed="23"/>
      </left>
      <right/>
      <top/>
      <bottom style="medium">
        <color indexed="23"/>
      </bottom>
      <diagonal/>
    </border>
    <border>
      <left/>
      <right style="medium">
        <color theme="3"/>
      </right>
      <top/>
      <bottom/>
      <diagonal/>
    </border>
    <border>
      <left style="medium">
        <color indexed="12"/>
      </left>
      <right style="medium">
        <color auto="1"/>
      </right>
      <top/>
      <bottom style="thick">
        <color indexed="12"/>
      </bottom>
      <diagonal/>
    </border>
    <border>
      <left/>
      <right/>
      <top/>
      <bottom style="thin">
        <color indexed="64"/>
      </bottom>
      <diagonal/>
    </border>
    <border>
      <left style="medium">
        <color indexed="12"/>
      </left>
      <right/>
      <top/>
      <bottom style="thick">
        <color indexed="12"/>
      </bottom>
      <diagonal/>
    </border>
    <border>
      <left style="medium">
        <color auto="1"/>
      </left>
      <right style="medium">
        <color indexed="12"/>
      </right>
      <top style="thin">
        <color indexed="12"/>
      </top>
      <bottom/>
      <diagonal/>
    </border>
    <border>
      <left style="medium">
        <color auto="1"/>
      </left>
      <right/>
      <top style="thin">
        <color indexed="12"/>
      </top>
      <bottom style="medium">
        <color indexed="12"/>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thick">
        <color indexed="12"/>
      </left>
      <right style="medium">
        <color indexed="12"/>
      </right>
      <top style="thin">
        <color indexed="12"/>
      </top>
      <bottom/>
      <diagonal/>
    </border>
    <border>
      <left/>
      <right style="medium">
        <color indexed="12"/>
      </right>
      <top style="thin">
        <color indexed="12"/>
      </top>
      <bottom style="thick">
        <color indexed="12"/>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23"/>
      </left>
      <right/>
      <top style="medium">
        <color indexed="23"/>
      </top>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style="medium">
        <color indexed="23"/>
      </right>
      <top style="medium">
        <color indexed="23"/>
      </top>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thick">
        <color indexed="23"/>
      </left>
      <right/>
      <top style="thin">
        <color indexed="23"/>
      </top>
      <bottom style="thin">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23"/>
      </left>
      <right style="medium">
        <color theme="0" tint="-0.24994659260841701"/>
      </right>
      <top style="medium">
        <color indexed="55"/>
      </top>
      <bottom/>
      <diagonal/>
    </border>
    <border>
      <left style="thick">
        <color indexed="23"/>
      </left>
      <right style="thin">
        <color indexed="23"/>
      </right>
      <top style="thin">
        <color indexed="23"/>
      </top>
      <bottom style="thin">
        <color indexed="23"/>
      </bottom>
      <diagonal/>
    </border>
    <border>
      <left style="medium">
        <color indexed="23"/>
      </left>
      <right/>
      <top style="medium">
        <color indexed="23"/>
      </top>
      <bottom style="medium">
        <color indexed="23"/>
      </bottom>
      <diagonal/>
    </border>
    <border>
      <left style="thin">
        <color indexed="23"/>
      </left>
      <right style="thin">
        <color indexed="23"/>
      </right>
      <top style="thin">
        <color indexed="23"/>
      </top>
      <bottom style="medium">
        <color indexed="23"/>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12"/>
      </bottom>
      <diagonal/>
    </border>
    <border>
      <left/>
      <right style="medium">
        <color indexed="64"/>
      </right>
      <top style="medium">
        <color indexed="64"/>
      </top>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medium">
        <color indexed="12"/>
      </left>
      <right style="medium">
        <color indexed="12"/>
      </right>
      <top style="medium">
        <color indexed="12"/>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style="medium">
        <color auto="1"/>
      </left>
      <right/>
      <top style="medium">
        <color indexed="12"/>
      </top>
      <bottom style="thin">
        <color indexed="12"/>
      </bottom>
      <diagonal/>
    </border>
    <border>
      <left style="medium">
        <color indexed="55"/>
      </left>
      <right style="medium">
        <color indexed="55"/>
      </right>
      <top style="medium">
        <color indexed="55"/>
      </top>
      <bottom style="medium">
        <color indexed="55"/>
      </bottom>
      <diagonal/>
    </border>
    <border>
      <left/>
      <right style="medium">
        <color indexed="55"/>
      </right>
      <top style="medium">
        <color indexed="55"/>
      </top>
      <bottom style="medium">
        <color indexed="55"/>
      </bottom>
      <diagonal/>
    </border>
    <border>
      <left/>
      <right style="medium">
        <color indexed="55"/>
      </right>
      <top style="medium">
        <color indexed="55"/>
      </top>
      <bottom/>
      <diagonal/>
    </border>
    <border>
      <left style="medium">
        <color indexed="55"/>
      </left>
      <right/>
      <top style="medium">
        <color indexed="55"/>
      </top>
      <bottom/>
      <diagonal/>
    </border>
    <border>
      <left style="medium">
        <color indexed="55"/>
      </left>
      <right/>
      <top style="medium">
        <color indexed="55"/>
      </top>
      <bottom style="medium">
        <color indexed="55"/>
      </bottom>
      <diagonal/>
    </border>
    <border>
      <left style="medium">
        <color indexed="55"/>
      </left>
      <right style="medium">
        <color indexed="55"/>
      </right>
      <top style="medium">
        <color indexed="55"/>
      </top>
      <bottom/>
      <diagonal/>
    </border>
    <border>
      <left/>
      <right/>
      <top style="medium">
        <color indexed="55"/>
      </top>
      <bottom style="medium">
        <color indexed="55"/>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style="medium">
        <color auto="1"/>
      </left>
      <right style="medium">
        <color auto="1"/>
      </right>
      <top style="medium">
        <color auto="1"/>
      </top>
      <bottom style="medium">
        <color auto="1"/>
      </bottom>
      <diagonal/>
    </border>
    <border>
      <left style="medium">
        <color indexed="48"/>
      </left>
      <right/>
      <top style="medium">
        <color indexed="23"/>
      </top>
      <bottom style="medium">
        <color indexed="23"/>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right/>
      <top style="medium">
        <color indexed="23"/>
      </top>
      <bottom style="medium">
        <color indexed="23"/>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top style="thin">
        <color indexed="64"/>
      </top>
      <bottom/>
      <diagonal/>
    </border>
    <border>
      <left style="medium">
        <color indexed="12"/>
      </left>
      <right/>
      <top style="medium">
        <color indexed="12"/>
      </top>
      <bottom style="medium">
        <color indexed="12"/>
      </bottom>
      <diagonal/>
    </border>
    <border>
      <left/>
      <right/>
      <top style="thin">
        <color indexed="12"/>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12"/>
      </right>
      <top style="medium">
        <color indexed="12"/>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12"/>
      </top>
      <bottom style="medium">
        <color indexed="64"/>
      </bottom>
      <diagonal/>
    </border>
    <border>
      <left/>
      <right/>
      <top/>
      <bottom style="medium">
        <color auto="1"/>
      </bottom>
      <diagonal/>
    </border>
    <border>
      <left style="medium">
        <color auto="1"/>
      </left>
      <right style="medium">
        <color auto="1"/>
      </right>
      <top/>
      <bottom style="medium">
        <color auto="1"/>
      </bottom>
      <diagonal/>
    </border>
    <border>
      <left style="medium">
        <color auto="1"/>
      </left>
      <right/>
      <top style="thin">
        <color indexed="12"/>
      </top>
      <bottom/>
      <diagonal/>
    </border>
    <border>
      <left style="thin">
        <color indexed="12"/>
      </left>
      <right style="medium">
        <color indexed="12"/>
      </right>
      <top style="thick">
        <color indexed="12"/>
      </top>
      <bottom/>
      <diagonal/>
    </border>
    <border>
      <left style="thin">
        <color indexed="12"/>
      </left>
      <right style="medium">
        <color indexed="12"/>
      </right>
      <top/>
      <bottom/>
      <diagonal/>
    </border>
    <border>
      <left style="thin">
        <color indexed="12"/>
      </left>
      <right style="medium">
        <color indexed="12"/>
      </right>
      <top/>
      <bottom style="thick">
        <color indexed="12"/>
      </bottom>
      <diagonal/>
    </border>
    <border>
      <left/>
      <right style="thin">
        <color indexed="12"/>
      </right>
      <top style="thin">
        <color indexed="12"/>
      </top>
      <bottom style="medium">
        <color indexed="12"/>
      </bottom>
      <diagonal/>
    </border>
    <border>
      <left style="thin">
        <color indexed="64"/>
      </left>
      <right style="medium">
        <color indexed="23"/>
      </right>
      <top style="medium">
        <color indexed="23"/>
      </top>
      <bottom style="medium">
        <color auto="1"/>
      </bottom>
      <diagonal/>
    </border>
    <border>
      <left style="thin">
        <color theme="3"/>
      </left>
      <right style="medium">
        <color theme="3"/>
      </right>
      <top style="thin">
        <color theme="3"/>
      </top>
      <bottom style="thin">
        <color theme="3"/>
      </bottom>
      <diagonal/>
    </border>
    <border>
      <left style="medium">
        <color auto="1"/>
      </left>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top style="double">
        <color auto="1"/>
      </top>
      <bottom/>
      <diagonal/>
    </border>
    <border>
      <left style="thin">
        <color auto="1"/>
      </left>
      <right style="medium">
        <color auto="1"/>
      </right>
      <top style="double">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2060"/>
      </left>
      <right style="medium">
        <color rgb="FF002060"/>
      </right>
      <top style="thin">
        <color rgb="FF002060"/>
      </top>
      <bottom style="thin">
        <color rgb="FF002060"/>
      </bottom>
      <diagonal/>
    </border>
    <border>
      <left style="medium">
        <color rgb="FF002060"/>
      </left>
      <right style="medium">
        <color rgb="FF002060"/>
      </right>
      <top/>
      <bottom/>
      <diagonal/>
    </border>
    <border>
      <left style="medium">
        <color rgb="FF002060"/>
      </left>
      <right style="medium">
        <color rgb="FF002060"/>
      </right>
      <top style="medium">
        <color rgb="FF002060"/>
      </top>
      <bottom/>
      <diagonal/>
    </border>
    <border>
      <left style="medium">
        <color rgb="FF002060"/>
      </left>
      <right style="medium">
        <color rgb="FF002060"/>
      </right>
      <top/>
      <bottom style="medium">
        <color rgb="FF002060"/>
      </bottom>
      <diagonal/>
    </border>
    <border>
      <left/>
      <right style="medium">
        <color theme="3"/>
      </right>
      <top style="medium">
        <color auto="1"/>
      </top>
      <bottom/>
      <diagonal/>
    </border>
    <border>
      <left style="medium">
        <color theme="3"/>
      </left>
      <right style="medium">
        <color indexed="12"/>
      </right>
      <top style="medium">
        <color theme="3"/>
      </top>
      <bottom/>
      <diagonal/>
    </border>
    <border>
      <left/>
      <right/>
      <top style="thin">
        <color auto="1"/>
      </top>
      <bottom style="medium">
        <color auto="1"/>
      </bottom>
      <diagonal/>
    </border>
    <border>
      <left style="medium">
        <color theme="3"/>
      </left>
      <right style="medium">
        <color theme="3"/>
      </right>
      <top style="medium">
        <color rgb="FF0070C0"/>
      </top>
      <bottom/>
      <diagonal/>
    </border>
    <border>
      <left style="medium">
        <color theme="3"/>
      </left>
      <right style="medium">
        <color indexed="12"/>
      </right>
      <top style="medium">
        <color rgb="FF0070C0"/>
      </top>
      <bottom/>
      <diagonal/>
    </border>
    <border>
      <left/>
      <right/>
      <top style="thin">
        <color theme="3"/>
      </top>
      <bottom/>
      <diagonal/>
    </border>
    <border>
      <left style="medium">
        <color rgb="FF0070C0"/>
      </left>
      <right/>
      <top style="medium">
        <color rgb="FF0070C0"/>
      </top>
      <bottom style="thin">
        <color rgb="FF0070C0"/>
      </bottom>
      <diagonal/>
    </border>
    <border>
      <left style="medium">
        <color rgb="FF0070C0"/>
      </left>
      <right/>
      <top style="thin">
        <color rgb="FF0070C0"/>
      </top>
      <bottom style="thin">
        <color rgb="FF0070C0"/>
      </bottom>
      <diagonal/>
    </border>
    <border>
      <left style="medium">
        <color rgb="FF0070C0"/>
      </left>
      <right/>
      <top style="thin">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theme="3"/>
      </left>
      <right style="medium">
        <color theme="3"/>
      </right>
      <top/>
      <bottom style="medium">
        <color indexed="12"/>
      </bottom>
      <diagonal/>
    </border>
    <border>
      <left style="thin">
        <color auto="1"/>
      </left>
      <right/>
      <top style="thin">
        <color auto="1"/>
      </top>
      <bottom style="thin">
        <color auto="1"/>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medium">
        <color indexed="23"/>
      </bottom>
      <diagonal/>
    </border>
    <border>
      <left style="medium">
        <color indexed="64"/>
      </left>
      <right/>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top/>
      <bottom/>
      <diagonal/>
    </border>
    <border>
      <left style="thin">
        <color indexed="12"/>
      </left>
      <right style="thin">
        <color indexed="12"/>
      </right>
      <top/>
      <bottom/>
      <diagonal/>
    </border>
    <border>
      <left/>
      <right style="medium">
        <color theme="3"/>
      </right>
      <top style="thin">
        <color theme="3"/>
      </top>
      <bottom/>
      <diagonal/>
    </border>
    <border>
      <left style="thin">
        <color theme="3"/>
      </left>
      <right style="medium">
        <color theme="3"/>
      </right>
      <top style="thin">
        <color theme="3"/>
      </top>
      <bottom/>
      <diagonal/>
    </border>
    <border>
      <left style="medium">
        <color auto="1"/>
      </left>
      <right/>
      <top style="medium">
        <color rgb="FF0070C0"/>
      </top>
      <bottom/>
      <diagonal/>
    </border>
    <border>
      <left/>
      <right style="thin">
        <color indexed="12"/>
      </right>
      <top style="thin">
        <color indexed="12"/>
      </top>
      <bottom/>
      <diagonal/>
    </border>
    <border>
      <left style="medium">
        <color rgb="FF0070C0"/>
      </left>
      <right style="medium">
        <color rgb="FF0070C0"/>
      </right>
      <top style="thin">
        <color rgb="FF0070C0"/>
      </top>
      <bottom style="thin">
        <color rgb="FF0070C0"/>
      </bottom>
      <diagonal/>
    </border>
    <border>
      <left/>
      <right style="medium">
        <color theme="3"/>
      </right>
      <top style="thin">
        <color indexed="12"/>
      </top>
      <bottom/>
      <diagonal/>
    </border>
    <border>
      <left style="medium">
        <color auto="1"/>
      </left>
      <right/>
      <top/>
      <bottom style="medium">
        <color theme="3"/>
      </bottom>
      <diagonal/>
    </border>
    <border>
      <left style="medium">
        <color rgb="FF0070C0"/>
      </left>
      <right style="medium">
        <color rgb="FF0070C0"/>
      </right>
      <top style="thin">
        <color rgb="FF0070C0"/>
      </top>
      <bottom style="medium">
        <color rgb="FF0070C0"/>
      </bottom>
      <diagonal/>
    </border>
    <border>
      <left/>
      <right style="thin">
        <color indexed="64"/>
      </right>
      <top style="thin">
        <color theme="3"/>
      </top>
      <bottom/>
      <diagonal/>
    </border>
    <border>
      <left/>
      <right style="medium">
        <color indexed="55"/>
      </right>
      <top style="medium">
        <color indexed="55"/>
      </top>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23"/>
      </left>
      <right/>
      <top style="medium">
        <color indexed="23"/>
      </top>
      <bottom style="medium">
        <color indexed="23"/>
      </bottom>
      <diagonal/>
    </border>
    <border>
      <left style="medium">
        <color rgb="FF888888"/>
      </left>
      <right style="medium">
        <color rgb="FF888888"/>
      </right>
      <top style="medium">
        <color rgb="FF888888"/>
      </top>
      <bottom style="medium">
        <color indexed="23"/>
      </bottom>
      <diagonal/>
    </border>
    <border>
      <left style="thick">
        <color indexed="23"/>
      </left>
      <right/>
      <top style="thin">
        <color indexed="23"/>
      </top>
      <bottom style="medium">
        <color indexed="23"/>
      </bottom>
      <diagonal/>
    </border>
    <border>
      <left/>
      <right/>
      <top style="thin">
        <color indexed="23"/>
      </top>
      <bottom style="medium">
        <color indexed="23"/>
      </bottom>
      <diagonal/>
    </border>
    <border>
      <left/>
      <right style="thin">
        <color indexed="23"/>
      </right>
      <top style="thin">
        <color indexed="23"/>
      </top>
      <bottom style="medium">
        <color indexed="23"/>
      </bottom>
      <diagonal/>
    </border>
    <border>
      <left style="thin">
        <color indexed="23"/>
      </left>
      <right style="thick">
        <color indexed="23"/>
      </right>
      <top style="thin">
        <color indexed="23"/>
      </top>
      <bottom style="medium">
        <color indexed="23"/>
      </bottom>
      <diagonal/>
    </border>
    <border>
      <left style="thin">
        <color indexed="64"/>
      </left>
      <right style="medium">
        <color theme="3"/>
      </right>
      <top/>
      <bottom style="medium">
        <color indexed="64"/>
      </bottom>
      <diagonal/>
    </border>
    <border>
      <left style="medium">
        <color theme="3"/>
      </left>
      <right style="medium">
        <color indexed="12"/>
      </right>
      <top/>
      <bottom style="medium">
        <color indexed="64"/>
      </bottom>
      <diagonal/>
    </border>
    <border>
      <left/>
      <right style="medium">
        <color indexed="12"/>
      </right>
      <top style="medium">
        <color indexed="12"/>
      </top>
      <bottom style="thin">
        <color indexed="12"/>
      </bottom>
      <diagonal/>
    </border>
    <border>
      <left/>
      <right/>
      <top style="thin">
        <color indexed="12"/>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23"/>
      </left>
      <right style="medium">
        <color indexed="23"/>
      </right>
      <top style="medium">
        <color indexed="23"/>
      </top>
      <bottom style="medium">
        <color auto="1"/>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thin">
        <color indexed="12"/>
      </top>
      <bottom style="medium">
        <color indexed="12"/>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7" fillId="0" borderId="0">
      <alignment vertical="center"/>
    </xf>
    <xf numFmtId="0" fontId="6" fillId="0" borderId="0"/>
    <xf numFmtId="0" fontId="67" fillId="0" borderId="0">
      <alignment vertical="center"/>
    </xf>
    <xf numFmtId="0" fontId="6" fillId="0" borderId="0"/>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3" fillId="0" borderId="0">
      <alignment vertical="center"/>
    </xf>
    <xf numFmtId="0" fontId="4" fillId="0" borderId="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5" fillId="0" borderId="0"/>
    <xf numFmtId="0" fontId="106" fillId="0" borderId="0" applyNumberFormat="0" applyFill="0" applyBorder="0" applyAlignment="0" applyProtection="0"/>
    <xf numFmtId="0" fontId="105" fillId="0" borderId="0"/>
    <xf numFmtId="0" fontId="141" fillId="0" borderId="0" applyNumberFormat="0" applyFill="0" applyBorder="0" applyAlignment="0" applyProtection="0">
      <alignment vertical="center"/>
    </xf>
  </cellStyleXfs>
  <cellXfs count="927">
    <xf numFmtId="0" fontId="0" fillId="0" borderId="0" xfId="0">
      <alignment vertical="center"/>
    </xf>
    <xf numFmtId="0" fontId="6" fillId="0" borderId="0" xfId="2">
      <alignment vertical="center"/>
    </xf>
    <xf numFmtId="0" fontId="10" fillId="0" borderId="0" xfId="2" applyFont="1" applyAlignment="1">
      <alignment horizontal="center" vertical="center"/>
    </xf>
    <xf numFmtId="0" fontId="10" fillId="0" borderId="0" xfId="2" applyFont="1" applyAlignment="1">
      <alignment vertical="top" wrapText="1"/>
    </xf>
    <xf numFmtId="0" fontId="6" fillId="5" borderId="0" xfId="2" applyFill="1">
      <alignment vertical="center"/>
    </xf>
    <xf numFmtId="0" fontId="6" fillId="0" borderId="3" xfId="2" applyBorder="1">
      <alignment vertical="center"/>
    </xf>
    <xf numFmtId="0" fontId="21" fillId="5" borderId="5" xfId="2" applyFont="1" applyFill="1" applyBorder="1" applyAlignment="1">
      <alignment horizontal="center" vertical="center"/>
    </xf>
    <xf numFmtId="0" fontId="21" fillId="5" borderId="2" xfId="2" applyFont="1" applyFill="1" applyBorder="1" applyAlignment="1">
      <alignment horizontal="center" vertical="center"/>
    </xf>
    <xf numFmtId="0" fontId="21" fillId="0" borderId="5" xfId="2" applyFont="1" applyBorder="1" applyAlignment="1">
      <alignment horizontal="center" vertical="center"/>
    </xf>
    <xf numFmtId="0" fontId="21" fillId="5" borderId="6" xfId="2" applyFont="1" applyFill="1" applyBorder="1" applyAlignment="1">
      <alignment horizontal="center" vertical="center"/>
    </xf>
    <xf numFmtId="177" fontId="16" fillId="5" borderId="7" xfId="2" applyNumberFormat="1" applyFont="1" applyFill="1" applyBorder="1" applyAlignment="1">
      <alignment horizontal="center" vertical="center" wrapText="1"/>
    </xf>
    <xf numFmtId="0" fontId="21" fillId="5" borderId="3" xfId="2" applyFont="1" applyFill="1" applyBorder="1" applyAlignment="1">
      <alignment horizontal="center" vertical="center"/>
    </xf>
    <xf numFmtId="0" fontId="6" fillId="5" borderId="6" xfId="2" applyFill="1" applyBorder="1">
      <alignment vertical="center"/>
    </xf>
    <xf numFmtId="0" fontId="6" fillId="5" borderId="7" xfId="2" applyFill="1" applyBorder="1">
      <alignment vertical="center"/>
    </xf>
    <xf numFmtId="0" fontId="6" fillId="5" borderId="3" xfId="2" applyFill="1" applyBorder="1">
      <alignment vertical="center"/>
    </xf>
    <xf numFmtId="0" fontId="6" fillId="5" borderId="8" xfId="2" applyFill="1" applyBorder="1">
      <alignment vertical="center"/>
    </xf>
    <xf numFmtId="0" fontId="6" fillId="0" borderId="8" xfId="2" applyBorder="1">
      <alignment vertical="center"/>
    </xf>
    <xf numFmtId="0" fontId="6" fillId="5" borderId="9" xfId="2" applyFill="1" applyBorder="1">
      <alignment vertical="center"/>
    </xf>
    <xf numFmtId="0" fontId="6" fillId="5" borderId="10" xfId="2" applyFill="1" applyBorder="1">
      <alignment vertical="center"/>
    </xf>
    <xf numFmtId="0" fontId="6" fillId="5" borderId="11" xfId="2" applyFill="1" applyBorder="1">
      <alignment vertical="center"/>
    </xf>
    <xf numFmtId="0" fontId="6" fillId="0" borderId="12" xfId="2" applyBorder="1">
      <alignment vertical="center"/>
    </xf>
    <xf numFmtId="0" fontId="6" fillId="0" borderId="13" xfId="2" applyBorder="1">
      <alignment vertical="center"/>
    </xf>
    <xf numFmtId="0" fontId="6" fillId="0" borderId="14" xfId="2" applyBorder="1">
      <alignment vertical="center"/>
    </xf>
    <xf numFmtId="0" fontId="23" fillId="0" borderId="0" xfId="2" applyFont="1">
      <alignment vertical="center"/>
    </xf>
    <xf numFmtId="0" fontId="6" fillId="0" borderId="0" xfId="2" applyAlignment="1">
      <alignment horizontal="center" vertical="center"/>
    </xf>
    <xf numFmtId="0" fontId="24" fillId="0" borderId="0" xfId="2" applyFont="1" applyAlignment="1">
      <alignment horizontal="center" vertical="center"/>
    </xf>
    <xf numFmtId="0" fontId="8" fillId="5" borderId="0" xfId="1" applyFill="1" applyAlignment="1" applyProtection="1">
      <alignment vertical="center" wrapText="1"/>
    </xf>
    <xf numFmtId="0" fontId="6" fillId="5" borderId="0" xfId="2" applyFill="1" applyAlignment="1">
      <alignment vertical="center" wrapText="1"/>
    </xf>
    <xf numFmtId="0" fontId="32" fillId="8" borderId="22" xfId="17" applyFont="1" applyFill="1" applyBorder="1" applyAlignment="1">
      <alignment horizontal="left" vertical="center"/>
    </xf>
    <xf numFmtId="0" fontId="32" fillId="8" borderId="23" xfId="17" applyFont="1" applyFill="1" applyBorder="1" applyAlignment="1">
      <alignment horizontal="center" vertical="center"/>
    </xf>
    <xf numFmtId="0" fontId="32" fillId="8" borderId="23" xfId="2" applyFont="1" applyFill="1" applyBorder="1" applyAlignment="1">
      <alignment horizontal="center" vertical="center"/>
    </xf>
    <xf numFmtId="0" fontId="33" fillId="8" borderId="23" xfId="2" applyFont="1" applyFill="1" applyBorder="1" applyAlignment="1">
      <alignment horizontal="center" vertical="center"/>
    </xf>
    <xf numFmtId="0" fontId="33" fillId="8" borderId="24" xfId="2" applyFont="1" applyFill="1" applyBorder="1" applyAlignment="1">
      <alignment horizontal="center" vertical="center"/>
    </xf>
    <xf numFmtId="0" fontId="1" fillId="0" borderId="0" xfId="17">
      <alignment vertical="center"/>
    </xf>
    <xf numFmtId="0" fontId="39" fillId="0" borderId="0" xfId="17" applyFont="1">
      <alignment vertical="center"/>
    </xf>
    <xf numFmtId="0" fontId="33" fillId="8" borderId="25" xfId="2" applyFont="1" applyFill="1" applyBorder="1" applyAlignment="1">
      <alignment horizontal="center" vertical="center"/>
    </xf>
    <xf numFmtId="0" fontId="33" fillId="8" borderId="26" xfId="2" applyFont="1" applyFill="1" applyBorder="1" applyAlignment="1">
      <alignment horizontal="center" vertical="center"/>
    </xf>
    <xf numFmtId="0" fontId="1" fillId="9" borderId="26" xfId="17" applyFill="1" applyBorder="1">
      <alignment vertical="center"/>
    </xf>
    <xf numFmtId="0" fontId="36" fillId="0" borderId="0" xfId="17" applyFont="1" applyAlignment="1">
      <alignment horizontal="center" vertical="center"/>
    </xf>
    <xf numFmtId="0" fontId="1" fillId="9" borderId="26" xfId="17" applyFill="1" applyBorder="1" applyAlignment="1">
      <alignment horizontal="center" vertical="center"/>
    </xf>
    <xf numFmtId="0" fontId="8" fillId="9" borderId="0" xfId="1" applyFill="1" applyBorder="1" applyAlignment="1" applyProtection="1">
      <alignment vertical="center" wrapText="1"/>
    </xf>
    <xf numFmtId="0" fontId="6" fillId="9" borderId="26" xfId="2" applyFill="1" applyBorder="1" applyAlignment="1">
      <alignment vertical="center" wrapText="1"/>
    </xf>
    <xf numFmtId="0" fontId="44" fillId="0" borderId="0" xfId="17" applyFont="1" applyAlignment="1">
      <alignment vertical="center" wrapText="1"/>
    </xf>
    <xf numFmtId="0" fontId="46" fillId="0" borderId="0" xfId="17" applyFont="1" applyAlignment="1">
      <alignment horizontal="left" vertical="center"/>
    </xf>
    <xf numFmtId="0" fontId="36" fillId="0" borderId="0" xfId="17" applyFont="1" applyAlignment="1">
      <alignment vertical="top" wrapText="1"/>
    </xf>
    <xf numFmtId="0" fontId="7" fillId="3" borderId="16" xfId="17" applyFont="1" applyFill="1" applyBorder="1" applyAlignment="1">
      <alignment horizontal="center" vertical="center" wrapText="1"/>
    </xf>
    <xf numFmtId="0" fontId="7" fillId="3" borderId="15" xfId="17" applyFont="1" applyFill="1" applyBorder="1" applyAlignment="1">
      <alignment horizontal="center" vertical="center" wrapText="1"/>
    </xf>
    <xf numFmtId="0" fontId="7" fillId="3" borderId="17" xfId="17" applyFont="1" applyFill="1" applyBorder="1" applyAlignment="1">
      <alignment horizontal="center" vertical="center" wrapText="1"/>
    </xf>
    <xf numFmtId="0" fontId="7" fillId="3" borderId="18" xfId="17" applyFont="1" applyFill="1" applyBorder="1" applyAlignment="1">
      <alignment horizontal="center" vertical="center" wrapText="1"/>
    </xf>
    <xf numFmtId="0" fontId="13" fillId="3" borderId="18" xfId="17" applyFont="1" applyFill="1" applyBorder="1" applyAlignment="1">
      <alignment horizontal="center" vertical="center" wrapText="1"/>
    </xf>
    <xf numFmtId="0" fontId="57" fillId="3" borderId="18" xfId="17" applyFont="1" applyFill="1" applyBorder="1" applyAlignment="1">
      <alignment horizontal="center" vertical="center" wrapText="1"/>
    </xf>
    <xf numFmtId="0" fontId="7" fillId="3" borderId="19"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21" fillId="0" borderId="0" xfId="2" applyFont="1" applyAlignment="1">
      <alignment vertical="top" wrapText="1"/>
    </xf>
    <xf numFmtId="0" fontId="6" fillId="2" borderId="31" xfId="2" applyFill="1" applyBorder="1" applyAlignment="1">
      <alignment vertical="top" wrapText="1"/>
    </xf>
    <xf numFmtId="0" fontId="0" fillId="0" borderId="33" xfId="0" applyBorder="1">
      <alignment vertical="center"/>
    </xf>
    <xf numFmtId="0" fontId="14" fillId="0" borderId="33" xfId="0" applyFont="1" applyBorder="1">
      <alignment vertical="center"/>
    </xf>
    <xf numFmtId="0" fontId="0" fillId="0" borderId="34" xfId="0" applyBorder="1">
      <alignment vertical="center"/>
    </xf>
    <xf numFmtId="0" fontId="0" fillId="0" borderId="28" xfId="0" applyBorder="1">
      <alignment vertical="center"/>
    </xf>
    <xf numFmtId="0" fontId="6" fillId="17" borderId="0" xfId="2" applyFill="1">
      <alignment vertical="center"/>
    </xf>
    <xf numFmtId="0" fontId="0" fillId="17" borderId="0" xfId="0" applyFill="1">
      <alignment vertical="center"/>
    </xf>
    <xf numFmtId="0" fontId="1" fillId="5" borderId="0" xfId="2" applyFont="1" applyFill="1">
      <alignment vertical="center"/>
    </xf>
    <xf numFmtId="0" fontId="0" fillId="0" borderId="33" xfId="0" applyBorder="1" applyAlignment="1">
      <alignment vertical="top"/>
    </xf>
    <xf numFmtId="0" fontId="0" fillId="0" borderId="0" xfId="0" applyAlignment="1">
      <alignment vertical="top"/>
    </xf>
    <xf numFmtId="0" fontId="0" fillId="0" borderId="0" xfId="0" applyAlignment="1">
      <alignment horizontal="left" vertical="center"/>
    </xf>
    <xf numFmtId="0" fontId="70" fillId="0" borderId="0" xfId="0" applyFont="1" applyAlignment="1">
      <alignment horizontal="left" vertical="center"/>
    </xf>
    <xf numFmtId="0" fontId="71" fillId="0" borderId="0" xfId="0" applyFont="1" applyAlignment="1">
      <alignment horizontal="center" vertical="center" wrapText="1"/>
    </xf>
    <xf numFmtId="0" fontId="71" fillId="0" borderId="0" xfId="0" applyFont="1" applyAlignment="1">
      <alignment horizontal="left" vertical="center" wrapText="1"/>
    </xf>
    <xf numFmtId="0" fontId="81" fillId="0" borderId="0" xfId="17" applyFont="1">
      <alignment vertical="center"/>
    </xf>
    <xf numFmtId="0" fontId="80" fillId="0" borderId="0" xfId="2" applyFont="1">
      <alignment vertical="center"/>
    </xf>
    <xf numFmtId="0" fontId="1" fillId="0" borderId="4" xfId="0" applyFont="1" applyBorder="1" applyAlignment="1">
      <alignment horizontal="center" vertical="center" wrapText="1"/>
    </xf>
    <xf numFmtId="0" fontId="0" fillId="0" borderId="4" xfId="0" applyBorder="1" applyAlignment="1">
      <alignment horizontal="center" vertical="center" wrapText="1"/>
    </xf>
    <xf numFmtId="0" fontId="29" fillId="0" borderId="4" xfId="0" applyFont="1" applyBorder="1" applyAlignment="1">
      <alignment horizontal="center" vertical="center" wrapText="1"/>
    </xf>
    <xf numFmtId="0" fontId="89" fillId="0" borderId="0" xfId="2" applyFont="1" applyAlignment="1">
      <alignment horizontal="center" vertical="center"/>
    </xf>
    <xf numFmtId="14" fontId="88" fillId="0" borderId="0" xfId="2" applyNumberFormat="1" applyFont="1" applyAlignment="1">
      <alignment horizontal="center" vertical="center"/>
    </xf>
    <xf numFmtId="0" fontId="8" fillId="0" borderId="0" xfId="1" applyAlignment="1" applyProtection="1">
      <alignment vertical="center" wrapText="1"/>
    </xf>
    <xf numFmtId="0" fontId="6" fillId="0" borderId="32" xfId="0" applyFont="1" applyBorder="1">
      <alignment vertical="center"/>
    </xf>
    <xf numFmtId="0" fontId="6" fillId="0" borderId="23" xfId="0" applyFont="1" applyBorder="1">
      <alignment vertical="center"/>
    </xf>
    <xf numFmtId="0" fontId="6" fillId="0" borderId="33" xfId="0" applyFont="1" applyBorder="1">
      <alignment vertical="center"/>
    </xf>
    <xf numFmtId="0" fontId="6" fillId="0" borderId="0" xfId="0" applyFont="1">
      <alignment vertical="center"/>
    </xf>
    <xf numFmtId="0" fontId="87" fillId="0" borderId="33" xfId="0" applyFont="1" applyBorder="1">
      <alignment vertical="center"/>
    </xf>
    <xf numFmtId="0" fontId="87" fillId="0" borderId="0" xfId="0" applyFont="1">
      <alignment vertical="center"/>
    </xf>
    <xf numFmtId="0" fontId="87" fillId="5" borderId="33" xfId="0" applyFont="1" applyFill="1" applyBorder="1">
      <alignment vertical="center"/>
    </xf>
    <xf numFmtId="0" fontId="87" fillId="5" borderId="0" xfId="0" applyFont="1" applyFill="1">
      <alignment vertical="center"/>
    </xf>
    <xf numFmtId="0" fontId="6" fillId="5" borderId="73" xfId="2" applyFill="1" applyBorder="1">
      <alignment vertical="center"/>
    </xf>
    <xf numFmtId="0" fontId="6" fillId="0" borderId="73" xfId="2" applyBorder="1">
      <alignment vertical="center"/>
    </xf>
    <xf numFmtId="0" fontId="6" fillId="0" borderId="0" xfId="2" applyAlignment="1">
      <alignment horizontal="left" vertical="top"/>
    </xf>
    <xf numFmtId="0" fontId="6" fillId="24" borderId="78" xfId="2" applyFill="1" applyBorder="1" applyAlignment="1">
      <alignment horizontal="left" vertical="top"/>
    </xf>
    <xf numFmtId="0" fontId="8" fillId="24" borderId="77" xfId="1" applyFill="1" applyBorder="1" applyAlignment="1" applyProtection="1">
      <alignment horizontal="left" vertical="top"/>
    </xf>
    <xf numFmtId="0" fontId="81" fillId="0" borderId="0" xfId="17" applyFont="1" applyAlignment="1">
      <alignment horizontal="left" vertical="center"/>
    </xf>
    <xf numFmtId="0" fontId="88" fillId="19" borderId="21" xfId="2" applyFont="1" applyFill="1" applyBorder="1" applyAlignment="1">
      <alignment horizontal="center" vertical="center"/>
    </xf>
    <xf numFmtId="0" fontId="6" fillId="0" borderId="0" xfId="2" applyAlignment="1">
      <alignment horizontal="left" vertical="center"/>
    </xf>
    <xf numFmtId="0" fontId="100" fillId="5" borderId="33" xfId="0" applyFont="1" applyFill="1" applyBorder="1">
      <alignment vertical="center"/>
    </xf>
    <xf numFmtId="0" fontId="100" fillId="5" borderId="0" xfId="0" applyFont="1" applyFill="1" applyAlignment="1">
      <alignment horizontal="left" vertical="center"/>
    </xf>
    <xf numFmtId="0" fontId="100" fillId="5" borderId="0" xfId="0" applyFont="1" applyFill="1">
      <alignment vertical="center"/>
    </xf>
    <xf numFmtId="176" fontId="100" fillId="5" borderId="0" xfId="0" applyNumberFormat="1" applyFont="1" applyFill="1" applyAlignment="1">
      <alignment horizontal="left" vertical="center"/>
    </xf>
    <xf numFmtId="182" fontId="100" fillId="5" borderId="0" xfId="0" applyNumberFormat="1" applyFont="1" applyFill="1" applyAlignment="1">
      <alignment horizontal="center" vertical="center"/>
    </xf>
    <xf numFmtId="0" fontId="100" fillId="5" borderId="33" xfId="0" applyFont="1" applyFill="1" applyBorder="1" applyAlignment="1">
      <alignment vertical="top"/>
    </xf>
    <xf numFmtId="0" fontId="100" fillId="5" borderId="0" xfId="0" applyFont="1" applyFill="1" applyAlignment="1">
      <alignment vertical="top"/>
    </xf>
    <xf numFmtId="14" fontId="100" fillId="5" borderId="0" xfId="0" applyNumberFormat="1" applyFont="1" applyFill="1" applyAlignment="1">
      <alignment horizontal="left" vertical="center"/>
    </xf>
    <xf numFmtId="14" fontId="100" fillId="0" borderId="0" xfId="0" applyNumberFormat="1" applyFont="1">
      <alignment vertical="center"/>
    </xf>
    <xf numFmtId="0" fontId="101" fillId="0" borderId="0" xfId="0" applyFont="1">
      <alignment vertical="center"/>
    </xf>
    <xf numFmtId="0" fontId="8" fillId="24" borderId="66" xfId="1" applyFill="1" applyBorder="1" applyAlignment="1" applyProtection="1">
      <alignment horizontal="left" vertical="top"/>
    </xf>
    <xf numFmtId="0" fontId="6" fillId="24" borderId="76" xfId="2" applyFill="1" applyBorder="1" applyAlignment="1">
      <alignment horizontal="left" vertical="top"/>
    </xf>
    <xf numFmtId="0" fontId="33" fillId="8" borderId="0" xfId="2" applyFont="1" applyFill="1" applyAlignment="1">
      <alignment horizontal="center" vertical="center"/>
    </xf>
    <xf numFmtId="0" fontId="1" fillId="9" borderId="0" xfId="17" applyFill="1">
      <alignment vertical="center"/>
    </xf>
    <xf numFmtId="0" fontId="6" fillId="9" borderId="0" xfId="2" applyFill="1" applyAlignment="1">
      <alignment vertical="center" wrapText="1"/>
    </xf>
    <xf numFmtId="0" fontId="47" fillId="0" borderId="0" xfId="17" applyFont="1" applyAlignment="1">
      <alignment horizontal="left" vertical="center"/>
    </xf>
    <xf numFmtId="0" fontId="48" fillId="0" borderId="28" xfId="17" applyFont="1" applyBorder="1">
      <alignment vertical="center"/>
    </xf>
    <xf numFmtId="0" fontId="48" fillId="0" borderId="28" xfId="17" applyFont="1" applyBorder="1" applyAlignment="1">
      <alignment horizontal="right" vertical="center"/>
    </xf>
    <xf numFmtId="0" fontId="36" fillId="0" borderId="30" xfId="17" applyFont="1" applyBorder="1" applyAlignment="1">
      <alignment horizontal="center" vertical="center"/>
    </xf>
    <xf numFmtId="0" fontId="50" fillId="0" borderId="0" xfId="17" applyFont="1" applyAlignment="1">
      <alignment horizontal="center" vertical="center"/>
    </xf>
    <xf numFmtId="0" fontId="51" fillId="0" borderId="0" xfId="17" applyFont="1" applyAlignment="1">
      <alignment horizontal="center" vertical="center" wrapText="1"/>
    </xf>
    <xf numFmtId="0" fontId="1" fillId="0" borderId="0" xfId="17" applyAlignment="1">
      <alignment vertical="center" shrinkToFit="1"/>
    </xf>
    <xf numFmtId="0" fontId="12" fillId="0" borderId="72" xfId="2" applyFont="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7" fillId="3" borderId="0" xfId="17" applyFont="1" applyFill="1" applyAlignment="1">
      <alignment horizontal="center" vertical="center" wrapText="1"/>
    </xf>
    <xf numFmtId="0" fontId="1" fillId="5" borderId="0" xfId="2" applyFont="1" applyFill="1" applyAlignment="1">
      <alignment horizontal="center" vertical="center"/>
    </xf>
    <xf numFmtId="0" fontId="44" fillId="5" borderId="0" xfId="0" applyFont="1" applyFill="1" applyAlignment="1">
      <alignment horizontal="center" vertical="center" wrapText="1"/>
    </xf>
    <xf numFmtId="180" fontId="48"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8" fillId="0" borderId="0" xfId="16" applyFont="1">
      <alignment vertical="center"/>
    </xf>
    <xf numFmtId="0" fontId="10" fillId="0" borderId="0" xfId="16" applyFont="1">
      <alignment vertical="center"/>
    </xf>
    <xf numFmtId="177" fontId="1" fillId="17" borderId="20" xfId="2" applyNumberFormat="1" applyFont="1" applyFill="1" applyBorder="1" applyAlignment="1">
      <alignment horizontal="center" vertical="center" wrapText="1"/>
    </xf>
    <xf numFmtId="177" fontId="6" fillId="6" borderId="4" xfId="2" applyNumberFormat="1" applyFill="1" applyBorder="1" applyAlignment="1">
      <alignment horizontal="center" vertical="center" shrinkToFit="1"/>
    </xf>
    <xf numFmtId="177" fontId="6" fillId="5" borderId="4" xfId="2" applyNumberFormat="1" applyFill="1" applyBorder="1" applyAlignment="1">
      <alignment horizontal="center" vertical="center" shrinkToFit="1"/>
    </xf>
    <xf numFmtId="177" fontId="6" fillId="0" borderId="4" xfId="2" applyNumberFormat="1" applyBorder="1" applyAlignment="1">
      <alignment horizontal="center" vertical="center" shrinkToFit="1"/>
    </xf>
    <xf numFmtId="0" fontId="21" fillId="0" borderId="2" xfId="2" applyFont="1" applyBorder="1" applyAlignment="1">
      <alignment horizontal="center" vertical="center"/>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1" fillId="0" borderId="0" xfId="2" applyFont="1">
      <alignment vertical="center"/>
    </xf>
    <xf numFmtId="0" fontId="48" fillId="17" borderId="83" xfId="16" applyFont="1" applyFill="1" applyBorder="1">
      <alignment vertical="center"/>
    </xf>
    <xf numFmtId="0" fontId="10" fillId="17" borderId="83" xfId="16" applyFont="1" applyFill="1" applyBorder="1">
      <alignment vertical="center"/>
    </xf>
    <xf numFmtId="0" fontId="35" fillId="0" borderId="0" xfId="17" applyFont="1" applyAlignment="1">
      <alignment horizontal="left" vertical="center" indent="2"/>
    </xf>
    <xf numFmtId="0" fontId="102" fillId="0" borderId="0" xfId="17" applyFont="1">
      <alignment vertical="center"/>
    </xf>
    <xf numFmtId="0" fontId="1" fillId="17" borderId="0" xfId="2" applyFont="1" applyFill="1">
      <alignment vertical="center"/>
    </xf>
    <xf numFmtId="0" fontId="22" fillId="17" borderId="20" xfId="2" applyFont="1" applyFill="1" applyBorder="1" applyAlignment="1">
      <alignment horizontal="center" vertical="top" wrapText="1"/>
    </xf>
    <xf numFmtId="0" fontId="21" fillId="5" borderId="5" xfId="2" applyFont="1" applyFill="1" applyBorder="1" applyAlignment="1">
      <alignment horizontal="left" vertical="center"/>
    </xf>
    <xf numFmtId="0" fontId="24" fillId="17" borderId="0" xfId="19" applyFont="1" applyFill="1">
      <alignment vertical="center"/>
    </xf>
    <xf numFmtId="0" fontId="24" fillId="17" borderId="0" xfId="2" applyFont="1" applyFill="1" applyAlignment="1">
      <alignment horizontal="left" vertical="center"/>
    </xf>
    <xf numFmtId="0" fontId="39" fillId="17" borderId="0" xfId="17" applyFont="1" applyFill="1">
      <alignment vertical="center"/>
    </xf>
    <xf numFmtId="0" fontId="12" fillId="0" borderId="0" xfId="2" applyFont="1" applyAlignment="1">
      <alignment horizontal="center" vertical="center"/>
    </xf>
    <xf numFmtId="14" fontId="84" fillId="0" borderId="0" xfId="2" applyNumberFormat="1" applyFont="1" applyAlignment="1">
      <alignment horizontal="center" vertical="center"/>
    </xf>
    <xf numFmtId="0" fontId="12" fillId="0" borderId="0" xfId="2" applyFont="1" applyAlignment="1">
      <alignment vertical="top" wrapText="1"/>
    </xf>
    <xf numFmtId="0" fontId="39" fillId="0" borderId="0" xfId="17" applyFont="1" applyAlignment="1">
      <alignment horizontal="center" vertical="center"/>
    </xf>
    <xf numFmtId="0" fontId="107" fillId="17" borderId="0" xfId="17" applyFont="1" applyFill="1" applyAlignment="1">
      <alignment horizontal="left" vertical="center"/>
    </xf>
    <xf numFmtId="0" fontId="84" fillId="0" borderId="0" xfId="2" applyFont="1" applyAlignment="1">
      <alignment vertical="top" wrapText="1"/>
    </xf>
    <xf numFmtId="180" fontId="48" fillId="10" borderId="85" xfId="17" applyNumberFormat="1" applyFont="1" applyFill="1" applyBorder="1" applyAlignment="1">
      <alignment horizontal="center" vertical="center"/>
    </xf>
    <xf numFmtId="14" fontId="88" fillId="19" borderId="75" xfId="2" applyNumberFormat="1" applyFont="1" applyFill="1" applyBorder="1" applyAlignment="1">
      <alignment vertical="center" shrinkToFit="1"/>
    </xf>
    <xf numFmtId="14" fontId="27" fillId="19" borderId="86" xfId="2" applyNumberFormat="1" applyFont="1" applyFill="1" applyBorder="1" applyAlignment="1">
      <alignment horizontal="center" vertical="center" shrinkToFit="1"/>
    </xf>
    <xf numFmtId="14" fontId="84" fillId="19" borderId="89" xfId="1" applyNumberFormat="1" applyFont="1" applyFill="1" applyBorder="1" applyAlignment="1" applyProtection="1">
      <alignment vertical="center" wrapText="1"/>
    </xf>
    <xf numFmtId="14" fontId="84" fillId="19" borderId="87" xfId="2" applyNumberFormat="1" applyFont="1" applyFill="1" applyBorder="1">
      <alignment vertical="center"/>
    </xf>
    <xf numFmtId="0" fontId="8" fillId="0" borderId="0" xfId="1" applyAlignment="1" applyProtection="1">
      <alignment vertical="center"/>
    </xf>
    <xf numFmtId="0" fontId="68" fillId="0" borderId="0" xfId="0" applyFont="1">
      <alignment vertical="center"/>
    </xf>
    <xf numFmtId="0" fontId="112" fillId="5" borderId="6" xfId="2" applyFont="1" applyFill="1" applyBorder="1">
      <alignment vertical="center"/>
    </xf>
    <xf numFmtId="0" fontId="111" fillId="0" borderId="73" xfId="0" applyFont="1" applyBorder="1">
      <alignment vertical="center"/>
    </xf>
    <xf numFmtId="0" fontId="24" fillId="17" borderId="0" xfId="19" applyFont="1" applyFill="1" applyAlignment="1">
      <alignment horizontal="center" vertical="center"/>
    </xf>
    <xf numFmtId="0" fontId="24" fillId="17" borderId="0" xfId="19" applyFont="1" applyFill="1" applyAlignment="1">
      <alignment horizontal="center" vertical="center" wrapText="1"/>
    </xf>
    <xf numFmtId="0" fontId="102" fillId="0" borderId="0" xfId="17" applyFont="1" applyAlignment="1">
      <alignment horizontal="left" vertical="center"/>
    </xf>
    <xf numFmtId="177" fontId="1" fillId="17" borderId="91" xfId="2" applyNumberFormat="1" applyFont="1" applyFill="1" applyBorder="1" applyAlignment="1">
      <alignment horizontal="center" vertical="center" wrapText="1"/>
    </xf>
    <xf numFmtId="0" fontId="113" fillId="17" borderId="92" xfId="2" applyFont="1" applyFill="1" applyBorder="1" applyAlignment="1">
      <alignment horizontal="center" vertical="center"/>
    </xf>
    <xf numFmtId="177" fontId="113" fillId="17" borderId="92" xfId="2" applyNumberFormat="1" applyFont="1" applyFill="1" applyBorder="1" applyAlignment="1">
      <alignment horizontal="center" vertical="center" shrinkToFit="1"/>
    </xf>
    <xf numFmtId="0" fontId="114" fillId="0" borderId="92" xfId="0" applyFont="1" applyBorder="1" applyAlignment="1">
      <alignment horizontal="center" vertical="center" wrapText="1"/>
    </xf>
    <xf numFmtId="177" fontId="12" fillId="17" borderId="92" xfId="2" applyNumberFormat="1" applyFont="1" applyFill="1" applyBorder="1" applyAlignment="1">
      <alignment horizontal="center" vertical="center" wrapText="1"/>
    </xf>
    <xf numFmtId="0" fontId="22" fillId="21" borderId="2" xfId="2" applyFont="1" applyFill="1" applyBorder="1" applyAlignment="1">
      <alignment horizontal="center" vertical="top" wrapText="1"/>
    </xf>
    <xf numFmtId="177" fontId="1" fillId="21" borderId="20" xfId="2" applyNumberFormat="1" applyFont="1" applyFill="1" applyBorder="1" applyAlignment="1">
      <alignment horizontal="center" vertical="center" wrapText="1"/>
    </xf>
    <xf numFmtId="0" fontId="22" fillId="21" borderId="2" xfId="2" applyFont="1" applyFill="1" applyBorder="1" applyAlignment="1">
      <alignment horizontal="center" vertical="center" wrapText="1"/>
    </xf>
    <xf numFmtId="0" fontId="118" fillId="0" borderId="0" xfId="0" applyFont="1">
      <alignment vertical="center"/>
    </xf>
    <xf numFmtId="0" fontId="6" fillId="0" borderId="51" xfId="2" applyBorder="1">
      <alignment vertical="center"/>
    </xf>
    <xf numFmtId="0" fontId="6" fillId="0" borderId="52" xfId="2" applyBorder="1">
      <alignment vertical="center"/>
    </xf>
    <xf numFmtId="0" fontId="100" fillId="5" borderId="33" xfId="0" applyFont="1" applyFill="1" applyBorder="1" applyAlignment="1">
      <alignment horizontal="left" vertical="top"/>
    </xf>
    <xf numFmtId="0" fontId="34" fillId="17" borderId="0" xfId="2" applyFont="1" applyFill="1">
      <alignment vertical="center"/>
    </xf>
    <xf numFmtId="0" fontId="35" fillId="17" borderId="0" xfId="17" applyFont="1" applyFill="1">
      <alignment vertical="center"/>
    </xf>
    <xf numFmtId="0" fontId="36" fillId="17" borderId="0" xfId="17" applyFont="1" applyFill="1" applyAlignment="1">
      <alignment vertical="top" wrapText="1"/>
    </xf>
    <xf numFmtId="0" fontId="37" fillId="17" borderId="0" xfId="2" applyFont="1" applyFill="1" applyAlignment="1">
      <alignment horizontal="center" vertical="center"/>
    </xf>
    <xf numFmtId="0" fontId="79" fillId="17" borderId="0" xfId="17" applyFont="1" applyFill="1" applyAlignment="1">
      <alignment horizontal="left" vertical="center"/>
    </xf>
    <xf numFmtId="0" fontId="38" fillId="17" borderId="0" xfId="2" applyFont="1" applyFill="1" applyAlignment="1">
      <alignment vertical="center" wrapText="1"/>
    </xf>
    <xf numFmtId="0" fontId="40" fillId="17" borderId="0" xfId="2" applyFont="1" applyFill="1" applyAlignment="1">
      <alignment vertical="center" wrapText="1"/>
    </xf>
    <xf numFmtId="0" fontId="42" fillId="17" borderId="0" xfId="2" applyFont="1" applyFill="1">
      <alignment vertical="center"/>
    </xf>
    <xf numFmtId="0" fontId="43" fillId="17" borderId="0" xfId="2" applyFont="1" applyFill="1" applyAlignment="1">
      <alignment horizontal="center" vertical="center"/>
    </xf>
    <xf numFmtId="0" fontId="36" fillId="17" borderId="0" xfId="17" applyFont="1" applyFill="1" applyAlignment="1">
      <alignment horizontal="center" vertical="center"/>
    </xf>
    <xf numFmtId="0" fontId="41" fillId="17" borderId="0" xfId="17" applyFont="1" applyFill="1" applyAlignment="1">
      <alignment vertical="top" wrapText="1"/>
    </xf>
    <xf numFmtId="0" fontId="1" fillId="17" borderId="0" xfId="17" applyFill="1" applyAlignment="1">
      <alignment horizontal="center" vertical="center"/>
    </xf>
    <xf numFmtId="0" fontId="44" fillId="17" borderId="0" xfId="2" applyFont="1" applyFill="1" applyAlignment="1">
      <alignment vertical="center" wrapText="1"/>
    </xf>
    <xf numFmtId="0" fontId="40" fillId="17" borderId="0" xfId="2" applyFont="1" applyFill="1">
      <alignment vertical="center"/>
    </xf>
    <xf numFmtId="0" fontId="36" fillId="17" borderId="0" xfId="17" applyFont="1" applyFill="1">
      <alignment vertical="center"/>
    </xf>
    <xf numFmtId="0" fontId="45" fillId="17" borderId="0" xfId="17" applyFont="1" applyFill="1" applyAlignment="1">
      <alignment horizontal="center" vertical="center" wrapText="1"/>
    </xf>
    <xf numFmtId="0" fontId="46" fillId="17" borderId="0" xfId="17" applyFont="1" applyFill="1">
      <alignment vertical="center"/>
    </xf>
    <xf numFmtId="0" fontId="6" fillId="17" borderId="0" xfId="2" applyFill="1" applyAlignment="1">
      <alignment horizontal="center" vertical="center"/>
    </xf>
    <xf numFmtId="0" fontId="44" fillId="17" borderId="0" xfId="17" applyFont="1" applyFill="1" applyAlignment="1">
      <alignment vertical="center" wrapText="1"/>
    </xf>
    <xf numFmtId="0" fontId="49" fillId="17" borderId="0" xfId="17" applyFont="1" applyFill="1" applyAlignment="1">
      <alignment horizontal="center" vertical="center"/>
    </xf>
    <xf numFmtId="0" fontId="8" fillId="17" borderId="0" xfId="1" applyFill="1" applyAlignment="1" applyProtection="1">
      <alignment horizontal="center" vertical="center"/>
    </xf>
    <xf numFmtId="0" fontId="52" fillId="17" borderId="0" xfId="17" applyFont="1" applyFill="1" applyAlignment="1">
      <alignment horizontal="center" vertical="center"/>
    </xf>
    <xf numFmtId="0" fontId="0" fillId="17" borderId="0" xfId="0" applyFill="1" applyAlignment="1">
      <alignment vertical="center" wrapText="1"/>
    </xf>
    <xf numFmtId="0" fontId="1" fillId="17" borderId="70" xfId="17" applyFill="1" applyBorder="1" applyAlignment="1">
      <alignment horizontal="center" vertical="center" wrapText="1"/>
    </xf>
    <xf numFmtId="0" fontId="1" fillId="17" borderId="0" xfId="17" applyFill="1">
      <alignment vertical="center"/>
    </xf>
    <xf numFmtId="0" fontId="1" fillId="17" borderId="71" xfId="17" applyFill="1" applyBorder="1" applyAlignment="1">
      <alignment horizontal="center" vertical="center"/>
    </xf>
    <xf numFmtId="182" fontId="100" fillId="5" borderId="0" xfId="0" applyNumberFormat="1" applyFont="1" applyFill="1" applyAlignment="1">
      <alignment horizontal="left" vertical="center"/>
    </xf>
    <xf numFmtId="14" fontId="88" fillId="19" borderId="94" xfId="2" applyNumberFormat="1" applyFont="1" applyFill="1" applyBorder="1" applyAlignment="1">
      <alignment horizontal="center" vertical="center"/>
    </xf>
    <xf numFmtId="14" fontId="88" fillId="19" borderId="95" xfId="2" applyNumberFormat="1" applyFont="1" applyFill="1" applyBorder="1" applyAlignment="1">
      <alignment horizontal="center" vertical="center"/>
    </xf>
    <xf numFmtId="14" fontId="88" fillId="19" borderId="96" xfId="2" applyNumberFormat="1" applyFont="1" applyFill="1" applyBorder="1" applyAlignment="1">
      <alignment horizontal="center" vertical="center"/>
    </xf>
    <xf numFmtId="177" fontId="10" fillId="30" borderId="4" xfId="2" applyNumberFormat="1" applyFont="1" applyFill="1" applyBorder="1" applyAlignment="1">
      <alignment horizontal="center" vertical="center" wrapText="1"/>
    </xf>
    <xf numFmtId="0" fontId="123" fillId="31" borderId="0" xfId="0" applyFont="1" applyFill="1" applyAlignment="1">
      <alignment horizontal="center" vertical="center" wrapText="1"/>
    </xf>
    <xf numFmtId="0" fontId="12" fillId="0" borderId="100" xfId="2" applyFont="1" applyBorder="1" applyAlignment="1">
      <alignment horizontal="center" vertical="center" wrapText="1"/>
    </xf>
    <xf numFmtId="0" fontId="87" fillId="30" borderId="4" xfId="2" applyFont="1" applyFill="1" applyBorder="1" applyAlignment="1">
      <alignment horizontal="center" vertical="center"/>
    </xf>
    <xf numFmtId="177" fontId="87" fillId="30" borderId="4" xfId="2" applyNumberFormat="1" applyFont="1" applyFill="1" applyBorder="1" applyAlignment="1">
      <alignment horizontal="center" vertical="center" shrinkToFit="1"/>
    </xf>
    <xf numFmtId="14" fontId="84" fillId="19" borderId="1" xfId="1" applyNumberFormat="1" applyFont="1" applyFill="1" applyBorder="1" applyAlignment="1" applyProtection="1">
      <alignment horizontal="center" vertical="center" shrinkToFit="1"/>
    </xf>
    <xf numFmtId="0" fontId="109" fillId="19" borderId="95" xfId="2" applyFont="1" applyFill="1" applyBorder="1" applyAlignment="1">
      <alignment horizontal="center" vertical="center" wrapText="1"/>
    </xf>
    <xf numFmtId="0" fontId="109" fillId="19" borderId="95" xfId="2" applyFont="1" applyFill="1" applyBorder="1" applyAlignment="1">
      <alignment horizontal="center" vertical="center"/>
    </xf>
    <xf numFmtId="0" fontId="109" fillId="19" borderId="94" xfId="2" applyFont="1" applyFill="1" applyBorder="1" applyAlignment="1">
      <alignment horizontal="center" vertical="center"/>
    </xf>
    <xf numFmtId="0" fontId="122" fillId="0" borderId="0" xfId="2" applyFont="1">
      <alignment vertical="center"/>
    </xf>
    <xf numFmtId="0" fontId="6" fillId="0" borderId="0" xfId="2" applyAlignment="1">
      <alignment horizontal="center" vertical="top"/>
    </xf>
    <xf numFmtId="14" fontId="84" fillId="19" borderId="88" xfId="1" applyNumberFormat="1" applyFont="1" applyFill="1" applyBorder="1" applyAlignment="1" applyProtection="1">
      <alignment horizontal="center" vertical="center" wrapText="1"/>
    </xf>
    <xf numFmtId="0" fontId="119" fillId="31" borderId="0" xfId="0" applyFont="1" applyFill="1" applyAlignment="1">
      <alignment horizontal="center" vertical="center" wrapText="1"/>
    </xf>
    <xf numFmtId="0" fontId="21" fillId="17" borderId="103" xfId="2" applyFont="1" applyFill="1" applyBorder="1" applyAlignment="1">
      <alignment horizontal="left" vertical="center"/>
    </xf>
    <xf numFmtId="0" fontId="21" fillId="17" borderId="91" xfId="2" applyFont="1" applyFill="1" applyBorder="1" applyAlignment="1">
      <alignment horizontal="center" vertical="center" wrapText="1"/>
    </xf>
    <xf numFmtId="0" fontId="86" fillId="0" borderId="0" xfId="2" applyFont="1" applyAlignment="1">
      <alignment vertical="top" wrapText="1"/>
    </xf>
    <xf numFmtId="0" fontId="8" fillId="0" borderId="104" xfId="1" applyBorder="1" applyAlignment="1" applyProtection="1">
      <alignment horizontal="left" vertical="top" wrapText="1"/>
    </xf>
    <xf numFmtId="0" fontId="8" fillId="0" borderId="0" xfId="1" applyFill="1" applyAlignment="1" applyProtection="1">
      <alignment vertical="center"/>
    </xf>
    <xf numFmtId="14" fontId="18" fillId="19" borderId="1" xfId="2" applyNumberFormat="1" applyFont="1" applyFill="1" applyBorder="1" applyAlignment="1">
      <alignment horizontal="center" vertical="center" wrapText="1" shrinkToFit="1"/>
    </xf>
    <xf numFmtId="0" fontId="44" fillId="5" borderId="0" xfId="17" applyFont="1" applyFill="1" applyAlignment="1">
      <alignment vertical="center" wrapText="1"/>
    </xf>
    <xf numFmtId="14" fontId="84" fillId="19" borderId="75" xfId="2" applyNumberFormat="1" applyFont="1" applyFill="1" applyBorder="1" applyAlignment="1">
      <alignment horizontal="center" vertical="center" wrapText="1" shrinkToFit="1"/>
    </xf>
    <xf numFmtId="14" fontId="88" fillId="19" borderId="107" xfId="2" applyNumberFormat="1" applyFont="1" applyFill="1" applyBorder="1" applyAlignment="1">
      <alignment vertical="center" shrinkToFit="1"/>
    </xf>
    <xf numFmtId="0" fontId="114" fillId="21" borderId="92" xfId="0" applyFont="1" applyFill="1" applyBorder="1" applyAlignment="1">
      <alignment horizontal="center" vertical="center" wrapText="1"/>
    </xf>
    <xf numFmtId="0" fontId="114" fillId="33" borderId="92" xfId="0" applyFont="1" applyFill="1" applyBorder="1" applyAlignment="1">
      <alignment horizontal="center" vertical="center" wrapText="1"/>
    </xf>
    <xf numFmtId="0" fontId="0" fillId="21" borderId="4" xfId="0" applyFill="1" applyBorder="1" applyAlignment="1">
      <alignment horizontal="center" vertical="center" wrapText="1"/>
    </xf>
    <xf numFmtId="0" fontId="138" fillId="17" borderId="0" xfId="2" applyFont="1" applyFill="1" applyAlignment="1">
      <alignment horizontal="center" vertical="center" wrapText="1"/>
    </xf>
    <xf numFmtId="183" fontId="138" fillId="17" borderId="0" xfId="2" applyNumberFormat="1" applyFont="1" applyFill="1" applyAlignment="1">
      <alignment horizontal="center" vertical="center"/>
    </xf>
    <xf numFmtId="14" fontId="88" fillId="19" borderId="1" xfId="2" applyNumberFormat="1" applyFont="1" applyFill="1" applyBorder="1" applyAlignment="1">
      <alignment horizontal="center" vertical="center" wrapText="1" shrinkToFit="1"/>
    </xf>
    <xf numFmtId="0" fontId="8" fillId="0" borderId="104" xfId="1" applyBorder="1" applyAlignment="1" applyProtection="1">
      <alignment horizontal="left" vertical="center" wrapText="1"/>
    </xf>
    <xf numFmtId="0" fontId="24" fillId="17" borderId="0" xfId="19" applyFont="1" applyFill="1" applyAlignment="1">
      <alignment horizontal="left" vertical="center"/>
    </xf>
    <xf numFmtId="0" fontId="139" fillId="21" borderId="97" xfId="2" applyFont="1" applyFill="1" applyBorder="1" applyAlignment="1">
      <alignment horizontal="center" vertical="center" wrapText="1"/>
    </xf>
    <xf numFmtId="0" fontId="115" fillId="0" borderId="0" xfId="2" applyFont="1" applyAlignment="1">
      <alignment vertical="top" wrapText="1"/>
    </xf>
    <xf numFmtId="0" fontId="84" fillId="19" borderId="95" xfId="1" applyFont="1" applyFill="1" applyBorder="1" applyAlignment="1" applyProtection="1">
      <alignment horizontal="center" vertical="center"/>
    </xf>
    <xf numFmtId="0" fontId="6" fillId="0" borderId="106" xfId="2" applyBorder="1">
      <alignment vertical="center"/>
    </xf>
    <xf numFmtId="0" fontId="124" fillId="0" borderId="108" xfId="1" applyFont="1" applyFill="1" applyBorder="1" applyAlignment="1" applyProtection="1">
      <alignment vertical="top" wrapText="1"/>
    </xf>
    <xf numFmtId="0" fontId="8" fillId="0" borderId="109" xfId="1" applyFill="1" applyBorder="1" applyAlignment="1" applyProtection="1">
      <alignment vertical="center" wrapText="1"/>
    </xf>
    <xf numFmtId="0" fontId="115" fillId="0" borderId="110" xfId="1" applyFont="1" applyFill="1" applyBorder="1" applyAlignment="1" applyProtection="1">
      <alignment horizontal="left" vertical="top" wrapText="1"/>
    </xf>
    <xf numFmtId="0" fontId="8" fillId="0" borderId="111" xfId="1" applyBorder="1" applyAlignment="1" applyProtection="1">
      <alignment vertical="center" wrapText="1"/>
    </xf>
    <xf numFmtId="0" fontId="116" fillId="0" borderId="112" xfId="1" applyFont="1" applyFill="1" applyBorder="1" applyAlignment="1" applyProtection="1">
      <alignment horizontal="left" vertical="top" wrapText="1"/>
    </xf>
    <xf numFmtId="0" fontId="8" fillId="0" borderId="113" xfId="1" applyFill="1" applyBorder="1" applyAlignment="1" applyProtection="1">
      <alignment horizontal="left" vertical="center" wrapText="1"/>
    </xf>
    <xf numFmtId="0" fontId="11" fillId="0" borderId="118" xfId="17" applyFont="1" applyBorder="1" applyAlignment="1">
      <alignment horizontal="center" vertical="center" shrinkToFit="1"/>
    </xf>
    <xf numFmtId="0" fontId="48" fillId="0" borderId="119" xfId="17" applyFont="1" applyBorder="1" applyAlignment="1">
      <alignment vertical="center" shrinkToFit="1"/>
    </xf>
    <xf numFmtId="0" fontId="48" fillId="10" borderId="123" xfId="17" applyFont="1" applyFill="1" applyBorder="1" applyAlignment="1">
      <alignment horizontal="center" vertical="center"/>
    </xf>
    <xf numFmtId="0" fontId="48" fillId="0" borderId="119" xfId="17" applyFont="1" applyBorder="1" applyAlignment="1">
      <alignment horizontal="center" vertical="center"/>
    </xf>
    <xf numFmtId="0" fontId="90" fillId="17" borderId="126" xfId="17" applyFont="1" applyFill="1" applyBorder="1" applyAlignment="1">
      <alignment horizontal="center" vertical="center" wrapText="1"/>
    </xf>
    <xf numFmtId="14" fontId="90" fillId="17" borderId="127" xfId="17" applyNumberFormat="1" applyFont="1" applyFill="1" applyBorder="1" applyAlignment="1">
      <alignment horizontal="center" vertical="center"/>
    </xf>
    <xf numFmtId="0" fontId="12" fillId="0" borderId="129" xfId="2" applyFont="1" applyBorder="1" applyAlignment="1">
      <alignment horizontal="center" vertical="center" wrapText="1"/>
    </xf>
    <xf numFmtId="14" fontId="35" fillId="17" borderId="127" xfId="17" applyNumberFormat="1" applyFont="1" applyFill="1" applyBorder="1" applyAlignment="1">
      <alignment horizontal="center" vertical="center"/>
    </xf>
    <xf numFmtId="0" fontId="12" fillId="0" borderId="130" xfId="2" applyFont="1" applyBorder="1" applyAlignment="1">
      <alignment horizontal="center" vertical="center" wrapText="1"/>
    </xf>
    <xf numFmtId="0" fontId="12" fillId="0" borderId="131" xfId="2" applyFont="1" applyBorder="1" applyAlignment="1">
      <alignment horizontal="center" vertical="center" wrapText="1"/>
    </xf>
    <xf numFmtId="0" fontId="12" fillId="0" borderId="132" xfId="2" applyFont="1" applyBorder="1" applyAlignment="1">
      <alignment horizontal="center" vertical="center" wrapText="1"/>
    </xf>
    <xf numFmtId="0" fontId="12" fillId="0" borderId="129" xfId="2" applyFont="1" applyBorder="1" applyAlignment="1">
      <alignment horizontal="center" vertical="center"/>
    </xf>
    <xf numFmtId="0" fontId="12" fillId="5" borderId="132" xfId="2" applyFont="1" applyFill="1" applyBorder="1" applyAlignment="1">
      <alignment horizontal="center" vertical="center" wrapText="1"/>
    </xf>
    <xf numFmtId="0" fontId="1" fillId="17" borderId="135" xfId="17" applyFill="1" applyBorder="1" applyAlignment="1">
      <alignment horizontal="center" vertical="center" wrapText="1"/>
    </xf>
    <xf numFmtId="0" fontId="55" fillId="3" borderId="136" xfId="17" applyFont="1" applyFill="1" applyBorder="1" applyAlignment="1">
      <alignment horizontal="center" vertical="center" wrapText="1"/>
    </xf>
    <xf numFmtId="0" fontId="7" fillId="3" borderId="137" xfId="17" applyFont="1" applyFill="1" applyBorder="1" applyAlignment="1">
      <alignment horizontal="center" vertical="center" wrapText="1"/>
    </xf>
    <xf numFmtId="0" fontId="13" fillId="3" borderId="137" xfId="17" applyFont="1" applyFill="1" applyBorder="1" applyAlignment="1">
      <alignment horizontal="center" vertical="center" wrapText="1"/>
    </xf>
    <xf numFmtId="0" fontId="57" fillId="3" borderId="137" xfId="17" applyFont="1" applyFill="1" applyBorder="1" applyAlignment="1">
      <alignment horizontal="center" vertical="center" wrapText="1"/>
    </xf>
    <xf numFmtId="0" fontId="7" fillId="3" borderId="139" xfId="17" applyFont="1" applyFill="1" applyBorder="1" applyAlignment="1">
      <alignment horizontal="center" vertical="center" wrapText="1"/>
    </xf>
    <xf numFmtId="176" fontId="58" fillId="3" borderId="143" xfId="17" applyNumberFormat="1" applyFont="1" applyFill="1" applyBorder="1" applyAlignment="1">
      <alignment horizontal="center" vertical="center" wrapText="1"/>
    </xf>
    <xf numFmtId="0" fontId="58" fillId="3" borderId="143" xfId="17" applyFont="1" applyFill="1" applyBorder="1" applyAlignment="1">
      <alignment horizontal="left" vertical="center" wrapText="1"/>
    </xf>
    <xf numFmtId="176" fontId="58" fillId="11" borderId="144" xfId="17" applyNumberFormat="1" applyFont="1" applyFill="1" applyBorder="1" applyAlignment="1">
      <alignment horizontal="center" vertical="center" wrapText="1"/>
    </xf>
    <xf numFmtId="0" fontId="58" fillId="11" borderId="144" xfId="17" applyFont="1" applyFill="1" applyBorder="1" applyAlignment="1">
      <alignment horizontal="left" vertical="center" wrapText="1"/>
    </xf>
    <xf numFmtId="0" fontId="48" fillId="17" borderId="118" xfId="16" applyFont="1" applyFill="1" applyBorder="1">
      <alignment vertical="center"/>
    </xf>
    <xf numFmtId="0" fontId="62" fillId="12" borderId="145" xfId="17" applyFont="1" applyFill="1" applyBorder="1" applyAlignment="1">
      <alignment horizontal="center" vertical="center" wrapText="1"/>
    </xf>
    <xf numFmtId="176" fontId="60" fillId="12" borderId="145" xfId="17" applyNumberFormat="1" applyFont="1" applyFill="1" applyBorder="1" applyAlignment="1">
      <alignment horizontal="center" vertical="center" wrapText="1"/>
    </xf>
    <xf numFmtId="181" fontId="62" fillId="9" borderId="145" xfId="0" applyNumberFormat="1" applyFont="1" applyFill="1" applyBorder="1" applyAlignment="1">
      <alignment horizontal="center" vertical="center"/>
    </xf>
    <xf numFmtId="0" fontId="62" fillId="12" borderId="146" xfId="17" applyFont="1" applyFill="1" applyBorder="1" applyAlignment="1">
      <alignment horizontal="center" vertical="center" wrapText="1"/>
    </xf>
    <xf numFmtId="0" fontId="30" fillId="19" borderId="148" xfId="2" applyFont="1" applyFill="1" applyBorder="1" applyAlignment="1">
      <alignment horizontal="center" vertical="center" wrapText="1"/>
    </xf>
    <xf numFmtId="0" fontId="140" fillId="19" borderId="148" xfId="2" applyFont="1" applyFill="1" applyBorder="1" applyAlignment="1">
      <alignment horizontal="center" vertical="center" wrapText="1"/>
    </xf>
    <xf numFmtId="0" fontId="129" fillId="19" borderId="148" xfId="2" applyFont="1" applyFill="1" applyBorder="1" applyAlignment="1">
      <alignment horizontal="center" vertical="center" wrapText="1"/>
    </xf>
    <xf numFmtId="0" fontId="6" fillId="0" borderId="149" xfId="2" applyBorder="1" applyAlignment="1">
      <alignment vertical="top" wrapText="1"/>
    </xf>
    <xf numFmtId="0" fontId="6" fillId="0" borderId="150" xfId="2" applyBorder="1" applyAlignment="1">
      <alignment vertical="top" wrapText="1"/>
    </xf>
    <xf numFmtId="0" fontId="6" fillId="13" borderId="149" xfId="2" applyFill="1" applyBorder="1" applyAlignment="1">
      <alignment vertical="top" wrapText="1"/>
    </xf>
    <xf numFmtId="0" fontId="6" fillId="2" borderId="149" xfId="2" applyFill="1" applyBorder="1" applyAlignment="1">
      <alignment vertical="top" wrapText="1"/>
    </xf>
    <xf numFmtId="0" fontId="6" fillId="2" borderId="154" xfId="2" applyFill="1" applyBorder="1" applyAlignment="1">
      <alignment vertical="top" wrapText="1"/>
    </xf>
    <xf numFmtId="0" fontId="1" fillId="2" borderId="151" xfId="2" applyFont="1" applyFill="1" applyBorder="1" applyAlignment="1">
      <alignment vertical="top" wrapText="1"/>
    </xf>
    <xf numFmtId="0" fontId="97" fillId="2" borderId="154" xfId="2" applyFont="1" applyFill="1" applyBorder="1" applyAlignment="1">
      <alignment vertical="top" wrapText="1"/>
    </xf>
    <xf numFmtId="0" fontId="6" fillId="3" borderId="149" xfId="2" applyFill="1" applyBorder="1">
      <alignment vertical="center"/>
    </xf>
    <xf numFmtId="0" fontId="1" fillId="3" borderId="155" xfId="2" applyFont="1" applyFill="1" applyBorder="1" applyAlignment="1">
      <alignment vertical="top" wrapText="1"/>
    </xf>
    <xf numFmtId="0" fontId="0" fillId="19" borderId="149" xfId="0" applyFill="1" applyBorder="1" applyAlignment="1">
      <alignment vertical="top" wrapText="1"/>
    </xf>
    <xf numFmtId="0" fontId="6" fillId="14" borderId="149" xfId="2" applyFill="1" applyBorder="1">
      <alignment vertical="center"/>
    </xf>
    <xf numFmtId="0" fontId="17" fillId="3" borderId="156" xfId="2" applyFont="1" applyFill="1" applyBorder="1" applyAlignment="1">
      <alignment horizontal="center" vertical="center" wrapText="1"/>
    </xf>
    <xf numFmtId="0" fontId="88" fillId="19" borderId="157" xfId="2" applyFont="1" applyFill="1" applyBorder="1" applyAlignment="1">
      <alignment horizontal="center" vertical="center"/>
    </xf>
    <xf numFmtId="14" fontId="88" fillId="19" borderId="158" xfId="2" applyNumberFormat="1" applyFont="1" applyFill="1" applyBorder="1" applyAlignment="1">
      <alignment horizontal="center" vertical="center"/>
    </xf>
    <xf numFmtId="0" fontId="21" fillId="4" borderId="163" xfId="2" applyFont="1" applyFill="1" applyBorder="1" applyAlignment="1">
      <alignment horizontal="center" vertical="center" wrapText="1"/>
    </xf>
    <xf numFmtId="0" fontId="21" fillId="4" borderId="164" xfId="2" applyFont="1" applyFill="1" applyBorder="1" applyAlignment="1">
      <alignment horizontal="center" vertical="center" wrapText="1"/>
    </xf>
    <xf numFmtId="0" fontId="21" fillId="19" borderId="163" xfId="2" applyFont="1" applyFill="1" applyBorder="1" applyAlignment="1">
      <alignment horizontal="center" vertical="center" wrapText="1"/>
    </xf>
    <xf numFmtId="0" fontId="21" fillId="4" borderId="165" xfId="2" applyFont="1" applyFill="1" applyBorder="1" applyAlignment="1">
      <alignment horizontal="center" vertical="center" wrapText="1"/>
    </xf>
    <xf numFmtId="0" fontId="21" fillId="4" borderId="166" xfId="2" applyFont="1" applyFill="1" applyBorder="1" applyAlignment="1">
      <alignment horizontal="center" vertical="center" wrapText="1"/>
    </xf>
    <xf numFmtId="177" fontId="21" fillId="19" borderId="123" xfId="2" applyNumberFormat="1" applyFont="1" applyFill="1" applyBorder="1" applyAlignment="1">
      <alignment horizontal="center" vertical="center" shrinkToFit="1"/>
    </xf>
    <xf numFmtId="0" fontId="22" fillId="17" borderId="167" xfId="2" applyFont="1" applyFill="1" applyBorder="1" applyAlignment="1">
      <alignment horizontal="center" vertical="center" wrapText="1"/>
    </xf>
    <xf numFmtId="0" fontId="22" fillId="17" borderId="123" xfId="2" applyFont="1" applyFill="1" applyBorder="1" applyAlignment="1">
      <alignment horizontal="center" vertical="center" wrapText="1"/>
    </xf>
    <xf numFmtId="0" fontId="21" fillId="17" borderId="167" xfId="2" applyFont="1" applyFill="1" applyBorder="1" applyAlignment="1">
      <alignment horizontal="center" vertical="center" wrapText="1"/>
    </xf>
    <xf numFmtId="177" fontId="21" fillId="17" borderId="123" xfId="2" applyNumberFormat="1" applyFont="1" applyFill="1" applyBorder="1" applyAlignment="1">
      <alignment horizontal="center" vertical="center" shrinkToFit="1"/>
    </xf>
    <xf numFmtId="0" fontId="21" fillId="28" borderId="167" xfId="2" applyFont="1" applyFill="1" applyBorder="1" applyAlignment="1">
      <alignment horizontal="center" vertical="center" wrapText="1"/>
    </xf>
    <xf numFmtId="0" fontId="21" fillId="17" borderId="134" xfId="2" applyFont="1" applyFill="1" applyBorder="1" applyAlignment="1">
      <alignment horizontal="left" vertical="center"/>
    </xf>
    <xf numFmtId="0" fontId="21" fillId="17" borderId="168" xfId="2" applyFont="1" applyFill="1" applyBorder="1" applyAlignment="1">
      <alignment horizontal="center" vertical="center" wrapText="1"/>
    </xf>
    <xf numFmtId="177" fontId="21" fillId="17" borderId="168" xfId="2" applyNumberFormat="1" applyFont="1" applyFill="1" applyBorder="1" applyAlignment="1">
      <alignment horizontal="center" vertical="center" shrinkToFit="1"/>
    </xf>
    <xf numFmtId="0" fontId="21" fillId="0" borderId="168" xfId="2" applyFont="1" applyBorder="1" applyAlignment="1">
      <alignment horizontal="center" vertical="center"/>
    </xf>
    <xf numFmtId="177" fontId="35" fillId="17" borderId="168" xfId="2" applyNumberFormat="1" applyFont="1" applyFill="1" applyBorder="1" applyAlignment="1">
      <alignment horizontal="center" vertical="center" wrapText="1"/>
    </xf>
    <xf numFmtId="0" fontId="21" fillId="30" borderId="168" xfId="2" applyFont="1" applyFill="1" applyBorder="1" applyAlignment="1">
      <alignment horizontal="center" vertical="center" wrapText="1"/>
    </xf>
    <xf numFmtId="177" fontId="21" fillId="30" borderId="168" xfId="2" applyNumberFormat="1" applyFont="1" applyFill="1" applyBorder="1" applyAlignment="1">
      <alignment horizontal="center" vertical="center" shrinkToFit="1"/>
    </xf>
    <xf numFmtId="177" fontId="21" fillId="28" borderId="168" xfId="2" applyNumberFormat="1" applyFont="1" applyFill="1" applyBorder="1" applyAlignment="1">
      <alignment horizontal="center" vertical="center" shrinkToFit="1"/>
    </xf>
    <xf numFmtId="0" fontId="6" fillId="28" borderId="168" xfId="2" applyFill="1" applyBorder="1" applyAlignment="1">
      <alignment horizontal="center" vertical="center"/>
    </xf>
    <xf numFmtId="177" fontId="1" fillId="17" borderId="168" xfId="2" applyNumberFormat="1" applyFont="1" applyFill="1" applyBorder="1" applyAlignment="1">
      <alignment horizontal="center" vertical="center" wrapText="1"/>
    </xf>
    <xf numFmtId="0" fontId="21" fillId="17" borderId="167" xfId="2" applyFont="1" applyFill="1" applyBorder="1" applyAlignment="1">
      <alignment horizontal="left" vertical="center"/>
    </xf>
    <xf numFmtId="0" fontId="21" fillId="30" borderId="167" xfId="2" applyFont="1" applyFill="1" applyBorder="1" applyAlignment="1">
      <alignment horizontal="left" vertical="center"/>
    </xf>
    <xf numFmtId="177" fontId="87" fillId="30" borderId="167" xfId="2" applyNumberFormat="1" applyFont="1" applyFill="1" applyBorder="1" applyAlignment="1">
      <alignment horizontal="center" vertical="center" shrinkToFit="1"/>
    </xf>
    <xf numFmtId="177" fontId="125" fillId="30" borderId="167" xfId="2" applyNumberFormat="1" applyFont="1" applyFill="1" applyBorder="1" applyAlignment="1">
      <alignment horizontal="center" vertical="center" wrapText="1"/>
    </xf>
    <xf numFmtId="0" fontId="21" fillId="17" borderId="169" xfId="2" applyFont="1" applyFill="1" applyBorder="1" applyAlignment="1">
      <alignment horizontal="left" vertical="center"/>
    </xf>
    <xf numFmtId="177" fontId="6" fillId="17" borderId="167" xfId="2" applyNumberFormat="1" applyFill="1" applyBorder="1" applyAlignment="1">
      <alignment horizontal="center" vertical="center" shrinkToFit="1"/>
    </xf>
    <xf numFmtId="177" fontId="6" fillId="21" borderId="167" xfId="2" applyNumberFormat="1" applyFill="1" applyBorder="1" applyAlignment="1">
      <alignment horizontal="center" vertical="center" shrinkToFit="1"/>
    </xf>
    <xf numFmtId="0" fontId="21" fillId="5" borderId="169" xfId="2" applyFont="1" applyFill="1" applyBorder="1" applyAlignment="1">
      <alignment horizontal="left" vertical="center"/>
    </xf>
    <xf numFmtId="177" fontId="12" fillId="26" borderId="170" xfId="2" applyNumberFormat="1" applyFont="1" applyFill="1" applyBorder="1" applyAlignment="1">
      <alignment horizontal="center" vertical="center" wrapText="1"/>
    </xf>
    <xf numFmtId="0" fontId="21" fillId="0" borderId="167" xfId="2" applyFont="1" applyBorder="1" applyAlignment="1">
      <alignment horizontal="left" vertical="center"/>
    </xf>
    <xf numFmtId="177" fontId="6" fillId="0" borderId="167" xfId="2" applyNumberFormat="1" applyBorder="1" applyAlignment="1">
      <alignment horizontal="center" vertical="center" shrinkToFit="1"/>
    </xf>
    <xf numFmtId="177" fontId="6" fillId="5" borderId="167" xfId="2" applyNumberFormat="1" applyFill="1" applyBorder="1" applyAlignment="1">
      <alignment horizontal="center" vertical="center" shrinkToFit="1"/>
    </xf>
    <xf numFmtId="177" fontId="6" fillId="20" borderId="167" xfId="2" applyNumberFormat="1" applyFill="1" applyBorder="1" applyAlignment="1">
      <alignment horizontal="center" vertical="center" shrinkToFit="1"/>
    </xf>
    <xf numFmtId="177" fontId="12" fillId="0" borderId="167" xfId="2" applyNumberFormat="1" applyFont="1" applyBorder="1" applyAlignment="1">
      <alignment horizontal="center" vertical="center" shrinkToFit="1"/>
    </xf>
    <xf numFmtId="177" fontId="10" fillId="0" borderId="167" xfId="2" applyNumberFormat="1" applyFont="1" applyBorder="1" applyAlignment="1">
      <alignment horizontal="center" vertical="center" shrinkToFit="1"/>
    </xf>
    <xf numFmtId="0" fontId="21" fillId="5" borderId="167" xfId="2" applyFont="1" applyFill="1" applyBorder="1" applyAlignment="1">
      <alignment horizontal="left" vertical="center"/>
    </xf>
    <xf numFmtId="177" fontId="6" fillId="6" borderId="167" xfId="2" applyNumberFormat="1" applyFill="1" applyBorder="1" applyAlignment="1">
      <alignment horizontal="center" vertical="center" shrinkToFit="1"/>
    </xf>
    <xf numFmtId="177" fontId="6" fillId="2" borderId="167" xfId="2" applyNumberFormat="1" applyFill="1" applyBorder="1" applyAlignment="1">
      <alignment horizontal="center" vertical="center" shrinkToFit="1"/>
    </xf>
    <xf numFmtId="0" fontId="0" fillId="0" borderId="167" xfId="0" applyBorder="1" applyAlignment="1">
      <alignment horizontal="center" vertical="center" wrapText="1"/>
    </xf>
    <xf numFmtId="0" fontId="0" fillId="2" borderId="167" xfId="0" applyFill="1" applyBorder="1" applyAlignment="1">
      <alignment horizontal="center" vertical="center" wrapText="1"/>
    </xf>
    <xf numFmtId="0" fontId="1" fillId="0" borderId="167" xfId="0" applyFont="1" applyBorder="1" applyAlignment="1">
      <alignment horizontal="center" vertical="center" wrapText="1"/>
    </xf>
    <xf numFmtId="0" fontId="6" fillId="5" borderId="167" xfId="2" applyFill="1" applyBorder="1" applyAlignment="1">
      <alignment horizontal="center" vertical="center" wrapText="1"/>
    </xf>
    <xf numFmtId="0" fontId="6" fillId="0" borderId="167" xfId="2" applyBorder="1" applyAlignment="1">
      <alignment horizontal="center" vertical="center"/>
    </xf>
    <xf numFmtId="177" fontId="1" fillId="0" borderId="167" xfId="2" applyNumberFormat="1" applyFont="1" applyBorder="1" applyAlignment="1">
      <alignment horizontal="center" vertical="center" shrinkToFit="1"/>
    </xf>
    <xf numFmtId="0" fontId="21" fillId="5" borderId="169" xfId="2" applyFont="1" applyFill="1" applyBorder="1" applyAlignment="1">
      <alignment horizontal="center" vertical="center"/>
    </xf>
    <xf numFmtId="177" fontId="6" fillId="5" borderId="167" xfId="2" applyNumberFormat="1" applyFill="1" applyBorder="1" applyAlignment="1">
      <alignment horizontal="center" vertical="center" wrapText="1"/>
    </xf>
    <xf numFmtId="177" fontId="6" fillId="0" borderId="167" xfId="2" applyNumberFormat="1" applyBorder="1" applyAlignment="1">
      <alignment horizontal="center" vertical="center" wrapText="1"/>
    </xf>
    <xf numFmtId="177" fontId="6" fillId="6" borderId="167" xfId="2" applyNumberFormat="1" applyFill="1" applyBorder="1" applyAlignment="1">
      <alignment horizontal="center" vertical="center" wrapText="1"/>
    </xf>
    <xf numFmtId="0" fontId="6" fillId="0" borderId="167" xfId="2" applyBorder="1" applyAlignment="1">
      <alignment horizontal="center" vertical="center" wrapText="1"/>
    </xf>
    <xf numFmtId="177" fontId="12" fillId="0" borderId="167" xfId="2" applyNumberFormat="1" applyFont="1" applyBorder="1" applyAlignment="1">
      <alignment horizontal="center" vertical="center" wrapText="1"/>
    </xf>
    <xf numFmtId="177" fontId="6" fillId="7" borderId="170" xfId="2" applyNumberFormat="1" applyFill="1" applyBorder="1" applyAlignment="1">
      <alignment horizontal="center" vertical="center" wrapText="1"/>
    </xf>
    <xf numFmtId="0" fontId="6" fillId="6" borderId="167" xfId="2" applyFill="1" applyBorder="1" applyAlignment="1">
      <alignment horizontal="center" vertical="center" wrapText="1"/>
    </xf>
    <xf numFmtId="177" fontId="6" fillId="0" borderId="170" xfId="2" applyNumberFormat="1" applyBorder="1" applyAlignment="1">
      <alignment horizontal="center" vertical="center" wrapText="1"/>
    </xf>
    <xf numFmtId="177" fontId="6" fillId="7" borderId="167" xfId="2" applyNumberFormat="1" applyFill="1" applyBorder="1" applyAlignment="1">
      <alignment horizontal="center" vertical="center" wrapText="1"/>
    </xf>
    <xf numFmtId="0" fontId="6" fillId="0" borderId="171" xfId="2" applyBorder="1" applyAlignment="1">
      <alignment horizontal="center" vertical="center" wrapText="1"/>
    </xf>
    <xf numFmtId="0" fontId="6" fillId="6" borderId="171" xfId="2" applyFill="1" applyBorder="1" applyAlignment="1">
      <alignment horizontal="center" vertical="center" wrapText="1"/>
    </xf>
    <xf numFmtId="177" fontId="6" fillId="0" borderId="172" xfId="2" applyNumberFormat="1" applyBorder="1" applyAlignment="1">
      <alignment horizontal="center" vertical="center" wrapText="1"/>
    </xf>
    <xf numFmtId="0" fontId="6" fillId="2" borderId="167" xfId="2" applyFill="1" applyBorder="1" applyAlignment="1">
      <alignment horizontal="center" vertical="center" wrapText="1"/>
    </xf>
    <xf numFmtId="0" fontId="69" fillId="5" borderId="177" xfId="2" applyFont="1" applyFill="1" applyBorder="1" applyAlignment="1">
      <alignment horizontal="center" vertical="center"/>
    </xf>
    <xf numFmtId="0" fontId="6" fillId="0" borderId="159" xfId="2" applyBorder="1">
      <alignment vertical="center"/>
    </xf>
    <xf numFmtId="0" fontId="94" fillId="23" borderId="181" xfId="2" applyFont="1" applyFill="1" applyBorder="1" applyAlignment="1">
      <alignment horizontal="center" vertical="center" wrapText="1"/>
    </xf>
    <xf numFmtId="0" fontId="103" fillId="23" borderId="182" xfId="2" applyFont="1" applyFill="1" applyBorder="1" applyAlignment="1">
      <alignment horizontal="left" vertical="center" shrinkToFit="1"/>
    </xf>
    <xf numFmtId="0" fontId="93" fillId="23" borderId="182" xfId="2" applyFont="1" applyFill="1" applyBorder="1" applyAlignment="1">
      <alignment horizontal="center" vertical="center"/>
    </xf>
    <xf numFmtId="0" fontId="93" fillId="23" borderId="183" xfId="2" applyFont="1" applyFill="1" applyBorder="1" applyAlignment="1">
      <alignment horizontal="center" vertical="center"/>
    </xf>
    <xf numFmtId="0" fontId="8" fillId="0" borderId="186" xfId="1" applyFill="1" applyBorder="1" applyAlignment="1" applyProtection="1">
      <alignment vertical="center" wrapText="1"/>
    </xf>
    <xf numFmtId="0" fontId="25" fillId="0" borderId="187" xfId="2" applyFont="1" applyBorder="1" applyAlignment="1">
      <alignment vertical="top" wrapText="1"/>
    </xf>
    <xf numFmtId="0" fontId="93" fillId="23" borderId="182" xfId="2" applyFont="1" applyFill="1" applyBorder="1" applyAlignment="1">
      <alignment horizontal="center" vertical="center" wrapText="1"/>
    </xf>
    <xf numFmtId="0" fontId="142" fillId="0" borderId="112" xfId="1" applyFont="1" applyFill="1" applyBorder="1" applyAlignment="1" applyProtection="1">
      <alignment horizontal="left" vertical="top" wrapText="1"/>
    </xf>
    <xf numFmtId="14" fontId="18" fillId="3" borderId="3" xfId="2" applyNumberFormat="1" applyFont="1" applyFill="1" applyBorder="1" applyAlignment="1">
      <alignment horizontal="center" vertical="center" shrinkToFit="1"/>
    </xf>
    <xf numFmtId="14" fontId="25" fillId="3" borderId="3" xfId="1" applyNumberFormat="1" applyFont="1" applyFill="1" applyBorder="1" applyAlignment="1" applyProtection="1">
      <alignment horizontal="center" vertical="center" wrapText="1" shrinkToFit="1"/>
    </xf>
    <xf numFmtId="14" fontId="18" fillId="3" borderId="0" xfId="2" applyNumberFormat="1" applyFont="1" applyFill="1" applyAlignment="1">
      <alignment horizontal="center" vertical="center" shrinkToFit="1"/>
    </xf>
    <xf numFmtId="14" fontId="25" fillId="3" borderId="0" xfId="1" applyNumberFormat="1" applyFont="1" applyFill="1" applyBorder="1" applyAlignment="1" applyProtection="1">
      <alignment horizontal="center" vertical="center" wrapText="1" shrinkToFit="1"/>
    </xf>
    <xf numFmtId="0" fontId="143" fillId="19" borderId="148" xfId="2" applyFont="1" applyFill="1" applyBorder="1" applyAlignment="1">
      <alignment horizontal="center" vertical="center" wrapText="1"/>
    </xf>
    <xf numFmtId="0" fontId="85" fillId="0" borderId="106" xfId="2" applyFont="1" applyBorder="1" applyAlignment="1">
      <alignment vertical="center" shrinkToFit="1"/>
    </xf>
    <xf numFmtId="0" fontId="8" fillId="0" borderId="201" xfId="1" applyBorder="1" applyAlignment="1" applyProtection="1">
      <alignment horizontal="left" vertical="center" wrapText="1"/>
    </xf>
    <xf numFmtId="0" fontId="6" fillId="0" borderId="201" xfId="2" applyBorder="1">
      <alignment vertical="center"/>
    </xf>
    <xf numFmtId="0" fontId="21" fillId="34" borderId="167" xfId="2" applyFont="1" applyFill="1" applyBorder="1" applyAlignment="1">
      <alignment horizontal="center" vertical="center" wrapText="1"/>
    </xf>
    <xf numFmtId="14" fontId="88" fillId="19" borderId="95" xfId="2" applyNumberFormat="1" applyFont="1" applyFill="1" applyBorder="1" applyAlignment="1">
      <alignment horizontal="center" vertical="center" wrapText="1"/>
    </xf>
    <xf numFmtId="0" fontId="8" fillId="0" borderId="205" xfId="1" applyFill="1" applyBorder="1" applyAlignment="1" applyProtection="1">
      <alignment horizontal="left" vertical="top" wrapText="1"/>
    </xf>
    <xf numFmtId="0" fontId="6" fillId="0" borderId="205" xfId="2" applyBorder="1">
      <alignment vertical="center"/>
    </xf>
    <xf numFmtId="0" fontId="21" fillId="35" borderId="167" xfId="2" applyFont="1" applyFill="1" applyBorder="1" applyAlignment="1">
      <alignment horizontal="center" vertical="center" wrapText="1"/>
    </xf>
    <xf numFmtId="0" fontId="144" fillId="31" borderId="79" xfId="0" applyFont="1" applyFill="1" applyBorder="1" applyAlignment="1">
      <alignment horizontal="center" vertical="center" wrapText="1"/>
    </xf>
    <xf numFmtId="0" fontId="0" fillId="0" borderId="206" xfId="0" applyBorder="1" applyAlignment="1">
      <alignment horizontal="center" vertical="center" wrapText="1"/>
    </xf>
    <xf numFmtId="177" fontId="21" fillId="21" borderId="206" xfId="2" applyNumberFormat="1" applyFont="1" applyFill="1" applyBorder="1" applyAlignment="1">
      <alignment horizontal="center" vertical="center" shrinkToFit="1"/>
    </xf>
    <xf numFmtId="177" fontId="21" fillId="17" borderId="206" xfId="2" applyNumberFormat="1" applyFont="1" applyFill="1" applyBorder="1" applyAlignment="1">
      <alignment horizontal="center" vertical="center" shrinkToFit="1"/>
    </xf>
    <xf numFmtId="0" fontId="82" fillId="0" borderId="167" xfId="0" applyFont="1" applyBorder="1" applyAlignment="1">
      <alignment horizontal="center" vertical="center" wrapText="1"/>
    </xf>
    <xf numFmtId="0" fontId="82" fillId="21" borderId="167" xfId="0" applyFont="1" applyFill="1" applyBorder="1" applyAlignment="1">
      <alignment horizontal="center" vertical="center" wrapText="1"/>
    </xf>
    <xf numFmtId="0" fontId="82" fillId="17" borderId="167" xfId="0" applyFont="1" applyFill="1" applyBorder="1" applyAlignment="1">
      <alignment horizontal="center" vertical="center" wrapText="1"/>
    </xf>
    <xf numFmtId="0" fontId="86" fillId="19" borderId="185" xfId="2" applyFont="1" applyFill="1" applyBorder="1" applyAlignment="1">
      <alignment horizontal="center" vertical="center" wrapText="1"/>
    </xf>
    <xf numFmtId="0" fontId="115" fillId="0" borderId="207" xfId="1" applyFont="1" applyFill="1" applyBorder="1" applyAlignment="1" applyProtection="1">
      <alignment vertical="top" wrapText="1"/>
    </xf>
    <xf numFmtId="14" fontId="84" fillId="19" borderId="210" xfId="1" applyNumberFormat="1" applyFont="1" applyFill="1" applyBorder="1" applyAlignment="1" applyProtection="1">
      <alignment horizontal="center" vertical="center" shrinkToFit="1"/>
    </xf>
    <xf numFmtId="14" fontId="84" fillId="19" borderId="210" xfId="2" applyNumberFormat="1" applyFont="1" applyFill="1" applyBorder="1" applyAlignment="1">
      <alignment horizontal="center" vertical="center" wrapText="1" shrinkToFit="1"/>
    </xf>
    <xf numFmtId="14" fontId="84" fillId="19" borderId="210" xfId="1" applyNumberFormat="1" applyFont="1" applyFill="1" applyBorder="1" applyAlignment="1" applyProtection="1">
      <alignment horizontal="center" vertical="center" wrapText="1"/>
    </xf>
    <xf numFmtId="0" fontId="8" fillId="0" borderId="211" xfId="1" applyBorder="1" applyAlignment="1" applyProtection="1">
      <alignment vertical="center"/>
    </xf>
    <xf numFmtId="0" fontId="82" fillId="33" borderId="167" xfId="0" applyFont="1" applyFill="1" applyBorder="1" applyAlignment="1">
      <alignment horizontal="center" vertical="center" wrapText="1"/>
    </xf>
    <xf numFmtId="0" fontId="21" fillId="17" borderId="212" xfId="2" applyFont="1" applyFill="1" applyBorder="1" applyAlignment="1">
      <alignment horizontal="center" vertical="center" wrapText="1"/>
    </xf>
    <xf numFmtId="0" fontId="84" fillId="19" borderId="194" xfId="2" applyFont="1" applyFill="1" applyBorder="1" applyAlignment="1">
      <alignment horizontal="center" vertical="center"/>
    </xf>
    <xf numFmtId="0" fontId="84" fillId="19" borderId="0" xfId="2" applyFont="1" applyFill="1" applyAlignment="1">
      <alignment horizontal="center" vertical="center" wrapText="1"/>
    </xf>
    <xf numFmtId="0" fontId="148" fillId="0" borderId="0" xfId="0" applyFont="1">
      <alignment vertical="center"/>
    </xf>
    <xf numFmtId="0" fontId="130" fillId="0" borderId="0" xfId="0" applyFont="1">
      <alignment vertical="center"/>
    </xf>
    <xf numFmtId="0" fontId="0" fillId="19" borderId="203" xfId="0" applyFill="1" applyBorder="1" applyAlignment="1">
      <alignment horizontal="center" vertical="center"/>
    </xf>
    <xf numFmtId="0" fontId="0" fillId="0" borderId="203" xfId="0" applyBorder="1" applyAlignment="1">
      <alignment horizontal="center" vertical="center"/>
    </xf>
    <xf numFmtId="0" fontId="0" fillId="17" borderId="203" xfId="0" applyFill="1" applyBorder="1" applyAlignment="1">
      <alignment horizontal="center" vertical="center"/>
    </xf>
    <xf numFmtId="0" fontId="0" fillId="0" borderId="48" xfId="0" applyBorder="1" applyAlignment="1">
      <alignment horizontal="center" vertical="center"/>
    </xf>
    <xf numFmtId="9" fontId="0" fillId="19" borderId="203" xfId="0" applyNumberFormat="1" applyFill="1" applyBorder="1" applyAlignment="1">
      <alignment horizontal="center" vertical="center"/>
    </xf>
    <xf numFmtId="9" fontId="0" fillId="0" borderId="203" xfId="0" applyNumberFormat="1" applyBorder="1" applyAlignment="1">
      <alignment horizontal="center" vertical="center"/>
    </xf>
    <xf numFmtId="9" fontId="0" fillId="17" borderId="203" xfId="0" applyNumberFormat="1" applyFill="1" applyBorder="1" applyAlignment="1">
      <alignment horizontal="center" vertical="center"/>
    </xf>
    <xf numFmtId="0" fontId="149" fillId="0" borderId="219" xfId="0" applyFont="1" applyBorder="1" applyAlignment="1">
      <alignment horizontal="center" vertical="center"/>
    </xf>
    <xf numFmtId="0" fontId="149" fillId="0" borderId="220" xfId="0" applyFont="1" applyBorder="1" applyAlignment="1">
      <alignment horizontal="center" vertical="center"/>
    </xf>
    <xf numFmtId="0" fontId="149" fillId="0" borderId="221" xfId="0" applyFont="1" applyBorder="1" applyAlignment="1">
      <alignment horizontal="center" vertical="center"/>
    </xf>
    <xf numFmtId="0" fontId="149" fillId="0" borderId="222" xfId="0" applyFont="1" applyBorder="1" applyAlignment="1">
      <alignment horizontal="center" vertical="center"/>
    </xf>
    <xf numFmtId="0" fontId="149" fillId="0" borderId="223" xfId="0" applyFont="1" applyBorder="1" applyAlignment="1">
      <alignment horizontal="center" vertical="center"/>
    </xf>
    <xf numFmtId="0" fontId="149" fillId="0" borderId="224" xfId="0" applyFont="1" applyBorder="1" applyAlignment="1">
      <alignment horizontal="center" vertical="center"/>
    </xf>
    <xf numFmtId="0" fontId="149" fillId="0" borderId="225" xfId="0" applyFont="1" applyBorder="1" applyAlignment="1">
      <alignment horizontal="center" vertical="center"/>
    </xf>
    <xf numFmtId="0" fontId="149" fillId="0" borderId="226" xfId="0" applyFont="1"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horizontal="center" vertical="center"/>
    </xf>
    <xf numFmtId="0" fontId="0" fillId="0" borderId="229" xfId="0" applyBorder="1" applyAlignment="1">
      <alignment horizontal="center" vertical="center"/>
    </xf>
    <xf numFmtId="0" fontId="0" fillId="0" borderId="230" xfId="0" applyBorder="1" applyAlignment="1">
      <alignment horizontal="center" vertical="center"/>
    </xf>
    <xf numFmtId="0" fontId="0" fillId="0" borderId="231" xfId="0" applyBorder="1" applyAlignment="1">
      <alignment horizontal="center" vertical="center"/>
    </xf>
    <xf numFmtId="0" fontId="150" fillId="0" borderId="219" xfId="0" applyFont="1" applyBorder="1" applyAlignment="1">
      <alignment horizontal="center" vertical="center"/>
    </xf>
    <xf numFmtId="0" fontId="150" fillId="0" borderId="220" xfId="0" applyFont="1" applyBorder="1" applyAlignment="1">
      <alignment horizontal="center" vertical="center"/>
    </xf>
    <xf numFmtId="0" fontId="150" fillId="0" borderId="221" xfId="0" applyFont="1" applyBorder="1" applyAlignment="1">
      <alignment horizontal="center" vertical="center"/>
    </xf>
    <xf numFmtId="0" fontId="150" fillId="0" borderId="222" xfId="0" applyFont="1" applyBorder="1" applyAlignment="1">
      <alignment horizontal="center" vertical="center"/>
    </xf>
    <xf numFmtId="9" fontId="0" fillId="0" borderId="230" xfId="0" applyNumberFormat="1" applyBorder="1" applyAlignment="1">
      <alignment horizontal="center" vertical="center"/>
    </xf>
    <xf numFmtId="9" fontId="0" fillId="0" borderId="228" xfId="0" applyNumberFormat="1" applyBorder="1" applyAlignment="1">
      <alignment horizontal="center" vertical="center"/>
    </xf>
    <xf numFmtId="9" fontId="0" fillId="0" borderId="229" xfId="0" applyNumberFormat="1" applyBorder="1" applyAlignment="1">
      <alignment horizontal="center" vertical="center"/>
    </xf>
    <xf numFmtId="9" fontId="0" fillId="0" borderId="231" xfId="0" applyNumberFormat="1" applyBorder="1" applyAlignment="1">
      <alignment horizontal="center" vertical="center"/>
    </xf>
    <xf numFmtId="0" fontId="17" fillId="21" borderId="193" xfId="1" applyFont="1" applyFill="1" applyBorder="1" applyAlignment="1" applyProtection="1">
      <alignment horizontal="center" vertical="center" wrapText="1"/>
    </xf>
    <xf numFmtId="0" fontId="90" fillId="13" borderId="151" xfId="2" applyFont="1" applyFill="1" applyBorder="1" applyAlignment="1">
      <alignment vertical="top" wrapText="1"/>
    </xf>
    <xf numFmtId="14" fontId="88" fillId="19" borderId="237" xfId="2" applyNumberFormat="1" applyFont="1" applyFill="1" applyBorder="1" applyAlignment="1">
      <alignment horizontal="center" vertical="center"/>
    </xf>
    <xf numFmtId="14" fontId="88" fillId="19" borderId="236" xfId="2" applyNumberFormat="1" applyFont="1" applyFill="1" applyBorder="1" applyAlignment="1">
      <alignment horizontal="center" vertical="center"/>
    </xf>
    <xf numFmtId="0" fontId="89" fillId="19" borderId="238" xfId="2" applyFont="1" applyFill="1" applyBorder="1" applyAlignment="1">
      <alignment horizontal="center" vertical="center"/>
    </xf>
    <xf numFmtId="14" fontId="88" fillId="19" borderId="238" xfId="2" applyNumberFormat="1" applyFont="1" applyFill="1" applyBorder="1" applyAlignment="1">
      <alignment horizontal="center" vertical="center"/>
    </xf>
    <xf numFmtId="0" fontId="8" fillId="0" borderId="235" xfId="1" applyBorder="1" applyAlignment="1" applyProtection="1">
      <alignment vertical="top" wrapText="1"/>
    </xf>
    <xf numFmtId="0" fontId="115" fillId="0" borderId="98" xfId="2" applyFont="1" applyBorder="1" applyAlignment="1">
      <alignment horizontal="left" vertical="top" wrapText="1"/>
    </xf>
    <xf numFmtId="0" fontId="115" fillId="0" borderId="235" xfId="2" applyFont="1" applyBorder="1" applyAlignment="1">
      <alignment vertical="top" wrapText="1"/>
    </xf>
    <xf numFmtId="0" fontId="115" fillId="0" borderId="0" xfId="1" applyFont="1" applyAlignment="1" applyProtection="1">
      <alignment horizontal="left" vertical="top" wrapText="1"/>
    </xf>
    <xf numFmtId="0" fontId="17" fillId="19" borderId="239" xfId="2" applyFont="1" applyFill="1" applyBorder="1" applyAlignment="1">
      <alignment horizontal="center" vertical="center" wrapText="1"/>
    </xf>
    <xf numFmtId="0" fontId="84" fillId="19" borderId="79" xfId="2" applyFont="1" applyFill="1" applyBorder="1" applyAlignment="1">
      <alignment horizontal="center" vertical="center"/>
    </xf>
    <xf numFmtId="0" fontId="151" fillId="19" borderId="236" xfId="2" applyFont="1" applyFill="1" applyBorder="1" applyAlignment="1">
      <alignment horizontal="center" vertical="center"/>
    </xf>
    <xf numFmtId="0" fontId="151" fillId="19" borderId="237" xfId="2" applyFont="1" applyFill="1" applyBorder="1" applyAlignment="1">
      <alignment horizontal="center" vertical="center"/>
    </xf>
    <xf numFmtId="56" fontId="84" fillId="19" borderId="195" xfId="2" applyNumberFormat="1" applyFont="1" applyFill="1" applyBorder="1" applyAlignment="1">
      <alignment horizontal="center" vertical="center" wrapText="1"/>
    </xf>
    <xf numFmtId="14" fontId="88" fillId="19" borderId="240" xfId="2" applyNumberFormat="1" applyFont="1" applyFill="1" applyBorder="1" applyAlignment="1">
      <alignment horizontal="center" vertical="center"/>
    </xf>
    <xf numFmtId="0" fontId="12" fillId="37" borderId="0" xfId="2" applyFont="1" applyFill="1" applyAlignment="1">
      <alignment vertical="top" wrapText="1"/>
    </xf>
    <xf numFmtId="0" fontId="30" fillId="37" borderId="0" xfId="2" applyFont="1" applyFill="1" applyAlignment="1">
      <alignment vertical="top" wrapText="1"/>
    </xf>
    <xf numFmtId="0" fontId="8" fillId="37" borderId="0" xfId="1" applyFill="1" applyAlignment="1" applyProtection="1">
      <alignment horizontal="center" vertical="top" wrapText="1"/>
    </xf>
    <xf numFmtId="0" fontId="84" fillId="19" borderId="196" xfId="2" applyFont="1" applyFill="1" applyBorder="1">
      <alignment vertical="center"/>
    </xf>
    <xf numFmtId="14" fontId="84" fillId="2" borderId="193" xfId="2" applyNumberFormat="1" applyFont="1" applyFill="1" applyBorder="1" applyAlignment="1">
      <alignment horizontal="center" vertical="center"/>
    </xf>
    <xf numFmtId="14" fontId="84" fillId="19" borderId="196" xfId="2" applyNumberFormat="1" applyFont="1" applyFill="1" applyBorder="1">
      <alignment vertical="center"/>
    </xf>
    <xf numFmtId="14" fontId="84" fillId="19" borderId="202" xfId="2" applyNumberFormat="1" applyFont="1" applyFill="1" applyBorder="1">
      <alignment vertical="center"/>
    </xf>
    <xf numFmtId="0" fontId="84" fillId="19" borderId="0" xfId="2" applyFont="1" applyFill="1">
      <alignment vertical="center"/>
    </xf>
    <xf numFmtId="14" fontId="84" fillId="19" borderId="3" xfId="1" applyNumberFormat="1" applyFont="1" applyFill="1" applyBorder="1" applyAlignment="1" applyProtection="1">
      <alignment horizontal="center" vertical="center" shrinkToFit="1"/>
    </xf>
    <xf numFmtId="0" fontId="8" fillId="0" borderId="241" xfId="1" applyBorder="1" applyAlignment="1" applyProtection="1">
      <alignment horizontal="left" vertical="center" wrapText="1"/>
    </xf>
    <xf numFmtId="0" fontId="6" fillId="0" borderId="241" xfId="2" applyBorder="1">
      <alignment vertical="center"/>
    </xf>
    <xf numFmtId="56" fontId="84" fillId="19" borderId="206" xfId="2" applyNumberFormat="1" applyFont="1" applyFill="1" applyBorder="1">
      <alignment vertical="center"/>
    </xf>
    <xf numFmtId="0" fontId="8" fillId="0" borderId="0" xfId="1" applyAlignment="1" applyProtection="1">
      <alignment vertical="top" wrapText="1"/>
    </xf>
    <xf numFmtId="0" fontId="153" fillId="0" borderId="232" xfId="1" applyFont="1" applyBorder="1" applyAlignment="1" applyProtection="1">
      <alignment horizontal="left" vertical="top" wrapText="1"/>
    </xf>
    <xf numFmtId="0" fontId="154" fillId="0" borderId="0" xfId="0" applyFont="1" applyAlignment="1">
      <alignment horizontal="left" vertical="top" wrapText="1"/>
    </xf>
    <xf numFmtId="0" fontId="153" fillId="0" borderId="0" xfId="2" applyFont="1" applyAlignment="1">
      <alignment vertical="top" wrapText="1"/>
    </xf>
    <xf numFmtId="0" fontId="115" fillId="17" borderId="213" xfId="2" applyFont="1" applyFill="1" applyBorder="1" applyAlignment="1">
      <alignment horizontal="left" vertical="top" wrapText="1"/>
    </xf>
    <xf numFmtId="0" fontId="84" fillId="19" borderId="242" xfId="1" applyFont="1" applyFill="1" applyBorder="1" applyAlignment="1" applyProtection="1">
      <alignment horizontal="center" vertical="center"/>
    </xf>
    <xf numFmtId="14" fontId="88" fillId="19" borderId="243" xfId="2" applyNumberFormat="1" applyFont="1" applyFill="1" applyBorder="1" applyAlignment="1">
      <alignment horizontal="center" vertical="center" wrapText="1"/>
    </xf>
    <xf numFmtId="0" fontId="86" fillId="27" borderId="0" xfId="0" applyFont="1" applyFill="1" applyAlignment="1">
      <alignment horizontal="center" vertical="center" wrapText="1"/>
    </xf>
    <xf numFmtId="0" fontId="154" fillId="0" borderId="204" xfId="1" applyFont="1" applyFill="1" applyBorder="1" applyAlignment="1" applyProtection="1">
      <alignment horizontal="left" vertical="top" wrapText="1"/>
    </xf>
    <xf numFmtId="0" fontId="7" fillId="38" borderId="137" xfId="17" applyFont="1" applyFill="1" applyBorder="1" applyAlignment="1">
      <alignment horizontal="center" vertical="center" wrapText="1"/>
    </xf>
    <xf numFmtId="0" fontId="8" fillId="0" borderId="247" xfId="1" applyBorder="1" applyAlignment="1" applyProtection="1">
      <alignment vertical="top" wrapText="1"/>
    </xf>
    <xf numFmtId="0" fontId="89" fillId="19" borderId="248" xfId="2" applyFont="1" applyFill="1" applyBorder="1" applyAlignment="1">
      <alignment horizontal="center" vertical="center"/>
    </xf>
    <xf numFmtId="0" fontId="89" fillId="19" borderId="249" xfId="2" applyFont="1" applyFill="1" applyBorder="1" applyAlignment="1">
      <alignment horizontal="center" vertical="center"/>
    </xf>
    <xf numFmtId="0" fontId="89" fillId="19" borderId="250" xfId="2" applyFont="1" applyFill="1" applyBorder="1" applyAlignment="1">
      <alignment horizontal="center" vertical="center"/>
    </xf>
    <xf numFmtId="14" fontId="88" fillId="19" borderId="248" xfId="2" applyNumberFormat="1" applyFont="1" applyFill="1" applyBorder="1" applyAlignment="1">
      <alignment horizontal="center" vertical="center"/>
    </xf>
    <xf numFmtId="14" fontId="88" fillId="19" borderId="249" xfId="2" applyNumberFormat="1" applyFont="1" applyFill="1" applyBorder="1" applyAlignment="1">
      <alignment horizontal="center" vertical="center"/>
    </xf>
    <xf numFmtId="14" fontId="88" fillId="19" borderId="250" xfId="2" applyNumberFormat="1" applyFont="1" applyFill="1" applyBorder="1" applyAlignment="1">
      <alignment horizontal="center" vertical="center"/>
    </xf>
    <xf numFmtId="0" fontId="115" fillId="0" borderId="246" xfId="2" applyFont="1" applyBorder="1" applyAlignment="1">
      <alignment vertical="top" wrapText="1"/>
    </xf>
    <xf numFmtId="14" fontId="88" fillId="19" borderId="21" xfId="2" applyNumberFormat="1" applyFont="1" applyFill="1" applyBorder="1" applyAlignment="1">
      <alignment vertical="center" shrinkToFit="1"/>
    </xf>
    <xf numFmtId="14" fontId="88" fillId="19" borderId="251" xfId="2" applyNumberFormat="1" applyFont="1" applyFill="1" applyBorder="1" applyAlignment="1">
      <alignment horizontal="center" vertical="center"/>
    </xf>
    <xf numFmtId="0" fontId="8" fillId="0" borderId="252" xfId="1" applyFill="1" applyBorder="1" applyAlignment="1" applyProtection="1">
      <alignment vertical="center" wrapText="1"/>
    </xf>
    <xf numFmtId="0" fontId="84" fillId="19" borderId="95" xfId="1" applyFont="1" applyFill="1" applyBorder="1" applyAlignment="1" applyProtection="1">
      <alignment horizontal="center" vertical="center" wrapText="1"/>
    </xf>
    <xf numFmtId="177" fontId="12" fillId="39" borderId="167" xfId="2" applyNumberFormat="1" applyFont="1" applyFill="1" applyBorder="1" applyAlignment="1">
      <alignment horizontal="center" vertical="center" shrinkToFit="1"/>
    </xf>
    <xf numFmtId="177" fontId="48" fillId="39" borderId="123" xfId="2" applyNumberFormat="1" applyFont="1" applyFill="1" applyBorder="1" applyAlignment="1">
      <alignment horizontal="center" vertical="center" wrapText="1"/>
    </xf>
    <xf numFmtId="177" fontId="35" fillId="39" borderId="123" xfId="2" applyNumberFormat="1" applyFont="1" applyFill="1" applyBorder="1" applyAlignment="1">
      <alignment horizontal="center" vertical="center" wrapText="1"/>
    </xf>
    <xf numFmtId="177" fontId="12" fillId="39" borderId="170" xfId="2" applyNumberFormat="1" applyFont="1" applyFill="1" applyBorder="1" applyAlignment="1">
      <alignment horizontal="center" vertical="center" wrapText="1"/>
    </xf>
    <xf numFmtId="0" fontId="98" fillId="36" borderId="74" xfId="0" applyFont="1" applyFill="1" applyBorder="1" applyAlignment="1">
      <alignment horizontal="center" vertical="center" wrapText="1"/>
    </xf>
    <xf numFmtId="0" fontId="98" fillId="36" borderId="81" xfId="0" applyFont="1" applyFill="1" applyBorder="1" applyAlignment="1">
      <alignment horizontal="center" vertical="center" wrapText="1"/>
    </xf>
    <xf numFmtId="177" fontId="12" fillId="36" borderId="90" xfId="2" applyNumberFormat="1" applyFont="1" applyFill="1" applyBorder="1" applyAlignment="1">
      <alignment horizontal="center" vertical="center" wrapText="1"/>
    </xf>
    <xf numFmtId="0" fontId="98" fillId="36" borderId="167" xfId="0" applyFont="1" applyFill="1" applyBorder="1" applyAlignment="1">
      <alignment horizontal="center" vertical="center" wrapText="1"/>
    </xf>
    <xf numFmtId="177" fontId="99" fillId="36" borderId="167" xfId="2" applyNumberFormat="1" applyFont="1" applyFill="1" applyBorder="1" applyAlignment="1">
      <alignment horizontal="center" vertical="center" shrinkToFit="1"/>
    </xf>
    <xf numFmtId="177" fontId="12" fillId="36" borderId="50" xfId="2" applyNumberFormat="1" applyFont="1" applyFill="1" applyBorder="1" applyAlignment="1">
      <alignment horizontal="center" vertical="center" wrapText="1"/>
    </xf>
    <xf numFmtId="0" fontId="30" fillId="21" borderId="235" xfId="2" applyFont="1" applyFill="1" applyBorder="1" applyAlignment="1">
      <alignment horizontal="center" vertical="center" wrapText="1"/>
    </xf>
    <xf numFmtId="0" fontId="30" fillId="21" borderId="245" xfId="2" applyFont="1" applyFill="1" applyBorder="1" applyAlignment="1">
      <alignment horizontal="center" vertical="center" wrapText="1"/>
    </xf>
    <xf numFmtId="0" fontId="156" fillId="27" borderId="93" xfId="1" applyFont="1" applyFill="1" applyBorder="1" applyAlignment="1" applyProtection="1">
      <alignment horizontal="center" vertical="center" wrapText="1" shrinkToFit="1"/>
    </xf>
    <xf numFmtId="0" fontId="22" fillId="17" borderId="253" xfId="2" applyFont="1" applyFill="1" applyBorder="1" applyAlignment="1">
      <alignment horizontal="center" vertical="center" wrapText="1"/>
    </xf>
    <xf numFmtId="0" fontId="21" fillId="19" borderId="164" xfId="2" applyFont="1" applyFill="1" applyBorder="1" applyAlignment="1">
      <alignment horizontal="center" vertical="center" wrapText="1"/>
    </xf>
    <xf numFmtId="0" fontId="82" fillId="0" borderId="4" xfId="0" applyFont="1" applyBorder="1" applyAlignment="1">
      <alignment horizontal="center" vertical="center" wrapText="1"/>
    </xf>
    <xf numFmtId="0" fontId="22" fillId="17" borderId="254" xfId="2" applyFont="1" applyFill="1" applyBorder="1" applyAlignment="1">
      <alignment horizontal="center" vertical="center" wrapText="1"/>
    </xf>
    <xf numFmtId="0" fontId="84" fillId="19" borderId="0" xfId="2" applyFont="1" applyFill="1" applyAlignment="1">
      <alignment vertical="center" wrapText="1"/>
    </xf>
    <xf numFmtId="0" fontId="6" fillId="0" borderId="0" xfId="2" applyAlignment="1">
      <alignment vertical="top"/>
    </xf>
    <xf numFmtId="0" fontId="109" fillId="19" borderId="94" xfId="2" applyFont="1" applyFill="1" applyBorder="1">
      <alignment vertical="center"/>
    </xf>
    <xf numFmtId="14" fontId="88" fillId="19" borderId="94" xfId="2" applyNumberFormat="1" applyFont="1" applyFill="1" applyBorder="1">
      <alignment vertical="center"/>
    </xf>
    <xf numFmtId="0" fontId="6" fillId="19" borderId="0" xfId="2" applyFill="1" applyAlignment="1">
      <alignment horizontal="center" vertical="center"/>
    </xf>
    <xf numFmtId="14" fontId="6" fillId="19" borderId="0" xfId="2" applyNumberFormat="1" applyFill="1" applyAlignment="1">
      <alignment horizontal="center" vertical="center"/>
    </xf>
    <xf numFmtId="0" fontId="109" fillId="19" borderId="96" xfId="2" applyFont="1" applyFill="1" applyBorder="1" applyAlignment="1">
      <alignment horizontal="center" vertical="center"/>
    </xf>
    <xf numFmtId="14" fontId="108" fillId="17" borderId="51" xfId="2" applyNumberFormat="1" applyFont="1" applyFill="1" applyBorder="1" applyAlignment="1">
      <alignment horizontal="left" vertical="center"/>
    </xf>
    <xf numFmtId="0" fontId="162" fillId="0" borderId="82" xfId="17" applyFont="1" applyBorder="1" applyAlignment="1">
      <alignment horizontal="center" vertical="center" wrapText="1"/>
    </xf>
    <xf numFmtId="14" fontId="84" fillId="19" borderId="214" xfId="2" applyNumberFormat="1" applyFont="1" applyFill="1" applyBorder="1" applyAlignment="1">
      <alignment horizontal="center" vertical="center"/>
    </xf>
    <xf numFmtId="14" fontId="84" fillId="19" borderId="258" xfId="2" applyNumberFormat="1" applyFont="1" applyFill="1" applyBorder="1" applyAlignment="1">
      <alignment horizontal="center" vertical="center"/>
    </xf>
    <xf numFmtId="0" fontId="17" fillId="21" borderId="258" xfId="2" applyFont="1" applyFill="1" applyBorder="1" applyAlignment="1">
      <alignment horizontal="center" vertical="center" wrapText="1"/>
    </xf>
    <xf numFmtId="0" fontId="84" fillId="21" borderId="259" xfId="2" applyFont="1" applyFill="1" applyBorder="1" applyAlignment="1">
      <alignment horizontal="center" vertical="center"/>
    </xf>
    <xf numFmtId="0" fontId="84" fillId="21" borderId="0" xfId="2" applyFont="1" applyFill="1" applyAlignment="1">
      <alignment horizontal="center" vertical="center"/>
    </xf>
    <xf numFmtId="14" fontId="84" fillId="21" borderId="0" xfId="2" applyNumberFormat="1" applyFont="1" applyFill="1" applyAlignment="1">
      <alignment horizontal="center" vertical="center"/>
    </xf>
    <xf numFmtId="0" fontId="8" fillId="17" borderId="260" xfId="1" applyFill="1" applyBorder="1" applyAlignment="1" applyProtection="1">
      <alignment horizontal="left" vertical="center" wrapText="1"/>
    </xf>
    <xf numFmtId="0" fontId="84" fillId="19" borderId="0" xfId="2" applyFont="1" applyFill="1" applyAlignment="1">
      <alignment horizontal="center" vertical="center"/>
    </xf>
    <xf numFmtId="0" fontId="84" fillId="19" borderId="195" xfId="2" applyFont="1" applyFill="1" applyBorder="1" applyAlignment="1">
      <alignment horizontal="center" vertical="center"/>
    </xf>
    <xf numFmtId="0" fontId="115" fillId="17" borderId="261" xfId="2" applyFont="1" applyFill="1" applyBorder="1" applyAlignment="1">
      <alignment horizontal="left" vertical="top" wrapText="1"/>
    </xf>
    <xf numFmtId="14" fontId="84" fillId="19" borderId="209" xfId="1" applyNumberFormat="1" applyFont="1" applyFill="1" applyBorder="1" applyAlignment="1" applyProtection="1">
      <alignment vertical="center" shrinkToFit="1"/>
    </xf>
    <xf numFmtId="14" fontId="84" fillId="19" borderId="209" xfId="2" applyNumberFormat="1" applyFont="1" applyFill="1" applyBorder="1" applyAlignment="1">
      <alignment vertical="center" wrapText="1" shrinkToFit="1"/>
    </xf>
    <xf numFmtId="14" fontId="84" fillId="19" borderId="95" xfId="1" applyNumberFormat="1" applyFont="1" applyFill="1" applyBorder="1" applyAlignment="1" applyProtection="1">
      <alignment horizontal="center" vertical="center" wrapText="1"/>
    </xf>
    <xf numFmtId="0" fontId="84" fillId="19" borderId="0" xfId="1" applyFont="1" applyFill="1" applyBorder="1" applyAlignment="1" applyProtection="1">
      <alignment horizontal="center" vertical="center" wrapText="1"/>
    </xf>
    <xf numFmtId="0" fontId="8" fillId="0" borderId="250" xfId="1" applyBorder="1" applyAlignment="1" applyProtection="1">
      <alignment vertical="top" wrapText="1"/>
    </xf>
    <xf numFmtId="0" fontId="115" fillId="0" borderId="264" xfId="2" applyFont="1" applyBorder="1" applyAlignment="1">
      <alignment vertical="top" wrapText="1"/>
    </xf>
    <xf numFmtId="14" fontId="84" fillId="19" borderId="255" xfId="2" applyNumberFormat="1" applyFont="1" applyFill="1" applyBorder="1" applyAlignment="1">
      <alignment horizontal="center" vertical="center"/>
    </xf>
    <xf numFmtId="0" fontId="115" fillId="17" borderId="104" xfId="1" applyFont="1" applyFill="1" applyBorder="1" applyAlignment="1" applyProtection="1">
      <alignment vertical="top" wrapText="1"/>
    </xf>
    <xf numFmtId="14" fontId="84" fillId="19" borderId="266" xfId="2" applyNumberFormat="1" applyFont="1" applyFill="1" applyBorder="1" applyAlignment="1">
      <alignment horizontal="center" vertical="center"/>
    </xf>
    <xf numFmtId="0" fontId="30" fillId="21" borderId="248" xfId="2" applyFont="1" applyFill="1" applyBorder="1" applyAlignment="1">
      <alignment horizontal="center" vertical="center" wrapText="1"/>
    </xf>
    <xf numFmtId="0" fontId="30" fillId="21" borderId="0" xfId="2" applyFont="1" applyFill="1" applyAlignment="1">
      <alignment vertical="center" wrapText="1"/>
    </xf>
    <xf numFmtId="0" fontId="8" fillId="0" borderId="267" xfId="1" applyBorder="1" applyAlignment="1" applyProtection="1">
      <alignment vertical="top" wrapText="1"/>
    </xf>
    <xf numFmtId="14" fontId="84" fillId="19" borderId="195" xfId="2" applyNumberFormat="1" applyFont="1" applyFill="1" applyBorder="1" applyAlignment="1">
      <alignment horizontal="center" vertical="center"/>
    </xf>
    <xf numFmtId="0" fontId="164" fillId="0" borderId="0" xfId="0" applyFont="1" applyAlignment="1">
      <alignment vertical="center" wrapText="1"/>
    </xf>
    <xf numFmtId="0" fontId="165" fillId="0" borderId="0" xfId="0" applyFont="1" applyAlignment="1">
      <alignment vertical="center" wrapText="1"/>
    </xf>
    <xf numFmtId="0" fontId="68" fillId="21" borderId="0" xfId="0" applyFont="1" applyFill="1">
      <alignment vertical="center"/>
    </xf>
    <xf numFmtId="0" fontId="8" fillId="17" borderId="263" xfId="1" applyFill="1" applyBorder="1" applyAlignment="1" applyProtection="1">
      <alignment vertical="center" wrapText="1"/>
    </xf>
    <xf numFmtId="14" fontId="33" fillId="19" borderId="258" xfId="2" applyNumberFormat="1" applyFont="1" applyFill="1" applyBorder="1" applyAlignment="1">
      <alignment horizontal="center" vertical="center"/>
    </xf>
    <xf numFmtId="0" fontId="8" fillId="17" borderId="265" xfId="1" applyFill="1" applyBorder="1" applyAlignment="1" applyProtection="1">
      <alignment horizontal="left" vertical="center" wrapText="1"/>
    </xf>
    <xf numFmtId="0" fontId="17" fillId="19" borderId="94" xfId="2" applyFont="1" applyFill="1" applyBorder="1" applyAlignment="1">
      <alignment horizontal="center" vertical="center" wrapText="1"/>
    </xf>
    <xf numFmtId="0" fontId="17" fillId="19" borderId="262" xfId="2" applyFont="1" applyFill="1" applyBorder="1" applyAlignment="1">
      <alignment horizontal="center" vertical="center" wrapText="1"/>
    </xf>
    <xf numFmtId="0" fontId="17" fillId="19" borderId="97" xfId="1" applyFont="1" applyFill="1" applyBorder="1" applyAlignment="1" applyProtection="1">
      <alignment horizontal="center" vertical="center" wrapText="1"/>
    </xf>
    <xf numFmtId="0" fontId="115" fillId="17" borderId="244" xfId="1" applyFont="1" applyFill="1" applyBorder="1" applyAlignment="1" applyProtection="1">
      <alignment horizontal="left" vertical="top" wrapText="1"/>
    </xf>
    <xf numFmtId="0" fontId="8" fillId="17" borderId="268" xfId="1" applyFill="1" applyBorder="1" applyAlignment="1" applyProtection="1">
      <alignment vertical="center"/>
    </xf>
    <xf numFmtId="0" fontId="17" fillId="19" borderId="97" xfId="2" applyFont="1" applyFill="1" applyBorder="1" applyAlignment="1">
      <alignment horizontal="center" vertical="center" wrapText="1"/>
    </xf>
    <xf numFmtId="0" fontId="115" fillId="17" borderId="0" xfId="2" applyFont="1" applyFill="1" applyAlignment="1">
      <alignment horizontal="left" vertical="top" wrapText="1"/>
    </xf>
    <xf numFmtId="0" fontId="21" fillId="41" borderId="164" xfId="2" applyFont="1" applyFill="1" applyBorder="1" applyAlignment="1">
      <alignment horizontal="center" vertical="center" wrapText="1"/>
    </xf>
    <xf numFmtId="0" fontId="6" fillId="21" borderId="0" xfId="2" applyFill="1">
      <alignment vertical="center"/>
    </xf>
    <xf numFmtId="14" fontId="108" fillId="17" borderId="0" xfId="2" applyNumberFormat="1" applyFont="1" applyFill="1" applyAlignment="1">
      <alignment horizontal="left" vertical="center"/>
    </xf>
    <xf numFmtId="178" fontId="84" fillId="3" borderId="194" xfId="2" applyNumberFormat="1" applyFont="1" applyFill="1" applyBorder="1">
      <alignment vertical="center"/>
    </xf>
    <xf numFmtId="0" fontId="151" fillId="19" borderId="249" xfId="2" applyFont="1" applyFill="1" applyBorder="1" applyAlignment="1">
      <alignment horizontal="center" vertical="center"/>
    </xf>
    <xf numFmtId="0" fontId="115" fillId="0" borderId="246" xfId="1" applyFont="1" applyBorder="1" applyAlignment="1" applyProtection="1">
      <alignment vertical="top" wrapText="1"/>
    </xf>
    <xf numFmtId="184" fontId="64" fillId="12" borderId="147" xfId="17" applyNumberFormat="1" applyFont="1" applyFill="1" applyBorder="1" applyAlignment="1">
      <alignment horizontal="center" vertical="center" wrapText="1"/>
    </xf>
    <xf numFmtId="178" fontId="84" fillId="3" borderId="195" xfId="0" applyNumberFormat="1" applyFont="1" applyFill="1" applyBorder="1" applyAlignment="1">
      <alignment horizontal="center" vertical="center"/>
    </xf>
    <xf numFmtId="0" fontId="115" fillId="17" borderId="98" xfId="1" applyFont="1" applyFill="1" applyBorder="1" applyAlignment="1" applyProtection="1">
      <alignment horizontal="left" vertical="top" wrapText="1"/>
    </xf>
    <xf numFmtId="0" fontId="124" fillId="0" borderId="98" xfId="2" applyFont="1" applyBorder="1" applyAlignment="1">
      <alignment horizontal="left" vertical="top" wrapText="1"/>
    </xf>
    <xf numFmtId="0" fontId="8" fillId="0" borderId="51" xfId="1" applyBorder="1" applyAlignment="1" applyProtection="1">
      <alignment vertical="center" wrapText="1"/>
    </xf>
    <xf numFmtId="0" fontId="12" fillId="0" borderId="272" xfId="2" applyFont="1" applyBorder="1" applyAlignment="1">
      <alignment horizontal="center" vertical="center" wrapText="1"/>
    </xf>
    <xf numFmtId="180" fontId="48" fillId="10" borderId="273" xfId="17" applyNumberFormat="1" applyFont="1" applyFill="1" applyBorder="1" applyAlignment="1">
      <alignment horizontal="center" vertical="center"/>
    </xf>
    <xf numFmtId="14" fontId="90" fillId="17" borderId="277" xfId="17" applyNumberFormat="1" applyFont="1" applyFill="1" applyBorder="1" applyAlignment="1">
      <alignment horizontal="center" vertical="center"/>
    </xf>
    <xf numFmtId="0" fontId="168" fillId="17" borderId="0" xfId="0" applyFont="1" applyFill="1" applyAlignment="1">
      <alignment horizontal="left" vertical="top" wrapText="1"/>
    </xf>
    <xf numFmtId="0" fontId="109" fillId="19" borderId="278" xfId="2" applyFont="1" applyFill="1" applyBorder="1" applyAlignment="1">
      <alignment horizontal="center" vertical="center"/>
    </xf>
    <xf numFmtId="14" fontId="88" fillId="19" borderId="279" xfId="2" applyNumberFormat="1" applyFont="1" applyFill="1" applyBorder="1" applyAlignment="1">
      <alignment horizontal="center" vertical="center"/>
    </xf>
    <xf numFmtId="14" fontId="84" fillId="19" borderId="17" xfId="2" applyNumberFormat="1" applyFont="1" applyFill="1" applyBorder="1" applyAlignment="1">
      <alignment horizontal="center" vertical="center"/>
    </xf>
    <xf numFmtId="14" fontId="84" fillId="19" borderId="95" xfId="2" applyNumberFormat="1" applyFont="1" applyFill="1" applyBorder="1" applyAlignment="1">
      <alignment horizontal="center" vertical="center"/>
    </xf>
    <xf numFmtId="0" fontId="123" fillId="31" borderId="280" xfId="0" applyFont="1" applyFill="1" applyBorder="1" applyAlignment="1">
      <alignment horizontal="center" vertical="center" wrapText="1"/>
    </xf>
    <xf numFmtId="0" fontId="169" fillId="0" borderId="0" xfId="0" applyFont="1" applyAlignment="1">
      <alignment horizontal="left" vertical="top" wrapText="1"/>
    </xf>
    <xf numFmtId="0" fontId="126" fillId="17" borderId="0" xfId="0" applyFont="1" applyFill="1" applyAlignment="1">
      <alignment horizontal="center" vertical="center" wrapText="1"/>
    </xf>
    <xf numFmtId="14" fontId="90" fillId="17" borderId="127" xfId="17" applyNumberFormat="1" applyFont="1" applyFill="1" applyBorder="1" applyAlignment="1">
      <alignment horizontal="center" vertical="center" wrapText="1"/>
    </xf>
    <xf numFmtId="0" fontId="159" fillId="17" borderId="282" xfId="2" applyFont="1" applyFill="1" applyBorder="1" applyAlignment="1">
      <alignment horizontal="center" vertical="center" wrapText="1"/>
    </xf>
    <xf numFmtId="0" fontId="128" fillId="17" borderId="282" xfId="2" applyFont="1" applyFill="1" applyBorder="1" applyAlignment="1">
      <alignment horizontal="center" vertical="center" wrapText="1"/>
    </xf>
    <xf numFmtId="0" fontId="21" fillId="17" borderId="282" xfId="2" applyFont="1" applyFill="1" applyBorder="1" applyAlignment="1">
      <alignment horizontal="left" vertical="center" shrinkToFit="1"/>
    </xf>
    <xf numFmtId="14" fontId="21" fillId="17" borderId="282" xfId="2" applyNumberFormat="1" applyFont="1" applyFill="1" applyBorder="1" applyAlignment="1">
      <alignment horizontal="center" vertical="center"/>
    </xf>
    <xf numFmtId="14" fontId="21" fillId="17" borderId="283" xfId="2" applyNumberFormat="1" applyFont="1" applyFill="1" applyBorder="1" applyAlignment="1">
      <alignment horizontal="center" vertical="center"/>
    </xf>
    <xf numFmtId="0" fontId="115" fillId="17" borderId="0" xfId="1" applyFont="1" applyFill="1" applyAlignment="1" applyProtection="1">
      <alignment vertical="top" wrapText="1"/>
    </xf>
    <xf numFmtId="14" fontId="88" fillId="19" borderId="0" xfId="2" applyNumberFormat="1" applyFont="1" applyFill="1" applyAlignment="1">
      <alignment horizontal="center" vertical="center"/>
    </xf>
    <xf numFmtId="0" fontId="84" fillId="21" borderId="0" xfId="2" applyFont="1" applyFill="1" applyAlignment="1">
      <alignment horizontal="center" vertical="center" wrapText="1"/>
    </xf>
    <xf numFmtId="14" fontId="21" fillId="17" borderId="127" xfId="17" applyNumberFormat="1" applyFont="1" applyFill="1" applyBorder="1" applyAlignment="1">
      <alignment horizontal="center" vertical="center"/>
    </xf>
    <xf numFmtId="0" fontId="68" fillId="17" borderId="0" xfId="0" applyFont="1" applyFill="1" applyAlignment="1">
      <alignment horizontal="center" vertical="center" wrapText="1"/>
    </xf>
    <xf numFmtId="0" fontId="21" fillId="17" borderId="126" xfId="17" applyFont="1" applyFill="1" applyBorder="1" applyAlignment="1">
      <alignment horizontal="center" vertical="center" wrapText="1"/>
    </xf>
    <xf numFmtId="177" fontId="21" fillId="17" borderId="254" xfId="2" applyNumberFormat="1" applyFont="1" applyFill="1" applyBorder="1" applyAlignment="1">
      <alignment horizontal="center" vertical="center" shrinkToFit="1"/>
    </xf>
    <xf numFmtId="0" fontId="21" fillId="17" borderId="284" xfId="2" applyFont="1" applyFill="1" applyBorder="1" applyAlignment="1">
      <alignment horizontal="center" vertical="center" wrapText="1"/>
    </xf>
    <xf numFmtId="0" fontId="6" fillId="0" borderId="0" xfId="4"/>
    <xf numFmtId="0" fontId="123" fillId="31" borderId="193" xfId="0" applyFont="1" applyFill="1" applyBorder="1" applyAlignment="1">
      <alignment horizontal="center" vertical="center" wrapText="1"/>
    </xf>
    <xf numFmtId="0" fontId="170" fillId="0" borderId="0" xfId="2" applyFont="1">
      <alignment vertical="center"/>
    </xf>
    <xf numFmtId="0" fontId="90" fillId="19" borderId="126" xfId="17" applyFont="1" applyFill="1" applyBorder="1" applyAlignment="1">
      <alignment horizontal="center" vertical="center" wrapText="1"/>
    </xf>
    <xf numFmtId="14" fontId="90" fillId="19" borderId="127" xfId="17" applyNumberFormat="1" applyFont="1" applyFill="1" applyBorder="1" applyAlignment="1">
      <alignment horizontal="center" vertical="center"/>
    </xf>
    <xf numFmtId="0" fontId="89" fillId="19" borderId="249" xfId="2" applyFont="1" applyFill="1" applyBorder="1" applyAlignment="1">
      <alignment horizontal="center" vertical="center" wrapText="1"/>
    </xf>
    <xf numFmtId="0" fontId="115" fillId="0" borderId="281" xfId="1" applyFont="1" applyBorder="1" applyAlignment="1" applyProtection="1">
      <alignment horizontal="left" vertical="top" wrapText="1"/>
    </xf>
    <xf numFmtId="0" fontId="117" fillId="0" borderId="204" xfId="1" applyFont="1" applyFill="1" applyBorder="1" applyAlignment="1" applyProtection="1">
      <alignment horizontal="left" vertical="top" wrapText="1"/>
    </xf>
    <xf numFmtId="14" fontId="84" fillId="19" borderId="195" xfId="2" applyNumberFormat="1" applyFont="1" applyFill="1" applyBorder="1">
      <alignment vertical="center"/>
    </xf>
    <xf numFmtId="0" fontId="174" fillId="24" borderId="285" xfId="1" applyFont="1" applyFill="1" applyBorder="1" applyAlignment="1" applyProtection="1">
      <alignment horizontal="center" vertical="center" wrapText="1"/>
    </xf>
    <xf numFmtId="0" fontId="8" fillId="0" borderId="286" xfId="1" applyBorder="1" applyAlignment="1" applyProtection="1">
      <alignment vertical="center" wrapText="1"/>
    </xf>
    <xf numFmtId="0" fontId="174" fillId="24" borderId="286" xfId="1" applyFont="1" applyFill="1" applyBorder="1" applyAlignment="1" applyProtection="1">
      <alignment horizontal="center" vertical="center" wrapText="1"/>
    </xf>
    <xf numFmtId="0" fontId="8" fillId="0" borderId="287" xfId="1" applyBorder="1" applyAlignment="1" applyProtection="1">
      <alignment vertical="center" wrapText="1"/>
    </xf>
    <xf numFmtId="0" fontId="115" fillId="0" borderId="286" xfId="2" applyFont="1" applyBorder="1" applyAlignment="1">
      <alignment horizontal="left" vertical="top" wrapText="1"/>
    </xf>
    <xf numFmtId="0" fontId="116" fillId="0" borderId="286" xfId="1" applyFont="1" applyBorder="1" applyAlignment="1" applyProtection="1">
      <alignment horizontal="left" vertical="top" wrapText="1"/>
    </xf>
    <xf numFmtId="0" fontId="30" fillId="21" borderId="0" xfId="2" applyFont="1" applyFill="1" applyAlignment="1">
      <alignment horizontal="center" vertical="center" wrapText="1"/>
    </xf>
    <xf numFmtId="0" fontId="163" fillId="17" borderId="0" xfId="0" applyFont="1" applyFill="1" applyAlignment="1">
      <alignment horizontal="center" vertical="center" wrapText="1"/>
    </xf>
    <xf numFmtId="0" fontId="175" fillId="18" borderId="65" xfId="0" applyFont="1" applyFill="1" applyBorder="1" applyAlignment="1">
      <alignment horizontal="center" vertical="center" wrapText="1"/>
    </xf>
    <xf numFmtId="0" fontId="175" fillId="32" borderId="65" xfId="0" applyFont="1" applyFill="1" applyBorder="1" applyAlignment="1">
      <alignment horizontal="center" vertical="center" wrapText="1"/>
    </xf>
    <xf numFmtId="0" fontId="175" fillId="40" borderId="65" xfId="0" applyFont="1" applyFill="1" applyBorder="1" applyAlignment="1">
      <alignment horizontal="center" vertical="center" wrapText="1"/>
    </xf>
    <xf numFmtId="0" fontId="175" fillId="0" borderId="74" xfId="0" applyFont="1" applyBorder="1" applyAlignment="1">
      <alignment horizontal="center" vertical="center" wrapText="1"/>
    </xf>
    <xf numFmtId="0" fontId="35" fillId="19" borderId="126" xfId="17" applyFont="1" applyFill="1" applyBorder="1" applyAlignment="1">
      <alignment horizontal="center" vertical="center" wrapText="1"/>
    </xf>
    <xf numFmtId="0" fontId="68" fillId="19" borderId="126" xfId="0" applyFont="1" applyFill="1" applyBorder="1" applyAlignment="1">
      <alignment horizontal="center" vertical="center" wrapText="1"/>
    </xf>
    <xf numFmtId="0" fontId="159" fillId="19" borderId="282" xfId="2" applyFont="1" applyFill="1" applyBorder="1" applyAlignment="1">
      <alignment horizontal="center" vertical="center" wrapText="1"/>
    </xf>
    <xf numFmtId="0" fontId="128" fillId="19" borderId="282" xfId="2" applyFont="1" applyFill="1" applyBorder="1" applyAlignment="1">
      <alignment horizontal="center" vertical="center" wrapText="1"/>
    </xf>
    <xf numFmtId="0" fontId="21" fillId="19" borderId="282" xfId="2" applyFont="1" applyFill="1" applyBorder="1" applyAlignment="1">
      <alignment horizontal="left" vertical="center" shrinkToFit="1"/>
    </xf>
    <xf numFmtId="14" fontId="21" fillId="19" borderId="282" xfId="2" applyNumberFormat="1" applyFont="1" applyFill="1" applyBorder="1" applyAlignment="1">
      <alignment horizontal="center" vertical="center"/>
    </xf>
    <xf numFmtId="14" fontId="21" fillId="19" borderId="283" xfId="2" applyNumberFormat="1" applyFont="1" applyFill="1" applyBorder="1" applyAlignment="1">
      <alignment horizontal="center" vertical="center"/>
    </xf>
    <xf numFmtId="0" fontId="159" fillId="25" borderId="282" xfId="2" applyFont="1" applyFill="1" applyBorder="1" applyAlignment="1">
      <alignment horizontal="center" vertical="center" wrapText="1"/>
    </xf>
    <xf numFmtId="0" fontId="128" fillId="25" borderId="282" xfId="2" applyFont="1" applyFill="1" applyBorder="1" applyAlignment="1">
      <alignment horizontal="center" vertical="center" wrapText="1"/>
    </xf>
    <xf numFmtId="0" fontId="21" fillId="25" borderId="282" xfId="2" applyFont="1" applyFill="1" applyBorder="1" applyAlignment="1">
      <alignment horizontal="left" vertical="center" shrinkToFit="1"/>
    </xf>
    <xf numFmtId="14" fontId="21" fillId="25" borderId="282" xfId="2" applyNumberFormat="1" applyFont="1" applyFill="1" applyBorder="1" applyAlignment="1">
      <alignment horizontal="center" vertical="center"/>
    </xf>
    <xf numFmtId="14" fontId="21" fillId="25" borderId="283" xfId="2" applyNumberFormat="1" applyFont="1" applyFill="1" applyBorder="1" applyAlignment="1">
      <alignment horizontal="center" vertical="center"/>
    </xf>
    <xf numFmtId="0" fontId="159" fillId="42" borderId="282" xfId="2" applyFont="1" applyFill="1" applyBorder="1" applyAlignment="1">
      <alignment horizontal="center" vertical="center" wrapText="1"/>
    </xf>
    <xf numFmtId="0" fontId="128" fillId="42" borderId="282" xfId="2" applyFont="1" applyFill="1" applyBorder="1" applyAlignment="1">
      <alignment horizontal="center" vertical="center" wrapText="1"/>
    </xf>
    <xf numFmtId="0" fontId="21" fillId="42" borderId="282" xfId="2" applyFont="1" applyFill="1" applyBorder="1" applyAlignment="1">
      <alignment horizontal="left" vertical="center" shrinkToFit="1"/>
    </xf>
    <xf numFmtId="14" fontId="21" fillId="42" borderId="282" xfId="2" applyNumberFormat="1" applyFont="1" applyFill="1" applyBorder="1" applyAlignment="1">
      <alignment horizontal="center" vertical="center"/>
    </xf>
    <xf numFmtId="14" fontId="21" fillId="42" borderId="283" xfId="2" applyNumberFormat="1" applyFont="1" applyFill="1" applyBorder="1" applyAlignment="1">
      <alignment horizontal="center" vertical="center"/>
    </xf>
    <xf numFmtId="0" fontId="159" fillId="24" borderId="282" xfId="2" applyFont="1" applyFill="1" applyBorder="1" applyAlignment="1">
      <alignment horizontal="center" vertical="center" wrapText="1"/>
    </xf>
    <xf numFmtId="0" fontId="128" fillId="24" borderId="282" xfId="2" applyFont="1" applyFill="1" applyBorder="1" applyAlignment="1">
      <alignment horizontal="center" vertical="center" wrapText="1"/>
    </xf>
    <xf numFmtId="0" fontId="21" fillId="24" borderId="282" xfId="2" applyFont="1" applyFill="1" applyBorder="1" applyAlignment="1">
      <alignment horizontal="left" vertical="center" shrinkToFit="1"/>
    </xf>
    <xf numFmtId="14" fontId="21" fillId="24" borderId="282" xfId="2" applyNumberFormat="1" applyFont="1" applyFill="1" applyBorder="1" applyAlignment="1">
      <alignment horizontal="center" vertical="center"/>
    </xf>
    <xf numFmtId="14" fontId="21" fillId="24" borderId="283" xfId="2" applyNumberFormat="1" applyFont="1" applyFill="1" applyBorder="1" applyAlignment="1">
      <alignment horizontal="center" vertical="center"/>
    </xf>
    <xf numFmtId="0" fontId="177" fillId="0" borderId="0" xfId="2" applyFont="1" applyAlignment="1">
      <alignment vertical="top" wrapText="1"/>
    </xf>
    <xf numFmtId="0" fontId="176" fillId="0" borderId="267" xfId="1" applyFont="1" applyBorder="1" applyAlignment="1" applyProtection="1">
      <alignment vertical="top" wrapText="1"/>
    </xf>
    <xf numFmtId="14" fontId="84" fillId="19" borderId="194" xfId="2" applyNumberFormat="1" applyFont="1" applyFill="1" applyBorder="1">
      <alignment vertical="center"/>
    </xf>
    <xf numFmtId="14" fontId="84" fillId="19" borderId="206" xfId="2" applyNumberFormat="1" applyFont="1" applyFill="1" applyBorder="1">
      <alignment vertical="center"/>
    </xf>
    <xf numFmtId="46" fontId="119" fillId="31" borderId="0" xfId="0" applyNumberFormat="1" applyFont="1" applyFill="1" applyAlignment="1">
      <alignment horizontal="center" vertical="center" wrapText="1"/>
    </xf>
    <xf numFmtId="0" fontId="172" fillId="0" borderId="0" xfId="2" applyFont="1">
      <alignment vertical="center"/>
    </xf>
    <xf numFmtId="0" fontId="0" fillId="43" borderId="0" xfId="0" applyFill="1">
      <alignment vertical="center"/>
    </xf>
    <xf numFmtId="0" fontId="91" fillId="17" borderId="0" xfId="0" applyFont="1" applyFill="1" applyAlignment="1">
      <alignment horizontal="center" vertical="center" wrapText="1"/>
    </xf>
    <xf numFmtId="14" fontId="21" fillId="19" borderId="127" xfId="17" applyNumberFormat="1" applyFont="1" applyFill="1" applyBorder="1" applyAlignment="1">
      <alignment horizontal="center" vertical="center"/>
    </xf>
    <xf numFmtId="0" fontId="171" fillId="0" borderId="0" xfId="0" applyFont="1">
      <alignment vertical="center"/>
    </xf>
    <xf numFmtId="0" fontId="159" fillId="24" borderId="233" xfId="2" applyFont="1" applyFill="1" applyBorder="1" applyAlignment="1">
      <alignment horizontal="center" vertical="center" wrapText="1"/>
    </xf>
    <xf numFmtId="0" fontId="128" fillId="24" borderId="233" xfId="2" applyFont="1" applyFill="1" applyBorder="1" applyAlignment="1">
      <alignment horizontal="center" vertical="center" wrapText="1"/>
    </xf>
    <xf numFmtId="0" fontId="21" fillId="24" borderId="233" xfId="2" applyFont="1" applyFill="1" applyBorder="1" applyAlignment="1">
      <alignment horizontal="left" vertical="center" shrinkToFit="1"/>
    </xf>
    <xf numFmtId="14" fontId="21" fillId="24" borderId="233" xfId="2" applyNumberFormat="1" applyFont="1" applyFill="1" applyBorder="1" applyAlignment="1">
      <alignment horizontal="center" vertical="center"/>
    </xf>
    <xf numFmtId="14" fontId="21" fillId="24" borderId="234" xfId="2" applyNumberFormat="1" applyFont="1" applyFill="1" applyBorder="1" applyAlignment="1">
      <alignment horizontal="center" vertical="center"/>
    </xf>
    <xf numFmtId="0" fontId="159" fillId="41" borderId="282" xfId="2" applyFont="1" applyFill="1" applyBorder="1" applyAlignment="1">
      <alignment horizontal="center" vertical="center" wrapText="1"/>
    </xf>
    <xf numFmtId="0" fontId="128" fillId="41" borderId="282" xfId="2" applyFont="1" applyFill="1" applyBorder="1" applyAlignment="1">
      <alignment horizontal="center" vertical="center" wrapText="1"/>
    </xf>
    <xf numFmtId="0" fontId="21" fillId="41" borderId="282" xfId="2" applyFont="1" applyFill="1" applyBorder="1" applyAlignment="1">
      <alignment horizontal="left" vertical="center" shrinkToFit="1"/>
    </xf>
    <xf numFmtId="14" fontId="21" fillId="41" borderId="282" xfId="2" applyNumberFormat="1" applyFont="1" applyFill="1" applyBorder="1" applyAlignment="1">
      <alignment horizontal="center" vertical="center"/>
    </xf>
    <xf numFmtId="14" fontId="21" fillId="41" borderId="283" xfId="2" applyNumberFormat="1" applyFont="1" applyFill="1" applyBorder="1" applyAlignment="1">
      <alignment horizontal="center" vertical="center"/>
    </xf>
    <xf numFmtId="0" fontId="159" fillId="38" borderId="282" xfId="2" applyFont="1" applyFill="1" applyBorder="1" applyAlignment="1">
      <alignment horizontal="center" vertical="center" wrapText="1"/>
    </xf>
    <xf numFmtId="0" fontId="128" fillId="38" borderId="282" xfId="2" applyFont="1" applyFill="1" applyBorder="1" applyAlignment="1">
      <alignment horizontal="center" vertical="center" wrapText="1"/>
    </xf>
    <xf numFmtId="0" fontId="21" fillId="38" borderId="282" xfId="2" applyFont="1" applyFill="1" applyBorder="1" applyAlignment="1">
      <alignment horizontal="left" vertical="center" shrinkToFit="1"/>
    </xf>
    <xf numFmtId="14" fontId="21" fillId="38" borderId="282" xfId="2" applyNumberFormat="1" applyFont="1" applyFill="1" applyBorder="1" applyAlignment="1">
      <alignment horizontal="center" vertical="center"/>
    </xf>
    <xf numFmtId="14" fontId="21" fillId="38" borderId="283" xfId="2" applyNumberFormat="1" applyFont="1" applyFill="1" applyBorder="1" applyAlignment="1">
      <alignment horizontal="center" vertical="center"/>
    </xf>
    <xf numFmtId="14" fontId="90" fillId="19" borderId="127" xfId="17" applyNumberFormat="1" applyFont="1" applyFill="1" applyBorder="1" applyAlignment="1">
      <alignment horizontal="center" vertical="center" wrapText="1"/>
    </xf>
    <xf numFmtId="14" fontId="35" fillId="19" borderId="127" xfId="17" applyNumberFormat="1" applyFont="1" applyFill="1" applyBorder="1" applyAlignment="1">
      <alignment horizontal="center" vertical="center"/>
    </xf>
    <xf numFmtId="0" fontId="123" fillId="19" borderId="0" xfId="0" applyFont="1" applyFill="1" applyAlignment="1">
      <alignment horizontal="left" vertical="center" wrapText="1" indent="1"/>
    </xf>
    <xf numFmtId="0" fontId="96" fillId="19" borderId="126" xfId="17" applyFont="1" applyFill="1" applyBorder="1" applyAlignment="1">
      <alignment horizontal="center" vertical="center" wrapText="1"/>
    </xf>
    <xf numFmtId="14" fontId="96" fillId="19" borderId="127" xfId="17" applyNumberFormat="1" applyFont="1" applyFill="1" applyBorder="1" applyAlignment="1">
      <alignment horizontal="center" vertical="center" wrapText="1"/>
    </xf>
    <xf numFmtId="14" fontId="12" fillId="19" borderId="127" xfId="17" applyNumberFormat="1" applyFont="1" applyFill="1" applyBorder="1" applyAlignment="1">
      <alignment horizontal="center" vertical="center"/>
    </xf>
    <xf numFmtId="0" fontId="95" fillId="19" borderId="0" xfId="0" applyFont="1" applyFill="1" applyAlignment="1">
      <alignment horizontal="center" vertical="center" wrapText="1"/>
    </xf>
    <xf numFmtId="14" fontId="12" fillId="19" borderId="127" xfId="17" applyNumberFormat="1" applyFont="1" applyFill="1" applyBorder="1" applyAlignment="1">
      <alignment horizontal="center" vertical="center" wrapText="1"/>
    </xf>
    <xf numFmtId="0" fontId="7" fillId="3" borderId="0" xfId="4" applyFont="1" applyFill="1" applyAlignment="1">
      <alignment vertical="top"/>
    </xf>
    <xf numFmtId="0" fontId="7" fillId="3" borderId="0" xfId="2" applyFont="1" applyFill="1" applyAlignment="1">
      <alignment vertical="top"/>
    </xf>
    <xf numFmtId="0" fontId="178" fillId="3" borderId="0" xfId="2" applyFont="1" applyFill="1" applyAlignment="1">
      <alignment vertical="top"/>
    </xf>
    <xf numFmtId="0" fontId="32" fillId="3" borderId="0" xfId="2" applyFont="1" applyFill="1" applyAlignment="1">
      <alignment vertical="top"/>
    </xf>
    <xf numFmtId="0" fontId="186" fillId="0" borderId="0" xfId="2" applyFont="1">
      <alignment vertical="center"/>
    </xf>
    <xf numFmtId="0" fontId="17" fillId="19" borderId="148" xfId="2" applyFont="1" applyFill="1" applyBorder="1" applyAlignment="1">
      <alignment horizontal="center" vertical="center" wrapText="1"/>
    </xf>
    <xf numFmtId="0" fontId="71" fillId="0" borderId="0" xfId="0" applyFont="1" applyAlignment="1">
      <alignment horizontal="left" vertical="center" wrapText="1"/>
    </xf>
    <xf numFmtId="0" fontId="75" fillId="0" borderId="0" xfId="0" applyFont="1" applyAlignment="1">
      <alignment horizontal="left" vertical="center" wrapText="1"/>
    </xf>
    <xf numFmtId="0" fontId="74" fillId="0" borderId="0" xfId="0" applyFont="1" applyAlignment="1">
      <alignment horizontal="left" vertical="center" wrapText="1"/>
    </xf>
    <xf numFmtId="0" fontId="75" fillId="0" borderId="0" xfId="0" applyFont="1" applyAlignment="1">
      <alignment horizontal="left" vertical="top" wrapText="1"/>
    </xf>
    <xf numFmtId="0" fontId="71" fillId="0" borderId="0" xfId="0" applyFont="1" applyAlignment="1">
      <alignment horizontal="left" vertical="top" wrapText="1"/>
    </xf>
    <xf numFmtId="0" fontId="72" fillId="0" borderId="0" xfId="0" applyFont="1" applyAlignment="1">
      <alignment horizontal="left" vertical="center" wrapText="1"/>
    </xf>
    <xf numFmtId="0" fontId="6" fillId="0" borderId="33" xfId="0" applyFont="1" applyBorder="1" applyAlignment="1">
      <alignment horizontal="left" vertical="center"/>
    </xf>
    <xf numFmtId="0" fontId="6" fillId="0" borderId="0" xfId="0" applyFont="1" applyAlignment="1">
      <alignment horizontal="left" vertical="center"/>
    </xf>
    <xf numFmtId="0" fontId="6" fillId="0" borderId="35" xfId="0" applyFont="1" applyBorder="1" applyAlignment="1">
      <alignment horizontal="left" vertical="center"/>
    </xf>
    <xf numFmtId="0" fontId="100" fillId="5" borderId="0" xfId="0" applyFont="1" applyFill="1" applyAlignment="1">
      <alignment horizontal="left" vertical="center" wrapText="1"/>
    </xf>
    <xf numFmtId="0" fontId="100" fillId="5" borderId="35" xfId="0" applyFont="1" applyFill="1" applyBorder="1" applyAlignment="1">
      <alignment horizontal="left" vertical="center" wrapText="1"/>
    </xf>
    <xf numFmtId="0" fontId="100" fillId="5" borderId="0" xfId="0" applyFont="1" applyFill="1" applyAlignment="1">
      <alignment horizontal="left" vertical="center"/>
    </xf>
    <xf numFmtId="0" fontId="100" fillId="5" borderId="0" xfId="0" applyFont="1" applyFill="1" applyAlignment="1">
      <alignment horizontal="left" vertical="top" wrapText="1"/>
    </xf>
    <xf numFmtId="0" fontId="8" fillId="0" borderId="0" xfId="1" applyAlignment="1" applyProtection="1">
      <alignment horizontal="center" vertical="center" wrapText="1"/>
    </xf>
    <xf numFmtId="0" fontId="41" fillId="17" borderId="0" xfId="17" applyFont="1" applyFill="1" applyAlignment="1">
      <alignment horizontal="left" vertical="center"/>
    </xf>
    <xf numFmtId="0" fontId="48" fillId="17" borderId="27" xfId="17" applyFont="1" applyFill="1" applyBorder="1" applyAlignment="1">
      <alignment horizontal="center" vertical="center"/>
    </xf>
    <xf numFmtId="0" fontId="48" fillId="17" borderId="28" xfId="17" applyFont="1" applyFill="1" applyBorder="1" applyAlignment="1">
      <alignment horizontal="center" vertical="center"/>
    </xf>
    <xf numFmtId="0" fontId="48" fillId="0" borderId="28" xfId="17" applyFont="1" applyBorder="1" applyAlignment="1">
      <alignment horizontal="center" vertical="center"/>
    </xf>
    <xf numFmtId="0" fontId="48" fillId="0" borderId="29" xfId="17" applyFont="1" applyBorder="1" applyAlignment="1">
      <alignment horizontal="center" vertical="center"/>
    </xf>
    <xf numFmtId="0" fontId="1" fillId="0" borderId="36" xfId="17" applyBorder="1" applyAlignment="1">
      <alignment horizontal="center" vertical="center"/>
    </xf>
    <xf numFmtId="0" fontId="1" fillId="0" borderId="37" xfId="17" applyBorder="1" applyAlignment="1">
      <alignment horizontal="center" vertical="center"/>
    </xf>
    <xf numFmtId="0" fontId="1" fillId="0" borderId="38" xfId="17" applyBorder="1" applyAlignment="1">
      <alignment horizontal="center" vertical="center"/>
    </xf>
    <xf numFmtId="0" fontId="36" fillId="0" borderId="39" xfId="17" applyFont="1" applyBorder="1" applyAlignment="1">
      <alignment horizontal="center" vertical="center" wrapText="1"/>
    </xf>
    <xf numFmtId="0" fontId="36" fillId="0" borderId="23" xfId="17" applyFont="1" applyBorder="1" applyAlignment="1">
      <alignment horizontal="center" vertical="center" wrapText="1"/>
    </xf>
    <xf numFmtId="0" fontId="32" fillId="15" borderId="0" xfId="17" applyFont="1" applyFill="1" applyAlignment="1">
      <alignment horizontal="center" vertical="center"/>
    </xf>
    <xf numFmtId="179" fontId="127" fillId="0" borderId="115" xfId="17" applyNumberFormat="1" applyFont="1" applyBorder="1" applyAlignment="1">
      <alignment horizontal="center" vertical="center" shrinkToFit="1"/>
    </xf>
    <xf numFmtId="179" fontId="127" fillId="0" borderId="116" xfId="17" applyNumberFormat="1" applyFont="1" applyBorder="1" applyAlignment="1">
      <alignment horizontal="center" vertical="center" shrinkToFit="1"/>
    </xf>
    <xf numFmtId="0" fontId="46" fillId="0" borderId="40" xfId="17" applyFont="1" applyBorder="1" applyAlignment="1">
      <alignment horizontal="center" vertical="center"/>
    </xf>
    <xf numFmtId="0" fontId="46" fillId="0" borderId="41" xfId="17" applyFont="1" applyBorder="1" applyAlignment="1">
      <alignment horizontal="center" vertical="center"/>
    </xf>
    <xf numFmtId="0" fontId="10" fillId="6" borderId="101" xfId="17" applyFont="1" applyFill="1" applyBorder="1" applyAlignment="1">
      <alignment horizontal="center" vertical="center" wrapText="1"/>
    </xf>
    <xf numFmtId="0" fontId="10" fillId="6" borderId="99" xfId="17" applyFont="1" applyFill="1" applyBorder="1" applyAlignment="1">
      <alignment horizontal="center" vertical="center" wrapText="1"/>
    </xf>
    <xf numFmtId="0" fontId="10" fillId="6" borderId="102" xfId="17" applyFont="1" applyFill="1" applyBorder="1" applyAlignment="1">
      <alignment horizontal="center" vertical="center" wrapText="1"/>
    </xf>
    <xf numFmtId="0" fontId="90" fillId="17" borderId="128" xfId="17" applyFont="1" applyFill="1" applyBorder="1" applyAlignment="1">
      <alignment horizontal="left" vertical="top" wrapText="1"/>
    </xf>
    <xf numFmtId="0" fontId="90" fillId="17" borderId="124" xfId="17" applyFont="1" applyFill="1" applyBorder="1" applyAlignment="1">
      <alignment horizontal="left" vertical="top" wrapText="1"/>
    </xf>
    <xf numFmtId="0" fontId="90" fillId="17" borderId="125" xfId="17" applyFont="1" applyFill="1" applyBorder="1" applyAlignment="1">
      <alignment horizontal="left" vertical="top" wrapText="1"/>
    </xf>
    <xf numFmtId="0" fontId="35" fillId="19" borderId="128" xfId="17" applyFont="1" applyFill="1" applyBorder="1" applyAlignment="1">
      <alignment horizontal="left" vertical="top" wrapText="1"/>
    </xf>
    <xf numFmtId="0" fontId="35" fillId="19" borderId="124" xfId="17" applyFont="1" applyFill="1" applyBorder="1" applyAlignment="1">
      <alignment horizontal="left" vertical="top" wrapText="1"/>
    </xf>
    <xf numFmtId="0" fontId="35" fillId="19" borderId="125" xfId="17" applyFont="1" applyFill="1" applyBorder="1" applyAlignment="1">
      <alignment horizontal="left" vertical="top" wrapText="1"/>
    </xf>
    <xf numFmtId="0" fontId="35" fillId="17" borderId="42" xfId="18" applyFont="1" applyFill="1" applyBorder="1" applyAlignment="1">
      <alignment horizontal="center" vertical="center"/>
    </xf>
    <xf numFmtId="0" fontId="35" fillId="17" borderId="43" xfId="18" applyFont="1" applyFill="1" applyBorder="1" applyAlignment="1">
      <alignment horizontal="center" vertical="center"/>
    </xf>
    <xf numFmtId="0" fontId="11" fillId="0" borderId="120" xfId="17" applyFont="1" applyBorder="1" applyAlignment="1">
      <alignment horizontal="center" vertical="center" wrapText="1"/>
    </xf>
    <xf numFmtId="0" fontId="11" fillId="0" borderId="121" xfId="17" applyFont="1" applyBorder="1" applyAlignment="1">
      <alignment horizontal="center" vertical="center" wrapText="1"/>
    </xf>
    <xf numFmtId="0" fontId="11" fillId="0" borderId="122" xfId="17" applyFont="1" applyBorder="1" applyAlignment="1">
      <alignment horizontal="center" vertical="center" wrapText="1"/>
    </xf>
    <xf numFmtId="0" fontId="53" fillId="17" borderId="67" xfId="17" applyFont="1" applyFill="1" applyBorder="1" applyAlignment="1">
      <alignment horizontal="center" vertical="center"/>
    </xf>
    <xf numFmtId="0" fontId="53" fillId="17" borderId="68" xfId="17" applyFont="1" applyFill="1" applyBorder="1" applyAlignment="1">
      <alignment horizontal="center" vertical="center"/>
    </xf>
    <xf numFmtId="0" fontId="53" fillId="17" borderId="69" xfId="17" applyFont="1" applyFill="1" applyBorder="1" applyAlignment="1">
      <alignment horizontal="center" vertical="center"/>
    </xf>
    <xf numFmtId="0" fontId="35" fillId="19" borderId="200" xfId="17" applyFont="1" applyFill="1" applyBorder="1" applyAlignment="1">
      <alignment horizontal="left" vertical="top" wrapText="1"/>
    </xf>
    <xf numFmtId="0" fontId="35" fillId="19" borderId="198" xfId="17" applyFont="1" applyFill="1" applyBorder="1" applyAlignment="1">
      <alignment horizontal="left" vertical="top" wrapText="1"/>
    </xf>
    <xf numFmtId="0" fontId="35" fillId="19" borderId="199" xfId="17" applyFont="1" applyFill="1" applyBorder="1" applyAlignment="1">
      <alignment horizontal="left" vertical="top" wrapText="1"/>
    </xf>
    <xf numFmtId="0" fontId="104" fillId="17" borderId="197" xfId="17" applyFont="1" applyFill="1" applyBorder="1" applyAlignment="1">
      <alignment horizontal="left" vertical="top" wrapText="1"/>
    </xf>
    <xf numFmtId="0" fontId="104" fillId="17" borderId="198" xfId="17" applyFont="1" applyFill="1" applyBorder="1" applyAlignment="1">
      <alignment horizontal="left" vertical="top" wrapText="1"/>
    </xf>
    <xf numFmtId="0" fontId="104" fillId="17" borderId="199" xfId="17" applyFont="1" applyFill="1" applyBorder="1" applyAlignment="1">
      <alignment horizontal="left" vertical="top" wrapText="1"/>
    </xf>
    <xf numFmtId="0" fontId="35" fillId="17" borderId="128" xfId="17" applyFont="1" applyFill="1" applyBorder="1" applyAlignment="1">
      <alignment horizontal="left" vertical="top" wrapText="1"/>
    </xf>
    <xf numFmtId="0" fontId="35" fillId="17" borderId="124" xfId="17" applyFont="1" applyFill="1" applyBorder="1" applyAlignment="1">
      <alignment horizontal="left" vertical="top" wrapText="1"/>
    </xf>
    <xf numFmtId="0" fontId="35" fillId="17" borderId="125" xfId="17" applyFont="1" applyFill="1" applyBorder="1" applyAlignment="1">
      <alignment horizontal="left" vertical="top" wrapText="1"/>
    </xf>
    <xf numFmtId="0" fontId="161" fillId="17" borderId="128" xfId="17" applyFont="1" applyFill="1" applyBorder="1" applyAlignment="1">
      <alignment horizontal="left" vertical="top" wrapText="1"/>
    </xf>
    <xf numFmtId="0" fontId="1" fillId="9" borderId="0" xfId="17" applyFill="1" applyAlignment="1">
      <alignment horizontal="center" vertical="center" wrapText="1"/>
    </xf>
    <xf numFmtId="0" fontId="1" fillId="9" borderId="26" xfId="17" applyFill="1" applyBorder="1" applyAlignment="1">
      <alignment horizontal="center" vertical="center" wrapText="1"/>
    </xf>
    <xf numFmtId="0" fontId="90" fillId="19" borderId="128" xfId="17" applyFont="1" applyFill="1" applyBorder="1" applyAlignment="1">
      <alignment horizontal="left" vertical="top" wrapText="1"/>
    </xf>
    <xf numFmtId="0" fontId="90" fillId="19" borderId="124" xfId="17" applyFont="1" applyFill="1" applyBorder="1" applyAlignment="1">
      <alignment horizontal="left" vertical="top" wrapText="1"/>
    </xf>
    <xf numFmtId="0" fontId="90" fillId="19" borderId="125" xfId="17" applyFont="1" applyFill="1" applyBorder="1" applyAlignment="1">
      <alignment horizontal="left" vertical="top" wrapText="1"/>
    </xf>
    <xf numFmtId="0" fontId="12" fillId="19" borderId="128" xfId="17" applyFont="1" applyFill="1" applyBorder="1" applyAlignment="1">
      <alignment horizontal="left" vertical="top" wrapText="1"/>
    </xf>
    <xf numFmtId="0" fontId="12" fillId="19" borderId="124" xfId="17" applyFont="1" applyFill="1" applyBorder="1" applyAlignment="1">
      <alignment horizontal="left" vertical="top" wrapText="1"/>
    </xf>
    <xf numFmtId="0" fontId="12" fillId="19" borderId="125" xfId="17" applyFont="1" applyFill="1" applyBorder="1" applyAlignment="1">
      <alignment horizontal="left" vertical="top" wrapText="1"/>
    </xf>
    <xf numFmtId="0" fontId="161" fillId="19" borderId="128" xfId="17" applyFont="1" applyFill="1" applyBorder="1" applyAlignment="1">
      <alignment horizontal="left" vertical="top" wrapText="1"/>
    </xf>
    <xf numFmtId="0" fontId="161" fillId="19" borderId="133" xfId="17" applyFont="1" applyFill="1" applyBorder="1" applyAlignment="1">
      <alignment horizontal="left" vertical="top" wrapText="1"/>
    </xf>
    <xf numFmtId="0" fontId="35" fillId="19" borderId="126" xfId="17" applyFont="1" applyFill="1" applyBorder="1" applyAlignment="1">
      <alignment horizontal="left" vertical="top" wrapText="1"/>
    </xf>
    <xf numFmtId="0" fontId="161" fillId="17" borderId="200" xfId="17" applyFont="1" applyFill="1" applyBorder="1" applyAlignment="1">
      <alignment horizontal="left" vertical="top" wrapText="1"/>
    </xf>
    <xf numFmtId="0" fontId="48" fillId="17" borderId="198" xfId="17" applyFont="1" applyFill="1" applyBorder="1" applyAlignment="1">
      <alignment horizontal="left" vertical="top" wrapText="1"/>
    </xf>
    <xf numFmtId="0" fontId="48" fillId="17" borderId="199" xfId="17" applyFont="1" applyFill="1" applyBorder="1" applyAlignment="1">
      <alignment horizontal="left" vertical="top" wrapText="1"/>
    </xf>
    <xf numFmtId="0" fontId="12" fillId="19" borderId="128" xfId="2" applyFont="1" applyFill="1" applyBorder="1" applyAlignment="1">
      <alignment horizontal="left" vertical="top" wrapText="1"/>
    </xf>
    <xf numFmtId="0" fontId="12" fillId="19" borderId="124" xfId="2" applyFont="1" applyFill="1" applyBorder="1" applyAlignment="1">
      <alignment horizontal="left" vertical="top" wrapText="1"/>
    </xf>
    <xf numFmtId="0" fontId="12" fillId="19" borderId="125" xfId="2" applyFont="1" applyFill="1" applyBorder="1" applyAlignment="1">
      <alignment horizontal="left" vertical="top" wrapText="1"/>
    </xf>
    <xf numFmtId="0" fontId="21" fillId="17" borderId="128" xfId="2" applyFont="1" applyFill="1" applyBorder="1" applyAlignment="1">
      <alignment horizontal="left" vertical="top" wrapText="1"/>
    </xf>
    <xf numFmtId="0" fontId="21" fillId="17" borderId="124" xfId="2" applyFont="1" applyFill="1" applyBorder="1" applyAlignment="1">
      <alignment horizontal="left" vertical="top" wrapText="1"/>
    </xf>
    <xf numFmtId="0" fontId="21" fillId="17" borderId="125" xfId="2" applyFont="1" applyFill="1" applyBorder="1" applyAlignment="1">
      <alignment horizontal="left" vertical="top" wrapText="1"/>
    </xf>
    <xf numFmtId="0" fontId="12" fillId="17" borderId="128" xfId="2" applyFont="1" applyFill="1" applyBorder="1" applyAlignment="1">
      <alignment horizontal="left" vertical="top" wrapText="1"/>
    </xf>
    <xf numFmtId="0" fontId="12" fillId="17" borderId="124" xfId="2" applyFont="1" applyFill="1" applyBorder="1" applyAlignment="1">
      <alignment horizontal="left" vertical="top" wrapText="1"/>
    </xf>
    <xf numFmtId="0" fontId="12" fillId="17" borderId="125" xfId="2" applyFont="1" applyFill="1" applyBorder="1" applyAlignment="1">
      <alignment horizontal="left" vertical="top" wrapText="1"/>
    </xf>
    <xf numFmtId="0" fontId="58" fillId="11" borderId="144" xfId="17" applyFont="1" applyFill="1" applyBorder="1" applyAlignment="1">
      <alignment horizontal="right" vertical="center" wrapText="1"/>
    </xf>
    <xf numFmtId="0" fontId="59" fillId="11" borderId="144" xfId="0" applyFont="1" applyFill="1" applyBorder="1" applyAlignment="1">
      <alignment horizontal="right" vertical="center"/>
    </xf>
    <xf numFmtId="0" fontId="0" fillId="11" borderId="144" xfId="0" applyFill="1" applyBorder="1" applyAlignment="1">
      <alignment horizontal="right" vertical="center"/>
    </xf>
    <xf numFmtId="180" fontId="58" fillId="11" borderId="144" xfId="17" applyNumberFormat="1" applyFont="1" applyFill="1" applyBorder="1" applyAlignment="1">
      <alignment horizontal="center" vertical="center" wrapText="1"/>
    </xf>
    <xf numFmtId="180" fontId="0" fillId="11" borderId="144" xfId="0" applyNumberFormat="1" applyFill="1" applyBorder="1" applyAlignment="1">
      <alignment horizontal="center" vertical="center" wrapText="1"/>
    </xf>
    <xf numFmtId="0" fontId="60" fillId="12" borderId="145" xfId="17" applyFont="1" applyFill="1" applyBorder="1" applyAlignment="1">
      <alignment horizontal="center" vertical="center" wrapText="1"/>
    </xf>
    <xf numFmtId="0" fontId="61" fillId="12" borderId="145" xfId="0" applyFont="1" applyFill="1" applyBorder="1" applyAlignment="1">
      <alignment horizontal="center" vertical="center"/>
    </xf>
    <xf numFmtId="0" fontId="60" fillId="9" borderId="145" xfId="0" applyFont="1" applyFill="1" applyBorder="1" applyAlignment="1">
      <alignment horizontal="center" vertical="center"/>
    </xf>
    <xf numFmtId="0" fontId="63" fillId="9" borderId="145" xfId="0" applyFont="1" applyFill="1" applyBorder="1" applyAlignment="1">
      <alignment horizontal="center" vertical="center"/>
    </xf>
    <xf numFmtId="0" fontId="65" fillId="16" borderId="53" xfId="16" applyFont="1" applyFill="1" applyBorder="1" applyAlignment="1">
      <alignment horizontal="center" vertical="center"/>
    </xf>
    <xf numFmtId="0" fontId="65" fillId="16" borderId="58" xfId="16" applyFont="1" applyFill="1" applyBorder="1" applyAlignment="1">
      <alignment horizontal="center" vertical="center"/>
    </xf>
    <xf numFmtId="0" fontId="65" fillId="16" borderId="60" xfId="16" applyFont="1" applyFill="1" applyBorder="1" applyAlignment="1">
      <alignment horizontal="center" vertical="center"/>
    </xf>
    <xf numFmtId="0" fontId="66" fillId="2" borderId="54" xfId="16" applyFont="1" applyFill="1" applyBorder="1" applyAlignment="1">
      <alignment vertical="center" wrapText="1"/>
    </xf>
    <xf numFmtId="0" fontId="66" fillId="2" borderId="55" xfId="16" applyFont="1" applyFill="1" applyBorder="1" applyAlignment="1">
      <alignment vertical="center" wrapText="1"/>
    </xf>
    <xf numFmtId="0" fontId="66" fillId="2" borderId="56" xfId="16" applyFont="1" applyFill="1" applyBorder="1" applyAlignment="1">
      <alignment vertical="center" wrapText="1"/>
    </xf>
    <xf numFmtId="0" fontId="66" fillId="2" borderId="48" xfId="16" applyFont="1" applyFill="1" applyBorder="1" applyAlignment="1">
      <alignment vertical="center" wrapText="1"/>
    </xf>
    <xf numFmtId="0" fontId="66" fillId="2" borderId="0" xfId="16" applyFont="1" applyFill="1" applyAlignment="1">
      <alignment vertical="center" wrapText="1"/>
    </xf>
    <xf numFmtId="0" fontId="66" fillId="2" borderId="49" xfId="16" applyFont="1" applyFill="1" applyBorder="1" applyAlignment="1">
      <alignment vertical="center" wrapText="1"/>
    </xf>
    <xf numFmtId="0" fontId="66" fillId="2" borderId="61" xfId="16" applyFont="1" applyFill="1" applyBorder="1" applyAlignment="1">
      <alignment vertical="center" wrapText="1"/>
    </xf>
    <xf numFmtId="0" fontId="66" fillId="2" borderId="62" xfId="16" applyFont="1" applyFill="1" applyBorder="1" applyAlignment="1">
      <alignment vertical="center" wrapText="1"/>
    </xf>
    <xf numFmtId="0" fontId="66" fillId="2" borderId="63" xfId="16" applyFont="1" applyFill="1" applyBorder="1" applyAlignment="1">
      <alignment vertical="center" wrapText="1"/>
    </xf>
    <xf numFmtId="0" fontId="66" fillId="2" borderId="54" xfId="16" applyFont="1" applyFill="1" applyBorder="1" applyAlignment="1">
      <alignment horizontal="left" vertical="center" wrapText="1"/>
    </xf>
    <xf numFmtId="0" fontId="66" fillId="2" borderId="55" xfId="16" applyFont="1" applyFill="1" applyBorder="1" applyAlignment="1">
      <alignment horizontal="left" vertical="center" wrapText="1"/>
    </xf>
    <xf numFmtId="0" fontId="66" fillId="2" borderId="57" xfId="16" applyFont="1" applyFill="1" applyBorder="1" applyAlignment="1">
      <alignment horizontal="left" vertical="center" wrapText="1"/>
    </xf>
    <xf numFmtId="0" fontId="66" fillId="2" borderId="48" xfId="16" applyFont="1" applyFill="1" applyBorder="1" applyAlignment="1">
      <alignment horizontal="left" vertical="center" wrapText="1"/>
    </xf>
    <xf numFmtId="0" fontId="66" fillId="2" borderId="0" xfId="16" applyFont="1" applyFill="1" applyAlignment="1">
      <alignment horizontal="left" vertical="center" wrapText="1"/>
    </xf>
    <xf numFmtId="0" fontId="66" fillId="2" borderId="59" xfId="16" applyFont="1" applyFill="1" applyBorder="1" applyAlignment="1">
      <alignment horizontal="left" vertical="center" wrapText="1"/>
    </xf>
    <xf numFmtId="0" fontId="66" fillId="2" borderId="61" xfId="16" applyFont="1" applyFill="1" applyBorder="1" applyAlignment="1">
      <alignment horizontal="left" vertical="center" wrapText="1"/>
    </xf>
    <xf numFmtId="0" fontId="66" fillId="2" borderId="62" xfId="16" applyFont="1" applyFill="1" applyBorder="1" applyAlignment="1">
      <alignment horizontal="left" vertical="center" wrapText="1"/>
    </xf>
    <xf numFmtId="0" fontId="66" fillId="2" borderId="64" xfId="16" applyFont="1" applyFill="1" applyBorder="1" applyAlignment="1">
      <alignment horizontal="left" vertical="center" wrapText="1"/>
    </xf>
    <xf numFmtId="0" fontId="35" fillId="17" borderId="274" xfId="17" applyFont="1" applyFill="1" applyBorder="1" applyAlignment="1">
      <alignment horizontal="left" vertical="top" wrapText="1"/>
    </xf>
    <xf numFmtId="0" fontId="35" fillId="17" borderId="275" xfId="17" applyFont="1" applyFill="1" applyBorder="1" applyAlignment="1">
      <alignment horizontal="left" vertical="top" wrapText="1"/>
    </xf>
    <xf numFmtId="0" fontId="35" fillId="17" borderId="276" xfId="17" applyFont="1" applyFill="1" applyBorder="1" applyAlignment="1">
      <alignment horizontal="left" vertical="top" wrapText="1"/>
    </xf>
    <xf numFmtId="0" fontId="7" fillId="5" borderId="18" xfId="17" applyFont="1" applyFill="1" applyBorder="1" applyAlignment="1">
      <alignment horizontal="center" vertical="center" wrapText="1"/>
    </xf>
    <xf numFmtId="0" fontId="58" fillId="38" borderId="138" xfId="17" applyFont="1" applyFill="1" applyBorder="1" applyAlignment="1">
      <alignment horizontal="center" vertical="center" wrapText="1"/>
    </xf>
    <xf numFmtId="0" fontId="56" fillId="38" borderId="138" xfId="17" applyFont="1" applyFill="1" applyBorder="1" applyAlignment="1">
      <alignment horizontal="center" vertical="center" wrapText="1"/>
    </xf>
    <xf numFmtId="0" fontId="0" fillId="38" borderId="138" xfId="0" applyFill="1" applyBorder="1" applyAlignment="1">
      <alignment horizontal="center" vertical="center" wrapText="1"/>
    </xf>
    <xf numFmtId="180" fontId="58" fillId="3" borderId="140" xfId="17" applyNumberFormat="1" applyFont="1" applyFill="1" applyBorder="1" applyAlignment="1">
      <alignment horizontal="center" vertical="center" wrapText="1"/>
    </xf>
    <xf numFmtId="180" fontId="58" fillId="3" borderId="142" xfId="17" applyNumberFormat="1" applyFont="1" applyFill="1" applyBorder="1" applyAlignment="1">
      <alignment horizontal="center" vertical="center" wrapText="1"/>
    </xf>
    <xf numFmtId="0" fontId="66" fillId="3" borderId="140" xfId="17" applyFont="1" applyFill="1" applyBorder="1" applyAlignment="1">
      <alignment horizontal="center" vertical="center" wrapText="1"/>
    </xf>
    <xf numFmtId="0" fontId="66" fillId="3" borderId="141" xfId="17" applyFont="1" applyFill="1" applyBorder="1" applyAlignment="1">
      <alignment horizontal="center" vertical="center" wrapText="1"/>
    </xf>
    <xf numFmtId="0" fontId="66" fillId="3" borderId="142" xfId="17" applyFont="1" applyFill="1" applyBorder="1" applyAlignment="1">
      <alignment horizontal="center" vertical="center" wrapText="1"/>
    </xf>
    <xf numFmtId="0" fontId="92" fillId="17" borderId="128" xfId="2" applyFont="1" applyFill="1" applyBorder="1" applyAlignment="1">
      <alignment horizontal="left" vertical="top" wrapText="1"/>
    </xf>
    <xf numFmtId="0" fontId="92" fillId="17" borderId="124" xfId="2" applyFont="1" applyFill="1" applyBorder="1" applyAlignment="1">
      <alignment horizontal="left" vertical="top" wrapText="1"/>
    </xf>
    <xf numFmtId="0" fontId="92" fillId="17" borderId="125" xfId="2" applyFont="1" applyFill="1" applyBorder="1" applyAlignment="1">
      <alignment horizontal="left" vertical="top" wrapText="1"/>
    </xf>
    <xf numFmtId="0" fontId="21" fillId="0" borderId="288" xfId="4" applyFont="1" applyBorder="1" applyAlignment="1">
      <alignment horizontal="left" vertical="center" wrapText="1"/>
    </xf>
    <xf numFmtId="0" fontId="21" fillId="0" borderId="289" xfId="2" applyFont="1" applyBorder="1" applyAlignment="1">
      <alignment horizontal="left" vertical="center" wrapText="1"/>
    </xf>
    <xf numFmtId="0" fontId="21" fillId="0" borderId="290" xfId="2" applyFont="1" applyBorder="1" applyAlignment="1">
      <alignment horizontal="left" vertical="center" wrapText="1"/>
    </xf>
    <xf numFmtId="0" fontId="21" fillId="0" borderId="291" xfId="2" applyFont="1" applyBorder="1" applyAlignment="1">
      <alignment horizontal="left" vertical="center" wrapText="1"/>
    </xf>
    <xf numFmtId="0" fontId="21" fillId="0" borderId="0" xfId="2" applyFont="1" applyAlignment="1">
      <alignment horizontal="left" vertical="center" wrapText="1"/>
    </xf>
    <xf numFmtId="0" fontId="21" fillId="0" borderId="292" xfId="2" applyFont="1" applyBorder="1" applyAlignment="1">
      <alignment horizontal="left" vertical="center" wrapText="1"/>
    </xf>
    <xf numFmtId="0" fontId="21" fillId="0" borderId="293" xfId="2" applyFont="1" applyBorder="1" applyAlignment="1">
      <alignment horizontal="left" vertical="center" wrapText="1"/>
    </xf>
    <xf numFmtId="0" fontId="21" fillId="0" borderId="294" xfId="2" applyFont="1" applyBorder="1" applyAlignment="1">
      <alignment horizontal="left" vertical="center" wrapText="1"/>
    </xf>
    <xf numFmtId="0" fontId="21" fillId="0" borderId="295" xfId="2" applyFont="1" applyBorder="1" applyAlignment="1">
      <alignment horizontal="left" vertical="center" wrapText="1"/>
    </xf>
    <xf numFmtId="0" fontId="155" fillId="44" borderId="0" xfId="2" applyFont="1" applyFill="1" applyAlignment="1">
      <alignment horizontal="center" vertical="center"/>
    </xf>
    <xf numFmtId="0" fontId="6" fillId="0" borderId="0" xfId="2">
      <alignment vertical="center"/>
    </xf>
    <xf numFmtId="0" fontId="84" fillId="17" borderId="0" xfId="2" applyFont="1" applyFill="1" applyAlignment="1">
      <alignment horizontal="center" vertical="center"/>
    </xf>
    <xf numFmtId="0" fontId="19" fillId="17" borderId="0" xfId="2" applyFont="1" applyFill="1" applyAlignment="1">
      <alignment horizontal="center" vertical="center"/>
    </xf>
    <xf numFmtId="0" fontId="173" fillId="0" borderId="0" xfId="2" applyFont="1">
      <alignment vertical="center"/>
    </xf>
    <xf numFmtId="0" fontId="181" fillId="17" borderId="0" xfId="2" applyFont="1" applyFill="1" applyAlignment="1">
      <alignment horizontal="center" vertical="center"/>
    </xf>
    <xf numFmtId="0" fontId="182" fillId="17" borderId="0" xfId="2" applyFont="1" applyFill="1" applyAlignment="1">
      <alignment horizontal="center" vertical="center"/>
    </xf>
    <xf numFmtId="0" fontId="183" fillId="2" borderId="0" xfId="2" applyFont="1" applyFill="1" applyAlignment="1">
      <alignment vertical="top" wrapText="1"/>
    </xf>
    <xf numFmtId="0" fontId="184" fillId="2" borderId="0" xfId="2" applyFont="1" applyFill="1" applyAlignment="1">
      <alignment vertical="top" wrapText="1"/>
    </xf>
    <xf numFmtId="0" fontId="184" fillId="0" borderId="0" xfId="2" applyFont="1" applyAlignment="1">
      <alignment vertical="top" wrapText="1"/>
    </xf>
    <xf numFmtId="0" fontId="6" fillId="0" borderId="0" xfId="2" applyAlignment="1">
      <alignment vertical="top" wrapText="1"/>
    </xf>
    <xf numFmtId="0" fontId="49" fillId="45" borderId="0" xfId="2" applyFont="1" applyFill="1" applyAlignment="1">
      <alignment horizontal="left" vertical="center" wrapText="1" indent="1"/>
    </xf>
    <xf numFmtId="0" fontId="185" fillId="0" borderId="0" xfId="2" applyFont="1" applyAlignment="1">
      <alignment horizontal="left" vertical="center" wrapText="1" indent="1"/>
    </xf>
    <xf numFmtId="14" fontId="84" fillId="19" borderId="86" xfId="1" applyNumberFormat="1" applyFont="1" applyFill="1" applyBorder="1" applyAlignment="1" applyProtection="1">
      <alignment horizontal="center" vertical="center" shrinkToFit="1"/>
    </xf>
    <xf numFmtId="14" fontId="84" fillId="19" borderId="1" xfId="1" applyNumberFormat="1" applyFont="1" applyFill="1" applyBorder="1" applyAlignment="1" applyProtection="1">
      <alignment horizontal="center" vertical="center" shrinkToFit="1"/>
    </xf>
    <xf numFmtId="14" fontId="84" fillId="19" borderId="75" xfId="1" applyNumberFormat="1" applyFont="1" applyFill="1" applyBorder="1" applyAlignment="1" applyProtection="1">
      <alignment horizontal="center" vertical="center" shrinkToFit="1"/>
    </xf>
    <xf numFmtId="14" fontId="84" fillId="19" borderId="208" xfId="1" applyNumberFormat="1" applyFont="1" applyFill="1" applyBorder="1" applyAlignment="1" applyProtection="1">
      <alignment horizontal="center" vertical="center" shrinkToFit="1"/>
    </xf>
    <xf numFmtId="14" fontId="84" fillId="19" borderId="209" xfId="1" applyNumberFormat="1" applyFont="1" applyFill="1" applyBorder="1" applyAlignment="1" applyProtection="1">
      <alignment horizontal="center" vertical="center" shrinkToFit="1"/>
    </xf>
    <xf numFmtId="14" fontId="84" fillId="19" borderId="208" xfId="1" applyNumberFormat="1" applyFont="1" applyFill="1" applyBorder="1" applyAlignment="1" applyProtection="1">
      <alignment horizontal="center" vertical="center" wrapText="1"/>
    </xf>
    <xf numFmtId="14" fontId="84" fillId="19" borderId="209" xfId="1" applyNumberFormat="1" applyFont="1" applyFill="1" applyBorder="1" applyAlignment="1" applyProtection="1">
      <alignment horizontal="center" vertical="center" wrapText="1"/>
    </xf>
    <xf numFmtId="14" fontId="84" fillId="19" borderId="208" xfId="2" applyNumberFormat="1" applyFont="1" applyFill="1" applyBorder="1" applyAlignment="1">
      <alignment horizontal="center" vertical="center" wrapText="1" shrinkToFit="1"/>
    </xf>
    <xf numFmtId="14" fontId="84" fillId="19" borderId="209" xfId="2" applyNumberFormat="1" applyFont="1" applyFill="1" applyBorder="1" applyAlignment="1">
      <alignment horizontal="center" vertical="center" wrapText="1" shrinkToFit="1"/>
    </xf>
    <xf numFmtId="14" fontId="84" fillId="19" borderId="84" xfId="1" applyNumberFormat="1" applyFont="1" applyFill="1" applyBorder="1" applyAlignment="1" applyProtection="1">
      <alignment horizontal="center" vertical="center" wrapText="1"/>
    </xf>
    <xf numFmtId="14" fontId="84" fillId="19" borderId="105" xfId="1" applyNumberFormat="1" applyFont="1" applyFill="1" applyBorder="1" applyAlignment="1" applyProtection="1">
      <alignment horizontal="center" vertical="center" wrapText="1"/>
    </xf>
    <xf numFmtId="14" fontId="84" fillId="19" borderId="1" xfId="1" applyNumberFormat="1" applyFont="1" applyFill="1" applyBorder="1" applyAlignment="1" applyProtection="1">
      <alignment horizontal="center" vertical="center" wrapText="1" shrinkToFit="1"/>
    </xf>
    <xf numFmtId="14" fontId="84" fillId="19" borderId="75" xfId="1" applyNumberFormat="1" applyFont="1" applyFill="1" applyBorder="1" applyAlignment="1" applyProtection="1">
      <alignment horizontal="center" vertical="center" wrapText="1" shrinkToFit="1"/>
    </xf>
    <xf numFmtId="14" fontId="84" fillId="19" borderId="86" xfId="2" applyNumberFormat="1" applyFont="1" applyFill="1" applyBorder="1" applyAlignment="1">
      <alignment horizontal="center" vertical="center" wrapText="1" shrinkToFit="1"/>
    </xf>
    <xf numFmtId="14" fontId="84" fillId="19" borderId="1" xfId="2" applyNumberFormat="1" applyFont="1" applyFill="1" applyBorder="1" applyAlignment="1">
      <alignment horizontal="center" vertical="center" wrapText="1" shrinkToFit="1"/>
    </xf>
    <xf numFmtId="14" fontId="84" fillId="19" borderId="86" xfId="2" applyNumberFormat="1" applyFont="1" applyFill="1" applyBorder="1" applyAlignment="1">
      <alignment horizontal="center" vertical="center" shrinkToFit="1"/>
    </xf>
    <xf numFmtId="14" fontId="84" fillId="19" borderId="1" xfId="2" applyNumberFormat="1" applyFont="1" applyFill="1" applyBorder="1" applyAlignment="1">
      <alignment horizontal="center" vertical="center" shrinkToFit="1"/>
    </xf>
    <xf numFmtId="14" fontId="84" fillId="19" borderId="75" xfId="2" applyNumberFormat="1" applyFont="1" applyFill="1" applyBorder="1" applyAlignment="1">
      <alignment horizontal="center" vertical="center" shrinkToFit="1"/>
    </xf>
    <xf numFmtId="0" fontId="68" fillId="21" borderId="214" xfId="0" applyFont="1" applyFill="1" applyBorder="1" applyAlignment="1">
      <alignment horizontal="center" vertical="center"/>
    </xf>
    <xf numFmtId="0" fontId="68" fillId="21" borderId="79" xfId="0" applyFont="1" applyFill="1" applyBorder="1" applyAlignment="1">
      <alignment horizontal="center" vertical="center"/>
    </xf>
    <xf numFmtId="0" fontId="68" fillId="25" borderId="214" xfId="0" applyFont="1" applyFill="1" applyBorder="1" applyAlignment="1">
      <alignment horizontal="center" vertical="center"/>
    </xf>
    <xf numFmtId="0" fontId="68" fillId="25" borderId="79" xfId="0" applyFont="1" applyFill="1" applyBorder="1" applyAlignment="1">
      <alignment horizontal="center" vertical="center"/>
    </xf>
    <xf numFmtId="0" fontId="68" fillId="25" borderId="80" xfId="0" applyFont="1" applyFill="1" applyBorder="1" applyAlignment="1">
      <alignment horizontal="center" vertical="center"/>
    </xf>
    <xf numFmtId="0" fontId="68" fillId="34" borderId="215" xfId="0" applyFont="1" applyFill="1" applyBorder="1" applyAlignment="1">
      <alignment horizontal="center" vertical="center"/>
    </xf>
    <xf numFmtId="0" fontId="68" fillId="34" borderId="216" xfId="0" applyFont="1" applyFill="1" applyBorder="1" applyAlignment="1">
      <alignment horizontal="center" vertical="center"/>
    </xf>
    <xf numFmtId="0" fontId="68" fillId="21" borderId="215" xfId="0" applyFont="1" applyFill="1" applyBorder="1" applyAlignment="1">
      <alignment horizontal="center" vertical="center"/>
    </xf>
    <xf numFmtId="0" fontId="68" fillId="21" borderId="217" xfId="0" applyFont="1" applyFill="1" applyBorder="1" applyAlignment="1">
      <alignment horizontal="center" vertical="center"/>
    </xf>
    <xf numFmtId="0" fontId="68" fillId="21" borderId="218" xfId="0" applyFont="1" applyFill="1" applyBorder="1" applyAlignment="1">
      <alignment horizontal="center" vertical="center"/>
    </xf>
    <xf numFmtId="0" fontId="68" fillId="25" borderId="215" xfId="0" applyFont="1" applyFill="1" applyBorder="1" applyAlignment="1">
      <alignment horizontal="center" vertical="center"/>
    </xf>
    <xf numFmtId="0" fontId="68" fillId="25" borderId="217" xfId="0" applyFont="1" applyFill="1" applyBorder="1" applyAlignment="1">
      <alignment horizontal="center" vertical="center"/>
    </xf>
    <xf numFmtId="0" fontId="68" fillId="25" borderId="216" xfId="0" applyFont="1" applyFill="1" applyBorder="1" applyAlignment="1">
      <alignment horizontal="center" vertical="center"/>
    </xf>
    <xf numFmtId="0" fontId="160" fillId="34" borderId="0" xfId="2" applyFont="1" applyFill="1" applyAlignment="1">
      <alignment horizontal="center" vertical="center"/>
    </xf>
    <xf numFmtId="0" fontId="6" fillId="0" borderId="0" xfId="2" applyAlignment="1">
      <alignment horizontal="center" vertical="center" wrapText="1"/>
    </xf>
    <xf numFmtId="0" fontId="78" fillId="29" borderId="0" xfId="2" applyFont="1" applyFill="1" applyAlignment="1">
      <alignment horizontal="left" vertical="center" wrapText="1"/>
    </xf>
    <xf numFmtId="0" fontId="78" fillId="29" borderId="0" xfId="2" applyFont="1" applyFill="1" applyAlignment="1">
      <alignment horizontal="left" vertical="center"/>
    </xf>
    <xf numFmtId="0" fontId="1" fillId="14" borderId="155" xfId="2" applyFont="1" applyFill="1" applyBorder="1" applyAlignment="1">
      <alignment vertical="top" wrapText="1"/>
    </xf>
    <xf numFmtId="0" fontId="6" fillId="0" borderId="150" xfId="2" applyBorder="1" applyAlignment="1">
      <alignment vertical="top" wrapText="1"/>
    </xf>
    <xf numFmtId="0" fontId="6" fillId="22" borderId="152" xfId="2" applyFill="1" applyBorder="1" applyAlignment="1">
      <alignment horizontal="left" vertical="top" wrapText="1"/>
    </xf>
    <xf numFmtId="0" fontId="6" fillId="22" borderId="66" xfId="2" applyFill="1" applyBorder="1" applyAlignment="1">
      <alignment horizontal="left" vertical="top" wrapText="1"/>
    </xf>
    <xf numFmtId="0" fontId="6" fillId="22" borderId="77" xfId="2" applyFill="1" applyBorder="1" applyAlignment="1">
      <alignment horizontal="left" vertical="top" wrapText="1"/>
    </xf>
    <xf numFmtId="0" fontId="1" fillId="24" borderId="152" xfId="2" applyFont="1" applyFill="1" applyBorder="1" applyAlignment="1">
      <alignment horizontal="left" vertical="top" wrapText="1"/>
    </xf>
    <xf numFmtId="0" fontId="1" fillId="24" borderId="151" xfId="2" applyFont="1" applyFill="1" applyBorder="1" applyAlignment="1">
      <alignment horizontal="left" vertical="top" wrapText="1"/>
    </xf>
    <xf numFmtId="0" fontId="8" fillId="24" borderId="66" xfId="1" applyFill="1" applyBorder="1" applyAlignment="1" applyProtection="1">
      <alignment horizontal="left" vertical="top"/>
    </xf>
    <xf numFmtId="0" fontId="6" fillId="24" borderId="76" xfId="2" applyFill="1" applyBorder="1" applyAlignment="1">
      <alignment horizontal="left" vertical="top"/>
    </xf>
    <xf numFmtId="0" fontId="6" fillId="2" borderId="153" xfId="2" applyFill="1" applyBorder="1" applyAlignment="1">
      <alignment horizontal="left" vertical="top" wrapText="1"/>
    </xf>
    <xf numFmtId="0" fontId="14" fillId="2" borderId="150" xfId="0" applyFont="1" applyFill="1" applyBorder="1" applyAlignment="1">
      <alignment horizontal="left" vertical="top" wrapText="1"/>
    </xf>
    <xf numFmtId="0" fontId="1" fillId="2" borderId="153" xfId="2" applyFont="1" applyFill="1" applyBorder="1" applyAlignment="1">
      <alignment horizontal="left" vertical="top" wrapText="1"/>
    </xf>
    <xf numFmtId="0" fontId="1" fillId="2" borderId="150" xfId="2" applyFont="1" applyFill="1" applyBorder="1" applyAlignment="1">
      <alignment horizontal="left" vertical="top" wrapText="1"/>
    </xf>
    <xf numFmtId="0" fontId="6" fillId="2" borderId="269" xfId="2" applyFill="1" applyBorder="1" applyAlignment="1">
      <alignment horizontal="center" vertical="top" wrapText="1"/>
    </xf>
    <xf numFmtId="0" fontId="6" fillId="2" borderId="78" xfId="2" applyFill="1" applyBorder="1" applyAlignment="1">
      <alignment horizontal="center" vertical="top" wrapText="1"/>
    </xf>
    <xf numFmtId="0" fontId="6" fillId="21" borderId="270" xfId="1" applyFont="1" applyFill="1" applyBorder="1" applyAlignment="1" applyProtection="1">
      <alignment horizontal="left" vertical="center" wrapText="1"/>
    </xf>
    <xf numFmtId="0" fontId="6" fillId="21" borderId="271" xfId="1" applyFont="1" applyFill="1" applyBorder="1" applyAlignment="1" applyProtection="1">
      <alignment horizontal="left" vertical="center"/>
    </xf>
    <xf numFmtId="0" fontId="145" fillId="17" borderId="178" xfId="2" applyFont="1" applyFill="1" applyBorder="1" applyAlignment="1">
      <alignment horizontal="center" vertical="center" wrapText="1"/>
    </xf>
    <xf numFmtId="0" fontId="145" fillId="17" borderId="179" xfId="2" applyFont="1" applyFill="1" applyBorder="1" applyAlignment="1">
      <alignment horizontal="center" vertical="center" wrapText="1"/>
    </xf>
    <xf numFmtId="0" fontId="145" fillId="17" borderId="180" xfId="2" applyFont="1" applyFill="1" applyBorder="1" applyAlignment="1">
      <alignment horizontal="center" vertical="center" wrapText="1"/>
    </xf>
    <xf numFmtId="0" fontId="6" fillId="5" borderId="160" xfId="2" applyFill="1" applyBorder="1">
      <alignment vertical="center"/>
    </xf>
    <xf numFmtId="0" fontId="6" fillId="5" borderId="161" xfId="2" applyFill="1" applyBorder="1">
      <alignment vertical="center"/>
    </xf>
    <xf numFmtId="0" fontId="6" fillId="5" borderId="162" xfId="2" applyFill="1" applyBorder="1">
      <alignment vertical="center"/>
    </xf>
    <xf numFmtId="0" fontId="20" fillId="5" borderId="44" xfId="2" applyFont="1" applyFill="1" applyBorder="1" applyAlignment="1">
      <alignment horizontal="center" vertical="top" wrapText="1"/>
    </xf>
    <xf numFmtId="0" fontId="20" fillId="5" borderId="41" xfId="2" applyFont="1" applyFill="1" applyBorder="1" applyAlignment="1">
      <alignment horizontal="center" vertical="top" wrapText="1"/>
    </xf>
    <xf numFmtId="0" fontId="20" fillId="5" borderId="45" xfId="2" applyFont="1" applyFill="1" applyBorder="1" applyAlignment="1">
      <alignment horizontal="center" vertical="top" wrapText="1"/>
    </xf>
    <xf numFmtId="0" fontId="20" fillId="5" borderId="46" xfId="2" applyFont="1" applyFill="1" applyBorder="1" applyAlignment="1">
      <alignment horizontal="center" vertical="top" wrapText="1"/>
    </xf>
    <xf numFmtId="0" fontId="20" fillId="5" borderId="47" xfId="2" applyFont="1" applyFill="1" applyBorder="1" applyAlignment="1">
      <alignment horizontal="center" vertical="top" wrapText="1"/>
    </xf>
    <xf numFmtId="0" fontId="1" fillId="5" borderId="6" xfId="2" applyFont="1" applyFill="1" applyBorder="1" applyAlignment="1">
      <alignment vertical="top" wrapText="1"/>
    </xf>
    <xf numFmtId="0" fontId="6" fillId="5" borderId="0" xfId="2" applyFill="1" applyAlignment="1">
      <alignment vertical="top" wrapText="1"/>
    </xf>
    <xf numFmtId="0" fontId="6" fillId="5" borderId="7" xfId="2" applyFill="1" applyBorder="1" applyAlignment="1">
      <alignment vertical="top" wrapText="1"/>
    </xf>
    <xf numFmtId="0" fontId="146" fillId="17" borderId="176" xfId="2" applyFont="1" applyFill="1" applyBorder="1" applyAlignment="1">
      <alignment horizontal="center" vertical="center" shrinkToFit="1"/>
    </xf>
    <xf numFmtId="0" fontId="146" fillId="17" borderId="165" xfId="2" applyFont="1" applyFill="1" applyBorder="1" applyAlignment="1">
      <alignment horizontal="center" vertical="center" shrinkToFit="1"/>
    </xf>
    <xf numFmtId="0" fontId="78" fillId="5" borderId="173" xfId="2" applyFont="1" applyFill="1" applyBorder="1" applyAlignment="1">
      <alignment horizontal="center" vertical="center"/>
    </xf>
    <xf numFmtId="0" fontId="78" fillId="5" borderId="174" xfId="2" applyFont="1" applyFill="1" applyBorder="1" applyAlignment="1">
      <alignment horizontal="center" vertical="center"/>
    </xf>
    <xf numFmtId="0" fontId="78" fillId="5" borderId="175" xfId="2" applyFont="1" applyFill="1" applyBorder="1" applyAlignment="1">
      <alignment horizontal="center" vertical="center"/>
    </xf>
    <xf numFmtId="0" fontId="24" fillId="17" borderId="0" xfId="19" applyFont="1" applyFill="1" applyAlignment="1">
      <alignment vertical="center" wrapText="1"/>
    </xf>
    <xf numFmtId="178" fontId="84" fillId="3" borderId="195" xfId="2" applyNumberFormat="1" applyFont="1" applyFill="1" applyBorder="1" applyAlignment="1">
      <alignment horizontal="center" vertical="center"/>
    </xf>
    <xf numFmtId="178" fontId="84" fillId="3" borderId="195" xfId="0" applyNumberFormat="1" applyFont="1" applyFill="1" applyBorder="1" applyAlignment="1">
      <alignment horizontal="center" vertical="center"/>
    </xf>
    <xf numFmtId="178" fontId="84" fillId="3" borderId="196" xfId="0" applyNumberFormat="1" applyFont="1" applyFill="1" applyBorder="1" applyAlignment="1">
      <alignment horizontal="center" vertical="center"/>
    </xf>
    <xf numFmtId="178" fontId="84" fillId="3" borderId="194" xfId="2" applyNumberFormat="1" applyFont="1" applyFill="1" applyBorder="1" applyAlignment="1">
      <alignment horizontal="center" vertical="center"/>
    </xf>
    <xf numFmtId="0" fontId="26" fillId="19" borderId="188" xfId="2" applyFont="1" applyFill="1" applyBorder="1" applyAlignment="1">
      <alignment horizontal="center" vertical="center" shrinkToFit="1"/>
    </xf>
    <xf numFmtId="0" fontId="17" fillId="19" borderId="189" xfId="2" applyFont="1" applyFill="1" applyBorder="1" applyAlignment="1">
      <alignment horizontal="center" vertical="center" shrinkToFit="1"/>
    </xf>
    <xf numFmtId="0" fontId="17" fillId="19" borderId="190" xfId="2" applyFont="1" applyFill="1" applyBorder="1" applyAlignment="1">
      <alignment horizontal="center" vertical="center" shrinkToFit="1"/>
    </xf>
    <xf numFmtId="0" fontId="110" fillId="17" borderId="188" xfId="2" applyFont="1" applyFill="1" applyBorder="1" applyAlignment="1">
      <alignment horizontal="center" vertical="center" wrapText="1" shrinkToFit="1"/>
    </xf>
    <xf numFmtId="0" fontId="30" fillId="17" borderId="189" xfId="2" applyFont="1" applyFill="1" applyBorder="1" applyAlignment="1">
      <alignment horizontal="center" vertical="center" shrinkToFit="1"/>
    </xf>
    <xf numFmtId="0" fontId="30" fillId="17" borderId="190" xfId="2" applyFont="1" applyFill="1" applyBorder="1" applyAlignment="1">
      <alignment horizontal="center" vertical="center" shrinkToFit="1"/>
    </xf>
    <xf numFmtId="0" fontId="157" fillId="25" borderId="188" xfId="2" applyFont="1" applyFill="1" applyBorder="1" applyAlignment="1">
      <alignment horizontal="center" vertical="center" wrapText="1" shrinkToFit="1"/>
    </xf>
    <xf numFmtId="0" fontId="158" fillId="25" borderId="189" xfId="2" applyFont="1" applyFill="1" applyBorder="1" applyAlignment="1">
      <alignment horizontal="center" vertical="center" shrinkToFit="1"/>
    </xf>
    <xf numFmtId="0" fontId="158" fillId="25" borderId="190" xfId="2" applyFont="1" applyFill="1" applyBorder="1" applyAlignment="1">
      <alignment horizontal="center" vertical="center" shrinkToFit="1"/>
    </xf>
    <xf numFmtId="0" fontId="117" fillId="17" borderId="117" xfId="1" applyFont="1" applyFill="1" applyBorder="1" applyAlignment="1" applyProtection="1">
      <alignment horizontal="left" vertical="top" wrapText="1"/>
    </xf>
    <xf numFmtId="0" fontId="115" fillId="17" borderId="184" xfId="1" applyFont="1" applyFill="1" applyBorder="1" applyAlignment="1" applyProtection="1">
      <alignment horizontal="left" vertical="top" wrapText="1"/>
    </xf>
    <xf numFmtId="0" fontId="115" fillId="17" borderId="191" xfId="1" applyFont="1" applyFill="1" applyBorder="1" applyAlignment="1" applyProtection="1">
      <alignment horizontal="left" vertical="top" wrapText="1"/>
    </xf>
    <xf numFmtId="0" fontId="17" fillId="17" borderId="177" xfId="1" applyFont="1" applyFill="1" applyBorder="1" applyAlignment="1" applyProtection="1">
      <alignment horizontal="center" vertical="center" wrapText="1" shrinkToFit="1"/>
    </xf>
    <xf numFmtId="0" fontId="17" fillId="17" borderId="179" xfId="2" applyFont="1" applyFill="1" applyBorder="1" applyAlignment="1">
      <alignment horizontal="center" vertical="center" wrapText="1" shrinkToFit="1"/>
    </xf>
    <xf numFmtId="0" fontId="17" fillId="17" borderId="180" xfId="2" applyFont="1" applyFill="1" applyBorder="1" applyAlignment="1">
      <alignment horizontal="center" vertical="center" wrapText="1" shrinkToFit="1"/>
    </xf>
    <xf numFmtId="0" fontId="117" fillId="17" borderId="214" xfId="2" applyFont="1" applyFill="1" applyBorder="1" applyAlignment="1">
      <alignment horizontal="left" vertical="top" wrapText="1" shrinkToFit="1"/>
    </xf>
    <xf numFmtId="0" fontId="117" fillId="17" borderId="79" xfId="2" applyFont="1" applyFill="1" applyBorder="1" applyAlignment="1">
      <alignment horizontal="left" vertical="top" wrapText="1" shrinkToFit="1"/>
    </xf>
    <xf numFmtId="0" fontId="117" fillId="17" borderId="80" xfId="2" applyFont="1" applyFill="1" applyBorder="1" applyAlignment="1">
      <alignment horizontal="left" vertical="top" wrapText="1" shrinkToFit="1"/>
    </xf>
    <xf numFmtId="0" fontId="147" fillId="36" borderId="177" xfId="2" applyFont="1" applyFill="1" applyBorder="1" applyAlignment="1">
      <alignment horizontal="center" vertical="center" wrapText="1" shrinkToFit="1"/>
    </xf>
    <xf numFmtId="0" fontId="26" fillId="36" borderId="179" xfId="2" applyFont="1" applyFill="1" applyBorder="1" applyAlignment="1">
      <alignment horizontal="center" vertical="center" wrapText="1" shrinkToFit="1"/>
    </xf>
    <xf numFmtId="0" fontId="26" fillId="36" borderId="180" xfId="2" applyFont="1" applyFill="1" applyBorder="1" applyAlignment="1">
      <alignment horizontal="center" vertical="center" wrapText="1" shrinkToFit="1"/>
    </xf>
    <xf numFmtId="0" fontId="110" fillId="25" borderId="188" xfId="2" applyFont="1" applyFill="1" applyBorder="1" applyAlignment="1">
      <alignment horizontal="center" vertical="center" wrapText="1" shrinkToFit="1"/>
    </xf>
    <xf numFmtId="0" fontId="17" fillId="25" borderId="189" xfId="2" applyFont="1" applyFill="1" applyBorder="1" applyAlignment="1">
      <alignment horizontal="center" vertical="center" shrinkToFit="1"/>
    </xf>
    <xf numFmtId="0" fontId="17" fillId="25" borderId="190" xfId="2" applyFont="1" applyFill="1" applyBorder="1" applyAlignment="1">
      <alignment horizontal="center" vertical="center" shrinkToFit="1"/>
    </xf>
    <xf numFmtId="0" fontId="117" fillId="25" borderId="117" xfId="1" applyFont="1" applyFill="1" applyBorder="1" applyAlignment="1" applyProtection="1">
      <alignment horizontal="left" vertical="top" wrapText="1"/>
    </xf>
    <xf numFmtId="0" fontId="117" fillId="25" borderId="184" xfId="1" applyFont="1" applyFill="1" applyBorder="1" applyAlignment="1" applyProtection="1">
      <alignment horizontal="left" vertical="top" wrapText="1"/>
    </xf>
    <xf numFmtId="0" fontId="117" fillId="25" borderId="191" xfId="1" applyFont="1" applyFill="1" applyBorder="1" applyAlignment="1" applyProtection="1">
      <alignment horizontal="left" vertical="top" wrapText="1"/>
    </xf>
    <xf numFmtId="0" fontId="167" fillId="36" borderId="214" xfId="1" applyFont="1" applyFill="1" applyBorder="1" applyAlignment="1" applyProtection="1">
      <alignment horizontal="left" vertical="top" wrapText="1" shrinkToFit="1"/>
    </xf>
    <xf numFmtId="0" fontId="167" fillId="36" borderId="79" xfId="1" applyFont="1" applyFill="1" applyBorder="1" applyAlignment="1" applyProtection="1">
      <alignment horizontal="left" vertical="top" wrapText="1" shrinkToFit="1"/>
    </xf>
    <xf numFmtId="0" fontId="167" fillId="36" borderId="80" xfId="1" applyFont="1" applyFill="1" applyBorder="1" applyAlignment="1" applyProtection="1">
      <alignment horizontal="left" vertical="top" wrapText="1" shrinkToFit="1"/>
    </xf>
    <xf numFmtId="0" fontId="154" fillId="17" borderId="117" xfId="1" applyFont="1" applyFill="1" applyBorder="1" applyAlignment="1" applyProtection="1">
      <alignment horizontal="left" vertical="top" wrapText="1"/>
    </xf>
    <xf numFmtId="0" fontId="117" fillId="25" borderId="256" xfId="1" applyFont="1" applyFill="1" applyBorder="1" applyAlignment="1" applyProtection="1">
      <alignment horizontal="left" vertical="top" wrapText="1" indent="2"/>
    </xf>
    <xf numFmtId="0" fontId="117" fillId="25" borderId="51" xfId="1" applyFont="1" applyFill="1" applyBorder="1" applyAlignment="1" applyProtection="1">
      <alignment horizontal="left" vertical="top" wrapText="1" indent="2"/>
    </xf>
    <xf numFmtId="0" fontId="117" fillId="25" borderId="257" xfId="1" applyFont="1" applyFill="1" applyBorder="1" applyAlignment="1" applyProtection="1">
      <alignment horizontal="left" vertical="top" wrapText="1" indent="2"/>
    </xf>
    <xf numFmtId="0" fontId="10" fillId="0" borderId="0" xfId="2" applyFont="1" applyAlignment="1">
      <alignment vertical="center" wrapText="1"/>
    </xf>
    <xf numFmtId="0" fontId="10" fillId="0" borderId="0" xfId="2" applyFont="1">
      <alignment vertical="center"/>
    </xf>
    <xf numFmtId="0" fontId="8" fillId="0" borderId="79" xfId="1" applyBorder="1" applyAlignment="1" applyProtection="1">
      <alignment vertical="center" wrapText="1"/>
    </xf>
    <xf numFmtId="0" fontId="10" fillId="0" borderId="79" xfId="2" applyFont="1" applyBorder="1">
      <alignment vertical="center"/>
    </xf>
    <xf numFmtId="0" fontId="115" fillId="17" borderId="114" xfId="1" applyFont="1" applyFill="1" applyBorder="1" applyAlignment="1" applyProtection="1">
      <alignment vertical="top" wrapText="1"/>
    </xf>
    <xf numFmtId="0" fontId="19" fillId="17" borderId="187" xfId="2" applyFont="1" applyFill="1" applyBorder="1" applyAlignment="1">
      <alignment vertical="top" wrapText="1"/>
    </xf>
    <xf numFmtId="0" fontId="19" fillId="17" borderId="192" xfId="2" applyFont="1" applyFill="1" applyBorder="1" applyAlignment="1">
      <alignment vertical="top" wrapText="1"/>
    </xf>
    <xf numFmtId="0" fontId="17" fillId="17" borderId="189" xfId="2" applyFont="1" applyFill="1" applyBorder="1" applyAlignment="1">
      <alignment horizontal="center" vertical="center" shrinkToFit="1"/>
    </xf>
    <xf numFmtId="0" fontId="17" fillId="17" borderId="190" xfId="2" applyFont="1" applyFill="1" applyBorder="1" applyAlignment="1">
      <alignment horizontal="center" vertical="center" shrinkToFit="1"/>
    </xf>
    <xf numFmtId="0" fontId="117" fillId="17" borderId="184" xfId="1" applyFont="1" applyFill="1" applyBorder="1" applyAlignment="1" applyProtection="1">
      <alignment horizontal="left" vertical="top" wrapText="1"/>
    </xf>
    <xf numFmtId="0" fontId="117" fillId="17" borderId="191" xfId="1" applyFont="1" applyFill="1" applyBorder="1" applyAlignment="1" applyProtection="1">
      <alignment horizontal="left" vertical="top" wrapText="1"/>
    </xf>
    <xf numFmtId="0" fontId="33" fillId="36" borderId="0" xfId="4" applyFont="1" applyFill="1"/>
    <xf numFmtId="0" fontId="6" fillId="36" borderId="0" xfId="4" applyFill="1"/>
    <xf numFmtId="0" fontId="12" fillId="36" borderId="296" xfId="4" applyFont="1" applyFill="1" applyBorder="1" applyAlignment="1">
      <alignment horizontal="left" vertical="center" wrapText="1" indent="1"/>
    </xf>
    <xf numFmtId="0" fontId="12" fillId="36" borderId="297" xfId="4" applyFont="1" applyFill="1" applyBorder="1" applyAlignment="1">
      <alignment horizontal="left" vertical="center" wrapText="1" indent="1"/>
    </xf>
    <xf numFmtId="0" fontId="12" fillId="36" borderId="298" xfId="4" applyFont="1" applyFill="1" applyBorder="1" applyAlignment="1">
      <alignment horizontal="left" vertical="center" wrapText="1" indent="1"/>
    </xf>
    <xf numFmtId="0" fontId="12" fillId="36" borderId="299" xfId="4" applyFont="1" applyFill="1" applyBorder="1" applyAlignment="1">
      <alignment horizontal="left" vertical="center" wrapText="1" indent="1"/>
    </xf>
    <xf numFmtId="0" fontId="12" fillId="36" borderId="0" xfId="4" applyFont="1" applyFill="1" applyAlignment="1">
      <alignment horizontal="left" vertical="center" wrapText="1" indent="1"/>
    </xf>
    <xf numFmtId="0" fontId="12" fillId="36" borderId="300" xfId="4" applyFont="1" applyFill="1" applyBorder="1" applyAlignment="1">
      <alignment horizontal="left" vertical="center" wrapText="1" indent="1"/>
    </xf>
    <xf numFmtId="0" fontId="12" fillId="36" borderId="301" xfId="4" applyFont="1" applyFill="1" applyBorder="1" applyAlignment="1">
      <alignment horizontal="left" vertical="center" wrapText="1" indent="1"/>
    </xf>
    <xf numFmtId="0" fontId="12" fillId="36" borderId="302" xfId="4" applyFont="1" applyFill="1" applyBorder="1" applyAlignment="1">
      <alignment horizontal="left" vertical="center" wrapText="1" indent="1"/>
    </xf>
    <xf numFmtId="0" fontId="12" fillId="36" borderId="303" xfId="4" applyFont="1" applyFill="1" applyBorder="1" applyAlignment="1">
      <alignment horizontal="left" vertical="center" wrapText="1" indent="1"/>
    </xf>
  </cellXfs>
  <cellStyles count="26">
    <cellStyle name="Hyperlink" xfId="25" xr:uid="{00000000-000B-0000-0000-000008000000}"/>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8">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6"/>
        <color auto="1"/>
        <name val="ＭＳ Ｐゴシック"/>
        <family val="3"/>
        <charset val="128"/>
        <scheme val="none"/>
      </font>
      <numFmt numFmtId="19" formatCode="yyyy/m/d"/>
      <fill>
        <patternFill patternType="solid">
          <fgColor indexed="64"/>
          <bgColor rgb="FFFFC000"/>
        </patternFill>
      </fill>
      <alignment horizontal="center" vertical="center" textRotation="0" wrapText="0" indent="0" justifyLastLine="0" shrinkToFit="0" readingOrder="0"/>
      <border diagonalUp="0" diagonalDown="0">
        <left style="medium">
          <color auto="1"/>
        </left>
        <right/>
        <top style="medium">
          <color auto="1"/>
        </top>
        <bottom/>
        <vertical/>
        <horizontal/>
      </border>
    </dxf>
    <dxf>
      <border outline="0">
        <right style="medium">
          <color auto="1"/>
        </right>
        <top style="medium">
          <color auto="1"/>
        </top>
      </border>
    </dxf>
  </dxfs>
  <tableStyles count="0" defaultTableStyle="TableStyleMedium2" defaultPivotStyle="PivotStyleLight16"/>
  <colors>
    <mruColors>
      <color rgb="FF95F963"/>
      <color rgb="FF6DDDF7"/>
      <color rgb="FF6EF729"/>
      <color rgb="FF3399FF"/>
      <color rgb="FFFFFFCC"/>
      <color rgb="FFFFA3C2"/>
      <color rgb="FF379B4F"/>
      <color rgb="FFFFF5D5"/>
      <color rgb="FFFFD653"/>
      <color rgb="FFFFF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822459675442242"/>
          <c:y val="2.5313967465744814E-2"/>
          <c:w val="0.77210613690956476"/>
          <c:h val="0.60984543598716823"/>
        </c:manualLayout>
      </c:layout>
      <c:lineChart>
        <c:grouping val="standard"/>
        <c:varyColors val="0"/>
        <c:ser>
          <c:idx val="9"/>
          <c:order val="0"/>
          <c:tx>
            <c:strRef>
              <c:f>'13　感染症統計'!$A$7</c:f>
              <c:strCache>
                <c:ptCount val="1"/>
                <c:pt idx="0">
                  <c:v>2025年</c:v>
                </c:pt>
              </c:strCache>
            </c:strRef>
          </c:tx>
          <c:spPr>
            <a:ln w="38100" cap="rnd">
              <a:solidFill>
                <a:srgbClr val="FF0000"/>
              </a:solidFill>
              <a:round/>
            </a:ln>
            <a:effectLst/>
          </c:spPr>
          <c:marker>
            <c:symbol val="circle"/>
            <c:size val="5"/>
            <c:spPr>
              <a:solidFill>
                <a:schemeClr val="accent4">
                  <a:lumMod val="60000"/>
                </a:schemeClr>
              </a:solidFill>
              <a:ln w="38100">
                <a:solidFill>
                  <a:srgbClr val="FF0000"/>
                </a:solidFill>
              </a:ln>
              <a:effectLst/>
            </c:spPr>
          </c:marker>
          <c:val>
            <c:numRef>
              <c:f>'13　感染症統計'!$B$7:$M$7</c:f>
              <c:numCache>
                <c:formatCode>#,##0_ </c:formatCode>
                <c:ptCount val="12"/>
                <c:pt idx="0">
                  <c:v>142</c:v>
                </c:pt>
                <c:pt idx="1">
                  <c:v>95</c:v>
                </c:pt>
                <c:pt idx="2">
                  <c:v>79</c:v>
                </c:pt>
              </c:numCache>
            </c:numRef>
          </c:val>
          <c:smooth val="0"/>
          <c:extLst>
            <c:ext xmlns:c16="http://schemas.microsoft.com/office/drawing/2014/chart" uri="{C3380CC4-5D6E-409C-BE32-E72D297353CC}">
              <c16:uniqueId val="{00000008-9549-4A62-BF04-398DC0EE804A}"/>
            </c:ext>
          </c:extLst>
        </c:ser>
        <c:ser>
          <c:idx val="6"/>
          <c:order val="1"/>
          <c:tx>
            <c:strRef>
              <c:f>'13　感染症統計'!$A$8</c:f>
              <c:strCache>
                <c:ptCount val="1"/>
                <c:pt idx="0">
                  <c:v>2024年</c:v>
                </c:pt>
              </c:strCache>
            </c:strRef>
          </c:tx>
          <c:spPr>
            <a:ln w="38100" cap="rnd">
              <a:solidFill>
                <a:srgbClr val="379B4F"/>
              </a:solidFill>
              <a:round/>
            </a:ln>
            <a:effectLst/>
          </c:spPr>
          <c:marker>
            <c:symbol val="circle"/>
            <c:size val="5"/>
            <c:spPr>
              <a:solidFill>
                <a:srgbClr val="FF0000"/>
              </a:solidFill>
              <a:ln w="38100">
                <a:solidFill>
                  <a:srgbClr val="379B4F"/>
                </a:solidFill>
              </a:ln>
              <a:effectLst/>
            </c:spPr>
          </c:marker>
          <c:val>
            <c:numRef>
              <c:f>'13　感染症統計'!$B$8:$M$8</c:f>
              <c:numCache>
                <c:formatCode>General</c:formatCode>
                <c:ptCount val="12"/>
                <c:pt idx="0">
                  <c:v>103</c:v>
                </c:pt>
                <c:pt idx="1">
                  <c:v>102</c:v>
                </c:pt>
                <c:pt idx="2">
                  <c:v>114</c:v>
                </c:pt>
                <c:pt idx="3">
                  <c:v>122</c:v>
                </c:pt>
                <c:pt idx="4">
                  <c:v>257</c:v>
                </c:pt>
                <c:pt idx="5">
                  <c:v>308</c:v>
                </c:pt>
                <c:pt idx="6">
                  <c:v>519</c:v>
                </c:pt>
                <c:pt idx="7">
                  <c:v>708</c:v>
                </c:pt>
                <c:pt idx="8">
                  <c:v>541</c:v>
                </c:pt>
                <c:pt idx="9">
                  <c:v>533</c:v>
                </c:pt>
                <c:pt idx="10">
                  <c:v>277</c:v>
                </c:pt>
                <c:pt idx="11">
                  <c:v>158</c:v>
                </c:pt>
              </c:numCache>
            </c:numRef>
          </c:val>
          <c:smooth val="0"/>
          <c:extLst>
            <c:ext xmlns:c16="http://schemas.microsoft.com/office/drawing/2014/chart" uri="{C3380CC4-5D6E-409C-BE32-E72D297353CC}">
              <c16:uniqueId val="{00000000-EF25-4824-8530-875CCEE0B185}"/>
            </c:ext>
          </c:extLst>
        </c:ser>
        <c:ser>
          <c:idx val="0"/>
          <c:order val="2"/>
          <c:tx>
            <c:strRef>
              <c:f>'13　感染症統計'!$A$9</c:f>
              <c:strCache>
                <c:ptCount val="1"/>
                <c:pt idx="0">
                  <c:v>2023年</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'13　感染症統計'!$B$9:$M$9</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9549-4A62-BF04-398DC0EE804A}"/>
            </c:ext>
          </c:extLst>
        </c:ser>
        <c:ser>
          <c:idx val="1"/>
          <c:order val="3"/>
          <c:tx>
            <c:strRef>
              <c:f>'13　感染症統計'!$A$10</c:f>
              <c:strCache>
                <c:ptCount val="1"/>
                <c:pt idx="0">
                  <c:v>2022年</c:v>
                </c:pt>
              </c:strCache>
            </c:strRef>
          </c:tx>
          <c:spPr>
            <a:ln w="28575" cap="rnd">
              <a:solidFill>
                <a:schemeClr val="accent2"/>
              </a:solidFill>
              <a:round/>
            </a:ln>
            <a:effectLst/>
          </c:spPr>
          <c:marker>
            <c:symbol val="none"/>
          </c:marker>
          <c:val>
            <c:numRef>
              <c:f>'13　感染症統計'!$B$10:$M$10</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1-9549-4A62-BF04-398DC0EE804A}"/>
            </c:ext>
          </c:extLst>
        </c:ser>
        <c:ser>
          <c:idx val="2"/>
          <c:order val="4"/>
          <c:tx>
            <c:strRef>
              <c:f>'13　感染症統計'!$A$11</c:f>
              <c:strCache>
                <c:ptCount val="1"/>
                <c:pt idx="0">
                  <c:v>2021年</c:v>
                </c:pt>
              </c:strCache>
            </c:strRef>
          </c:tx>
          <c:spPr>
            <a:ln w="28575" cap="rnd">
              <a:solidFill>
                <a:schemeClr val="accent3"/>
              </a:solidFill>
              <a:round/>
            </a:ln>
            <a:effectLst/>
          </c:spPr>
          <c:marker>
            <c:symbol val="none"/>
          </c:marker>
          <c:val>
            <c:numRef>
              <c:f>'13　感染症統計'!$B$11:$M$11</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2-9549-4A62-BF04-398DC0EE804A}"/>
            </c:ext>
          </c:extLst>
        </c:ser>
        <c:ser>
          <c:idx val="5"/>
          <c:order val="5"/>
          <c:tx>
            <c:strRef>
              <c:f>'13　感染症統計'!$A$12</c:f>
              <c:strCache>
                <c:ptCount val="1"/>
                <c:pt idx="0">
                  <c:v>2020年</c:v>
                </c:pt>
              </c:strCache>
            </c:strRef>
          </c:tx>
          <c:spPr>
            <a:ln w="28575" cap="rnd">
              <a:solidFill>
                <a:schemeClr val="accent6"/>
              </a:solidFill>
              <a:round/>
            </a:ln>
            <a:effectLst/>
          </c:spPr>
          <c:marker>
            <c:symbol val="none"/>
          </c:marker>
          <c:val>
            <c:numRef>
              <c:f>'13　感染症統計'!$B$12:$M$12</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0-97E6-44B4-B463-391191B2534C}"/>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848410640303431"/>
          <c:h val="0.481262583198379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2747074113369755"/>
          <c:y val="5.692857851974642E-2"/>
          <c:w val="0.70100967673797776"/>
          <c:h val="0.62589415129079018"/>
        </c:manualLayout>
      </c:layout>
      <c:lineChart>
        <c:grouping val="standard"/>
        <c:varyColors val="0"/>
        <c:ser>
          <c:idx val="6"/>
          <c:order val="0"/>
          <c:tx>
            <c:strRef>
              <c:f>'13　感染症統計'!$P$7</c:f>
              <c:strCache>
                <c:ptCount val="1"/>
                <c:pt idx="0">
                  <c:v>2025年</c:v>
                </c:pt>
              </c:strCache>
            </c:strRef>
          </c:tx>
          <c:spPr>
            <a:ln w="38100" cap="rnd">
              <a:solidFill>
                <a:srgbClr val="FF0000"/>
              </a:solidFill>
              <a:round/>
            </a:ln>
            <a:effectLst/>
          </c:spPr>
          <c:marker>
            <c:symbol val="none"/>
          </c:marker>
          <c:val>
            <c:numRef>
              <c:f>'13　感染症統計'!$Q$7:$AB$7</c:f>
              <c:numCache>
                <c:formatCode>#,##0_ </c:formatCode>
                <c:ptCount val="12"/>
                <c:pt idx="0">
                  <c:v>2</c:v>
                </c:pt>
                <c:pt idx="1">
                  <c:v>4</c:v>
                </c:pt>
                <c:pt idx="2">
                  <c:v>6</c:v>
                </c:pt>
              </c:numCache>
            </c:numRef>
          </c:val>
          <c:smooth val="0"/>
          <c:extLst>
            <c:ext xmlns:c16="http://schemas.microsoft.com/office/drawing/2014/chart" uri="{C3380CC4-5D6E-409C-BE32-E72D297353CC}">
              <c16:uniqueId val="{00000000-691A-4A61-BF12-3A5977548A2F}"/>
            </c:ext>
          </c:extLst>
        </c:ser>
        <c:ser>
          <c:idx val="0"/>
          <c:order val="1"/>
          <c:tx>
            <c:strRef>
              <c:f>'13　感染症統計'!$P$8</c:f>
              <c:strCache>
                <c:ptCount val="1"/>
                <c:pt idx="0">
                  <c:v>2024年</c:v>
                </c:pt>
              </c:strCache>
            </c:strRef>
          </c:tx>
          <c:spPr>
            <a:ln w="19050" cap="rnd">
              <a:solidFill>
                <a:srgbClr val="00B050"/>
              </a:solidFill>
              <a:round/>
            </a:ln>
            <a:effectLst/>
          </c:spPr>
          <c:marker>
            <c:symbol val="none"/>
          </c:marker>
          <c:val>
            <c:numRef>
              <c:f>'13　感染症統計'!$Q$8:$AB$8</c:f>
              <c:numCache>
                <c:formatCode>General</c:formatCode>
                <c:ptCount val="12"/>
                <c:pt idx="0" formatCode="#,##0_ ">
                  <c:v>4</c:v>
                </c:pt>
                <c:pt idx="1">
                  <c:v>4</c:v>
                </c:pt>
                <c:pt idx="2">
                  <c:v>4</c:v>
                </c:pt>
                <c:pt idx="3">
                  <c:v>8</c:v>
                </c:pt>
                <c:pt idx="4">
                  <c:v>1</c:v>
                </c:pt>
                <c:pt idx="5">
                  <c:v>2</c:v>
                </c:pt>
                <c:pt idx="6">
                  <c:v>6</c:v>
                </c:pt>
                <c:pt idx="7">
                  <c:v>21</c:v>
                </c:pt>
                <c:pt idx="8">
                  <c:v>12</c:v>
                </c:pt>
                <c:pt idx="9">
                  <c:v>8</c:v>
                </c:pt>
                <c:pt idx="10">
                  <c:v>0</c:v>
                </c:pt>
                <c:pt idx="11">
                  <c:v>4</c:v>
                </c:pt>
              </c:numCache>
            </c:numRef>
          </c:val>
          <c:smooth val="0"/>
          <c:extLst>
            <c:ext xmlns:c16="http://schemas.microsoft.com/office/drawing/2014/chart" uri="{C3380CC4-5D6E-409C-BE32-E72D297353CC}">
              <c16:uniqueId val="{00000001-0D40-4B2F-8512-1EC6AC1905A3}"/>
            </c:ext>
          </c:extLst>
        </c:ser>
        <c:ser>
          <c:idx val="1"/>
          <c:order val="2"/>
          <c:tx>
            <c:strRef>
              <c:f>'13　感染症統計'!$P$9</c:f>
              <c:strCache>
                <c:ptCount val="1"/>
                <c:pt idx="0">
                  <c:v>2023年</c:v>
                </c:pt>
              </c:strCache>
            </c:strRef>
          </c:tx>
          <c:spPr>
            <a:ln w="28575" cap="rnd">
              <a:solidFill>
                <a:schemeClr val="accent2"/>
              </a:solidFill>
              <a:round/>
            </a:ln>
            <a:effectLst/>
          </c:spPr>
          <c:marker>
            <c:symbol val="none"/>
          </c:marker>
          <c:val>
            <c:numRef>
              <c:f>'13　感染症統計'!$Q$9:$AB$9</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2-0D40-4B2F-8512-1EC6AC1905A3}"/>
            </c:ext>
          </c:extLst>
        </c:ser>
        <c:ser>
          <c:idx val="2"/>
          <c:order val="3"/>
          <c:tx>
            <c:strRef>
              <c:f>'13　感染症統計'!$P$10</c:f>
              <c:strCache>
                <c:ptCount val="1"/>
                <c:pt idx="0">
                  <c:v>2022年</c:v>
                </c:pt>
              </c:strCache>
            </c:strRef>
          </c:tx>
          <c:spPr>
            <a:ln w="28575" cap="rnd">
              <a:solidFill>
                <a:schemeClr val="accent3"/>
              </a:solidFill>
              <a:round/>
            </a:ln>
            <a:effectLst/>
          </c:spPr>
          <c:marker>
            <c:symbol val="none"/>
          </c:marker>
          <c:val>
            <c:numRef>
              <c:f>'13　感染症統計'!$Q$10:$AB$10</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3-0D40-4B2F-8512-1EC6AC1905A3}"/>
            </c:ext>
          </c:extLst>
        </c:ser>
        <c:ser>
          <c:idx val="3"/>
          <c:order val="4"/>
          <c:tx>
            <c:strRef>
              <c:f>'13　感染症統計'!$P$11</c:f>
              <c:strCache>
                <c:ptCount val="1"/>
                <c:pt idx="0">
                  <c:v>2021年</c:v>
                </c:pt>
              </c:strCache>
            </c:strRef>
          </c:tx>
          <c:spPr>
            <a:ln w="28575" cap="rnd">
              <a:solidFill>
                <a:schemeClr val="accent4"/>
              </a:solidFill>
              <a:round/>
            </a:ln>
            <a:effectLst/>
          </c:spPr>
          <c:marker>
            <c:symbol val="none"/>
          </c:marker>
          <c:val>
            <c:numRef>
              <c:f>'13　感染症統計'!$Q$11:$AB$11</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4-0D40-4B2F-8512-1EC6AC1905A3}"/>
            </c:ext>
          </c:extLst>
        </c:ser>
        <c:ser>
          <c:idx val="5"/>
          <c:order val="5"/>
          <c:tx>
            <c:strRef>
              <c:f>'13　感染症統計'!$P$12</c:f>
              <c:strCache>
                <c:ptCount val="1"/>
                <c:pt idx="0">
                  <c:v>2020年</c:v>
                </c:pt>
              </c:strCache>
            </c:strRef>
          </c:tx>
          <c:spPr>
            <a:ln w="28575" cap="rnd">
              <a:solidFill>
                <a:schemeClr val="accent6"/>
              </a:solidFill>
              <a:round/>
            </a:ln>
            <a:effectLst/>
          </c:spPr>
          <c:marker>
            <c:symbol val="none"/>
          </c:marker>
          <c:val>
            <c:numRef>
              <c:f>'13　感染症統計'!$Q$12:$AB$12</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2871291899"/>
          <c:h val="0.51339236753271933"/>
        </c:manualLayout>
      </c:layout>
      <c:overlay val="0"/>
      <c:spPr>
        <a:noFill/>
        <a:ln>
          <a:solidFill>
            <a:schemeClr val="accent3">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gif"/><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microsoft.com/office/2007/relationships/hdphoto" Target="../media/hdphoto1.wdp"/><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gif"/><Relationship Id="rId1" Type="http://schemas.openxmlformats.org/officeDocument/2006/relationships/image" Target="../media/image11.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616&amp;page=1&amp;start=0&amp;ndsp=15" TargetMode="External"/><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16874</xdr:colOff>
      <xdr:row>16</xdr:row>
      <xdr:rowOff>281437</xdr:rowOff>
    </xdr:to>
    <xdr:pic>
      <xdr:nvPicPr>
        <xdr:cNvPr id="2" name="図 1">
          <a:extLst>
            <a:ext uri="{FF2B5EF4-FFF2-40B4-BE49-F238E27FC236}">
              <a16:creationId xmlns:a16="http://schemas.microsoft.com/office/drawing/2014/main" id="{534B5532-9D25-4ABB-7723-5253FA255456}"/>
            </a:ext>
          </a:extLst>
        </xdr:cNvPr>
        <xdr:cNvPicPr>
          <a:picLocks noChangeAspect="1"/>
        </xdr:cNvPicPr>
      </xdr:nvPicPr>
      <xdr:blipFill>
        <a:blip xmlns:r="http://schemas.openxmlformats.org/officeDocument/2006/relationships" r:embed="rId1"/>
        <a:stretch>
          <a:fillRect/>
        </a:stretch>
      </xdr:blipFill>
      <xdr:spPr>
        <a:xfrm>
          <a:off x="0" y="0"/>
          <a:ext cx="8497486" cy="5229955"/>
        </a:xfrm>
        <a:prstGeom prst="rect">
          <a:avLst/>
        </a:prstGeom>
      </xdr:spPr>
    </xdr:pic>
    <xdr:clientData/>
  </xdr:twoCellAnchor>
  <xdr:twoCellAnchor editAs="oneCell">
    <xdr:from>
      <xdr:col>0</xdr:col>
      <xdr:colOff>0</xdr:colOff>
      <xdr:row>26</xdr:row>
      <xdr:rowOff>88452</xdr:rowOff>
    </xdr:from>
    <xdr:to>
      <xdr:col>19</xdr:col>
      <xdr:colOff>508000</xdr:colOff>
      <xdr:row>45</xdr:row>
      <xdr:rowOff>60960</xdr:rowOff>
    </xdr:to>
    <xdr:pic>
      <xdr:nvPicPr>
        <xdr:cNvPr id="3" name="図 2">
          <a:extLst>
            <a:ext uri="{FF2B5EF4-FFF2-40B4-BE49-F238E27FC236}">
              <a16:creationId xmlns:a16="http://schemas.microsoft.com/office/drawing/2014/main" id="{1101F183-7623-8653-06A7-863ACDF526F4}"/>
            </a:ext>
          </a:extLst>
        </xdr:cNvPr>
        <xdr:cNvPicPr>
          <a:picLocks noChangeAspect="1"/>
        </xdr:cNvPicPr>
      </xdr:nvPicPr>
      <xdr:blipFill>
        <a:blip xmlns:r="http://schemas.openxmlformats.org/officeDocument/2006/relationships" r:embed="rId2"/>
        <a:stretch>
          <a:fillRect/>
        </a:stretch>
      </xdr:blipFill>
      <xdr:spPr>
        <a:xfrm>
          <a:off x="0" y="7007412"/>
          <a:ext cx="10820400" cy="3254188"/>
        </a:xfrm>
        <a:prstGeom prst="rect">
          <a:avLst/>
        </a:prstGeom>
      </xdr:spPr>
    </xdr:pic>
    <xdr:clientData/>
  </xdr:twoCellAnchor>
  <xdr:twoCellAnchor editAs="oneCell">
    <xdr:from>
      <xdr:col>0</xdr:col>
      <xdr:colOff>20320</xdr:colOff>
      <xdr:row>16</xdr:row>
      <xdr:rowOff>224118</xdr:rowOff>
    </xdr:from>
    <xdr:to>
      <xdr:col>10</xdr:col>
      <xdr:colOff>267583</xdr:colOff>
      <xdr:row>26</xdr:row>
      <xdr:rowOff>107832</xdr:rowOff>
    </xdr:to>
    <xdr:pic>
      <xdr:nvPicPr>
        <xdr:cNvPr id="4" name="図 3">
          <a:extLst>
            <a:ext uri="{FF2B5EF4-FFF2-40B4-BE49-F238E27FC236}">
              <a16:creationId xmlns:a16="http://schemas.microsoft.com/office/drawing/2014/main" id="{3F789D1B-60F3-07E3-AE56-54123D738556}"/>
            </a:ext>
          </a:extLst>
        </xdr:cNvPr>
        <xdr:cNvPicPr>
          <a:picLocks noChangeAspect="1"/>
        </xdr:cNvPicPr>
      </xdr:nvPicPr>
      <xdr:blipFill>
        <a:blip xmlns:r="http://schemas.openxmlformats.org/officeDocument/2006/relationships" r:embed="rId3"/>
        <a:stretch>
          <a:fillRect/>
        </a:stretch>
      </xdr:blipFill>
      <xdr:spPr>
        <a:xfrm>
          <a:off x="20320" y="5182198"/>
          <a:ext cx="5266303" cy="1844594"/>
        </a:xfrm>
        <a:prstGeom prst="rect">
          <a:avLst/>
        </a:prstGeom>
      </xdr:spPr>
    </xdr:pic>
    <xdr:clientData/>
  </xdr:twoCellAnchor>
  <xdr:twoCellAnchor editAs="oneCell">
    <xdr:from>
      <xdr:col>10</xdr:col>
      <xdr:colOff>251009</xdr:colOff>
      <xdr:row>16</xdr:row>
      <xdr:rowOff>193040</xdr:rowOff>
    </xdr:from>
    <xdr:to>
      <xdr:col>19</xdr:col>
      <xdr:colOff>535628</xdr:colOff>
      <xdr:row>26</xdr:row>
      <xdr:rowOff>164950</xdr:rowOff>
    </xdr:to>
    <xdr:pic>
      <xdr:nvPicPr>
        <xdr:cNvPr id="6" name="図 5">
          <a:extLst>
            <a:ext uri="{FF2B5EF4-FFF2-40B4-BE49-F238E27FC236}">
              <a16:creationId xmlns:a16="http://schemas.microsoft.com/office/drawing/2014/main" id="{7930145B-10FE-7B1A-7FB8-BEA42E4B7801}"/>
            </a:ext>
          </a:extLst>
        </xdr:cNvPr>
        <xdr:cNvPicPr>
          <a:picLocks noChangeAspect="1"/>
        </xdr:cNvPicPr>
      </xdr:nvPicPr>
      <xdr:blipFill>
        <a:blip xmlns:r="http://schemas.openxmlformats.org/officeDocument/2006/relationships" r:embed="rId4"/>
        <a:stretch>
          <a:fillRect/>
        </a:stretch>
      </xdr:blipFill>
      <xdr:spPr>
        <a:xfrm>
          <a:off x="5270049" y="5151120"/>
          <a:ext cx="5577979" cy="1932790"/>
        </a:xfrm>
        <a:prstGeom prst="rect">
          <a:avLst/>
        </a:prstGeom>
      </xdr:spPr>
    </xdr:pic>
    <xdr:clientData/>
  </xdr:twoCellAnchor>
  <xdr:twoCellAnchor editAs="oneCell">
    <xdr:from>
      <xdr:col>1</xdr:col>
      <xdr:colOff>467361</xdr:colOff>
      <xdr:row>37</xdr:row>
      <xdr:rowOff>121920</xdr:rowOff>
    </xdr:from>
    <xdr:to>
      <xdr:col>4</xdr:col>
      <xdr:colOff>264161</xdr:colOff>
      <xdr:row>42</xdr:row>
      <xdr:rowOff>18835</xdr:rowOff>
    </xdr:to>
    <xdr:pic>
      <xdr:nvPicPr>
        <xdr:cNvPr id="8" name="図 7">
          <a:extLst>
            <a:ext uri="{FF2B5EF4-FFF2-40B4-BE49-F238E27FC236}">
              <a16:creationId xmlns:a16="http://schemas.microsoft.com/office/drawing/2014/main" id="{00991BDC-DD3E-A2FE-CC2F-58E1C7CACD3B}"/>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artisticGlowEdges/>
                  </a14:imgEffect>
                </a14:imgLayer>
              </a14:imgProps>
            </a:ext>
            <a:ext uri="{28A0092B-C50C-407E-A947-70E740481C1C}">
              <a14:useLocalDpi xmlns:a14="http://schemas.microsoft.com/office/drawing/2010/main" val="0"/>
            </a:ext>
          </a:extLst>
        </a:blip>
        <a:stretch>
          <a:fillRect/>
        </a:stretch>
      </xdr:blipFill>
      <xdr:spPr>
        <a:xfrm>
          <a:off x="1178561" y="8940800"/>
          <a:ext cx="1625600" cy="760515"/>
        </a:xfrm>
        <a:prstGeom prst="rect">
          <a:avLst/>
        </a:prstGeom>
      </xdr:spPr>
    </xdr:pic>
    <xdr:clientData/>
  </xdr:twoCellAnchor>
  <xdr:twoCellAnchor editAs="oneCell">
    <xdr:from>
      <xdr:col>12</xdr:col>
      <xdr:colOff>60960</xdr:colOff>
      <xdr:row>36</xdr:row>
      <xdr:rowOff>17332</xdr:rowOff>
    </xdr:from>
    <xdr:to>
      <xdr:col>14</xdr:col>
      <xdr:colOff>467360</xdr:colOff>
      <xdr:row>40</xdr:row>
      <xdr:rowOff>86967</xdr:rowOff>
    </xdr:to>
    <xdr:pic>
      <xdr:nvPicPr>
        <xdr:cNvPr id="9" name="図 8">
          <a:extLst>
            <a:ext uri="{FF2B5EF4-FFF2-40B4-BE49-F238E27FC236}">
              <a16:creationId xmlns:a16="http://schemas.microsoft.com/office/drawing/2014/main" id="{4027DB22-BCDD-4A2A-8CF9-A54BEA8190E8}"/>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6">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6299200" y="8663492"/>
          <a:ext cx="1625600" cy="760515"/>
        </a:xfrm>
        <a:prstGeom prst="rect">
          <a:avLst/>
        </a:prstGeom>
      </xdr:spPr>
    </xdr:pic>
    <xdr:clientData/>
  </xdr:twoCellAnchor>
  <xdr:twoCellAnchor editAs="oneCell">
    <xdr:from>
      <xdr:col>11</xdr:col>
      <xdr:colOff>487680</xdr:colOff>
      <xdr:row>17</xdr:row>
      <xdr:rowOff>60960</xdr:rowOff>
    </xdr:from>
    <xdr:to>
      <xdr:col>14</xdr:col>
      <xdr:colOff>284480</xdr:colOff>
      <xdr:row>21</xdr:row>
      <xdr:rowOff>130595</xdr:rowOff>
    </xdr:to>
    <xdr:pic>
      <xdr:nvPicPr>
        <xdr:cNvPr id="10" name="図 9">
          <a:extLst>
            <a:ext uri="{FF2B5EF4-FFF2-40B4-BE49-F238E27FC236}">
              <a16:creationId xmlns:a16="http://schemas.microsoft.com/office/drawing/2014/main" id="{F5C06A7E-4A1F-4869-8AB7-65FA15AD9D2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16320" y="5334000"/>
          <a:ext cx="1625600" cy="760515"/>
        </a:xfrm>
        <a:prstGeom prst="rect">
          <a:avLst/>
        </a:prstGeom>
      </xdr:spPr>
    </xdr:pic>
    <xdr:clientData/>
  </xdr:twoCellAnchor>
  <xdr:twoCellAnchor editAs="oneCell">
    <xdr:from>
      <xdr:col>0</xdr:col>
      <xdr:colOff>477520</xdr:colOff>
      <xdr:row>18</xdr:row>
      <xdr:rowOff>152400</xdr:rowOff>
    </xdr:from>
    <xdr:to>
      <xdr:col>3</xdr:col>
      <xdr:colOff>172720</xdr:colOff>
      <xdr:row>22</xdr:row>
      <xdr:rowOff>222035</xdr:rowOff>
    </xdr:to>
    <xdr:pic>
      <xdr:nvPicPr>
        <xdr:cNvPr id="11" name="図 10">
          <a:extLst>
            <a:ext uri="{FF2B5EF4-FFF2-40B4-BE49-F238E27FC236}">
              <a16:creationId xmlns:a16="http://schemas.microsoft.com/office/drawing/2014/main" id="{F0A4E55D-F71C-4C7A-AA27-0D191656DF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7520" y="5598160"/>
          <a:ext cx="1625600" cy="760515"/>
        </a:xfrm>
        <a:prstGeom prst="rect">
          <a:avLst/>
        </a:prstGeom>
      </xdr:spPr>
    </xdr:pic>
    <xdr:clientData/>
  </xdr:twoCellAnchor>
  <xdr:twoCellAnchor editAs="oneCell">
    <xdr:from>
      <xdr:col>16</xdr:col>
      <xdr:colOff>284480</xdr:colOff>
      <xdr:row>24</xdr:row>
      <xdr:rowOff>111760</xdr:rowOff>
    </xdr:from>
    <xdr:to>
      <xdr:col>19</xdr:col>
      <xdr:colOff>81280</xdr:colOff>
      <xdr:row>29</xdr:row>
      <xdr:rowOff>8675</xdr:rowOff>
    </xdr:to>
    <xdr:pic>
      <xdr:nvPicPr>
        <xdr:cNvPr id="12" name="図 11">
          <a:extLst>
            <a:ext uri="{FF2B5EF4-FFF2-40B4-BE49-F238E27FC236}">
              <a16:creationId xmlns:a16="http://schemas.microsoft.com/office/drawing/2014/main" id="{CB96B5A8-BDEF-421F-8F4C-FB06BA8659E7}"/>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6">
                  <a14:imgEffect>
                    <a14:artisticBlur/>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rot="8695953">
          <a:off x="8768080" y="6685280"/>
          <a:ext cx="1625600" cy="760515"/>
        </a:xfrm>
        <a:prstGeom prst="rect">
          <a:avLst/>
        </a:prstGeom>
        <a:ln>
          <a:noFill/>
        </a:ln>
        <a:effectLst>
          <a:reflection blurRad="12700" stA="30000" endPos="30000" dist="5000" dir="5400000" sy="-100000" algn="bl" rotWithShape="0"/>
        </a:effectLst>
        <a:scene3d>
          <a:camera prst="perspectiveContrastingLeftFacing">
            <a:rot lat="300000" lon="19800000" rev="0"/>
          </a:camera>
          <a:lightRig rig="threePt" dir="t">
            <a:rot lat="0" lon="0" rev="2700000"/>
          </a:lightRig>
        </a:scene3d>
        <a:sp3d>
          <a:bevelT w="63500" h="50800"/>
        </a:sp3d>
      </xdr:spPr>
    </xdr:pic>
    <xdr:clientData/>
  </xdr:twoCellAnchor>
  <xdr:twoCellAnchor editAs="oneCell">
    <xdr:from>
      <xdr:col>5</xdr:col>
      <xdr:colOff>558800</xdr:colOff>
      <xdr:row>25</xdr:row>
      <xdr:rowOff>10160</xdr:rowOff>
    </xdr:from>
    <xdr:to>
      <xdr:col>10</xdr:col>
      <xdr:colOff>40640</xdr:colOff>
      <xdr:row>29</xdr:row>
      <xdr:rowOff>79795</xdr:rowOff>
    </xdr:to>
    <xdr:pic>
      <xdr:nvPicPr>
        <xdr:cNvPr id="13" name="図 12">
          <a:extLst>
            <a:ext uri="{FF2B5EF4-FFF2-40B4-BE49-F238E27FC236}">
              <a16:creationId xmlns:a16="http://schemas.microsoft.com/office/drawing/2014/main" id="{6163951B-D602-461D-AA3D-676C060E4CDB}"/>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6">
                  <a14:imgEffect>
                    <a14:artisticBlur/>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rot="9400746">
          <a:off x="3434080" y="6756400"/>
          <a:ext cx="1625600" cy="760515"/>
        </a:xfrm>
        <a:prstGeom prst="rect">
          <a:avLst/>
        </a:prstGeom>
        <a:ln>
          <a:noFill/>
        </a:ln>
        <a:effectLst>
          <a:reflection blurRad="12700" stA="30000" endPos="30000" dist="5000" dir="5400000" sy="-100000" algn="bl" rotWithShape="0"/>
        </a:effectLst>
        <a:scene3d>
          <a:camera prst="perspectiveContrastingLeftFacing">
            <a:rot lat="300000" lon="19800000" rev="0"/>
          </a:camera>
          <a:lightRig rig="threePt" dir="t">
            <a:rot lat="0" lon="0" rev="2700000"/>
          </a:lightRig>
        </a:scene3d>
        <a:sp3d>
          <a:bevelT w="63500" h="50800"/>
        </a:sp3d>
      </xdr:spPr>
    </xdr:pic>
    <xdr:clientData/>
  </xdr:twoCellAnchor>
  <xdr:twoCellAnchor>
    <xdr:from>
      <xdr:col>3</xdr:col>
      <xdr:colOff>525774</xdr:colOff>
      <xdr:row>38</xdr:row>
      <xdr:rowOff>2634</xdr:rowOff>
    </xdr:from>
    <xdr:to>
      <xdr:col>5</xdr:col>
      <xdr:colOff>274330</xdr:colOff>
      <xdr:row>43</xdr:row>
      <xdr:rowOff>94074</xdr:rowOff>
    </xdr:to>
    <xdr:sp macro="" textlink="">
      <xdr:nvSpPr>
        <xdr:cNvPr id="14" name="矢印: 上カーブ 13">
          <a:extLst>
            <a:ext uri="{FF2B5EF4-FFF2-40B4-BE49-F238E27FC236}">
              <a16:creationId xmlns:a16="http://schemas.microsoft.com/office/drawing/2014/main" id="{9BEF74FF-F903-6483-3E8E-14481D6C99DF}"/>
            </a:ext>
          </a:extLst>
        </xdr:cNvPr>
        <xdr:cNvSpPr/>
      </xdr:nvSpPr>
      <xdr:spPr>
        <a:xfrm rot="18132381">
          <a:off x="2325372" y="9125036"/>
          <a:ext cx="955040" cy="693436"/>
        </a:xfrm>
        <a:prstGeom prst="curvedUpArrow">
          <a:avLst>
            <a:gd name="adj1" fmla="val 25000"/>
            <a:gd name="adj2" fmla="val 50000"/>
            <a:gd name="adj3" fmla="val 49629"/>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13</xdr:col>
      <xdr:colOff>273133</xdr:colOff>
      <xdr:row>40</xdr:row>
      <xdr:rowOff>1</xdr:rowOff>
    </xdr:from>
    <xdr:to>
      <xdr:col>16</xdr:col>
      <xdr:colOff>254000</xdr:colOff>
      <xdr:row>44</xdr:row>
      <xdr:rowOff>0</xdr:rowOff>
    </xdr:to>
    <xdr:sp macro="" textlink="">
      <xdr:nvSpPr>
        <xdr:cNvPr id="15" name="矢印: 上カーブ 14">
          <a:extLst>
            <a:ext uri="{FF2B5EF4-FFF2-40B4-BE49-F238E27FC236}">
              <a16:creationId xmlns:a16="http://schemas.microsoft.com/office/drawing/2014/main" id="{7A6CAF8B-39F9-4B81-B373-82E853011923}"/>
            </a:ext>
          </a:extLst>
        </xdr:cNvPr>
        <xdr:cNvSpPr/>
      </xdr:nvSpPr>
      <xdr:spPr>
        <a:xfrm>
          <a:off x="7120973" y="9337041"/>
          <a:ext cx="1616627" cy="690879"/>
        </a:xfrm>
        <a:prstGeom prst="curvedUpArrow">
          <a:avLst>
            <a:gd name="adj1" fmla="val 25000"/>
            <a:gd name="adj2" fmla="val 50000"/>
            <a:gd name="adj3" fmla="val 50747"/>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13</xdr:col>
      <xdr:colOff>497841</xdr:colOff>
      <xdr:row>18</xdr:row>
      <xdr:rowOff>40639</xdr:rowOff>
    </xdr:from>
    <xdr:to>
      <xdr:col>14</xdr:col>
      <xdr:colOff>581677</xdr:colOff>
      <xdr:row>23</xdr:row>
      <xdr:rowOff>40639</xdr:rowOff>
    </xdr:to>
    <xdr:sp macro="" textlink="">
      <xdr:nvSpPr>
        <xdr:cNvPr id="16" name="矢印: 上カーブ 15">
          <a:extLst>
            <a:ext uri="{FF2B5EF4-FFF2-40B4-BE49-F238E27FC236}">
              <a16:creationId xmlns:a16="http://schemas.microsoft.com/office/drawing/2014/main" id="{698833E7-C542-49EC-9C9C-CAC6731C22CA}"/>
            </a:ext>
          </a:extLst>
        </xdr:cNvPr>
        <xdr:cNvSpPr/>
      </xdr:nvSpPr>
      <xdr:spPr>
        <a:xfrm rot="18132381">
          <a:off x="7214879" y="5617201"/>
          <a:ext cx="955040" cy="693436"/>
        </a:xfrm>
        <a:prstGeom prst="curvedUpArrow">
          <a:avLst>
            <a:gd name="adj1" fmla="val 25000"/>
            <a:gd name="adj2" fmla="val 50000"/>
            <a:gd name="adj3" fmla="val 49629"/>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589280</xdr:colOff>
      <xdr:row>20</xdr:row>
      <xdr:rowOff>0</xdr:rowOff>
    </xdr:from>
    <xdr:to>
      <xdr:col>4</xdr:col>
      <xdr:colOff>63516</xdr:colOff>
      <xdr:row>25</xdr:row>
      <xdr:rowOff>0</xdr:rowOff>
    </xdr:to>
    <xdr:sp macro="" textlink="">
      <xdr:nvSpPr>
        <xdr:cNvPr id="17" name="矢印: 上カーブ 16">
          <a:extLst>
            <a:ext uri="{FF2B5EF4-FFF2-40B4-BE49-F238E27FC236}">
              <a16:creationId xmlns:a16="http://schemas.microsoft.com/office/drawing/2014/main" id="{6D27BC6F-BCA7-4B21-AA34-A8A6DDB429E2}"/>
            </a:ext>
          </a:extLst>
        </xdr:cNvPr>
        <xdr:cNvSpPr/>
      </xdr:nvSpPr>
      <xdr:spPr>
        <a:xfrm rot="18132381">
          <a:off x="1779278" y="5922002"/>
          <a:ext cx="955040" cy="693436"/>
        </a:xfrm>
        <a:prstGeom prst="curvedUpArrow">
          <a:avLst>
            <a:gd name="adj1" fmla="val 25000"/>
            <a:gd name="adj2" fmla="val 50000"/>
            <a:gd name="adj3" fmla="val 49629"/>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xdr:col>
      <xdr:colOff>562018</xdr:colOff>
      <xdr:row>1</xdr:row>
      <xdr:rowOff>685654</xdr:rowOff>
    </xdr:from>
    <xdr:to>
      <xdr:col>11</xdr:col>
      <xdr:colOff>320000</xdr:colOff>
      <xdr:row>4</xdr:row>
      <xdr:rowOff>42351</xdr:rowOff>
    </xdr:to>
    <xdr:sp macro="" textlink="">
      <xdr:nvSpPr>
        <xdr:cNvPr id="18" name="矢印: 上カーブ 17">
          <a:extLst>
            <a:ext uri="{FF2B5EF4-FFF2-40B4-BE49-F238E27FC236}">
              <a16:creationId xmlns:a16="http://schemas.microsoft.com/office/drawing/2014/main" id="{4BFD0EB4-60B1-4FEB-8925-CF58C5ADA27B}"/>
            </a:ext>
          </a:extLst>
        </xdr:cNvPr>
        <xdr:cNvSpPr/>
      </xdr:nvSpPr>
      <xdr:spPr>
        <a:xfrm rot="18132381">
          <a:off x="4623460" y="1277492"/>
          <a:ext cx="1480137" cy="1170222"/>
        </a:xfrm>
        <a:prstGeom prst="curvedUpArrow">
          <a:avLst>
            <a:gd name="adj1" fmla="val 25000"/>
            <a:gd name="adj2" fmla="val 50000"/>
            <a:gd name="adj3" fmla="val 31463"/>
          </a:avLst>
        </a:prstGeom>
        <a:solidFill>
          <a:schemeClr val="accent3"/>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xdr:col>
      <xdr:colOff>191350</xdr:colOff>
      <xdr:row>2</xdr:row>
      <xdr:rowOff>245508</xdr:rowOff>
    </xdr:from>
    <xdr:to>
      <xdr:col>15</xdr:col>
      <xdr:colOff>152130</xdr:colOff>
      <xdr:row>9</xdr:row>
      <xdr:rowOff>53109</xdr:rowOff>
    </xdr:to>
    <xdr:sp macro="" textlink="">
      <xdr:nvSpPr>
        <xdr:cNvPr id="19" name="矢印: 上カーブ 18">
          <a:extLst>
            <a:ext uri="{FF2B5EF4-FFF2-40B4-BE49-F238E27FC236}">
              <a16:creationId xmlns:a16="http://schemas.microsoft.com/office/drawing/2014/main" id="{56FFBFBB-648F-47C0-82CA-DCFA4A9BD23E}"/>
            </a:ext>
          </a:extLst>
        </xdr:cNvPr>
        <xdr:cNvSpPr/>
      </xdr:nvSpPr>
      <xdr:spPr>
        <a:xfrm rot="21164439">
          <a:off x="4407750" y="1708548"/>
          <a:ext cx="3811420" cy="1362081"/>
        </a:xfrm>
        <a:prstGeom prst="curvedUpArrow">
          <a:avLst>
            <a:gd name="adj1" fmla="val 25000"/>
            <a:gd name="adj2" fmla="val 50000"/>
            <a:gd name="adj3" fmla="val 49629"/>
          </a:avLst>
        </a:prstGeom>
        <a:solidFill>
          <a:schemeClr val="accent6">
            <a:lumMod val="75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0</xdr:col>
      <xdr:colOff>1</xdr:colOff>
      <xdr:row>9</xdr:row>
      <xdr:rowOff>457200</xdr:rowOff>
    </xdr:from>
    <xdr:to>
      <xdr:col>15</xdr:col>
      <xdr:colOff>365761</xdr:colOff>
      <xdr:row>11</xdr:row>
      <xdr:rowOff>155020</xdr:rowOff>
    </xdr:to>
    <xdr:pic>
      <xdr:nvPicPr>
        <xdr:cNvPr id="20" name="図 19">
          <a:extLst>
            <a:ext uri="{FF2B5EF4-FFF2-40B4-BE49-F238E27FC236}">
              <a16:creationId xmlns:a16="http://schemas.microsoft.com/office/drawing/2014/main" id="{75721009-DECD-BA21-90A3-0FCD54267DF2}"/>
            </a:ext>
          </a:extLst>
        </xdr:cNvPr>
        <xdr:cNvPicPr>
          <a:picLocks noChangeAspect="1"/>
        </xdr:cNvPicPr>
      </xdr:nvPicPr>
      <xdr:blipFill>
        <a:blip xmlns:r="http://schemas.openxmlformats.org/officeDocument/2006/relationships" r:embed="rId10"/>
        <a:stretch>
          <a:fillRect/>
        </a:stretch>
      </xdr:blipFill>
      <xdr:spPr>
        <a:xfrm>
          <a:off x="1" y="3474720"/>
          <a:ext cx="8432800" cy="571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xdr:colOff>
      <xdr:row>4</xdr:row>
      <xdr:rowOff>0</xdr:rowOff>
    </xdr:from>
    <xdr:to>
      <xdr:col>13</xdr:col>
      <xdr:colOff>160020</xdr:colOff>
      <xdr:row>18</xdr:row>
      <xdr:rowOff>15240</xdr:rowOff>
    </xdr:to>
    <xdr:pic>
      <xdr:nvPicPr>
        <xdr:cNvPr id="4" name="図 3" descr="感染性胃腸炎患者報告数　直近5シーズン">
          <a:extLst>
            <a:ext uri="{FF2B5EF4-FFF2-40B4-BE49-F238E27FC236}">
              <a16:creationId xmlns:a16="http://schemas.microsoft.com/office/drawing/2014/main" id="{D3E8E5EE-2766-68A9-8F4E-FACE8C494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990600"/>
          <a:ext cx="7437120" cy="2773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777951</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29" name="図 28">
          <a:extLst>
            <a:ext uri="{FF2B5EF4-FFF2-40B4-BE49-F238E27FC236}">
              <a16:creationId xmlns:a16="http://schemas.microsoft.com/office/drawing/2014/main" id="{550164BA-3ABC-42ED-ACC9-07CCFCD522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6" name="図 35">
          <a:extLst>
            <a:ext uri="{FF2B5EF4-FFF2-40B4-BE49-F238E27FC236}">
              <a16:creationId xmlns:a16="http://schemas.microsoft.com/office/drawing/2014/main" id="{6BC65310-B27F-47DF-B66F-64F6801BB3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7" name="図 36">
          <a:extLst>
            <a:ext uri="{FF2B5EF4-FFF2-40B4-BE49-F238E27FC236}">
              <a16:creationId xmlns:a16="http://schemas.microsoft.com/office/drawing/2014/main" id="{E929A0B5-F69C-4E61-B5FA-8E334F8624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5" name="図 44">
          <a:extLst>
            <a:ext uri="{FF2B5EF4-FFF2-40B4-BE49-F238E27FC236}">
              <a16:creationId xmlns:a16="http://schemas.microsoft.com/office/drawing/2014/main" id="{14787536-E9EF-4D09-BA30-21AE684BC8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6" name="図 45">
          <a:extLst>
            <a:ext uri="{FF2B5EF4-FFF2-40B4-BE49-F238E27FC236}">
              <a16:creationId xmlns:a16="http://schemas.microsoft.com/office/drawing/2014/main" id="{0D5CCC66-B548-436F-A91E-71C5A4ED00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7" name="図 46">
          <a:extLst>
            <a:ext uri="{FF2B5EF4-FFF2-40B4-BE49-F238E27FC236}">
              <a16:creationId xmlns:a16="http://schemas.microsoft.com/office/drawing/2014/main" id="{E9879E01-A516-4DD7-A429-1550EA472E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8" name="図 47">
          <a:extLst>
            <a:ext uri="{FF2B5EF4-FFF2-40B4-BE49-F238E27FC236}">
              <a16:creationId xmlns:a16="http://schemas.microsoft.com/office/drawing/2014/main" id="{2E8073A6-461F-4E74-9E49-3DE037F70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9" name="図 48">
          <a:extLst>
            <a:ext uri="{FF2B5EF4-FFF2-40B4-BE49-F238E27FC236}">
              <a16:creationId xmlns:a16="http://schemas.microsoft.com/office/drawing/2014/main" id="{D46EFE26-25A4-4C83-B258-BF35C2282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0" name="図 49">
          <a:extLst>
            <a:ext uri="{FF2B5EF4-FFF2-40B4-BE49-F238E27FC236}">
              <a16:creationId xmlns:a16="http://schemas.microsoft.com/office/drawing/2014/main" id="{B3508170-2062-4442-936E-5B534BAEBF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1" name="図 50">
          <a:extLst>
            <a:ext uri="{FF2B5EF4-FFF2-40B4-BE49-F238E27FC236}">
              <a16:creationId xmlns:a16="http://schemas.microsoft.com/office/drawing/2014/main" id="{6CF1EC18-9141-4F73-85CD-48E5020308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2" name="図 51">
          <a:extLst>
            <a:ext uri="{FF2B5EF4-FFF2-40B4-BE49-F238E27FC236}">
              <a16:creationId xmlns:a16="http://schemas.microsoft.com/office/drawing/2014/main" id="{095E9CCD-D5B8-4874-8C78-503938BAA8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3" name="図 52">
          <a:extLst>
            <a:ext uri="{FF2B5EF4-FFF2-40B4-BE49-F238E27FC236}">
              <a16:creationId xmlns:a16="http://schemas.microsoft.com/office/drawing/2014/main" id="{C89B616C-DADF-4297-AD41-06B1D20DEF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4" name="図 53">
          <a:extLst>
            <a:ext uri="{FF2B5EF4-FFF2-40B4-BE49-F238E27FC236}">
              <a16:creationId xmlns:a16="http://schemas.microsoft.com/office/drawing/2014/main" id="{3EE27F0B-D664-4FB8-BB1E-B6CD6E6B10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5" name="図 54">
          <a:extLst>
            <a:ext uri="{FF2B5EF4-FFF2-40B4-BE49-F238E27FC236}">
              <a16:creationId xmlns:a16="http://schemas.microsoft.com/office/drawing/2014/main" id="{5E297243-3668-4492-8EBD-0807F933FA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23</xdr:row>
      <xdr:rowOff>0</xdr:rowOff>
    </xdr:from>
    <xdr:ext cx="45720" cy="7620"/>
    <xdr:pic>
      <xdr:nvPicPr>
        <xdr:cNvPr id="56" name="図 55">
          <a:extLst>
            <a:ext uri="{FF2B5EF4-FFF2-40B4-BE49-F238E27FC236}">
              <a16:creationId xmlns:a16="http://schemas.microsoft.com/office/drawing/2014/main" id="{4E7C3126-0B62-4493-89E6-AD2477DFF9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617375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29</xdr:row>
      <xdr:rowOff>0</xdr:rowOff>
    </xdr:from>
    <xdr:ext cx="45720" cy="7620"/>
    <xdr:pic>
      <xdr:nvPicPr>
        <xdr:cNvPr id="57" name="図 56">
          <a:extLst>
            <a:ext uri="{FF2B5EF4-FFF2-40B4-BE49-F238E27FC236}">
              <a16:creationId xmlns:a16="http://schemas.microsoft.com/office/drawing/2014/main" id="{D2CFD870-3759-4F4C-9219-37ED77F895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1233973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xdr:row>
      <xdr:rowOff>0</xdr:rowOff>
    </xdr:from>
    <xdr:ext cx="45720" cy="7620"/>
    <xdr:pic>
      <xdr:nvPicPr>
        <xdr:cNvPr id="58" name="図 57">
          <a:extLst>
            <a:ext uri="{FF2B5EF4-FFF2-40B4-BE49-F238E27FC236}">
              <a16:creationId xmlns:a16="http://schemas.microsoft.com/office/drawing/2014/main" id="{AEA3E453-ADD2-42A7-8C64-B923F641FD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0689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53</xdr:row>
      <xdr:rowOff>0</xdr:rowOff>
    </xdr:from>
    <xdr:ext cx="45720" cy="7620"/>
    <xdr:pic>
      <xdr:nvPicPr>
        <xdr:cNvPr id="59" name="図 58">
          <a:extLst>
            <a:ext uri="{FF2B5EF4-FFF2-40B4-BE49-F238E27FC236}">
              <a16:creationId xmlns:a16="http://schemas.microsoft.com/office/drawing/2014/main" id="{6DD7DCF5-0544-4E1A-B630-0854DD6BB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663042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58</xdr:row>
      <xdr:rowOff>0</xdr:rowOff>
    </xdr:from>
    <xdr:ext cx="45720" cy="7620"/>
    <xdr:pic>
      <xdr:nvPicPr>
        <xdr:cNvPr id="60" name="図 59">
          <a:extLst>
            <a:ext uri="{FF2B5EF4-FFF2-40B4-BE49-F238E27FC236}">
              <a16:creationId xmlns:a16="http://schemas.microsoft.com/office/drawing/2014/main" id="{51A6C239-A701-492B-9F69-EBDD546731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107024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62</xdr:row>
      <xdr:rowOff>0</xdr:rowOff>
    </xdr:from>
    <xdr:ext cx="45720" cy="7620"/>
    <xdr:pic>
      <xdr:nvPicPr>
        <xdr:cNvPr id="61" name="図 60">
          <a:extLst>
            <a:ext uri="{FF2B5EF4-FFF2-40B4-BE49-F238E27FC236}">
              <a16:creationId xmlns:a16="http://schemas.microsoft.com/office/drawing/2014/main" id="{52C3E77E-D8CE-4350-BBA6-BC860DD576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4996878"/>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35" name="図 34">
          <a:extLst>
            <a:ext uri="{FF2B5EF4-FFF2-40B4-BE49-F238E27FC236}">
              <a16:creationId xmlns:a16="http://schemas.microsoft.com/office/drawing/2014/main" id="{137CC7FA-74FC-4A04-B4ED-2727715BF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2" name="図 61">
          <a:extLst>
            <a:ext uri="{FF2B5EF4-FFF2-40B4-BE49-F238E27FC236}">
              <a16:creationId xmlns:a16="http://schemas.microsoft.com/office/drawing/2014/main" id="{4C979020-6F78-4D09-A475-315DC152C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3" name="図 62">
          <a:extLst>
            <a:ext uri="{FF2B5EF4-FFF2-40B4-BE49-F238E27FC236}">
              <a16:creationId xmlns:a16="http://schemas.microsoft.com/office/drawing/2014/main" id="{73FE766B-A692-4AC4-8BE0-FB1DC08DB2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4" name="図 63">
          <a:extLst>
            <a:ext uri="{FF2B5EF4-FFF2-40B4-BE49-F238E27FC236}">
              <a16:creationId xmlns:a16="http://schemas.microsoft.com/office/drawing/2014/main" id="{1F246A63-6116-4096-91D3-F4FB859B91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5" name="図 64">
          <a:extLst>
            <a:ext uri="{FF2B5EF4-FFF2-40B4-BE49-F238E27FC236}">
              <a16:creationId xmlns:a16="http://schemas.microsoft.com/office/drawing/2014/main" id="{CC12C8E7-31DB-4814-9321-B9C28571E4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7" name="図 66">
          <a:extLst>
            <a:ext uri="{FF2B5EF4-FFF2-40B4-BE49-F238E27FC236}">
              <a16:creationId xmlns:a16="http://schemas.microsoft.com/office/drawing/2014/main" id="{EE352F92-3108-42C2-B197-E8BB3D68B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23</xdr:row>
      <xdr:rowOff>0</xdr:rowOff>
    </xdr:from>
    <xdr:to>
      <xdr:col>4</xdr:col>
      <xdr:colOff>45720</xdr:colOff>
      <xdr:row>23</xdr:row>
      <xdr:rowOff>7620</xdr:rowOff>
    </xdr:to>
    <xdr:pic>
      <xdr:nvPicPr>
        <xdr:cNvPr id="75" name="図 74">
          <a:extLst>
            <a:ext uri="{FF2B5EF4-FFF2-40B4-BE49-F238E27FC236}">
              <a16:creationId xmlns:a16="http://schemas.microsoft.com/office/drawing/2014/main" id="{DAF6B4C6-EF79-43A3-B2F5-D95C56A163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53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76" name="図 75">
          <a:extLst>
            <a:ext uri="{FF2B5EF4-FFF2-40B4-BE49-F238E27FC236}">
              <a16:creationId xmlns:a16="http://schemas.microsoft.com/office/drawing/2014/main" id="{38517835-670D-4F19-B0B2-20BE04DC94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251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45720</xdr:colOff>
      <xdr:row>36</xdr:row>
      <xdr:rowOff>7620</xdr:rowOff>
    </xdr:to>
    <xdr:pic>
      <xdr:nvPicPr>
        <xdr:cNvPr id="77" name="図 76">
          <a:extLst>
            <a:ext uri="{FF2B5EF4-FFF2-40B4-BE49-F238E27FC236}">
              <a16:creationId xmlns:a16="http://schemas.microsoft.com/office/drawing/2014/main" id="{B20F5CDC-4485-4657-9BDB-CF6F35F3BA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625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45720</xdr:colOff>
      <xdr:row>46</xdr:row>
      <xdr:rowOff>7620</xdr:rowOff>
    </xdr:to>
    <xdr:pic>
      <xdr:nvPicPr>
        <xdr:cNvPr id="78" name="図 77">
          <a:extLst>
            <a:ext uri="{FF2B5EF4-FFF2-40B4-BE49-F238E27FC236}">
              <a16:creationId xmlns:a16="http://schemas.microsoft.com/office/drawing/2014/main" id="{5082DC80-C901-4B3C-B840-B56E81FE82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911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45720</xdr:colOff>
      <xdr:row>52</xdr:row>
      <xdr:rowOff>7620</xdr:rowOff>
    </xdr:to>
    <xdr:pic>
      <xdr:nvPicPr>
        <xdr:cNvPr id="79" name="図 78">
          <a:extLst>
            <a:ext uri="{FF2B5EF4-FFF2-40B4-BE49-F238E27FC236}">
              <a16:creationId xmlns:a16="http://schemas.microsoft.com/office/drawing/2014/main" id="{218E4C63-3CE7-4CB3-A194-DDD6DA7ADB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2829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45720</xdr:colOff>
      <xdr:row>57</xdr:row>
      <xdr:rowOff>7620</xdr:rowOff>
    </xdr:to>
    <xdr:pic>
      <xdr:nvPicPr>
        <xdr:cNvPr id="80" name="図 79">
          <a:extLst>
            <a:ext uri="{FF2B5EF4-FFF2-40B4-BE49-F238E27FC236}">
              <a16:creationId xmlns:a16="http://schemas.microsoft.com/office/drawing/2014/main" id="{3A1E18A0-8174-4D42-B463-7CE85CA878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4259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45720</xdr:colOff>
      <xdr:row>61</xdr:row>
      <xdr:rowOff>7620</xdr:rowOff>
    </xdr:to>
    <xdr:pic>
      <xdr:nvPicPr>
        <xdr:cNvPr id="81" name="図 80">
          <a:extLst>
            <a:ext uri="{FF2B5EF4-FFF2-40B4-BE49-F238E27FC236}">
              <a16:creationId xmlns:a16="http://schemas.microsoft.com/office/drawing/2014/main" id="{962BD5C9-F0D9-4058-BDAA-9D8C3EF155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340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38</xdr:row>
      <xdr:rowOff>769470</xdr:rowOff>
    </xdr:from>
    <xdr:ext cx="45720" cy="7620"/>
    <xdr:pic>
      <xdr:nvPicPr>
        <xdr:cNvPr id="66" name="図 65">
          <a:extLst>
            <a:ext uri="{FF2B5EF4-FFF2-40B4-BE49-F238E27FC236}">
              <a16:creationId xmlns:a16="http://schemas.microsoft.com/office/drawing/2014/main" id="{E3E7495D-D134-4655-AC96-B4C97C0C05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1320143"/>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37</xdr:row>
      <xdr:rowOff>769470</xdr:rowOff>
    </xdr:from>
    <xdr:ext cx="45720" cy="7620"/>
    <xdr:pic>
      <xdr:nvPicPr>
        <xdr:cNvPr id="69" name="図 68">
          <a:extLst>
            <a:ext uri="{FF2B5EF4-FFF2-40B4-BE49-F238E27FC236}">
              <a16:creationId xmlns:a16="http://schemas.microsoft.com/office/drawing/2014/main" id="{8B560CD8-F28D-4CF9-A97D-DC00F580E9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1670149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70" name="図 69">
          <a:extLst>
            <a:ext uri="{FF2B5EF4-FFF2-40B4-BE49-F238E27FC236}">
              <a16:creationId xmlns:a16="http://schemas.microsoft.com/office/drawing/2014/main" id="{971D621A-CD19-4CAF-A5B4-089ABE1BFD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1670149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23</xdr:row>
      <xdr:rowOff>0</xdr:rowOff>
    </xdr:from>
    <xdr:to>
      <xdr:col>4</xdr:col>
      <xdr:colOff>45720</xdr:colOff>
      <xdr:row>23</xdr:row>
      <xdr:rowOff>7620</xdr:rowOff>
    </xdr:to>
    <xdr:pic>
      <xdr:nvPicPr>
        <xdr:cNvPr id="85" name="図 84">
          <a:extLst>
            <a:ext uri="{FF2B5EF4-FFF2-40B4-BE49-F238E27FC236}">
              <a16:creationId xmlns:a16="http://schemas.microsoft.com/office/drawing/2014/main" id="{9038EFCE-E53C-478E-A136-42C4518EA9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86" name="図 85">
          <a:extLst>
            <a:ext uri="{FF2B5EF4-FFF2-40B4-BE49-F238E27FC236}">
              <a16:creationId xmlns:a16="http://schemas.microsoft.com/office/drawing/2014/main" id="{AB5E0F5B-9A3B-4822-9446-60B3DD3079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45720</xdr:colOff>
      <xdr:row>36</xdr:row>
      <xdr:rowOff>7620</xdr:rowOff>
    </xdr:to>
    <xdr:pic>
      <xdr:nvPicPr>
        <xdr:cNvPr id="87" name="図 86">
          <a:extLst>
            <a:ext uri="{FF2B5EF4-FFF2-40B4-BE49-F238E27FC236}">
              <a16:creationId xmlns:a16="http://schemas.microsoft.com/office/drawing/2014/main" id="{E5204CB0-78DD-4E3A-9040-EC4036D39C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86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45720</xdr:colOff>
      <xdr:row>46</xdr:row>
      <xdr:rowOff>7620</xdr:rowOff>
    </xdr:to>
    <xdr:pic>
      <xdr:nvPicPr>
        <xdr:cNvPr id="88" name="図 87">
          <a:extLst>
            <a:ext uri="{FF2B5EF4-FFF2-40B4-BE49-F238E27FC236}">
              <a16:creationId xmlns:a16="http://schemas.microsoft.com/office/drawing/2014/main" id="{94AFDD48-3BCF-4A25-9C0A-EEBD842CF7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45720</xdr:colOff>
      <xdr:row>52</xdr:row>
      <xdr:rowOff>7620</xdr:rowOff>
    </xdr:to>
    <xdr:pic>
      <xdr:nvPicPr>
        <xdr:cNvPr id="89" name="図 88">
          <a:extLst>
            <a:ext uri="{FF2B5EF4-FFF2-40B4-BE49-F238E27FC236}">
              <a16:creationId xmlns:a16="http://schemas.microsoft.com/office/drawing/2014/main" id="{20A7496F-27F8-4044-B9F3-716D30E7BE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45720</xdr:colOff>
      <xdr:row>57</xdr:row>
      <xdr:rowOff>7620</xdr:rowOff>
    </xdr:to>
    <xdr:pic>
      <xdr:nvPicPr>
        <xdr:cNvPr id="90" name="図 89">
          <a:extLst>
            <a:ext uri="{FF2B5EF4-FFF2-40B4-BE49-F238E27FC236}">
              <a16:creationId xmlns:a16="http://schemas.microsoft.com/office/drawing/2014/main" id="{3455C973-8B43-49DB-BEB4-C6E241F0A0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45720</xdr:colOff>
      <xdr:row>61</xdr:row>
      <xdr:rowOff>7620</xdr:rowOff>
    </xdr:to>
    <xdr:pic>
      <xdr:nvPicPr>
        <xdr:cNvPr id="91" name="図 90">
          <a:extLst>
            <a:ext uri="{FF2B5EF4-FFF2-40B4-BE49-F238E27FC236}">
              <a16:creationId xmlns:a16="http://schemas.microsoft.com/office/drawing/2014/main" id="{F3D7FCBC-3777-4F55-A127-4A6BFB4C35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651124</xdr:colOff>
      <xdr:row>8</xdr:row>
      <xdr:rowOff>22860</xdr:rowOff>
    </xdr:from>
    <xdr:to>
      <xdr:col>13</xdr:col>
      <xdr:colOff>518160</xdr:colOff>
      <xdr:row>16</xdr:row>
      <xdr:rowOff>76339</xdr:rowOff>
    </xdr:to>
    <xdr:grpSp>
      <xdr:nvGrpSpPr>
        <xdr:cNvPr id="68" name="グループ化 4">
          <a:extLst>
            <a:ext uri="{FF2B5EF4-FFF2-40B4-BE49-F238E27FC236}">
              <a16:creationId xmlns:a16="http://schemas.microsoft.com/office/drawing/2014/main" id="{5A3B2918-C4D0-43A6-8123-F98EBF4E0C9E}"/>
            </a:ext>
          </a:extLst>
        </xdr:cNvPr>
        <xdr:cNvGrpSpPr>
          <a:grpSpLocks/>
        </xdr:cNvGrpSpPr>
      </xdr:nvGrpSpPr>
      <xdr:grpSpPr bwMode="auto">
        <a:xfrm>
          <a:off x="5185024" y="1684020"/>
          <a:ext cx="7159376" cy="1394599"/>
          <a:chOff x="15480370" y="3871792"/>
          <a:chExt cx="7209369" cy="987253"/>
        </a:xfrm>
      </xdr:grpSpPr>
      <xdr:cxnSp macro="">
        <xdr:nvCxnSpPr>
          <xdr:cNvPr id="71" name="直線コネクタ 153">
            <a:extLst>
              <a:ext uri="{FF2B5EF4-FFF2-40B4-BE49-F238E27FC236}">
                <a16:creationId xmlns:a16="http://schemas.microsoft.com/office/drawing/2014/main" id="{3D23A5EA-ABDD-047A-D61C-4D9B8C56BCF4}"/>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72" name="直線コネクタ 153">
            <a:extLst>
              <a:ext uri="{FF2B5EF4-FFF2-40B4-BE49-F238E27FC236}">
                <a16:creationId xmlns:a16="http://schemas.microsoft.com/office/drawing/2014/main" id="{D8548814-1FDF-FBD4-1210-E7206A6C4DF5}"/>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73" name="直線コネクタ 153">
            <a:extLst>
              <a:ext uri="{FF2B5EF4-FFF2-40B4-BE49-F238E27FC236}">
                <a16:creationId xmlns:a16="http://schemas.microsoft.com/office/drawing/2014/main" id="{8F474BE0-AC0D-6165-1EBD-426FA7415516}"/>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4" name="直線コネクタ 153">
            <a:extLst>
              <a:ext uri="{FF2B5EF4-FFF2-40B4-BE49-F238E27FC236}">
                <a16:creationId xmlns:a16="http://schemas.microsoft.com/office/drawing/2014/main" id="{06DA6DA7-BF40-4AF3-62A8-34CD89B639E4}"/>
              </a:ext>
            </a:extLst>
          </xdr:cNvPr>
          <xdr:cNvCxnSpPr>
            <a:cxnSpLocks noChangeShapeType="1"/>
          </xdr:cNvCxnSpPr>
        </xdr:nvCxnSpPr>
        <xdr:spPr bwMode="auto">
          <a:xfrm flipV="1">
            <a:off x="15530423" y="4171099"/>
            <a:ext cx="7154928" cy="9167"/>
          </a:xfrm>
          <a:prstGeom prst="line">
            <a:avLst/>
          </a:prstGeom>
          <a:noFill/>
          <a:ln w="6350" algn="ctr">
            <a:solidFill>
              <a:srgbClr val="000000"/>
            </a:solidFill>
            <a:prstDash val="dash"/>
            <a:round/>
            <a:headEnd/>
            <a:tailEnd/>
          </a:ln>
        </xdr:spPr>
      </xdr:cxnSp>
      <xdr:cxnSp macro="">
        <xdr:nvCxnSpPr>
          <xdr:cNvPr id="82" name="直線コネクタ 153">
            <a:extLst>
              <a:ext uri="{FF2B5EF4-FFF2-40B4-BE49-F238E27FC236}">
                <a16:creationId xmlns:a16="http://schemas.microsoft.com/office/drawing/2014/main" id="{293F9655-5A01-A6BD-EEE5-51723BE221F7}"/>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83" name="Text Box 435">
          <a:extLst>
            <a:ext uri="{FF2B5EF4-FFF2-40B4-BE49-F238E27FC236}">
              <a16:creationId xmlns:a16="http://schemas.microsoft.com/office/drawing/2014/main" id="{E24747AE-9D86-44FB-9D5C-C2C99087CE5F}"/>
            </a:ext>
          </a:extLst>
        </xdr:cNvPr>
        <xdr:cNvSpPr txBox="1">
          <a:spLocks noChangeArrowheads="1"/>
        </xdr:cNvSpPr>
      </xdr:nvSpPr>
      <xdr:spPr bwMode="auto">
        <a:xfrm>
          <a:off x="5514975" y="554656"/>
          <a:ext cx="622958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a:t>
          </a:r>
          <a:r>
            <a:rPr lang="ja-JP" altLang="en-US" sz="1400" b="1" i="0" u="none" strike="noStrike" baseline="0">
              <a:solidFill>
                <a:srgbClr val="FF0000"/>
              </a:solidFill>
              <a:latin typeface="ＭＳ Ｐゴシック"/>
              <a:ea typeface="ＭＳ Ｐゴシック"/>
            </a:rPr>
            <a:t>レベル </a:t>
          </a:r>
          <a:r>
            <a:rPr lang="en-US" altLang="ja-JP" sz="1400" b="1" i="0" u="none" strike="noStrike" baseline="0">
              <a:solidFill>
                <a:srgbClr val="FF0000"/>
              </a:solidFill>
              <a:latin typeface="ＭＳ Ｐゴシック"/>
              <a:ea typeface="ＭＳ Ｐゴシック"/>
            </a:rPr>
            <a:t>3</a:t>
          </a:r>
          <a:r>
            <a:rPr lang="ja-JP" altLang="en-US" sz="1200" b="1" i="0" u="none" strike="noStrike" baseline="0">
              <a:solidFill>
                <a:srgbClr val="FF0000"/>
              </a:solidFill>
              <a:latin typeface="ＭＳ Ｐゴシック"/>
              <a:ea typeface="ＭＳ Ｐゴシック"/>
            </a:rPr>
            <a:t>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3</a:t>
          </a:r>
          <a:r>
            <a:rPr lang="en-US" altLang="ja-JP"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7.95</a:t>
          </a: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84" name="右矢印 4">
          <a:extLst>
            <a:ext uri="{FF2B5EF4-FFF2-40B4-BE49-F238E27FC236}">
              <a16:creationId xmlns:a16="http://schemas.microsoft.com/office/drawing/2014/main" id="{3FB94375-287C-4732-B68D-D695893BEBAD}"/>
            </a:ext>
          </a:extLst>
        </xdr:cNvPr>
        <xdr:cNvSpPr/>
      </xdr:nvSpPr>
      <xdr:spPr>
        <a:xfrm>
          <a:off x="2025014" y="176593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918076</xdr:colOff>
      <xdr:row>4</xdr:row>
      <xdr:rowOff>85842</xdr:rowOff>
    </xdr:from>
    <xdr:to>
      <xdr:col>9</xdr:col>
      <xdr:colOff>967740</xdr:colOff>
      <xdr:row>8</xdr:row>
      <xdr:rowOff>91440</xdr:rowOff>
    </xdr:to>
    <xdr:sp macro="" textlink="">
      <xdr:nvSpPr>
        <xdr:cNvPr id="92" name="線吹き出し 2 (枠付き) 14">
          <a:extLst>
            <a:ext uri="{FF2B5EF4-FFF2-40B4-BE49-F238E27FC236}">
              <a16:creationId xmlns:a16="http://schemas.microsoft.com/office/drawing/2014/main" id="{D801708E-22C7-4F6A-AE0A-F12F2675DC83}"/>
            </a:ext>
          </a:extLst>
        </xdr:cNvPr>
        <xdr:cNvSpPr/>
      </xdr:nvSpPr>
      <xdr:spPr bwMode="auto">
        <a:xfrm>
          <a:off x="5451976" y="1076442"/>
          <a:ext cx="2770004" cy="676158"/>
        </a:xfrm>
        <a:prstGeom prst="borderCallout2">
          <a:avLst>
            <a:gd name="adj1" fmla="val 102485"/>
            <a:gd name="adj2" fmla="val 49943"/>
            <a:gd name="adj3" fmla="val 191001"/>
            <a:gd name="adj4" fmla="val 109767"/>
            <a:gd name="adj5" fmla="val 191967"/>
            <a:gd name="adj6" fmla="val 121048"/>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ja-JP" altLang="en-US" sz="1300" b="1" i="0" u="none" strike="noStrike" baseline="0">
              <a:solidFill>
                <a:srgbClr val="FF0000"/>
              </a:solidFill>
              <a:latin typeface="ＭＳ Ｐゴシック"/>
              <a:ea typeface="ＭＳ Ｐゴシック"/>
            </a:rPr>
            <a:t>今週ですが、それでも</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18</a:t>
          </a:r>
          <a:r>
            <a:rPr lang="ja-JP" altLang="en-US" sz="1600" b="1" i="0" u="none" strike="noStrike" baseline="0">
              <a:solidFill>
                <a:srgbClr val="FF0000"/>
              </a:solidFill>
              <a:latin typeface="ＭＳ Ｐゴシック"/>
              <a:ea typeface="ＭＳ Ｐゴシック"/>
            </a:rPr>
            <a:t>件</a:t>
          </a:r>
        </a:p>
      </xdr:txBody>
    </xdr:sp>
    <xdr:clientData/>
  </xdr:twoCellAnchor>
  <xdr:twoCellAnchor>
    <xdr:from>
      <xdr:col>10</xdr:col>
      <xdr:colOff>374801</xdr:colOff>
      <xdr:row>11</xdr:row>
      <xdr:rowOff>51543</xdr:rowOff>
    </xdr:from>
    <xdr:to>
      <xdr:col>10</xdr:col>
      <xdr:colOff>647700</xdr:colOff>
      <xdr:row>13</xdr:row>
      <xdr:rowOff>6748</xdr:rowOff>
    </xdr:to>
    <xdr:sp macro="" textlink="">
      <xdr:nvSpPr>
        <xdr:cNvPr id="93" name="円/楕円 17">
          <a:extLst>
            <a:ext uri="{FF2B5EF4-FFF2-40B4-BE49-F238E27FC236}">
              <a16:creationId xmlns:a16="http://schemas.microsoft.com/office/drawing/2014/main" id="{713E092F-2C84-4316-B359-D44311A5E9D1}"/>
            </a:ext>
          </a:extLst>
        </xdr:cNvPr>
        <xdr:cNvSpPr>
          <a:spLocks noChangeArrowheads="1"/>
        </xdr:cNvSpPr>
      </xdr:nvSpPr>
      <xdr:spPr bwMode="auto">
        <a:xfrm>
          <a:off x="8733941" y="2215623"/>
          <a:ext cx="272899" cy="290485"/>
        </a:xfrm>
        <a:prstGeom prst="ellipse">
          <a:avLst/>
        </a:prstGeom>
        <a:noFill/>
        <a:ln w="25400" algn="ctr">
          <a:solidFill>
            <a:srgbClr val="00B050"/>
          </a:solidFill>
          <a:round/>
          <a:headEnd/>
          <a:tailEnd/>
        </a:ln>
      </xdr:spPr>
      <xdr:txBody>
        <a:bodyPr/>
        <a:lstStyle/>
        <a:p>
          <a:endParaRPr lang="ja-JP" altLang="en-US"/>
        </a:p>
      </xdr:txBody>
    </xdr:sp>
    <xdr:clientData/>
  </xdr:twoCellAnchor>
  <xdr:twoCellAnchor editAs="oneCell">
    <xdr:from>
      <xdr:col>5</xdr:col>
      <xdr:colOff>0</xdr:colOff>
      <xdr:row>2</xdr:row>
      <xdr:rowOff>0</xdr:rowOff>
    </xdr:from>
    <xdr:to>
      <xdr:col>6</xdr:col>
      <xdr:colOff>764990</xdr:colOff>
      <xdr:row>16</xdr:row>
      <xdr:rowOff>15240</xdr:rowOff>
    </xdr:to>
    <xdr:pic>
      <xdr:nvPicPr>
        <xdr:cNvPr id="6" name="図 5">
          <a:extLst>
            <a:ext uri="{FF2B5EF4-FFF2-40B4-BE49-F238E27FC236}">
              <a16:creationId xmlns:a16="http://schemas.microsoft.com/office/drawing/2014/main" id="{B90849C0-2404-A238-B18B-8842FDE655B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57500" y="548640"/>
          <a:ext cx="1664150" cy="2468880"/>
        </a:xfrm>
        <a:prstGeom prst="rect">
          <a:avLst/>
        </a:prstGeom>
      </xdr:spPr>
    </xdr:pic>
    <xdr:clientData/>
  </xdr:twoCellAnchor>
  <xdr:twoCellAnchor editAs="oneCell">
    <xdr:from>
      <xdr:col>0</xdr:col>
      <xdr:colOff>15240</xdr:colOff>
      <xdr:row>2</xdr:row>
      <xdr:rowOff>0</xdr:rowOff>
    </xdr:from>
    <xdr:to>
      <xdr:col>3</xdr:col>
      <xdr:colOff>274320</xdr:colOff>
      <xdr:row>15</xdr:row>
      <xdr:rowOff>167088</xdr:rowOff>
    </xdr:to>
    <xdr:pic>
      <xdr:nvPicPr>
        <xdr:cNvPr id="3" name="図 2">
          <a:extLst>
            <a:ext uri="{FF2B5EF4-FFF2-40B4-BE49-F238E27FC236}">
              <a16:creationId xmlns:a16="http://schemas.microsoft.com/office/drawing/2014/main" id="{600D26AE-F347-20E9-175E-C9B8E9B4E99A}"/>
            </a:ext>
          </a:extLst>
        </xdr:cNvPr>
        <xdr:cNvPicPr>
          <a:picLocks noChangeAspect="1"/>
        </xdr:cNvPicPr>
      </xdr:nvPicPr>
      <xdr:blipFill>
        <a:blip xmlns:r="http://schemas.openxmlformats.org/officeDocument/2006/relationships" r:embed="rId4"/>
        <a:stretch>
          <a:fillRect/>
        </a:stretch>
      </xdr:blipFill>
      <xdr:spPr>
        <a:xfrm>
          <a:off x="15240" y="548640"/>
          <a:ext cx="1744980" cy="24530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304800</xdr:colOff>
      <xdr:row>18</xdr:row>
      <xdr:rowOff>11530</xdr:rowOff>
    </xdr:to>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21CF9CC7-AE5D-46C0-81B4-F8D079C53E27}"/>
            </a:ext>
          </a:extLst>
        </xdr:cNvPr>
        <xdr:cNvSpPr>
          <a:spLocks noChangeAspect="1" noChangeArrowheads="1"/>
        </xdr:cNvSpPr>
      </xdr:nvSpPr>
      <xdr:spPr bwMode="auto">
        <a:xfrm>
          <a:off x="4991100" y="3497580"/>
          <a:ext cx="304800" cy="293470"/>
        </a:xfrm>
        <a:prstGeom prst="rect">
          <a:avLst/>
        </a:prstGeom>
        <a:noFill/>
        <a:ln w="9525">
          <a:noFill/>
          <a:miter lim="800000"/>
          <a:headEnd/>
          <a:tailEnd/>
        </a:ln>
      </xdr:spPr>
    </xdr:sp>
    <xdr:clientData/>
  </xdr:twoCellAnchor>
  <xdr:twoCellAnchor editAs="oneCell">
    <xdr:from>
      <xdr:col>15</xdr:col>
      <xdr:colOff>0</xdr:colOff>
      <xdr:row>12</xdr:row>
      <xdr:rowOff>0</xdr:rowOff>
    </xdr:from>
    <xdr:to>
      <xdr:col>15</xdr:col>
      <xdr:colOff>304800</xdr:colOff>
      <xdr:row>13</xdr:row>
      <xdr:rowOff>76201</xdr:rowOff>
    </xdr:to>
    <xdr:sp macro="" textlink="">
      <xdr:nvSpPr>
        <xdr:cNvPr id="3" name="AutoShape 74"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B3C28AD9-04E3-4ED4-BE7C-85FA2BB5BCFD}"/>
            </a:ext>
          </a:extLst>
        </xdr:cNvPr>
        <xdr:cNvSpPr>
          <a:spLocks noChangeAspect="1" noChangeArrowheads="1"/>
        </xdr:cNvSpPr>
      </xdr:nvSpPr>
      <xdr:spPr bwMode="auto">
        <a:xfrm>
          <a:off x="9791700" y="2651760"/>
          <a:ext cx="304800" cy="297181"/>
        </a:xfrm>
        <a:prstGeom prst="rect">
          <a:avLst/>
        </a:prstGeom>
        <a:noFill/>
        <a:ln w="9525">
          <a:noFill/>
          <a:miter lim="800000"/>
          <a:headEnd/>
          <a:tailEnd/>
        </a:ln>
      </xdr:spPr>
    </xdr:sp>
    <xdr:clientData/>
  </xdr:twoCellAnchor>
  <xdr:twoCellAnchor editAs="oneCell">
    <xdr:from>
      <xdr:col>15</xdr:col>
      <xdr:colOff>0</xdr:colOff>
      <xdr:row>12</xdr:row>
      <xdr:rowOff>0</xdr:rowOff>
    </xdr:from>
    <xdr:to>
      <xdr:col>15</xdr:col>
      <xdr:colOff>304800</xdr:colOff>
      <xdr:row>13</xdr:row>
      <xdr:rowOff>76201</xdr:rowOff>
    </xdr:to>
    <xdr:sp macro="" textlink="">
      <xdr:nvSpPr>
        <xdr:cNvPr id="4" name="AutoShape 76"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2"/>
          <a:extLst>
            <a:ext uri="{FF2B5EF4-FFF2-40B4-BE49-F238E27FC236}">
              <a16:creationId xmlns:a16="http://schemas.microsoft.com/office/drawing/2014/main" id="{886B25B1-749A-4B74-936F-CD5056525433}"/>
            </a:ext>
          </a:extLst>
        </xdr:cNvPr>
        <xdr:cNvSpPr>
          <a:spLocks noChangeAspect="1" noChangeArrowheads="1"/>
        </xdr:cNvSpPr>
      </xdr:nvSpPr>
      <xdr:spPr bwMode="auto">
        <a:xfrm>
          <a:off x="9791700" y="2651760"/>
          <a:ext cx="304800" cy="297181"/>
        </a:xfrm>
        <a:prstGeom prst="rect">
          <a:avLst/>
        </a:prstGeom>
        <a:noFill/>
        <a:ln w="9525">
          <a:noFill/>
          <a:miter lim="800000"/>
          <a:headEnd/>
          <a:tailEnd/>
        </a:ln>
      </xdr:spPr>
    </xdr:sp>
    <xdr:clientData/>
  </xdr:twoCellAnchor>
  <xdr:twoCellAnchor>
    <xdr:from>
      <xdr:col>5</xdr:col>
      <xdr:colOff>295275</xdr:colOff>
      <xdr:row>7</xdr:row>
      <xdr:rowOff>38100</xdr:rowOff>
    </xdr:from>
    <xdr:to>
      <xdr:col>6</xdr:col>
      <xdr:colOff>523875</xdr:colOff>
      <xdr:row>10</xdr:row>
      <xdr:rowOff>114300</xdr:rowOff>
    </xdr:to>
    <xdr:sp macro="" textlink="">
      <xdr:nvSpPr>
        <xdr:cNvPr id="5" name="右矢印 4">
          <a:extLst>
            <a:ext uri="{FF2B5EF4-FFF2-40B4-BE49-F238E27FC236}">
              <a16:creationId xmlns:a16="http://schemas.microsoft.com/office/drawing/2014/main" id="{65A2D789-C11C-4A00-A9C5-63E076DB11F8}"/>
            </a:ext>
          </a:extLst>
        </xdr:cNvPr>
        <xdr:cNvSpPr/>
      </xdr:nvSpPr>
      <xdr:spPr>
        <a:xfrm>
          <a:off x="3099435" y="1661160"/>
          <a:ext cx="845820" cy="6934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xdr:col>
      <xdr:colOff>0</xdr:colOff>
      <xdr:row>5</xdr:row>
      <xdr:rowOff>0</xdr:rowOff>
    </xdr:from>
    <xdr:to>
      <xdr:col>5</xdr:col>
      <xdr:colOff>252087</xdr:colOff>
      <xdr:row>13</xdr:row>
      <xdr:rowOff>201930</xdr:rowOff>
    </xdr:to>
    <xdr:pic>
      <xdr:nvPicPr>
        <xdr:cNvPr id="6" name="図 5">
          <a:extLst>
            <a:ext uri="{FF2B5EF4-FFF2-40B4-BE49-F238E27FC236}">
              <a16:creationId xmlns:a16="http://schemas.microsoft.com/office/drawing/2014/main" id="{13AB2D69-FE03-4012-A794-AA89D4FCD704}"/>
            </a:ext>
          </a:extLst>
        </xdr:cNvPr>
        <xdr:cNvPicPr>
          <a:picLocks noChangeAspect="1"/>
        </xdr:cNvPicPr>
      </xdr:nvPicPr>
      <xdr:blipFill>
        <a:blip xmlns:r="http://schemas.openxmlformats.org/officeDocument/2006/relationships" r:embed="rId3" cstate="print"/>
        <a:stretch>
          <a:fillRect/>
        </a:stretch>
      </xdr:blipFill>
      <xdr:spPr>
        <a:xfrm>
          <a:off x="335280" y="1196340"/>
          <a:ext cx="2720967" cy="187833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0</xdr:colOff>
      <xdr:row>15</xdr:row>
      <xdr:rowOff>31104</xdr:rowOff>
    </xdr:from>
    <xdr:to>
      <xdr:col>2</xdr:col>
      <xdr:colOff>4089919</xdr:colOff>
      <xdr:row>33</xdr:row>
      <xdr:rowOff>101913</xdr:rowOff>
    </xdr:to>
    <xdr:pic>
      <xdr:nvPicPr>
        <xdr:cNvPr id="4" name="図 3">
          <a:extLst>
            <a:ext uri="{FF2B5EF4-FFF2-40B4-BE49-F238E27FC236}">
              <a16:creationId xmlns:a16="http://schemas.microsoft.com/office/drawing/2014/main" id="{423EADAE-2F27-3AD1-1E7D-28EE55995517}"/>
            </a:ext>
          </a:extLst>
        </xdr:cNvPr>
        <xdr:cNvPicPr>
          <a:picLocks noChangeAspect="1"/>
        </xdr:cNvPicPr>
      </xdr:nvPicPr>
      <xdr:blipFill>
        <a:blip xmlns:r="http://schemas.openxmlformats.org/officeDocument/2006/relationships" r:embed="rId2"/>
        <a:stretch>
          <a:fillRect/>
        </a:stretch>
      </xdr:blipFill>
      <xdr:spPr>
        <a:xfrm>
          <a:off x="2107163" y="6181533"/>
          <a:ext cx="4089919" cy="32587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37</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25</xdr:row>
      <xdr:rowOff>66675</xdr:rowOff>
    </xdr:from>
    <xdr:to>
      <xdr:col>9</xdr:col>
      <xdr:colOff>447674</xdr:colOff>
      <xdr:row>27</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17</xdr:row>
      <xdr:rowOff>0</xdr:rowOff>
    </xdr:from>
    <xdr:to>
      <xdr:col>24</xdr:col>
      <xdr:colOff>851</xdr:colOff>
      <xdr:row>23</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21</xdr:row>
      <xdr:rowOff>95250</xdr:rowOff>
    </xdr:from>
    <xdr:to>
      <xdr:col>27</xdr:col>
      <xdr:colOff>171450</xdr:colOff>
      <xdr:row>25</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13</xdr:row>
      <xdr:rowOff>9525</xdr:rowOff>
    </xdr:from>
    <xdr:to>
      <xdr:col>31</xdr:col>
      <xdr:colOff>613410</xdr:colOff>
      <xdr:row>17</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177810" y="2674776"/>
          <a:ext cx="3488988" cy="0"/>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14</xdr:row>
      <xdr:rowOff>129541</xdr:rowOff>
    </xdr:from>
    <xdr:to>
      <xdr:col>13</xdr:col>
      <xdr:colOff>447675</xdr:colOff>
      <xdr:row>24</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229722" y="2674776"/>
          <a:ext cx="2391708" cy="711460"/>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17</xdr:row>
      <xdr:rowOff>0</xdr:rowOff>
    </xdr:from>
    <xdr:to>
      <xdr:col>9</xdr:col>
      <xdr:colOff>68580</xdr:colOff>
      <xdr:row>24</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93910" y="2674776"/>
          <a:ext cx="1782303" cy="711459"/>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27</xdr:row>
      <xdr:rowOff>39794</xdr:rowOff>
    </xdr:from>
    <xdr:to>
      <xdr:col>14</xdr:col>
      <xdr:colOff>5080</xdr:colOff>
      <xdr:row>54</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51490</xdr:colOff>
      <xdr:row>27</xdr:row>
      <xdr:rowOff>69046</xdr:rowOff>
    </xdr:from>
    <xdr:to>
      <xdr:col>28</xdr:col>
      <xdr:colOff>118376</xdr:colOff>
      <xdr:row>54</xdr:row>
      <xdr:rowOff>137626</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77756</xdr:colOff>
      <xdr:row>6</xdr:row>
      <xdr:rowOff>217714</xdr:rowOff>
    </xdr:from>
    <xdr:to>
      <xdr:col>18</xdr:col>
      <xdr:colOff>111303</xdr:colOff>
      <xdr:row>24</xdr:row>
      <xdr:rowOff>0</xdr:rowOff>
    </xdr:to>
    <xdr:cxnSp macro="">
      <xdr:nvCxnSpPr>
        <xdr:cNvPr id="23" name="直線矢印コネクタ 22">
          <a:extLst>
            <a:ext uri="{FF2B5EF4-FFF2-40B4-BE49-F238E27FC236}">
              <a16:creationId xmlns:a16="http://schemas.microsoft.com/office/drawing/2014/main" id="{7A29144E-041C-9143-99EF-12ABB118F1F4}"/>
            </a:ext>
          </a:extLst>
        </xdr:cNvPr>
        <xdr:cNvCxnSpPr/>
      </xdr:nvCxnSpPr>
      <xdr:spPr>
        <a:xfrm flipH="1" flipV="1">
          <a:off x="8770776" y="1492898"/>
          <a:ext cx="33547" cy="1928326"/>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373224</xdr:colOff>
      <xdr:row>6</xdr:row>
      <xdr:rowOff>225489</xdr:rowOff>
    </xdr:from>
    <xdr:to>
      <xdr:col>4</xdr:col>
      <xdr:colOff>93306</xdr:colOff>
      <xdr:row>24</xdr:row>
      <xdr:rowOff>23327</xdr:rowOff>
    </xdr:to>
    <xdr:cxnSp macro="">
      <xdr:nvCxnSpPr>
        <xdr:cNvPr id="21" name="直線矢印コネクタ 20">
          <a:extLst>
            <a:ext uri="{FF2B5EF4-FFF2-40B4-BE49-F238E27FC236}">
              <a16:creationId xmlns:a16="http://schemas.microsoft.com/office/drawing/2014/main" id="{E84FB067-99CA-4696-946D-6E3B5F007F0C}"/>
            </a:ext>
          </a:extLst>
        </xdr:cNvPr>
        <xdr:cNvCxnSpPr/>
      </xdr:nvCxnSpPr>
      <xdr:spPr>
        <a:xfrm flipH="1" flipV="1">
          <a:off x="1881673" y="1500673"/>
          <a:ext cx="186613" cy="1943878"/>
        </a:xfrm>
        <a:prstGeom prst="straightConnector1">
          <a:avLst/>
        </a:prstGeom>
        <a:ln>
          <a:solidFill>
            <a:schemeClr val="tx2">
              <a:lumMod val="60000"/>
              <a:lumOff val="4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77056</xdr:colOff>
      <xdr:row>25</xdr:row>
      <xdr:rowOff>17124</xdr:rowOff>
    </xdr:from>
    <xdr:to>
      <xdr:col>4</xdr:col>
      <xdr:colOff>186612</xdr:colOff>
      <xdr:row>43</xdr:row>
      <xdr:rowOff>7776</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2052036" y="3632736"/>
          <a:ext cx="109556" cy="3147509"/>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17</xdr:col>
      <xdr:colOff>419877</xdr:colOff>
      <xdr:row>25</xdr:row>
      <xdr:rowOff>8562</xdr:rowOff>
    </xdr:from>
    <xdr:to>
      <xdr:col>18</xdr:col>
      <xdr:colOff>196921</xdr:colOff>
      <xdr:row>44</xdr:row>
      <xdr:rowOff>116633</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flipH="1">
          <a:off x="8646367" y="3849664"/>
          <a:ext cx="243574" cy="3435989"/>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2</xdr:col>
      <xdr:colOff>4134448</xdr:colOff>
      <xdr:row>35</xdr:row>
      <xdr:rowOff>166688</xdr:rowOff>
    </xdr:to>
    <xdr:pic>
      <xdr:nvPicPr>
        <xdr:cNvPr id="3" name="図 2">
          <a:extLst>
            <a:ext uri="{FF2B5EF4-FFF2-40B4-BE49-F238E27FC236}">
              <a16:creationId xmlns:a16="http://schemas.microsoft.com/office/drawing/2014/main" id="{5020520A-41DD-BA4D-8E76-71A2F6CE117D}"/>
            </a:ext>
          </a:extLst>
        </xdr:cNvPr>
        <xdr:cNvPicPr>
          <a:picLocks noChangeAspect="1"/>
        </xdr:cNvPicPr>
      </xdr:nvPicPr>
      <xdr:blipFill>
        <a:blip xmlns:r="http://schemas.openxmlformats.org/officeDocument/2006/relationships" r:embed="rId1"/>
        <a:stretch>
          <a:fillRect/>
        </a:stretch>
      </xdr:blipFill>
      <xdr:spPr>
        <a:xfrm>
          <a:off x="1460500" y="10255250"/>
          <a:ext cx="5499698" cy="5476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F65789-BA0A-4B88-AA26-CEEF159CED25}" name="テーブル1" displayName="テーブル1" ref="A1:D22" totalsRowShown="0" tableBorderDxfId="7">
  <tableColumns count="4">
    <tableColumn id="1" xr3:uid="{7A3970F1-52BE-4C60-A959-B0C4449B7DBA}" name="食中毒情報 (3/31-4/5)"/>
    <tableColumn id="2" xr3:uid="{0B775AFF-E1A7-460B-953B-60F82CB58AB2}" name="発生"/>
    <tableColumn id="3" xr3:uid="{5662DF9B-DBF3-4319-B5FA-69D34FF0A511}" name="ソース"/>
    <tableColumn id="4" xr3:uid="{C9C679FC-A357-4158-9240-6FBD1C4B15DA}" name="日付" dataDxfId="6" dataCellStyle="標準 2"/>
  </tableColumns>
  <tableStyleInfo name="TableStyleLight2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ellness-news.co.jp/posts/250403-1/" TargetMode="External"/><Relationship Id="rId7" Type="http://schemas.openxmlformats.org/officeDocument/2006/relationships/printerSettings" Target="../printerSettings/printerSettings10.bin"/><Relationship Id="rId2" Type="http://schemas.openxmlformats.org/officeDocument/2006/relationships/hyperlink" Target="https://news.yahoo.co.jp/articles/0a477159fe31c2205cb8acfe4fa176a8f0d0d881" TargetMode="External"/><Relationship Id="rId1" Type="http://schemas.openxmlformats.org/officeDocument/2006/relationships/hyperlink" Target="https://s.minkabu.jp/news/4190579" TargetMode="External"/><Relationship Id="rId6" Type="http://schemas.openxmlformats.org/officeDocument/2006/relationships/hyperlink" Target="https://wellness-news.co.jp/posts/250401-4-2/" TargetMode="External"/><Relationship Id="rId5" Type="http://schemas.openxmlformats.org/officeDocument/2006/relationships/hyperlink" Target="https://news.yahoo.co.jp/articles/d110f08063d72bff24255fa56e2119d88448467d" TargetMode="External"/><Relationship Id="rId4" Type="http://schemas.openxmlformats.org/officeDocument/2006/relationships/hyperlink" Target="https://prtimes.jp/main/html/rd/p/000000619.000004729.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pharma-sc.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security-next.com/168725" TargetMode="External"/><Relationship Id="rId3" Type="http://schemas.openxmlformats.org/officeDocument/2006/relationships/hyperlink" Target="https://news.yahoo.co.jp/articles/c08207147d2618287f647904ffc18c79f8a5b441" TargetMode="External"/><Relationship Id="rId7" Type="http://schemas.openxmlformats.org/officeDocument/2006/relationships/hyperlink" Target="https://nordot.app/1279722790924288277?c=768367547562557440" TargetMode="External"/><Relationship Id="rId12" Type="http://schemas.openxmlformats.org/officeDocument/2006/relationships/table" Target="../tables/table1.xml"/><Relationship Id="rId2" Type="http://schemas.openxmlformats.org/officeDocument/2006/relationships/hyperlink" Target="https://news.ntv.co.jp/n/nib/category/society/niab05907e0aee40ba9775505e56ef56f6" TargetMode="External"/><Relationship Id="rId1" Type="http://schemas.openxmlformats.org/officeDocument/2006/relationships/hyperlink" Target="https://www.youtube.com/playlist?list=PLqFOooexXuozcltx57lJL4rtmXtKYHjdv" TargetMode="External"/><Relationship Id="rId6" Type="http://schemas.openxmlformats.org/officeDocument/2006/relationships/hyperlink" Target="https://nordot.app/1280834217502326828?c=768367547562557440" TargetMode="External"/><Relationship Id="rId11" Type="http://schemas.openxmlformats.org/officeDocument/2006/relationships/printerSettings" Target="../printerSettings/printerSettings5.bin"/><Relationship Id="rId5" Type="http://schemas.openxmlformats.org/officeDocument/2006/relationships/hyperlink" Target="https://www.fnn.jp/articles/-/852390" TargetMode="External"/><Relationship Id="rId10" Type="http://schemas.openxmlformats.org/officeDocument/2006/relationships/hyperlink" Target="https://news.nifty.com/topics/po/250330827831/" TargetMode="External"/><Relationship Id="rId4" Type="http://schemas.openxmlformats.org/officeDocument/2006/relationships/hyperlink" Target="https://news.yahoo.co.jp/articles/d9cd0503fd26b0489a59adbf9dfdd0ccf29146fc" TargetMode="External"/><Relationship Id="rId9" Type="http://schemas.openxmlformats.org/officeDocument/2006/relationships/hyperlink" Target="https://nordot.app/1279289660075246050?c=76836754756255744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news.nissyoku.co.jp/flash/1159705" TargetMode="External"/><Relationship Id="rId13" Type="http://schemas.openxmlformats.org/officeDocument/2006/relationships/hyperlink" Target="https://www.dailysunny.com/2025/04/03/%E7%B1%B3%E3%80%81%E6%97%A5%E6%9C%AC%E3%81%AE%E3%82%B3%E3%83%A1%E6%B5%81%E9%80%9A%E3%82%92%E5%95%8F%E9%A1%8C%E8%A6%96/" TargetMode="External"/><Relationship Id="rId3" Type="http://schemas.openxmlformats.org/officeDocument/2006/relationships/hyperlink" Target="https://www.nikkei.com/article/DGXZQOGN01E400R00C25A4000000/" TargetMode="External"/><Relationship Id="rId7" Type="http://schemas.openxmlformats.org/officeDocument/2006/relationships/hyperlink" Target="https://www.jiji.com/jc/article?k=3570597&amp;g=cgtn" TargetMode="External"/><Relationship Id="rId12" Type="http://schemas.openxmlformats.org/officeDocument/2006/relationships/hyperlink" Target="https://www.afpbb.com/articles/-/3570262" TargetMode="External"/><Relationship Id="rId2" Type="http://schemas.openxmlformats.org/officeDocument/2006/relationships/hyperlink" Target="https://www.dailysunny.com/2025/04/02/%E7%B1%B3%E7%9B%B8%E4%BA%92%E9%96%A2%E7%A8%8E%E3%80%81%E8%BC%B8%E5%85%A5%E5%93%81%E5%A4%A7%E9%83%A8%E5%88%86%E3%81%AB%E7%B4%8420%EF%BC%85%E8%AA%B2%E7%A8%8E%E6%A1%88/" TargetMode="External"/><Relationship Id="rId1" Type="http://schemas.openxmlformats.org/officeDocument/2006/relationships/hyperlink" Target="https://www.cnn.co.jp/travel/35231301.html?ref=rss" TargetMode="External"/><Relationship Id="rId6" Type="http://schemas.openxmlformats.org/officeDocument/2006/relationships/hyperlink" Target="https://www.jetro.go.jp/biznews/2025/04/05f876da165a31a0.html" TargetMode="External"/><Relationship Id="rId11" Type="http://schemas.openxmlformats.org/officeDocument/2006/relationships/hyperlink" Target="https://news.yahoo.co.jp/articles/7d00b8f24e299b6dcbd007e40b63f851cefe7b16" TargetMode="External"/><Relationship Id="rId5" Type="http://schemas.openxmlformats.org/officeDocument/2006/relationships/hyperlink" Target="https://www.youtube.com/watch?v=y62k3vnr_os" TargetMode="External"/><Relationship Id="rId10" Type="http://schemas.openxmlformats.org/officeDocument/2006/relationships/hyperlink" Target="https://topics.smt.docomo.ne.jp/article/recordchina/world/recordchina-RC_950852" TargetMode="External"/><Relationship Id="rId4" Type="http://schemas.openxmlformats.org/officeDocument/2006/relationships/hyperlink" Target="https://www.vietnam.vn/ja/bo-y-te-chi-dao-khan-vu-37-nguoi-nhap-vien-nghi-ngo-doc-sau-khi-an-banh-mi" TargetMode="External"/><Relationship Id="rId9" Type="http://schemas.openxmlformats.org/officeDocument/2006/relationships/hyperlink" Target="https://www.vietnam.vn/ja/canh-bao-nong-cua-lien-minh-chau-au-ve-nong-san-xuat-khau" TargetMode="External"/><Relationship Id="rId1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EB4F6-1686-4FBA-827B-89B092F30EEF}">
  <dimension ref="C1:BA37"/>
  <sheetViews>
    <sheetView view="pageBreakPreview" zoomScale="75" zoomScaleNormal="100" zoomScaleSheetLayoutView="75" workbookViewId="0">
      <selection activeCell="Z27" sqref="Z27"/>
    </sheetView>
  </sheetViews>
  <sheetFormatPr defaultRowHeight="13.2"/>
  <cols>
    <col min="1" max="1" width="10.33203125" customWidth="1"/>
    <col min="5" max="5" width="4.88671875" customWidth="1"/>
    <col min="7" max="7" width="1.77734375" customWidth="1"/>
    <col min="8" max="8" width="8.88671875" hidden="1" customWidth="1"/>
    <col min="10" max="10" width="11.6640625" customWidth="1"/>
    <col min="16" max="16" width="6.109375" customWidth="1"/>
    <col min="20" max="52" width="8.88671875" style="61"/>
    <col min="53" max="53" width="8.88671875" style="616"/>
  </cols>
  <sheetData>
    <row r="1" spans="3:22" customFormat="1" ht="34.200000000000003" customHeight="1"/>
    <row r="2" spans="3:22" customFormat="1" ht="81" customHeight="1">
      <c r="C2" s="619"/>
      <c r="D2" s="619"/>
      <c r="E2" s="619"/>
      <c r="F2" s="619"/>
      <c r="G2" s="619"/>
      <c r="H2" s="619"/>
      <c r="I2" s="619"/>
      <c r="J2" s="619"/>
      <c r="K2" s="619"/>
      <c r="L2" s="619"/>
      <c r="M2" s="619"/>
      <c r="N2" s="619"/>
      <c r="O2" s="619"/>
      <c r="P2" s="619"/>
      <c r="Q2" s="619"/>
      <c r="R2" s="619"/>
      <c r="S2" s="619"/>
      <c r="T2" s="619"/>
      <c r="U2" s="619"/>
      <c r="V2" s="619"/>
    </row>
    <row r="3" spans="3:22" customFormat="1" ht="81" customHeight="1">
      <c r="C3" s="619"/>
      <c r="D3" s="619"/>
      <c r="E3" s="619"/>
      <c r="F3" s="619"/>
      <c r="G3" s="619"/>
      <c r="H3" s="619"/>
      <c r="I3" s="619"/>
      <c r="J3" s="619"/>
      <c r="K3" s="619"/>
      <c r="L3" s="619"/>
      <c r="M3" s="619"/>
      <c r="N3" s="619"/>
      <c r="O3" s="619"/>
      <c r="P3" s="619"/>
      <c r="Q3" s="619"/>
      <c r="R3" s="619"/>
      <c r="S3" s="619"/>
      <c r="T3" s="619"/>
      <c r="U3" s="619"/>
      <c r="V3" s="619"/>
    </row>
    <row r="4" spans="3:22" customFormat="1" ht="5.4" customHeight="1"/>
    <row r="5" spans="3:22" customFormat="1" ht="5.4" customHeight="1"/>
    <row r="6" spans="3:22" customFormat="1" ht="5.4" customHeight="1"/>
    <row r="7" spans="3:22" customFormat="1" ht="5.4" customHeight="1"/>
    <row r="8" spans="3:22" customFormat="1" ht="5.4" customHeight="1"/>
    <row r="9" spans="3:22" customFormat="1"/>
    <row r="10" spans="3:22" customFormat="1" ht="55.2" customHeight="1"/>
    <row r="11" spans="3:22" customFormat="1"/>
    <row r="12" spans="3:22" customFormat="1"/>
    <row r="13" spans="3:22" customFormat="1"/>
    <row r="14" spans="3:22" customFormat="1" ht="24.6" customHeight="1"/>
    <row r="15" spans="3:22" customFormat="1" ht="24.6" customHeight="1"/>
    <row r="16" spans="3:22" customFormat="1" ht="7.2" customHeight="1"/>
    <row r="17" customFormat="1" ht="24.6" customHeight="1"/>
    <row r="18" customFormat="1" ht="13.2" customHeight="1"/>
    <row r="19" customFormat="1" ht="13.2" customHeight="1"/>
    <row r="20" customFormat="1" ht="13.2" customHeight="1"/>
    <row r="21" customFormat="1" ht="13.2" customHeight="1"/>
    <row r="22" customFormat="1"/>
    <row r="23" customFormat="1" ht="21" customHeight="1"/>
    <row r="24" customFormat="1" ht="13.2" customHeight="1"/>
    <row r="25" customFormat="1" ht="13.2" customHeight="1"/>
    <row r="26" customFormat="1"/>
    <row r="27" customFormat="1"/>
    <row r="28" customFormat="1"/>
    <row r="29" customFormat="1"/>
    <row r="30" customFormat="1"/>
    <row r="31" customFormat="1"/>
    <row r="32" customFormat="1"/>
    <row r="33" customFormat="1"/>
    <row r="34" customFormat="1"/>
    <row r="35" customFormat="1"/>
    <row r="36" customFormat="1"/>
    <row r="37" customFormat="1"/>
  </sheetData>
  <sheetProtection formatCells="0" formatColumns="0" formatRows="0" insertColumns="0" insertRows="0" insertHyperlinks="0" deleteColumns="0" deleteRows="0" sort="0" autoFilter="0" pivotTables="0"/>
  <phoneticPr fontId="83"/>
  <pageMargins left="0.7" right="0.7" top="0.75" bottom="0.75" header="0.3" footer="0.3"/>
  <pageSetup paperSize="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E47"/>
  <sheetViews>
    <sheetView view="pageBreakPreview" zoomScale="96" zoomScaleNormal="100" zoomScaleSheetLayoutView="96" workbookViewId="0">
      <selection activeCell="G7" sqref="G7"/>
    </sheetView>
  </sheetViews>
  <sheetFormatPr defaultColWidth="9" defaultRowHeight="13.2"/>
  <cols>
    <col min="1" max="1" width="21.33203125" style="24" customWidth="1"/>
    <col min="2" max="2" width="19.88671875" style="24" customWidth="1"/>
    <col min="3" max="3" width="91.6640625" style="143" customWidth="1"/>
    <col min="4" max="4" width="14.44140625" style="25" customWidth="1"/>
    <col min="5" max="5" width="13.6640625" style="25"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351" t="s">
        <v>486</v>
      </c>
      <c r="B1" s="357" t="s">
        <v>180</v>
      </c>
      <c r="C1" s="352" t="s">
        <v>316</v>
      </c>
      <c r="D1" s="353" t="s">
        <v>175</v>
      </c>
      <c r="E1" s="354" t="s">
        <v>176</v>
      </c>
    </row>
    <row r="2" spans="1:5" ht="23.4" customHeight="1">
      <c r="A2" s="620" t="s">
        <v>233</v>
      </c>
      <c r="B2" s="621" t="s">
        <v>257</v>
      </c>
      <c r="C2" s="622" t="s">
        <v>297</v>
      </c>
      <c r="D2" s="623">
        <v>45745</v>
      </c>
      <c r="E2" s="624">
        <v>45751</v>
      </c>
    </row>
    <row r="3" spans="1:5" ht="23.4" customHeight="1">
      <c r="A3" s="554" t="s">
        <v>233</v>
      </c>
      <c r="B3" s="555" t="s">
        <v>258</v>
      </c>
      <c r="C3" s="556" t="s">
        <v>298</v>
      </c>
      <c r="D3" s="557">
        <v>45750</v>
      </c>
      <c r="E3" s="558">
        <v>45751</v>
      </c>
    </row>
    <row r="4" spans="1:5" ht="23.4" customHeight="1">
      <c r="A4" s="590" t="s">
        <v>233</v>
      </c>
      <c r="B4" s="591" t="s">
        <v>259</v>
      </c>
      <c r="C4" s="592" t="s">
        <v>299</v>
      </c>
      <c r="D4" s="593">
        <v>45750</v>
      </c>
      <c r="E4" s="594">
        <v>45751</v>
      </c>
    </row>
    <row r="5" spans="1:5" ht="23.4" customHeight="1">
      <c r="A5" s="595" t="s">
        <v>232</v>
      </c>
      <c r="B5" s="596" t="s">
        <v>260</v>
      </c>
      <c r="C5" s="597" t="s">
        <v>300</v>
      </c>
      <c r="D5" s="598">
        <v>45750</v>
      </c>
      <c r="E5" s="599">
        <v>45751</v>
      </c>
    </row>
    <row r="6" spans="1:5" ht="23.4" customHeight="1">
      <c r="A6" s="590" t="s">
        <v>232</v>
      </c>
      <c r="B6" s="591" t="s">
        <v>261</v>
      </c>
      <c r="C6" s="592" t="s">
        <v>301</v>
      </c>
      <c r="D6" s="593">
        <v>45750</v>
      </c>
      <c r="E6" s="594">
        <v>45751</v>
      </c>
    </row>
    <row r="7" spans="1:5" ht="23.4" customHeight="1">
      <c r="A7" s="605" t="s">
        <v>232</v>
      </c>
      <c r="B7" s="606" t="s">
        <v>262</v>
      </c>
      <c r="C7" s="607" t="s">
        <v>302</v>
      </c>
      <c r="D7" s="608">
        <v>45750</v>
      </c>
      <c r="E7" s="609">
        <v>45751</v>
      </c>
    </row>
    <row r="8" spans="1:5" ht="23.4" customHeight="1">
      <c r="A8" s="554" t="s">
        <v>232</v>
      </c>
      <c r="B8" s="555" t="s">
        <v>263</v>
      </c>
      <c r="C8" s="556" t="s">
        <v>303</v>
      </c>
      <c r="D8" s="557">
        <v>45750</v>
      </c>
      <c r="E8" s="558">
        <v>45750</v>
      </c>
    </row>
    <row r="9" spans="1:5" ht="23.4" customHeight="1">
      <c r="A9" s="595" t="s">
        <v>232</v>
      </c>
      <c r="B9" s="596" t="s">
        <v>264</v>
      </c>
      <c r="C9" s="597" t="s">
        <v>304</v>
      </c>
      <c r="D9" s="598">
        <v>45749</v>
      </c>
      <c r="E9" s="599">
        <v>45750</v>
      </c>
    </row>
    <row r="10" spans="1:5" ht="23.4" customHeight="1">
      <c r="A10" s="554" t="s">
        <v>232</v>
      </c>
      <c r="B10" s="555" t="s">
        <v>265</v>
      </c>
      <c r="C10" s="556" t="s">
        <v>305</v>
      </c>
      <c r="D10" s="557">
        <v>45749</v>
      </c>
      <c r="E10" s="558">
        <v>45750</v>
      </c>
    </row>
    <row r="11" spans="1:5" ht="23.4" customHeight="1">
      <c r="A11" s="595" t="s">
        <v>232</v>
      </c>
      <c r="B11" s="596" t="s">
        <v>266</v>
      </c>
      <c r="C11" s="597" t="s">
        <v>306</v>
      </c>
      <c r="D11" s="598">
        <v>45749</v>
      </c>
      <c r="E11" s="599">
        <v>45750</v>
      </c>
    </row>
    <row r="12" spans="1:5" ht="23.4" customHeight="1">
      <c r="A12" s="595" t="s">
        <v>232</v>
      </c>
      <c r="B12" s="596" t="s">
        <v>267</v>
      </c>
      <c r="C12" s="597" t="s">
        <v>307</v>
      </c>
      <c r="D12" s="598">
        <v>45749</v>
      </c>
      <c r="E12" s="599">
        <v>45750</v>
      </c>
    </row>
    <row r="13" spans="1:5" ht="23.4" customHeight="1">
      <c r="A13" s="590" t="s">
        <v>232</v>
      </c>
      <c r="B13" s="591" t="s">
        <v>268</v>
      </c>
      <c r="C13" s="592" t="s">
        <v>308</v>
      </c>
      <c r="D13" s="593">
        <v>45749</v>
      </c>
      <c r="E13" s="594">
        <v>45749</v>
      </c>
    </row>
    <row r="14" spans="1:5" ht="23.4" customHeight="1">
      <c r="A14" s="590" t="s">
        <v>235</v>
      </c>
      <c r="B14" s="591" t="s">
        <v>269</v>
      </c>
      <c r="C14" s="592" t="s">
        <v>309</v>
      </c>
      <c r="D14" s="593">
        <v>45749</v>
      </c>
      <c r="E14" s="594">
        <v>45749</v>
      </c>
    </row>
    <row r="15" spans="1:5" ht="23.4" customHeight="1">
      <c r="A15" s="554" t="s">
        <v>235</v>
      </c>
      <c r="B15" s="555" t="s">
        <v>270</v>
      </c>
      <c r="C15" s="556" t="s">
        <v>310</v>
      </c>
      <c r="D15" s="557">
        <v>45749</v>
      </c>
      <c r="E15" s="558">
        <v>45749</v>
      </c>
    </row>
    <row r="16" spans="1:5" ht="23.4" customHeight="1">
      <c r="A16" s="590" t="s">
        <v>232</v>
      </c>
      <c r="B16" s="591" t="s">
        <v>271</v>
      </c>
      <c r="C16" s="592" t="s">
        <v>311</v>
      </c>
      <c r="D16" s="593">
        <v>45749</v>
      </c>
      <c r="E16" s="594">
        <v>45749</v>
      </c>
    </row>
    <row r="17" spans="1:5" ht="23.4" customHeight="1">
      <c r="A17" s="595" t="s">
        <v>232</v>
      </c>
      <c r="B17" s="596" t="s">
        <v>272</v>
      </c>
      <c r="C17" s="597" t="s">
        <v>312</v>
      </c>
      <c r="D17" s="598">
        <v>45748</v>
      </c>
      <c r="E17" s="599">
        <v>45749</v>
      </c>
    </row>
    <row r="18" spans="1:5" ht="23.4" customHeight="1">
      <c r="A18" s="595" t="s">
        <v>232</v>
      </c>
      <c r="B18" s="596" t="s">
        <v>273</v>
      </c>
      <c r="C18" s="597" t="s">
        <v>313</v>
      </c>
      <c r="D18" s="598">
        <v>45748</v>
      </c>
      <c r="E18" s="599">
        <v>45748</v>
      </c>
    </row>
    <row r="19" spans="1:5" ht="23.4" customHeight="1">
      <c r="A19" s="630" t="s">
        <v>233</v>
      </c>
      <c r="B19" s="631" t="s">
        <v>274</v>
      </c>
      <c r="C19" s="632" t="s">
        <v>314</v>
      </c>
      <c r="D19" s="633">
        <v>45748</v>
      </c>
      <c r="E19" s="634">
        <v>45748</v>
      </c>
    </row>
    <row r="20" spans="1:5" ht="23.4" customHeight="1">
      <c r="A20" s="605" t="s">
        <v>232</v>
      </c>
      <c r="B20" s="606" t="s">
        <v>275</v>
      </c>
      <c r="C20" s="607" t="s">
        <v>315</v>
      </c>
      <c r="D20" s="608">
        <v>45748</v>
      </c>
      <c r="E20" s="609">
        <v>45748</v>
      </c>
    </row>
    <row r="21" spans="1:5" ht="23.4" customHeight="1">
      <c r="A21" s="600" t="s">
        <v>276</v>
      </c>
      <c r="B21" s="601" t="s">
        <v>277</v>
      </c>
      <c r="C21" s="602" t="s">
        <v>278</v>
      </c>
      <c r="D21" s="603">
        <v>45748</v>
      </c>
      <c r="E21" s="604">
        <v>45748</v>
      </c>
    </row>
    <row r="22" spans="1:5" ht="23.4" customHeight="1">
      <c r="A22" s="625" t="s">
        <v>232</v>
      </c>
      <c r="B22" s="626" t="s">
        <v>279</v>
      </c>
      <c r="C22" s="627" t="s">
        <v>280</v>
      </c>
      <c r="D22" s="628">
        <v>45747</v>
      </c>
      <c r="E22" s="629">
        <v>45748</v>
      </c>
    </row>
    <row r="23" spans="1:5" ht="23.4" customHeight="1">
      <c r="A23" s="590" t="s">
        <v>235</v>
      </c>
      <c r="B23" s="591" t="s">
        <v>281</v>
      </c>
      <c r="C23" s="592" t="s">
        <v>282</v>
      </c>
      <c r="D23" s="593">
        <v>45747</v>
      </c>
      <c r="E23" s="594">
        <v>45748</v>
      </c>
    </row>
    <row r="24" spans="1:5" ht="23.4" customHeight="1">
      <c r="A24" s="590" t="s">
        <v>232</v>
      </c>
      <c r="B24" s="591" t="s">
        <v>283</v>
      </c>
      <c r="C24" s="592" t="s">
        <v>284</v>
      </c>
      <c r="D24" s="593">
        <v>45747</v>
      </c>
      <c r="E24" s="594">
        <v>45748</v>
      </c>
    </row>
    <row r="25" spans="1:5" ht="23.4" customHeight="1">
      <c r="A25" s="554" t="s">
        <v>232</v>
      </c>
      <c r="B25" s="555" t="s">
        <v>234</v>
      </c>
      <c r="C25" s="556" t="s">
        <v>285</v>
      </c>
      <c r="D25" s="557">
        <v>45747</v>
      </c>
      <c r="E25" s="558">
        <v>45748</v>
      </c>
    </row>
    <row r="26" spans="1:5" ht="23.4" customHeight="1">
      <c r="A26" s="595" t="s">
        <v>233</v>
      </c>
      <c r="B26" s="596" t="s">
        <v>277</v>
      </c>
      <c r="C26" s="597" t="s">
        <v>286</v>
      </c>
      <c r="D26" s="598">
        <v>45747</v>
      </c>
      <c r="E26" s="599">
        <v>45747</v>
      </c>
    </row>
    <row r="27" spans="1:5" ht="23.4" customHeight="1">
      <c r="A27" s="630" t="s">
        <v>235</v>
      </c>
      <c r="B27" s="631" t="s">
        <v>287</v>
      </c>
      <c r="C27" s="632" t="s">
        <v>288</v>
      </c>
      <c r="D27" s="633">
        <v>45745</v>
      </c>
      <c r="E27" s="634">
        <v>45747</v>
      </c>
    </row>
    <row r="28" spans="1:5" ht="23.4" customHeight="1">
      <c r="A28" s="595" t="s">
        <v>232</v>
      </c>
      <c r="B28" s="596" t="s">
        <v>265</v>
      </c>
      <c r="C28" s="597" t="s">
        <v>289</v>
      </c>
      <c r="D28" s="598">
        <v>45745</v>
      </c>
      <c r="E28" s="599">
        <v>45747</v>
      </c>
    </row>
    <row r="29" spans="1:5" ht="23.4" customHeight="1">
      <c r="A29" s="595" t="s">
        <v>232</v>
      </c>
      <c r="B29" s="596" t="s">
        <v>290</v>
      </c>
      <c r="C29" s="597" t="s">
        <v>291</v>
      </c>
      <c r="D29" s="598">
        <v>45744</v>
      </c>
      <c r="E29" s="599">
        <v>45747</v>
      </c>
    </row>
    <row r="30" spans="1:5" ht="23.4" customHeight="1">
      <c r="A30" s="590" t="s">
        <v>232</v>
      </c>
      <c r="B30" s="591" t="s">
        <v>292</v>
      </c>
      <c r="C30" s="592" t="s">
        <v>293</v>
      </c>
      <c r="D30" s="593">
        <v>45744</v>
      </c>
      <c r="E30" s="594">
        <v>45747</v>
      </c>
    </row>
    <row r="31" spans="1:5" ht="23.4" customHeight="1">
      <c r="A31" s="605" t="s">
        <v>232</v>
      </c>
      <c r="B31" s="606" t="s">
        <v>236</v>
      </c>
      <c r="C31" s="607" t="s">
        <v>294</v>
      </c>
      <c r="D31" s="608">
        <v>45744</v>
      </c>
      <c r="E31" s="609">
        <v>45747</v>
      </c>
    </row>
    <row r="32" spans="1:5" ht="23.4" customHeight="1">
      <c r="A32" s="590" t="s">
        <v>232</v>
      </c>
      <c r="B32" s="591" t="s">
        <v>295</v>
      </c>
      <c r="C32" s="592" t="s">
        <v>296</v>
      </c>
      <c r="D32" s="593">
        <v>45744</v>
      </c>
      <c r="E32" s="594">
        <v>45747</v>
      </c>
    </row>
    <row r="33" spans="1:5" ht="27.6" customHeight="1">
      <c r="A33" s="230" t="s">
        <v>212</v>
      </c>
      <c r="B33" s="231">
        <v>31</v>
      </c>
      <c r="C33" s="234"/>
      <c r="D33" s="160"/>
      <c r="E33" s="160"/>
    </row>
    <row r="34" spans="1:5" ht="19.2" customHeight="1">
      <c r="B34" s="493" t="s">
        <v>204</v>
      </c>
      <c r="D34" s="161"/>
      <c r="E34" s="161"/>
    </row>
    <row r="35" spans="1:5" ht="30" customHeight="1">
      <c r="B35" s="533"/>
      <c r="D35" s="161"/>
      <c r="E35" s="161"/>
    </row>
    <row r="36" spans="1:5" ht="30" customHeight="1">
      <c r="B36" s="533"/>
      <c r="D36" s="161"/>
      <c r="E36" s="161"/>
    </row>
    <row r="37" spans="1:5" ht="16.8" customHeight="1">
      <c r="A37" s="142" t="s">
        <v>177</v>
      </c>
    </row>
    <row r="38" spans="1:5" ht="16.8" customHeight="1">
      <c r="A38" s="866" t="s">
        <v>178</v>
      </c>
      <c r="B38" s="866"/>
      <c r="C38" s="866"/>
    </row>
    <row r="41" spans="1:5">
      <c r="A41" s="1"/>
      <c r="B41" s="1"/>
      <c r="C41" s="1"/>
      <c r="D41" s="1"/>
      <c r="E41" s="1"/>
    </row>
    <row r="42" spans="1:5">
      <c r="A42" s="1"/>
      <c r="B42" s="1"/>
      <c r="C42" s="1"/>
      <c r="D42" s="1"/>
      <c r="E42" s="1"/>
    </row>
    <row r="43" spans="1:5">
      <c r="A43" s="1"/>
      <c r="B43" s="1"/>
      <c r="C43" s="1"/>
      <c r="D43" s="1"/>
      <c r="E43" s="1"/>
    </row>
    <row r="44" spans="1:5">
      <c r="A44" s="1"/>
      <c r="B44" s="1"/>
      <c r="C44" s="1"/>
      <c r="D44" s="1"/>
      <c r="E44" s="1"/>
    </row>
    <row r="45" spans="1:5">
      <c r="A45" s="1"/>
      <c r="B45" s="1"/>
      <c r="C45" s="1"/>
      <c r="D45" s="1"/>
      <c r="E45" s="1"/>
    </row>
    <row r="46" spans="1:5">
      <c r="A46" s="1"/>
      <c r="B46" s="1"/>
      <c r="C46" s="1"/>
      <c r="D46" s="1"/>
      <c r="E46" s="1"/>
    </row>
    <row r="47" spans="1:5">
      <c r="A47" s="1"/>
      <c r="B47" s="1"/>
      <c r="C47" s="1"/>
      <c r="D47" s="1"/>
      <c r="E47" s="1"/>
    </row>
  </sheetData>
  <autoFilter ref="A1:E34" xr:uid="{00000000-0001-0000-0800-000000000000}"/>
  <mergeCells count="1">
    <mergeCell ref="A38:C38"/>
  </mergeCells>
  <phoneticPr fontId="28"/>
  <printOptions horizontalCentered="1" verticalCentered="1"/>
  <pageMargins left="0.64" right="0.39" top="0.98425196850393704" bottom="0.7" header="0.51181102362204722" footer="0.51181102362204722"/>
  <pageSetup paperSize="9" scale="28" orientation="landscape" horizontalDpi="300" verticalDpi="300" r:id="rId1"/>
  <headerFooter alignWithMargins="0"/>
  <colBreaks count="1" manualBreakCount="1">
    <brk id="5" max="2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53"/>
  <sheetViews>
    <sheetView view="pageBreakPreview" zoomScale="79" zoomScaleNormal="75" zoomScaleSheetLayoutView="79" workbookViewId="0">
      <selection activeCell="A2" sqref="A2"/>
    </sheetView>
  </sheetViews>
  <sheetFormatPr defaultColWidth="9" defaultRowHeight="19.2"/>
  <cols>
    <col min="1" max="1" width="231.88671875" style="3" customWidth="1"/>
    <col min="2" max="2" width="33.109375" style="2" hidden="1" customWidth="1"/>
    <col min="3" max="3" width="25.109375" style="146" customWidth="1"/>
    <col min="4" max="16384" width="9" style="1"/>
  </cols>
  <sheetData>
    <row r="1" spans="1:3" s="24" customFormat="1" ht="46.2" customHeight="1" thickBot="1">
      <c r="A1" s="379" t="s">
        <v>487</v>
      </c>
      <c r="B1" s="379" t="s">
        <v>215</v>
      </c>
      <c r="C1" s="439" t="s">
        <v>216</v>
      </c>
    </row>
    <row r="2" spans="1:3" ht="46.95" customHeight="1">
      <c r="A2" s="206" t="s">
        <v>462</v>
      </c>
      <c r="B2" s="359"/>
      <c r="C2" s="867">
        <v>45750</v>
      </c>
    </row>
    <row r="3" spans="1:3" ht="394.8" customHeight="1">
      <c r="A3" s="236" t="s">
        <v>463</v>
      </c>
      <c r="B3" s="360"/>
      <c r="C3" s="868"/>
    </row>
    <row r="4" spans="1:3" ht="34.950000000000003" customHeight="1" thickBot="1">
      <c r="A4" s="541" t="s">
        <v>464</v>
      </c>
      <c r="B4" s="1"/>
      <c r="C4" s="440"/>
    </row>
    <row r="5" spans="1:3" ht="51" customHeight="1">
      <c r="A5" s="576" t="s">
        <v>465</v>
      </c>
      <c r="B5" s="1"/>
      <c r="C5" s="575"/>
    </row>
    <row r="6" spans="1:3" ht="141.6" customHeight="1">
      <c r="A6" s="580" t="s">
        <v>466</v>
      </c>
      <c r="B6" s="1"/>
      <c r="C6" s="517">
        <v>45751</v>
      </c>
    </row>
    <row r="7" spans="1:3" ht="34.950000000000003" customHeight="1" thickBot="1">
      <c r="A7" s="577" t="s">
        <v>467</v>
      </c>
      <c r="B7" s="1"/>
      <c r="C7" s="575"/>
    </row>
    <row r="8" spans="1:3" ht="44.4" customHeight="1">
      <c r="A8" s="578" t="s">
        <v>468</v>
      </c>
      <c r="B8" s="1"/>
      <c r="C8" s="612"/>
    </row>
    <row r="9" spans="1:3" ht="118.8" customHeight="1">
      <c r="A9" s="581" t="s">
        <v>469</v>
      </c>
      <c r="B9" s="1"/>
      <c r="C9" s="517">
        <v>45750</v>
      </c>
    </row>
    <row r="10" spans="1:3" ht="34.950000000000003" customHeight="1" thickBot="1">
      <c r="A10" s="579" t="s">
        <v>470</v>
      </c>
      <c r="B10" s="1"/>
      <c r="C10" s="613"/>
    </row>
    <row r="11" spans="1:3" ht="46.95" customHeight="1">
      <c r="A11" s="568" t="s">
        <v>471</v>
      </c>
      <c r="B11" s="359"/>
      <c r="C11" s="867">
        <v>45749</v>
      </c>
    </row>
    <row r="12" spans="1:3" ht="229.8" customHeight="1">
      <c r="A12" s="236" t="s">
        <v>472</v>
      </c>
      <c r="B12" s="360"/>
      <c r="C12" s="868"/>
    </row>
    <row r="13" spans="1:3" ht="34.950000000000003" customHeight="1" thickBot="1">
      <c r="A13" s="541" t="s">
        <v>473</v>
      </c>
      <c r="B13" s="1"/>
      <c r="C13" s="440"/>
    </row>
    <row r="14" spans="1:3" ht="45.6" customHeight="1">
      <c r="A14" s="550" t="s">
        <v>474</v>
      </c>
      <c r="B14" s="359"/>
      <c r="C14" s="534"/>
    </row>
    <row r="15" spans="1:3" ht="374.4" customHeight="1">
      <c r="A15" s="551" t="s">
        <v>475</v>
      </c>
      <c r="B15" s="360"/>
      <c r="C15" s="538">
        <v>45749</v>
      </c>
    </row>
    <row r="16" spans="1:3" ht="37.200000000000003" customHeight="1" thickBot="1">
      <c r="A16" s="444" t="s">
        <v>476</v>
      </c>
      <c r="B16" s="445"/>
      <c r="C16" s="446"/>
    </row>
    <row r="17" spans="1:3" ht="49.2" hidden="1" customHeight="1">
      <c r="A17" s="206"/>
      <c r="B17" s="359"/>
      <c r="C17" s="867"/>
    </row>
    <row r="18" spans="1:3" ht="139.19999999999999" hidden="1" customHeight="1">
      <c r="A18" s="450"/>
      <c r="B18" s="360"/>
      <c r="C18" s="868"/>
    </row>
    <row r="19" spans="1:3" ht="39" hidden="1" customHeight="1" thickBot="1">
      <c r="A19" s="447"/>
      <c r="B19" s="1"/>
      <c r="C19" s="440"/>
    </row>
    <row r="20" spans="1:3" ht="51" hidden="1" customHeight="1">
      <c r="A20" s="372"/>
      <c r="B20" s="361"/>
      <c r="C20" s="870"/>
    </row>
    <row r="21" spans="1:3" ht="87" hidden="1" customHeight="1">
      <c r="A21" s="449"/>
      <c r="B21" s="362"/>
      <c r="C21" s="867"/>
    </row>
    <row r="22" spans="1:3" ht="43.2" hidden="1" customHeight="1" thickBot="1">
      <c r="A22" s="365"/>
      <c r="B22" s="366"/>
      <c r="C22" s="441"/>
    </row>
    <row r="23" spans="1:3" s="172" customFormat="1" ht="49.8" customHeight="1">
      <c r="A23" s="481" t="s">
        <v>477</v>
      </c>
      <c r="B23" s="364"/>
      <c r="C23" s="867">
        <v>45748</v>
      </c>
    </row>
    <row r="24" spans="1:3" ht="122.4" customHeight="1" thickBot="1">
      <c r="A24" s="448" t="s">
        <v>478</v>
      </c>
      <c r="B24" s="356"/>
      <c r="C24" s="868"/>
    </row>
    <row r="25" spans="1:3" s="173" customFormat="1" ht="40.200000000000003" customHeight="1" thickBot="1">
      <c r="A25" s="467" t="s">
        <v>479</v>
      </c>
      <c r="B25" s="238"/>
      <c r="C25" s="440"/>
    </row>
    <row r="26" spans="1:3" ht="49.2" hidden="1" customHeight="1">
      <c r="A26" s="454"/>
      <c r="B26" s="359"/>
      <c r="C26" s="870"/>
    </row>
    <row r="27" spans="1:3" ht="205.8" hidden="1" customHeight="1">
      <c r="A27" s="573"/>
      <c r="B27" s="360"/>
      <c r="C27" s="868"/>
    </row>
    <row r="28" spans="1:3" ht="39.6" hidden="1" customHeight="1" thickBot="1">
      <c r="A28" s="355"/>
      <c r="B28" s="1"/>
      <c r="C28" s="438"/>
    </row>
    <row r="29" spans="1:3" ht="51.6" hidden="1" customHeight="1">
      <c r="A29" s="614">
        <v>1.2354166666666666</v>
      </c>
      <c r="B29" s="1"/>
      <c r="C29" s="442"/>
    </row>
    <row r="30" spans="1:3" ht="207" hidden="1" customHeight="1" thickBot="1">
      <c r="A30" s="574"/>
      <c r="B30" s="1"/>
      <c r="C30" s="867"/>
    </row>
    <row r="31" spans="1:3" ht="38.4" hidden="1" customHeight="1" thickBot="1">
      <c r="A31" s="369"/>
      <c r="B31" s="370"/>
      <c r="C31" s="869"/>
    </row>
    <row r="32" spans="1:3" ht="51.6" hidden="1" customHeight="1">
      <c r="A32" s="217"/>
      <c r="B32" s="1"/>
      <c r="C32" s="442"/>
    </row>
    <row r="33" spans="1:3" ht="329.4" hidden="1" customHeight="1" thickBot="1">
      <c r="A33" s="455"/>
      <c r="B33" s="1"/>
      <c r="C33" s="867"/>
    </row>
    <row r="34" spans="1:3" ht="38.4" hidden="1" customHeight="1" thickBot="1">
      <c r="A34" s="369"/>
      <c r="B34" s="370"/>
      <c r="C34" s="869"/>
    </row>
    <row r="35" spans="1:3" ht="36.75" customHeight="1">
      <c r="A35" s="1" t="s">
        <v>179</v>
      </c>
    </row>
    <row r="36" spans="1:3" ht="36.75" customHeight="1"/>
    <row r="37" spans="1:3" ht="25.5" customHeight="1"/>
    <row r="38" spans="1:3" ht="32.25" customHeight="1"/>
    <row r="39" spans="1:3" ht="30.75" customHeight="1"/>
    <row r="40" spans="1:3" ht="42.75" customHeight="1"/>
    <row r="41" spans="1:3" ht="43.5" customHeight="1"/>
    <row r="42" spans="1:3" ht="27.75" customHeight="1"/>
    <row r="43" spans="1:3" ht="30.75" customHeight="1">
      <c r="A43" s="220"/>
    </row>
    <row r="44" spans="1:3" ht="29.25" customHeight="1"/>
    <row r="45" spans="1:3" ht="27" customHeight="1"/>
    <row r="46" spans="1:3" ht="27" customHeight="1"/>
    <row r="47" spans="1:3" ht="27" customHeight="1"/>
    <row r="48" spans="1:3" ht="27" customHeight="1"/>
    <row r="49" ht="27" customHeight="1"/>
    <row r="50" ht="27" customHeight="1"/>
    <row r="51" ht="27" customHeight="1"/>
    <row r="52" ht="27" customHeight="1"/>
    <row r="53" ht="27" customHeight="1"/>
  </sheetData>
  <mergeCells count="8">
    <mergeCell ref="C2:C3"/>
    <mergeCell ref="C33:C34"/>
    <mergeCell ref="C11:C12"/>
    <mergeCell ref="C26:C27"/>
    <mergeCell ref="C23:C24"/>
    <mergeCell ref="C30:C31"/>
    <mergeCell ref="C17:C18"/>
    <mergeCell ref="C20:C21"/>
  </mergeCells>
  <phoneticPr fontId="83"/>
  <hyperlinks>
    <hyperlink ref="A4" r:id="rId1" xr:uid="{B47697F4-09EE-489A-8F07-A869889F22AC}"/>
    <hyperlink ref="A7" r:id="rId2" xr:uid="{612BFCC2-0A4E-4397-86C3-905EEBC68459}"/>
    <hyperlink ref="A10" r:id="rId3" xr:uid="{7F10AF5A-DBD3-4671-B6BF-877BA6964ACA}"/>
    <hyperlink ref="A13" r:id="rId4" xr:uid="{CE1A6AEC-9438-4207-B323-F4304C398911}"/>
    <hyperlink ref="A16" r:id="rId5" xr:uid="{C231B1C2-2119-48B8-A40C-87EE3F8C07CC}"/>
    <hyperlink ref="A25" r:id="rId6" xr:uid="{8CCE2735-4D3E-4762-A0BE-97B920BA0867}"/>
  </hyperlinks>
  <pageMargins left="0" right="0" top="0.19685039370078741" bottom="0.39370078740157483" header="0" footer="0.19685039370078741"/>
  <pageSetup paperSize="9" scale="25" orientation="portrait" r:id="rId7"/>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
  <sheetViews>
    <sheetView view="pageBreakPreview" zoomScale="85" zoomScaleNormal="100" zoomScaleSheetLayoutView="85" workbookViewId="0">
      <selection activeCell="A2" sqref="A2:N2"/>
    </sheetView>
  </sheetViews>
  <sheetFormatPr defaultColWidth="9" defaultRowHeight="36" customHeight="1"/>
  <cols>
    <col min="1" max="13" width="9" style="1"/>
    <col min="14" max="14" width="118.33203125" style="1" customWidth="1"/>
    <col min="15" max="15" width="26.88671875" style="4" customWidth="1"/>
    <col min="16" max="16384" width="9" style="1"/>
  </cols>
  <sheetData>
    <row r="1" spans="1:16" ht="46.2" customHeight="1" thickBot="1">
      <c r="A1" s="871" t="s">
        <v>488</v>
      </c>
      <c r="B1" s="872"/>
      <c r="C1" s="872"/>
      <c r="D1" s="872"/>
      <c r="E1" s="872"/>
      <c r="F1" s="872"/>
      <c r="G1" s="872"/>
      <c r="H1" s="872"/>
      <c r="I1" s="872"/>
      <c r="J1" s="872"/>
      <c r="K1" s="872"/>
      <c r="L1" s="872"/>
      <c r="M1" s="872"/>
      <c r="N1" s="873"/>
    </row>
    <row r="2" spans="1:16" ht="40.200000000000003" customHeight="1">
      <c r="A2" s="874" t="s">
        <v>363</v>
      </c>
      <c r="B2" s="875"/>
      <c r="C2" s="875"/>
      <c r="D2" s="875"/>
      <c r="E2" s="875"/>
      <c r="F2" s="875"/>
      <c r="G2" s="875"/>
      <c r="H2" s="875"/>
      <c r="I2" s="875"/>
      <c r="J2" s="875"/>
      <c r="K2" s="875"/>
      <c r="L2" s="875"/>
      <c r="M2" s="875"/>
      <c r="N2" s="876"/>
    </row>
    <row r="3" spans="1:16" ht="163.19999999999999" customHeight="1" thickBot="1">
      <c r="A3" s="880" t="s">
        <v>364</v>
      </c>
      <c r="B3" s="881"/>
      <c r="C3" s="881"/>
      <c r="D3" s="881"/>
      <c r="E3" s="881"/>
      <c r="F3" s="881"/>
      <c r="G3" s="881"/>
      <c r="H3" s="881"/>
      <c r="I3" s="881"/>
      <c r="J3" s="881"/>
      <c r="K3" s="881"/>
      <c r="L3" s="881"/>
      <c r="M3" s="881"/>
      <c r="N3" s="882"/>
      <c r="P3" s="156"/>
    </row>
    <row r="4" spans="1:16" ht="40.799999999999997" customHeight="1" thickBot="1">
      <c r="A4" s="889" t="s">
        <v>365</v>
      </c>
      <c r="B4" s="890"/>
      <c r="C4" s="890"/>
      <c r="D4" s="890"/>
      <c r="E4" s="890"/>
      <c r="F4" s="890"/>
      <c r="G4" s="890"/>
      <c r="H4" s="890"/>
      <c r="I4" s="890"/>
      <c r="J4" s="890"/>
      <c r="K4" s="890"/>
      <c r="L4" s="890"/>
      <c r="M4" s="890"/>
      <c r="N4" s="891"/>
      <c r="O4" s="27"/>
    </row>
    <row r="5" spans="1:16" ht="279.60000000000002" customHeight="1" thickBot="1">
      <c r="A5" s="898" t="s">
        <v>366</v>
      </c>
      <c r="B5" s="899"/>
      <c r="C5" s="899"/>
      <c r="D5" s="899"/>
      <c r="E5" s="899"/>
      <c r="F5" s="899"/>
      <c r="G5" s="899"/>
      <c r="H5" s="899"/>
      <c r="I5" s="899"/>
      <c r="J5" s="899"/>
      <c r="K5" s="899"/>
      <c r="L5" s="899"/>
      <c r="M5" s="899"/>
      <c r="N5" s="900"/>
      <c r="O5" s="27"/>
    </row>
    <row r="6" spans="1:16" ht="44.4" customHeight="1" thickBot="1">
      <c r="A6" s="883" t="s">
        <v>432</v>
      </c>
      <c r="B6" s="884"/>
      <c r="C6" s="884"/>
      <c r="D6" s="884"/>
      <c r="E6" s="884"/>
      <c r="F6" s="884"/>
      <c r="G6" s="884"/>
      <c r="H6" s="884"/>
      <c r="I6" s="884"/>
      <c r="J6" s="884"/>
      <c r="K6" s="884"/>
      <c r="L6" s="884"/>
      <c r="M6" s="884"/>
      <c r="N6" s="885"/>
    </row>
    <row r="7" spans="1:16" ht="161.4" customHeight="1" thickBot="1">
      <c r="A7" s="886" t="s">
        <v>433</v>
      </c>
      <c r="B7" s="887"/>
      <c r="C7" s="887"/>
      <c r="D7" s="887"/>
      <c r="E7" s="887"/>
      <c r="F7" s="887"/>
      <c r="G7" s="887"/>
      <c r="H7" s="887"/>
      <c r="I7" s="887"/>
      <c r="J7" s="887"/>
      <c r="K7" s="887"/>
      <c r="L7" s="887"/>
      <c r="M7" s="887"/>
      <c r="N7" s="888"/>
      <c r="O7" s="26"/>
    </row>
    <row r="8" spans="1:16" ht="49.8" customHeight="1">
      <c r="A8" s="877" t="s">
        <v>434</v>
      </c>
      <c r="B8" s="878"/>
      <c r="C8" s="878"/>
      <c r="D8" s="878"/>
      <c r="E8" s="878"/>
      <c r="F8" s="878"/>
      <c r="G8" s="878"/>
      <c r="H8" s="878"/>
      <c r="I8" s="878"/>
      <c r="J8" s="878"/>
      <c r="K8" s="878"/>
      <c r="L8" s="878"/>
      <c r="M8" s="878"/>
      <c r="N8" s="879"/>
    </row>
    <row r="9" spans="1:16" ht="336" customHeight="1" thickBot="1">
      <c r="A9" s="902" t="s">
        <v>435</v>
      </c>
      <c r="B9" s="903"/>
      <c r="C9" s="903"/>
      <c r="D9" s="903"/>
      <c r="E9" s="903"/>
      <c r="F9" s="903"/>
      <c r="G9" s="903"/>
      <c r="H9" s="903"/>
      <c r="I9" s="903"/>
      <c r="J9" s="903"/>
      <c r="K9" s="903"/>
      <c r="L9" s="903"/>
      <c r="M9" s="903"/>
      <c r="N9" s="904"/>
    </row>
    <row r="10" spans="1:16" ht="49.8" customHeight="1">
      <c r="A10" s="874" t="s">
        <v>436</v>
      </c>
      <c r="B10" s="875"/>
      <c r="C10" s="875"/>
      <c r="D10" s="875"/>
      <c r="E10" s="875"/>
      <c r="F10" s="875"/>
      <c r="G10" s="875"/>
      <c r="H10" s="875"/>
      <c r="I10" s="875"/>
      <c r="J10" s="875"/>
      <c r="K10" s="875"/>
      <c r="L10" s="875"/>
      <c r="M10" s="875"/>
      <c r="N10" s="876"/>
    </row>
    <row r="11" spans="1:16" ht="141.6" customHeight="1" thickBot="1">
      <c r="A11" s="909" t="s">
        <v>437</v>
      </c>
      <c r="B11" s="910"/>
      <c r="C11" s="910"/>
      <c r="D11" s="910"/>
      <c r="E11" s="910"/>
      <c r="F11" s="910"/>
      <c r="G11" s="910"/>
      <c r="H11" s="910"/>
      <c r="I11" s="910"/>
      <c r="J11" s="910"/>
      <c r="K11" s="910"/>
      <c r="L11" s="910"/>
      <c r="M11" s="910"/>
      <c r="N11" s="911"/>
      <c r="P11" s="156"/>
    </row>
    <row r="12" spans="1:16" ht="49.8" hidden="1" customHeight="1">
      <c r="A12" s="892"/>
      <c r="B12" s="893"/>
      <c r="C12" s="893"/>
      <c r="D12" s="893"/>
      <c r="E12" s="893"/>
      <c r="F12" s="893"/>
      <c r="G12" s="893"/>
      <c r="H12" s="893"/>
      <c r="I12" s="893"/>
      <c r="J12" s="893"/>
      <c r="K12" s="893"/>
      <c r="L12" s="893"/>
      <c r="M12" s="893"/>
      <c r="N12" s="894"/>
      <c r="O12" s="1"/>
      <c r="P12" s="222"/>
    </row>
    <row r="13" spans="1:16" ht="49.8" hidden="1" customHeight="1" thickBot="1">
      <c r="A13" s="895"/>
      <c r="B13" s="896"/>
      <c r="C13" s="896"/>
      <c r="D13" s="896"/>
      <c r="E13" s="896"/>
      <c r="F13" s="896"/>
      <c r="G13" s="896"/>
      <c r="H13" s="896"/>
      <c r="I13" s="896"/>
      <c r="J13" s="896"/>
      <c r="K13" s="896"/>
      <c r="L13" s="896"/>
      <c r="M13" s="896"/>
      <c r="N13" s="897"/>
      <c r="O13" s="1"/>
      <c r="P13" s="222"/>
    </row>
    <row r="14" spans="1:16" ht="49.8" hidden="1" customHeight="1">
      <c r="A14" s="874"/>
      <c r="B14" s="912"/>
      <c r="C14" s="912"/>
      <c r="D14" s="912"/>
      <c r="E14" s="912"/>
      <c r="F14" s="912"/>
      <c r="G14" s="912"/>
      <c r="H14" s="912"/>
      <c r="I14" s="912"/>
      <c r="J14" s="912"/>
      <c r="K14" s="912"/>
      <c r="L14" s="912"/>
      <c r="M14" s="912"/>
      <c r="N14" s="913"/>
      <c r="O14" s="1"/>
      <c r="P14" s="222"/>
    </row>
    <row r="15" spans="1:16" ht="49.8" hidden="1" customHeight="1" thickBot="1">
      <c r="A15" s="880"/>
      <c r="B15" s="914"/>
      <c r="C15" s="914"/>
      <c r="D15" s="914"/>
      <c r="E15" s="914"/>
      <c r="F15" s="914"/>
      <c r="G15" s="914"/>
      <c r="H15" s="914"/>
      <c r="I15" s="914"/>
      <c r="J15" s="914"/>
      <c r="K15" s="914"/>
      <c r="L15" s="914"/>
      <c r="M15" s="914"/>
      <c r="N15" s="915"/>
      <c r="O15" s="1"/>
      <c r="P15" s="222"/>
    </row>
    <row r="16" spans="1:16" ht="49.8" hidden="1" customHeight="1">
      <c r="A16" s="907"/>
      <c r="B16" s="908"/>
      <c r="C16" s="908"/>
      <c r="D16" s="908"/>
      <c r="E16" s="908"/>
      <c r="F16" s="908"/>
      <c r="G16" s="908"/>
      <c r="H16" s="908"/>
      <c r="I16" s="908"/>
      <c r="J16" s="908"/>
      <c r="K16" s="908"/>
      <c r="L16" s="908"/>
      <c r="M16" s="908"/>
      <c r="N16" s="908"/>
    </row>
    <row r="17" spans="1:14" ht="49.8" hidden="1" customHeight="1" thickBot="1">
      <c r="A17" s="905"/>
      <c r="B17" s="906"/>
      <c r="C17" s="906"/>
      <c r="D17" s="906"/>
      <c r="E17" s="906"/>
      <c r="F17" s="906"/>
      <c r="G17" s="906"/>
      <c r="H17" s="906"/>
      <c r="I17" s="906"/>
      <c r="J17" s="906"/>
      <c r="K17" s="906"/>
      <c r="L17" s="906"/>
      <c r="M17" s="906"/>
      <c r="N17" s="906"/>
    </row>
    <row r="18" spans="1:14" ht="49.8" customHeight="1">
      <c r="A18" s="874" t="s">
        <v>187</v>
      </c>
      <c r="B18" s="875"/>
      <c r="C18" s="875"/>
      <c r="D18" s="875"/>
      <c r="E18" s="875"/>
      <c r="F18" s="875"/>
      <c r="G18" s="875"/>
      <c r="H18" s="875"/>
      <c r="I18" s="875"/>
      <c r="J18" s="875"/>
      <c r="K18" s="875"/>
      <c r="L18" s="875"/>
      <c r="M18" s="875"/>
      <c r="N18" s="876"/>
    </row>
    <row r="19" spans="1:14" ht="37.200000000000003" customHeight="1">
      <c r="A19" s="901" t="s">
        <v>187</v>
      </c>
      <c r="B19" s="881"/>
      <c r="C19" s="881"/>
      <c r="D19" s="881"/>
      <c r="E19" s="881"/>
      <c r="F19" s="881"/>
      <c r="G19" s="881"/>
      <c r="H19" s="881"/>
      <c r="I19" s="881"/>
      <c r="J19" s="881"/>
      <c r="K19" s="881"/>
      <c r="L19" s="881"/>
      <c r="M19" s="881"/>
      <c r="N19" s="882"/>
    </row>
    <row r="20" spans="1:14" ht="36" customHeight="1">
      <c r="B20" s="518"/>
    </row>
    <row r="21" spans="1:14" ht="36" customHeight="1">
      <c r="B21" s="76"/>
    </row>
    <row r="22" spans="1:14" ht="36" customHeight="1">
      <c r="B22" s="76"/>
    </row>
    <row r="23" spans="1:14" ht="36" customHeight="1">
      <c r="B23" s="519"/>
    </row>
    <row r="24" spans="1:14" ht="36" customHeight="1">
      <c r="B24" s="519"/>
    </row>
    <row r="25" spans="1:14" ht="36" customHeight="1">
      <c r="B25" s="519"/>
    </row>
  </sheetData>
  <mergeCells count="19">
    <mergeCell ref="A12:N12"/>
    <mergeCell ref="A13:N13"/>
    <mergeCell ref="A5:N5"/>
    <mergeCell ref="A18:N18"/>
    <mergeCell ref="A19:N19"/>
    <mergeCell ref="A9:N9"/>
    <mergeCell ref="A17:N17"/>
    <mergeCell ref="A16:N16"/>
    <mergeCell ref="A10:N10"/>
    <mergeCell ref="A11:N11"/>
    <mergeCell ref="A14:N14"/>
    <mergeCell ref="A15:N15"/>
    <mergeCell ref="A1:N1"/>
    <mergeCell ref="A2:N2"/>
    <mergeCell ref="A8:N8"/>
    <mergeCell ref="A3:N3"/>
    <mergeCell ref="A6:N6"/>
    <mergeCell ref="A7:N7"/>
    <mergeCell ref="A4:N4"/>
  </mergeCells>
  <phoneticPr fontId="15"/>
  <pageMargins left="0.7" right="0.7" top="0.75" bottom="0.75" header="0.3" footer="0.3"/>
  <pageSetup paperSize="9" scale="38"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A10"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77" t="s">
        <v>0</v>
      </c>
      <c r="B1" s="78"/>
      <c r="C1" s="78" t="s">
        <v>1</v>
      </c>
      <c r="D1" s="78"/>
      <c r="E1" s="78"/>
      <c r="F1" s="78"/>
      <c r="G1" s="78"/>
      <c r="H1" s="78"/>
      <c r="I1" s="56"/>
    </row>
    <row r="2" spans="1:9">
      <c r="A2" s="79" t="s">
        <v>2</v>
      </c>
      <c r="B2" s="80"/>
      <c r="C2" s="80"/>
      <c r="D2" s="80"/>
      <c r="E2" s="80"/>
      <c r="F2" s="80"/>
      <c r="G2" s="80"/>
      <c r="H2" s="80"/>
      <c r="I2" s="56"/>
    </row>
    <row r="3" spans="1:9" ht="15.75" customHeight="1">
      <c r="A3" s="655" t="s">
        <v>3</v>
      </c>
      <c r="B3" s="656"/>
      <c r="C3" s="656"/>
      <c r="D3" s="656"/>
      <c r="E3" s="656"/>
      <c r="F3" s="656"/>
      <c r="G3" s="656"/>
      <c r="H3" s="657"/>
      <c r="I3" s="56"/>
    </row>
    <row r="4" spans="1:9">
      <c r="A4" s="79" t="s">
        <v>4</v>
      </c>
      <c r="B4" s="80"/>
      <c r="C4" s="80"/>
      <c r="D4" s="80"/>
      <c r="E4" s="80"/>
      <c r="F4" s="80"/>
      <c r="G4" s="80"/>
      <c r="H4" s="80"/>
      <c r="I4" s="56"/>
    </row>
    <row r="5" spans="1:9">
      <c r="A5" s="79" t="s">
        <v>5</v>
      </c>
      <c r="B5" s="80"/>
      <c r="C5" s="80"/>
      <c r="D5" s="80"/>
      <c r="E5" s="80"/>
      <c r="F5" s="80"/>
      <c r="G5" s="80"/>
      <c r="H5" s="80"/>
      <c r="I5" s="56"/>
    </row>
    <row r="6" spans="1:9">
      <c r="A6" s="81" t="s">
        <v>2</v>
      </c>
      <c r="B6" s="82"/>
      <c r="C6" s="82"/>
      <c r="D6" s="82"/>
      <c r="E6" s="82"/>
      <c r="F6" s="82"/>
      <c r="G6" s="82"/>
      <c r="H6" s="82"/>
      <c r="I6" s="56"/>
    </row>
    <row r="7" spans="1:9">
      <c r="A7" s="81"/>
      <c r="B7" s="82"/>
      <c r="C7" s="82"/>
      <c r="D7" s="82"/>
      <c r="E7" s="82"/>
      <c r="F7" s="82"/>
      <c r="G7" s="82"/>
      <c r="H7" s="82"/>
      <c r="I7" s="56"/>
    </row>
    <row r="8" spans="1:9">
      <c r="A8" s="81" t="s">
        <v>6</v>
      </c>
      <c r="B8" s="82"/>
      <c r="C8" s="82"/>
      <c r="D8" s="82"/>
      <c r="E8" s="82"/>
      <c r="F8" s="82"/>
      <c r="G8" s="82"/>
      <c r="H8" s="82"/>
      <c r="I8" s="56"/>
    </row>
    <row r="9" spans="1:9">
      <c r="A9" s="83" t="s">
        <v>7</v>
      </c>
      <c r="B9" s="84"/>
      <c r="C9" s="84"/>
      <c r="D9" s="84"/>
      <c r="E9" s="84"/>
      <c r="F9" s="84"/>
      <c r="G9" s="84"/>
      <c r="H9" s="84"/>
      <c r="I9" s="56"/>
    </row>
    <row r="10" spans="1:9" ht="15" customHeight="1">
      <c r="A10" s="174" t="s">
        <v>8</v>
      </c>
      <c r="B10" s="94" t="str">
        <f>+'13　食中毒記事等 '!A2</f>
        <v>仕出し弁当を食べた32人が食中毒の症状　総社市内の仕出し店を5日間の営業停止処分に【岡山】</v>
      </c>
      <c r="C10" s="94"/>
      <c r="D10" s="96"/>
      <c r="E10" s="94"/>
      <c r="F10" s="97"/>
      <c r="G10" s="95"/>
      <c r="H10" s="95"/>
      <c r="I10" s="56"/>
    </row>
    <row r="11" spans="1:9" ht="15" customHeight="1">
      <c r="A11" s="174" t="s">
        <v>9</v>
      </c>
      <c r="B11" s="94" t="str">
        <f>+'13　ノロウイルス関連情報 '!H72</f>
        <v>管理レベル「3」　</v>
      </c>
      <c r="C11" s="94"/>
      <c r="D11" s="94" t="s">
        <v>10</v>
      </c>
      <c r="E11" s="94"/>
      <c r="F11" s="96">
        <f>+'13　ノロウイルス関連情報 '!G73</f>
        <v>7.95</v>
      </c>
      <c r="G11" s="94" t="str">
        <f>+'13　ノロウイルス関連情報 '!H73</f>
        <v>　：先週より</v>
      </c>
      <c r="H11" s="201">
        <f>+'13　ノロウイルス関連情報 '!I73</f>
        <v>-1.1000000000000005</v>
      </c>
      <c r="I11" s="56"/>
    </row>
    <row r="12" spans="1:9" s="64" customFormat="1" ht="15" customHeight="1">
      <c r="A12" s="98" t="s">
        <v>11</v>
      </c>
      <c r="B12" s="661" t="str">
        <f>+'13　残留農薬など'!A2</f>
        <v>コメから基準値超のカドミウム 小坂町の農事組合法人が生産</v>
      </c>
      <c r="C12" s="661"/>
      <c r="D12" s="661"/>
      <c r="E12" s="661"/>
      <c r="F12" s="661"/>
      <c r="G12" s="661"/>
      <c r="H12" s="99"/>
      <c r="I12" s="63"/>
    </row>
    <row r="13" spans="1:9" ht="15" customHeight="1">
      <c r="A13" s="93" t="s">
        <v>12</v>
      </c>
      <c r="B13" s="661" t="str">
        <f>+'13　食品表示'!A2</f>
        <v xml:space="preserve">食品表示ラベル作成を店舗でも、安心・安全・簡単に「sinops-CLOUD FoodCAS」提供開始 </v>
      </c>
      <c r="C13" s="661"/>
      <c r="D13" s="661"/>
      <c r="E13" s="661"/>
      <c r="F13" s="661"/>
      <c r="G13" s="661"/>
      <c r="H13" s="95"/>
      <c r="I13" s="56"/>
    </row>
    <row r="14" spans="1:9" ht="15" customHeight="1">
      <c r="A14" s="93" t="s">
        <v>13</v>
      </c>
      <c r="B14" s="95" t="str">
        <f>+'13　 海外情報'!A2</f>
        <v>豪華客船でノロウイルスの集団食中毒、乗客乗員２４０人以上が症状訴え</v>
      </c>
      <c r="D14" s="95"/>
      <c r="E14" s="95"/>
      <c r="F14" s="95"/>
      <c r="G14" s="95"/>
      <c r="H14" s="95"/>
      <c r="I14" s="56"/>
    </row>
    <row r="15" spans="1:9" ht="15" customHeight="1">
      <c r="A15" s="100" t="s">
        <v>14</v>
      </c>
      <c r="B15" s="101" t="str">
        <f>+'13　 海外情報'!A5</f>
        <v>トランプ氏が相互関税発表、日本は24％　全ての国に一律10％</v>
      </c>
      <c r="C15" s="658" t="s">
        <v>15</v>
      </c>
      <c r="D15" s="658"/>
      <c r="E15" s="658"/>
      <c r="F15" s="658"/>
      <c r="G15" s="658"/>
      <c r="H15" s="659"/>
      <c r="I15" s="56"/>
    </row>
    <row r="16" spans="1:9" ht="15" customHeight="1">
      <c r="A16" s="93" t="s">
        <v>16</v>
      </c>
      <c r="B16" s="94" t="str">
        <f>+'13　感染症統計'!A23</f>
        <v xml:space="preserve">2025年 第13週（3/24～3/30） </v>
      </c>
      <c r="C16" s="95"/>
      <c r="D16" s="94" t="s">
        <v>17</v>
      </c>
      <c r="E16" s="95"/>
      <c r="F16" s="95"/>
      <c r="G16" s="95"/>
      <c r="H16" s="95"/>
      <c r="I16" s="56"/>
    </row>
    <row r="17" spans="1:16" ht="15" customHeight="1">
      <c r="A17" s="93" t="s">
        <v>18</v>
      </c>
      <c r="B17" s="660" t="str">
        <f>+'12　国内感染症情報'!B2</f>
        <v>2025年第12週（3月17日〜3月23日）</v>
      </c>
      <c r="C17" s="660"/>
      <c r="D17" s="660"/>
      <c r="E17" s="660"/>
      <c r="F17" s="660"/>
      <c r="G17" s="660"/>
      <c r="H17" s="95"/>
      <c r="I17" s="56"/>
    </row>
    <row r="18" spans="1:16" ht="15" customHeight="1">
      <c r="A18" s="93" t="s">
        <v>19</v>
      </c>
      <c r="B18" s="658" t="str">
        <f>+'13 衛生訓話'!A2</f>
        <v>今週のお題(作業は決められた時間内に決められた温度内で行う)</v>
      </c>
      <c r="C18" s="658"/>
      <c r="D18" s="658"/>
      <c r="E18" s="658"/>
      <c r="F18" s="102"/>
      <c r="G18" s="95"/>
      <c r="H18" s="95"/>
      <c r="I18" s="56"/>
    </row>
    <row r="19" spans="1:16" ht="15" customHeight="1">
      <c r="A19" s="93" t="s">
        <v>20</v>
      </c>
      <c r="B19" s="95" t="s">
        <v>482</v>
      </c>
      <c r="D19" s="95"/>
      <c r="E19" s="95"/>
      <c r="F19" s="95" t="s">
        <v>17</v>
      </c>
      <c r="G19" s="95"/>
      <c r="H19" s="95"/>
      <c r="I19" s="56"/>
      <c r="P19" t="s">
        <v>21</v>
      </c>
    </row>
    <row r="20" spans="1:16" ht="15" customHeight="1">
      <c r="A20" s="93" t="s">
        <v>17</v>
      </c>
      <c r="B20" t="s">
        <v>23</v>
      </c>
      <c r="C20" s="95"/>
      <c r="D20" s="95"/>
      <c r="E20" s="95"/>
      <c r="F20" s="95"/>
      <c r="G20" s="95"/>
      <c r="H20" s="95"/>
      <c r="I20" s="56"/>
      <c r="L20" t="s">
        <v>15</v>
      </c>
    </row>
    <row r="21" spans="1:16">
      <c r="A21" s="83" t="s">
        <v>7</v>
      </c>
      <c r="B21" s="84"/>
      <c r="C21" s="84"/>
      <c r="D21" s="84"/>
      <c r="E21" s="84"/>
      <c r="F21" s="84"/>
      <c r="G21" s="84"/>
      <c r="H21" s="84"/>
      <c r="I21" s="56"/>
    </row>
    <row r="22" spans="1:16">
      <c r="A22" s="81" t="s">
        <v>17</v>
      </c>
      <c r="B22" s="82"/>
      <c r="C22" s="82"/>
      <c r="D22" s="82"/>
      <c r="E22" s="82"/>
      <c r="F22" s="82"/>
      <c r="G22" s="82"/>
      <c r="H22" s="82"/>
      <c r="I22" s="56"/>
    </row>
    <row r="23" spans="1:16">
      <c r="A23" s="57" t="s">
        <v>22</v>
      </c>
      <c r="I23" s="56"/>
    </row>
    <row r="24" spans="1:16">
      <c r="A24" s="56"/>
      <c r="I24" s="56"/>
    </row>
    <row r="25" spans="1:16">
      <c r="A25" s="56"/>
      <c r="I25" s="56"/>
    </row>
    <row r="26" spans="1:16">
      <c r="A26" s="56"/>
      <c r="I26" s="56"/>
    </row>
    <row r="27" spans="1:16">
      <c r="A27" s="56"/>
      <c r="I27" s="56"/>
    </row>
    <row r="28" spans="1:16">
      <c r="A28" s="56"/>
      <c r="I28" s="56"/>
    </row>
    <row r="29" spans="1:16">
      <c r="A29" s="56"/>
      <c r="I29" s="56"/>
    </row>
    <row r="30" spans="1:16">
      <c r="A30" s="56"/>
      <c r="H30" t="s">
        <v>23</v>
      </c>
      <c r="I30" s="56"/>
    </row>
    <row r="31" spans="1:16">
      <c r="A31" s="56"/>
      <c r="I31" s="56"/>
    </row>
    <row r="32" spans="1:16">
      <c r="A32" s="56"/>
      <c r="I32" s="56"/>
    </row>
    <row r="33" spans="1:9">
      <c r="A33" s="56"/>
      <c r="I33" s="56"/>
    </row>
    <row r="34" spans="1:9" ht="13.8" thickBot="1">
      <c r="A34" s="58"/>
      <c r="B34" s="59"/>
      <c r="C34" s="59"/>
      <c r="D34" s="59"/>
      <c r="E34" s="59"/>
      <c r="F34" s="59"/>
      <c r="G34" s="59"/>
      <c r="H34" s="59"/>
      <c r="I34" s="56"/>
    </row>
    <row r="35" spans="1:9" ht="13.8" thickTop="1"/>
    <row r="38" spans="1:9" ht="24.6">
      <c r="A38" s="66" t="s">
        <v>24</v>
      </c>
    </row>
    <row r="39" spans="1:9" ht="40.5" customHeight="1">
      <c r="A39" s="662" t="s">
        <v>25</v>
      </c>
      <c r="B39" s="662"/>
      <c r="C39" s="662"/>
      <c r="D39" s="662"/>
      <c r="E39" s="662"/>
      <c r="F39" s="662"/>
      <c r="G39" s="662"/>
    </row>
    <row r="40" spans="1:9" ht="30.75" customHeight="1">
      <c r="A40" s="654" t="s">
        <v>26</v>
      </c>
      <c r="B40" s="654"/>
      <c r="C40" s="654"/>
      <c r="D40" s="654"/>
      <c r="E40" s="654"/>
      <c r="F40" s="654"/>
      <c r="G40" s="654"/>
    </row>
    <row r="41" spans="1:9" ht="15">
      <c r="A41" s="67"/>
    </row>
    <row r="42" spans="1:9" ht="69.75" customHeight="1">
      <c r="A42" s="649" t="s">
        <v>27</v>
      </c>
      <c r="B42" s="649"/>
      <c r="C42" s="649"/>
      <c r="D42" s="649"/>
      <c r="E42" s="649"/>
      <c r="F42" s="649"/>
      <c r="G42" s="649"/>
    </row>
    <row r="43" spans="1:9" ht="35.25" customHeight="1">
      <c r="A43" s="654" t="s">
        <v>28</v>
      </c>
      <c r="B43" s="654"/>
      <c r="C43" s="654"/>
      <c r="D43" s="654"/>
      <c r="E43" s="654"/>
      <c r="F43" s="654"/>
      <c r="G43" s="654"/>
    </row>
    <row r="44" spans="1:9" ht="59.25" customHeight="1">
      <c r="A44" s="649" t="s">
        <v>29</v>
      </c>
      <c r="B44" s="649"/>
      <c r="C44" s="649"/>
      <c r="D44" s="649"/>
      <c r="E44" s="649"/>
      <c r="F44" s="649"/>
      <c r="G44" s="649"/>
    </row>
    <row r="45" spans="1:9" ht="15">
      <c r="A45" s="68"/>
    </row>
    <row r="46" spans="1:9" ht="27.75" customHeight="1">
      <c r="A46" s="651" t="s">
        <v>30</v>
      </c>
      <c r="B46" s="651"/>
      <c r="C46" s="651"/>
      <c r="D46" s="651"/>
      <c r="E46" s="651"/>
      <c r="F46" s="651"/>
      <c r="G46" s="651"/>
    </row>
    <row r="47" spans="1:9" ht="53.25" customHeight="1">
      <c r="A47" s="650" t="s">
        <v>31</v>
      </c>
      <c r="B47" s="649"/>
      <c r="C47" s="649"/>
      <c r="D47" s="649"/>
      <c r="E47" s="649"/>
      <c r="F47" s="649"/>
      <c r="G47" s="649"/>
    </row>
    <row r="48" spans="1:9" ht="15">
      <c r="A48" s="68"/>
    </row>
    <row r="49" spans="1:7" ht="32.25" customHeight="1">
      <c r="A49" s="651" t="s">
        <v>32</v>
      </c>
      <c r="B49" s="651"/>
      <c r="C49" s="651"/>
      <c r="D49" s="651"/>
      <c r="E49" s="651"/>
      <c r="F49" s="651"/>
      <c r="G49" s="651"/>
    </row>
    <row r="50" spans="1:7" ht="15">
      <c r="A50" s="67"/>
    </row>
    <row r="51" spans="1:7" ht="87" customHeight="1">
      <c r="A51" s="650" t="s">
        <v>33</v>
      </c>
      <c r="B51" s="649"/>
      <c r="C51" s="649"/>
      <c r="D51" s="649"/>
      <c r="E51" s="649"/>
      <c r="F51" s="649"/>
      <c r="G51" s="649"/>
    </row>
    <row r="52" spans="1:7" ht="15">
      <c r="A52" s="68"/>
    </row>
    <row r="53" spans="1:7" ht="32.25" customHeight="1">
      <c r="A53" s="651" t="s">
        <v>34</v>
      </c>
      <c r="B53" s="651"/>
      <c r="C53" s="651"/>
      <c r="D53" s="651"/>
      <c r="E53" s="651"/>
      <c r="F53" s="651"/>
      <c r="G53" s="651"/>
    </row>
    <row r="54" spans="1:7" ht="29.25" customHeight="1">
      <c r="A54" s="649" t="s">
        <v>35</v>
      </c>
      <c r="B54" s="649"/>
      <c r="C54" s="649"/>
      <c r="D54" s="649"/>
      <c r="E54" s="649"/>
      <c r="F54" s="649"/>
      <c r="G54" s="649"/>
    </row>
    <row r="55" spans="1:7" ht="15">
      <c r="A55" s="68"/>
    </row>
    <row r="56" spans="1:7" s="64" customFormat="1" ht="110.25" customHeight="1">
      <c r="A56" s="652" t="s">
        <v>36</v>
      </c>
      <c r="B56" s="653"/>
      <c r="C56" s="653"/>
      <c r="D56" s="653"/>
      <c r="E56" s="653"/>
      <c r="F56" s="653"/>
      <c r="G56" s="653"/>
    </row>
    <row r="57" spans="1:7" ht="34.5" customHeight="1">
      <c r="A57" s="654" t="s">
        <v>37</v>
      </c>
      <c r="B57" s="654"/>
      <c r="C57" s="654"/>
      <c r="D57" s="654"/>
      <c r="E57" s="654"/>
      <c r="F57" s="654"/>
      <c r="G57" s="654"/>
    </row>
    <row r="58" spans="1:7" ht="114" customHeight="1">
      <c r="A58" s="650" t="s">
        <v>38</v>
      </c>
      <c r="B58" s="649"/>
      <c r="C58" s="649"/>
      <c r="D58" s="649"/>
      <c r="E58" s="649"/>
      <c r="F58" s="649"/>
      <c r="G58" s="649"/>
    </row>
    <row r="59" spans="1:7" ht="109.5" customHeight="1">
      <c r="A59" s="649"/>
      <c r="B59" s="649"/>
      <c r="C59" s="649"/>
      <c r="D59" s="649"/>
      <c r="E59" s="649"/>
      <c r="F59" s="649"/>
      <c r="G59" s="649"/>
    </row>
    <row r="60" spans="1:7" ht="15">
      <c r="A60" s="68"/>
    </row>
    <row r="61" spans="1:7" s="65" customFormat="1" ht="57.75" customHeight="1">
      <c r="A61" s="649"/>
      <c r="B61" s="649"/>
      <c r="C61" s="649"/>
      <c r="D61" s="649"/>
      <c r="E61" s="649"/>
      <c r="F61" s="649"/>
      <c r="G61" s="649"/>
    </row>
  </sheetData>
  <mergeCells count="22">
    <mergeCell ref="A3:H3"/>
    <mergeCell ref="C15:H15"/>
    <mergeCell ref="B17:G17"/>
    <mergeCell ref="B12:G12"/>
    <mergeCell ref="A39:G39"/>
    <mergeCell ref="B13:G13"/>
    <mergeCell ref="B18:E18"/>
    <mergeCell ref="A47:G47"/>
    <mergeCell ref="A46:G46"/>
    <mergeCell ref="A53:G53"/>
    <mergeCell ref="A40:G40"/>
    <mergeCell ref="A42:G42"/>
    <mergeCell ref="A44:G44"/>
    <mergeCell ref="A43:G43"/>
    <mergeCell ref="A59:G59"/>
    <mergeCell ref="A58:G58"/>
    <mergeCell ref="A61:G61"/>
    <mergeCell ref="A51:G51"/>
    <mergeCell ref="A49:G49"/>
    <mergeCell ref="A56:G56"/>
    <mergeCell ref="A54:G54"/>
    <mergeCell ref="A57:G57"/>
  </mergeCells>
  <phoneticPr fontId="31"/>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7"/>
  <sheetViews>
    <sheetView tabSelected="1" zoomScaleNormal="100" zoomScaleSheetLayoutView="100" workbookViewId="0">
      <selection activeCell="H21" sqref="H21:L21"/>
    </sheetView>
  </sheetViews>
  <sheetFormatPr defaultColWidth="9" defaultRowHeight="13.2"/>
  <cols>
    <col min="1" max="1" width="12.77734375" style="33" customWidth="1"/>
    <col min="2" max="2" width="5.109375" style="33" customWidth="1"/>
    <col min="3" max="3" width="3.77734375" style="33" customWidth="1"/>
    <col min="4" max="4" width="6.88671875" style="33" customWidth="1"/>
    <col min="5" max="5" width="13.109375" style="33" customWidth="1"/>
    <col min="6" max="6" width="13.109375" style="52" customWidth="1"/>
    <col min="7" max="7" width="11.33203125" style="33" customWidth="1"/>
    <col min="8" max="8" width="26.6640625" style="44" customWidth="1"/>
    <col min="9" max="9" width="13" style="38" customWidth="1"/>
    <col min="10" max="10" width="16.109375" style="38" customWidth="1"/>
    <col min="11" max="11" width="13.44140625" style="52" customWidth="1"/>
    <col min="12" max="12" width="23.6640625" style="52" customWidth="1"/>
    <col min="13" max="13" width="13.44140625" style="42" customWidth="1"/>
    <col min="14" max="14" width="16.21875" style="33" customWidth="1"/>
    <col min="15" max="15" width="9" style="34"/>
    <col min="16" max="16384" width="9" style="33"/>
  </cols>
  <sheetData>
    <row r="1" spans="1:16" ht="26.25" customHeight="1" thickTop="1">
      <c r="A1" s="28" t="s">
        <v>39</v>
      </c>
      <c r="B1" s="29"/>
      <c r="C1" s="29"/>
      <c r="D1" s="30"/>
      <c r="E1" s="30"/>
      <c r="F1" s="31"/>
      <c r="G1" s="32"/>
      <c r="H1" s="175"/>
      <c r="I1" s="176" t="s">
        <v>40</v>
      </c>
      <c r="J1" s="177"/>
      <c r="K1" s="178"/>
      <c r="L1" s="179"/>
      <c r="M1" s="180"/>
    </row>
    <row r="2" spans="1:16" ht="17.399999999999999">
      <c r="A2" s="35"/>
      <c r="B2" s="105"/>
      <c r="C2" s="105"/>
      <c r="D2" s="105"/>
      <c r="E2" s="105"/>
      <c r="F2" s="105"/>
      <c r="G2" s="36"/>
      <c r="H2" s="181"/>
      <c r="I2" s="663" t="s">
        <v>206</v>
      </c>
      <c r="J2" s="663"/>
      <c r="K2" s="663"/>
      <c r="L2" s="663"/>
      <c r="M2" s="663"/>
      <c r="N2" s="90"/>
      <c r="O2" s="34" t="s">
        <v>218</v>
      </c>
      <c r="P2" s="69"/>
    </row>
    <row r="3" spans="1:16" ht="17.399999999999999">
      <c r="A3" s="705" t="s">
        <v>210</v>
      </c>
      <c r="B3" s="705"/>
      <c r="C3" s="706"/>
      <c r="D3" s="106"/>
      <c r="E3" s="106"/>
      <c r="F3" s="106"/>
      <c r="G3" s="37"/>
      <c r="H3" s="61"/>
      <c r="I3" s="184"/>
      <c r="J3" s="185"/>
      <c r="K3" s="186"/>
      <c r="L3" s="178"/>
      <c r="M3" s="187"/>
    </row>
    <row r="4" spans="1:16" ht="17.399999999999999">
      <c r="A4" s="705"/>
      <c r="B4" s="705"/>
      <c r="C4" s="706"/>
      <c r="D4" s="106"/>
      <c r="E4" s="106"/>
      <c r="F4" s="106"/>
      <c r="G4" s="39"/>
      <c r="H4" s="188"/>
      <c r="I4" s="188"/>
      <c r="J4" s="177"/>
      <c r="K4" s="186"/>
      <c r="L4" s="178"/>
      <c r="M4" s="187"/>
      <c r="N4" s="137"/>
    </row>
    <row r="5" spans="1:16">
      <c r="A5" s="705"/>
      <c r="B5" s="705"/>
      <c r="C5" s="706"/>
      <c r="D5" s="106"/>
      <c r="E5" s="40"/>
      <c r="F5" s="106"/>
      <c r="G5" s="41"/>
      <c r="H5"/>
      <c r="I5" s="189"/>
      <c r="J5" s="177"/>
      <c r="K5" s="186"/>
      <c r="L5" s="186"/>
      <c r="M5" s="187"/>
    </row>
    <row r="6" spans="1:16">
      <c r="A6" s="705"/>
      <c r="B6" s="705"/>
      <c r="C6" s="706"/>
      <c r="D6" s="106"/>
      <c r="E6" s="107"/>
      <c r="F6" s="106"/>
      <c r="G6" s="41"/>
      <c r="H6"/>
      <c r="I6" s="190"/>
      <c r="J6" s="177"/>
      <c r="K6" s="186"/>
      <c r="L6" s="186"/>
      <c r="M6" s="187"/>
      <c r="P6" s="33">
        <v>1</v>
      </c>
    </row>
    <row r="7" spans="1:16">
      <c r="A7" s="705"/>
      <c r="B7" s="705"/>
      <c r="C7" s="706"/>
      <c r="D7" s="106"/>
      <c r="E7" s="107"/>
      <c r="F7" s="106" t="s">
        <v>210</v>
      </c>
      <c r="G7" s="41"/>
      <c r="H7" s="191"/>
      <c r="I7" s="189"/>
      <c r="J7" s="177"/>
      <c r="K7" s="186"/>
      <c r="L7" s="186"/>
      <c r="M7" s="187"/>
    </row>
    <row r="8" spans="1:16">
      <c r="A8" s="705"/>
      <c r="B8" s="705"/>
      <c r="C8" s="706"/>
      <c r="D8" s="106"/>
      <c r="E8" s="107"/>
      <c r="F8" s="106"/>
      <c r="G8" s="41"/>
      <c r="H8" s="182"/>
      <c r="I8" s="192"/>
      <c r="J8" s="192"/>
      <c r="K8" s="192"/>
      <c r="L8" s="186"/>
      <c r="M8" s="193"/>
      <c r="N8" s="43" t="s">
        <v>42</v>
      </c>
    </row>
    <row r="9" spans="1:16">
      <c r="A9" s="705"/>
      <c r="B9" s="705"/>
      <c r="C9" s="706"/>
      <c r="D9" s="106"/>
      <c r="E9" s="107"/>
      <c r="F9" s="106"/>
      <c r="G9" s="41"/>
      <c r="H9" s="192"/>
      <c r="I9" s="192"/>
      <c r="J9" s="192"/>
      <c r="K9" s="192"/>
      <c r="L9" s="186"/>
      <c r="M9" s="193"/>
      <c r="N9" s="43"/>
    </row>
    <row r="10" spans="1:16">
      <c r="A10" s="705"/>
      <c r="B10" s="705"/>
      <c r="C10" s="706"/>
      <c r="D10" s="106"/>
      <c r="E10" s="107"/>
      <c r="F10" s="106"/>
      <c r="G10" s="41"/>
      <c r="H10" s="192"/>
      <c r="I10" s="192"/>
      <c r="J10" s="192"/>
      <c r="K10" s="192"/>
      <c r="L10" s="186"/>
      <c r="M10" s="193"/>
      <c r="N10" s="43" t="s">
        <v>43</v>
      </c>
    </row>
    <row r="11" spans="1:16">
      <c r="A11" s="705"/>
      <c r="B11" s="705"/>
      <c r="C11" s="706"/>
      <c r="D11" s="106"/>
      <c r="E11" s="107"/>
      <c r="F11" s="106"/>
      <c r="G11" s="41"/>
      <c r="H11" s="192"/>
      <c r="I11" s="192"/>
      <c r="J11" s="192"/>
      <c r="K11" s="192"/>
      <c r="L11" s="186"/>
      <c r="M11" s="193"/>
    </row>
    <row r="12" spans="1:16">
      <c r="A12" s="705"/>
      <c r="B12" s="705"/>
      <c r="C12" s="706"/>
      <c r="D12" s="106"/>
      <c r="E12" s="107"/>
      <c r="F12" s="106"/>
      <c r="G12" s="41"/>
      <c r="H12" s="192"/>
      <c r="I12" s="192"/>
      <c r="J12" s="192"/>
      <c r="K12" s="192"/>
      <c r="L12" s="186"/>
      <c r="M12" s="193"/>
      <c r="O12" s="148"/>
    </row>
    <row r="13" spans="1:16">
      <c r="A13" s="705"/>
      <c r="B13" s="705"/>
      <c r="C13" s="706"/>
      <c r="D13" s="106"/>
      <c r="E13" s="107"/>
      <c r="F13" s="106"/>
      <c r="G13" s="41"/>
      <c r="H13" s="192"/>
      <c r="I13" s="192"/>
      <c r="J13" s="192"/>
      <c r="K13" s="192"/>
      <c r="L13" s="186"/>
      <c r="M13" s="193"/>
      <c r="N13" s="162" t="s">
        <v>44</v>
      </c>
    </row>
    <row r="14" spans="1:16">
      <c r="A14" s="705"/>
      <c r="B14" s="705"/>
      <c r="C14" s="706"/>
      <c r="D14" s="106"/>
      <c r="E14" s="107"/>
      <c r="F14" s="106"/>
      <c r="G14" s="41"/>
      <c r="H14" s="192"/>
      <c r="I14" s="192"/>
      <c r="J14" s="192"/>
      <c r="K14" s="192"/>
      <c r="L14" s="186"/>
      <c r="M14" s="193"/>
    </row>
    <row r="15" spans="1:16">
      <c r="A15" s="705"/>
      <c r="B15" s="705"/>
      <c r="C15" s="706"/>
      <c r="D15" s="106"/>
      <c r="E15" s="106" t="s">
        <v>17</v>
      </c>
      <c r="F15" s="106"/>
      <c r="G15" s="37"/>
      <c r="H15" s="191"/>
      <c r="I15" s="189"/>
      <c r="J15" s="182"/>
      <c r="K15" s="186"/>
      <c r="L15" s="186"/>
      <c r="M15" s="193"/>
      <c r="N15" s="138" t="s">
        <v>45</v>
      </c>
    </row>
    <row r="16" spans="1:16">
      <c r="A16" s="705"/>
      <c r="B16" s="705"/>
      <c r="C16" s="706"/>
      <c r="D16" s="106"/>
      <c r="E16" s="106"/>
      <c r="F16" s="106"/>
      <c r="G16" s="37"/>
      <c r="H16" s="177"/>
      <c r="I16" s="189"/>
      <c r="J16" s="177"/>
      <c r="K16" s="186"/>
      <c r="L16" s="186"/>
      <c r="M16" s="193"/>
      <c r="N16" s="108" t="s">
        <v>46</v>
      </c>
    </row>
    <row r="17" spans="1:19" ht="20.25" customHeight="1" thickBot="1">
      <c r="A17" s="664" t="s">
        <v>246</v>
      </c>
      <c r="B17" s="665"/>
      <c r="C17" s="665"/>
      <c r="D17" s="109"/>
      <c r="E17" s="110"/>
      <c r="F17" s="666" t="s">
        <v>256</v>
      </c>
      <c r="G17" s="667"/>
      <c r="H17" s="191"/>
      <c r="I17" s="189"/>
      <c r="J17" s="182"/>
      <c r="K17" s="186"/>
      <c r="L17" s="183"/>
      <c r="M17" s="187"/>
    </row>
    <row r="18" spans="1:19" ht="39" customHeight="1" thickTop="1">
      <c r="A18" s="668" t="s">
        <v>47</v>
      </c>
      <c r="B18" s="669"/>
      <c r="C18" s="670"/>
      <c r="D18" s="111" t="s">
        <v>48</v>
      </c>
      <c r="E18" s="494" t="s">
        <v>214</v>
      </c>
      <c r="F18" s="671" t="s">
        <v>49</v>
      </c>
      <c r="G18" s="672"/>
      <c r="H18" s="177"/>
      <c r="I18" s="189"/>
      <c r="J18" s="177"/>
      <c r="K18" s="186"/>
      <c r="L18" s="186"/>
      <c r="M18" s="187"/>
      <c r="Q18" s="33" t="s">
        <v>3</v>
      </c>
      <c r="S18" s="33" t="s">
        <v>17</v>
      </c>
    </row>
    <row r="19" spans="1:19" ht="30" customHeight="1">
      <c r="A19" s="673" t="s">
        <v>181</v>
      </c>
      <c r="B19" s="673"/>
      <c r="C19" s="673"/>
      <c r="D19" s="673"/>
      <c r="E19" s="673"/>
      <c r="F19" s="673"/>
      <c r="G19" s="673"/>
      <c r="H19" s="194"/>
      <c r="I19" s="195" t="s">
        <v>50</v>
      </c>
      <c r="J19" s="195"/>
      <c r="K19" s="195"/>
      <c r="L19" s="183"/>
      <c r="M19" s="187"/>
    </row>
    <row r="20" spans="1:19" ht="17.399999999999999">
      <c r="E20" s="112" t="s">
        <v>51</v>
      </c>
      <c r="F20" s="113" t="s">
        <v>52</v>
      </c>
      <c r="H20" s="149" t="s">
        <v>41</v>
      </c>
      <c r="I20" s="189"/>
      <c r="J20" s="177" t="s">
        <v>17</v>
      </c>
      <c r="K20" s="196" t="s">
        <v>17</v>
      </c>
      <c r="L20" s="186"/>
      <c r="M20" s="187"/>
    </row>
    <row r="21" spans="1:19" ht="16.8" thickBot="1">
      <c r="A21" s="114"/>
      <c r="B21" s="674">
        <v>45752</v>
      </c>
      <c r="C21" s="675"/>
      <c r="D21" s="245" t="s">
        <v>53</v>
      </c>
      <c r="E21" s="676" t="s">
        <v>54</v>
      </c>
      <c r="F21" s="677"/>
      <c r="G21" s="38" t="s">
        <v>55</v>
      </c>
      <c r="H21" s="687" t="s">
        <v>483</v>
      </c>
      <c r="I21" s="688"/>
      <c r="J21" s="688"/>
      <c r="K21" s="688"/>
      <c r="L21" s="688"/>
      <c r="M21" s="197" t="s">
        <v>186</v>
      </c>
      <c r="N21" s="199"/>
    </row>
    <row r="22" spans="1:19" ht="36" customHeight="1" thickTop="1" thickBot="1">
      <c r="A22" s="246" t="s">
        <v>56</v>
      </c>
      <c r="B22" s="689" t="s">
        <v>57</v>
      </c>
      <c r="C22" s="690"/>
      <c r="D22" s="691"/>
      <c r="E22" s="247" t="s">
        <v>220</v>
      </c>
      <c r="F22" s="247" t="s">
        <v>247</v>
      </c>
      <c r="G22" s="248" t="s">
        <v>58</v>
      </c>
      <c r="H22" s="692" t="s">
        <v>59</v>
      </c>
      <c r="I22" s="693"/>
      <c r="J22" s="693"/>
      <c r="K22" s="693"/>
      <c r="L22" s="694"/>
      <c r="M22" s="198" t="s">
        <v>60</v>
      </c>
      <c r="N22" s="200" t="s">
        <v>61</v>
      </c>
      <c r="R22" s="33" t="s">
        <v>3</v>
      </c>
    </row>
    <row r="23" spans="1:19" ht="71.400000000000006" customHeight="1" thickBot="1">
      <c r="A23" s="207" t="s">
        <v>62</v>
      </c>
      <c r="B23" s="678" t="str">
        <f>IF(G23&gt;5,"☆☆☆☆",IF(AND(G23&gt;=2.39,G23&lt;5),"☆☆☆",IF(AND(G23&gt;=1.39,G23&lt;2.4),"☆☆",IF(AND(G23&gt;0,G23&lt;1.4),"☆",IF(AND(G23&gt;=-1.39,G23&lt;0),"★",IF(AND(G23&gt;=-2.39,G23&lt;-1.4),"★★",IF(AND(G23&gt;=-3.39,G23&lt;-2.4),"★★★")))))))</f>
        <v>★</v>
      </c>
      <c r="C23" s="679"/>
      <c r="D23" s="680"/>
      <c r="E23" s="584">
        <v>4.0599999999999996</v>
      </c>
      <c r="F23" s="584">
        <v>3.74</v>
      </c>
      <c r="G23" s="151">
        <f t="shared" ref="G23:G69" si="0">F23-E23</f>
        <v>-0.3199999999999994</v>
      </c>
      <c r="H23" s="695" t="s">
        <v>356</v>
      </c>
      <c r="I23" s="696"/>
      <c r="J23" s="696"/>
      <c r="K23" s="696"/>
      <c r="L23" s="697"/>
      <c r="M23" s="589" t="s">
        <v>357</v>
      </c>
      <c r="N23" s="639">
        <v>45748</v>
      </c>
      <c r="O23" s="144" t="s">
        <v>63</v>
      </c>
    </row>
    <row r="24" spans="1:19" ht="61.2" customHeight="1" thickBot="1">
      <c r="A24" s="115" t="s">
        <v>64</v>
      </c>
      <c r="B24" s="678" t="str">
        <f>IF(G24&gt;5,"☆☆☆☆",IF(AND(G24&gt;=2.39,G24&lt;5),"☆☆☆",IF(AND(G24&gt;=1.39,G24&lt;2.4),"☆☆",IF(AND(G24&gt;0,G24&lt;1.4),"☆",IF(AND(G24&gt;=-1.39,G24&lt;0),"★",IF(AND(G24&gt;=-2.39,G24&lt;-1.4),"★★",IF(AND(G24&gt;=-3.39,G24&lt;-2.4),"★★★")))))))</f>
        <v>☆</v>
      </c>
      <c r="C24" s="679"/>
      <c r="D24" s="680"/>
      <c r="E24" s="584">
        <v>5.49</v>
      </c>
      <c r="F24" s="585">
        <v>6.22</v>
      </c>
      <c r="G24" s="151">
        <f t="shared" si="0"/>
        <v>0.72999999999999954</v>
      </c>
      <c r="H24" s="698"/>
      <c r="I24" s="699"/>
      <c r="J24" s="699"/>
      <c r="K24" s="699"/>
      <c r="L24" s="700"/>
      <c r="M24" s="249"/>
      <c r="N24" s="250"/>
      <c r="O24" s="144" t="s">
        <v>64</v>
      </c>
      <c r="Q24" s="33" t="s">
        <v>3</v>
      </c>
    </row>
    <row r="25" spans="1:19" ht="65.400000000000006" customHeight="1" thickBot="1">
      <c r="A25" s="251" t="s">
        <v>65</v>
      </c>
      <c r="B25" s="678" t="str">
        <f t="shared" ref="B25:B70" si="1">IF(G25&gt;5,"☆☆☆☆",IF(AND(G25&gt;=2.39,G25&lt;5),"☆☆☆",IF(AND(G25&gt;=1.39,G25&lt;2.4),"☆☆",IF(AND(G25&gt;0,G25&lt;1.4),"☆",IF(AND(G25&gt;=-1.39,G25&lt;0),"★",IF(AND(G25&gt;=-2.39,G25&lt;-1.4),"★★",IF(AND(G25&gt;=-3.39,G25&lt;-2.4),"★★★")))))))</f>
        <v>★</v>
      </c>
      <c r="C25" s="679"/>
      <c r="D25" s="680"/>
      <c r="E25" s="585">
        <v>8.49</v>
      </c>
      <c r="F25" s="585">
        <v>8.3800000000000008</v>
      </c>
      <c r="G25" s="151">
        <f t="shared" si="0"/>
        <v>-0.10999999999999943</v>
      </c>
      <c r="H25" s="684" t="s">
        <v>354</v>
      </c>
      <c r="I25" s="685"/>
      <c r="J25" s="685"/>
      <c r="K25" s="685"/>
      <c r="L25" s="686"/>
      <c r="M25" s="638" t="s">
        <v>355</v>
      </c>
      <c r="N25" s="571">
        <v>45749</v>
      </c>
      <c r="O25" s="144" t="s">
        <v>65</v>
      </c>
    </row>
    <row r="26" spans="1:19" ht="61.2" customHeight="1" thickBot="1">
      <c r="A26" s="251" t="s">
        <v>66</v>
      </c>
      <c r="B26" s="678" t="str">
        <f t="shared" si="1"/>
        <v>★</v>
      </c>
      <c r="C26" s="679"/>
      <c r="D26" s="680"/>
      <c r="E26" s="585">
        <v>7.76</v>
      </c>
      <c r="F26" s="585">
        <v>7.13</v>
      </c>
      <c r="G26" s="151">
        <f t="shared" si="0"/>
        <v>-0.62999999999999989</v>
      </c>
      <c r="H26" s="701"/>
      <c r="I26" s="702"/>
      <c r="J26" s="702"/>
      <c r="K26" s="702"/>
      <c r="L26" s="703"/>
      <c r="M26" s="249"/>
      <c r="N26" s="250"/>
      <c r="O26" s="144" t="s">
        <v>66</v>
      </c>
    </row>
    <row r="27" spans="1:19" ht="61.2" customHeight="1" thickBot="1">
      <c r="A27" s="251" t="s">
        <v>67</v>
      </c>
      <c r="B27" s="678" t="str">
        <f t="shared" si="1"/>
        <v>★</v>
      </c>
      <c r="C27" s="679"/>
      <c r="D27" s="680"/>
      <c r="E27" s="584">
        <v>4.82</v>
      </c>
      <c r="F27" s="584">
        <v>3.62</v>
      </c>
      <c r="G27" s="151">
        <f t="shared" si="0"/>
        <v>-1.2000000000000002</v>
      </c>
      <c r="H27" s="704"/>
      <c r="I27" s="702"/>
      <c r="J27" s="702"/>
      <c r="K27" s="702"/>
      <c r="L27" s="703"/>
      <c r="M27" s="249"/>
      <c r="N27" s="252"/>
      <c r="O27" s="144" t="s">
        <v>67</v>
      </c>
    </row>
    <row r="28" spans="1:19" ht="61.2" customHeight="1" thickBot="1">
      <c r="A28" s="251" t="s">
        <v>68</v>
      </c>
      <c r="B28" s="678" t="str">
        <f t="shared" si="1"/>
        <v>★</v>
      </c>
      <c r="C28" s="679"/>
      <c r="D28" s="680"/>
      <c r="E28" s="585">
        <v>9.16</v>
      </c>
      <c r="F28" s="585">
        <v>7.96</v>
      </c>
      <c r="G28" s="151">
        <f t="shared" si="0"/>
        <v>-1.2000000000000002</v>
      </c>
      <c r="H28" s="681" t="s">
        <v>230</v>
      </c>
      <c r="I28" s="682"/>
      <c r="J28" s="682"/>
      <c r="K28" s="682"/>
      <c r="L28" s="683"/>
      <c r="M28" s="249" t="s">
        <v>231</v>
      </c>
      <c r="N28" s="250">
        <v>45741</v>
      </c>
      <c r="O28" s="144" t="s">
        <v>68</v>
      </c>
    </row>
    <row r="29" spans="1:19" ht="61.2" customHeight="1" thickBot="1">
      <c r="A29" s="251" t="s">
        <v>69</v>
      </c>
      <c r="B29" s="678" t="str">
        <f t="shared" si="1"/>
        <v>★</v>
      </c>
      <c r="C29" s="679"/>
      <c r="D29" s="680"/>
      <c r="E29" s="585">
        <v>6.1</v>
      </c>
      <c r="F29" s="584">
        <v>5.52</v>
      </c>
      <c r="G29" s="151">
        <f t="shared" si="0"/>
        <v>-0.58000000000000007</v>
      </c>
      <c r="H29" s="707" t="s">
        <v>352</v>
      </c>
      <c r="I29" s="708"/>
      <c r="J29" s="708"/>
      <c r="K29" s="708"/>
      <c r="L29" s="709"/>
      <c r="M29" s="570" t="s">
        <v>353</v>
      </c>
      <c r="N29" s="571">
        <v>45749</v>
      </c>
      <c r="O29" s="144" t="s">
        <v>69</v>
      </c>
    </row>
    <row r="30" spans="1:19" ht="61.2" customHeight="1" thickBot="1">
      <c r="A30" s="251" t="s">
        <v>70</v>
      </c>
      <c r="B30" s="678" t="str">
        <f t="shared" si="1"/>
        <v>☆</v>
      </c>
      <c r="C30" s="679"/>
      <c r="D30" s="680"/>
      <c r="E30" s="585">
        <v>6.95</v>
      </c>
      <c r="F30" s="585">
        <v>7.25</v>
      </c>
      <c r="G30" s="151">
        <f t="shared" si="0"/>
        <v>0.29999999999999982</v>
      </c>
      <c r="H30" s="681"/>
      <c r="I30" s="682"/>
      <c r="J30" s="682"/>
      <c r="K30" s="682"/>
      <c r="L30" s="683"/>
      <c r="M30" s="552"/>
      <c r="N30" s="250"/>
      <c r="O30" s="144" t="s">
        <v>70</v>
      </c>
    </row>
    <row r="31" spans="1:19" ht="61.2" customHeight="1" thickBot="1">
      <c r="A31" s="251" t="s">
        <v>71</v>
      </c>
      <c r="B31" s="678" t="str">
        <f t="shared" si="1"/>
        <v>★</v>
      </c>
      <c r="C31" s="679"/>
      <c r="D31" s="680"/>
      <c r="E31" s="585">
        <v>6.75</v>
      </c>
      <c r="F31" s="585">
        <v>6.33</v>
      </c>
      <c r="G31" s="151">
        <f t="shared" si="0"/>
        <v>-0.41999999999999993</v>
      </c>
      <c r="H31" s="713" t="s">
        <v>350</v>
      </c>
      <c r="I31" s="685"/>
      <c r="J31" s="685"/>
      <c r="K31" s="685"/>
      <c r="L31" s="686"/>
      <c r="M31" s="570" t="s">
        <v>351</v>
      </c>
      <c r="N31" s="571">
        <v>45749</v>
      </c>
      <c r="O31" s="144" t="s">
        <v>71</v>
      </c>
    </row>
    <row r="32" spans="1:19" ht="61.2" customHeight="1" thickBot="1">
      <c r="A32" s="253" t="s">
        <v>72</v>
      </c>
      <c r="B32" s="678" t="str">
        <f t="shared" si="1"/>
        <v>★★★</v>
      </c>
      <c r="C32" s="679"/>
      <c r="D32" s="680"/>
      <c r="E32" s="585">
        <v>11.27</v>
      </c>
      <c r="F32" s="585">
        <v>8.35</v>
      </c>
      <c r="G32" s="151">
        <f t="shared" si="0"/>
        <v>-2.92</v>
      </c>
      <c r="H32" s="701" t="s">
        <v>228</v>
      </c>
      <c r="I32" s="702"/>
      <c r="J32" s="702"/>
      <c r="K32" s="702"/>
      <c r="L32" s="703"/>
      <c r="M32" s="249" t="s">
        <v>229</v>
      </c>
      <c r="N32" s="553">
        <v>45741</v>
      </c>
      <c r="O32" s="144" t="s">
        <v>72</v>
      </c>
    </row>
    <row r="33" spans="1:16" ht="61.2" customHeight="1" thickBot="1">
      <c r="A33" s="254" t="s">
        <v>73</v>
      </c>
      <c r="B33" s="678" t="str">
        <f t="shared" si="1"/>
        <v>★★</v>
      </c>
      <c r="C33" s="679"/>
      <c r="D33" s="680"/>
      <c r="E33" s="585">
        <v>10.33</v>
      </c>
      <c r="F33" s="585">
        <v>8.82</v>
      </c>
      <c r="G33" s="151">
        <f t="shared" si="0"/>
        <v>-1.5099999999999998</v>
      </c>
      <c r="H33" s="684" t="s">
        <v>362</v>
      </c>
      <c r="I33" s="685"/>
      <c r="J33" s="685"/>
      <c r="K33" s="685"/>
      <c r="L33" s="686"/>
      <c r="M33" s="570" t="s">
        <v>325</v>
      </c>
      <c r="N33" s="571">
        <v>45751</v>
      </c>
      <c r="O33" s="144" t="s">
        <v>73</v>
      </c>
    </row>
    <row r="34" spans="1:16" ht="61.2" customHeight="1" thickBot="1">
      <c r="A34" s="115" t="s">
        <v>74</v>
      </c>
      <c r="B34" s="678" t="str">
        <f t="shared" si="1"/>
        <v>★</v>
      </c>
      <c r="C34" s="679"/>
      <c r="D34" s="680"/>
      <c r="E34" s="585">
        <v>9.73</v>
      </c>
      <c r="F34" s="585">
        <v>8.84</v>
      </c>
      <c r="G34" s="151">
        <f t="shared" si="0"/>
        <v>-0.89000000000000057</v>
      </c>
      <c r="H34" s="710" t="s">
        <v>358</v>
      </c>
      <c r="I34" s="711"/>
      <c r="J34" s="711"/>
      <c r="K34" s="711"/>
      <c r="L34" s="712"/>
      <c r="M34" s="641" t="s">
        <v>359</v>
      </c>
      <c r="N34" s="642">
        <v>45748</v>
      </c>
      <c r="O34" s="144" t="s">
        <v>74</v>
      </c>
    </row>
    <row r="35" spans="1:16" ht="61.2" customHeight="1" thickBot="1">
      <c r="A35" s="255" t="s">
        <v>75</v>
      </c>
      <c r="B35" s="678" t="str">
        <f t="shared" si="1"/>
        <v>★★★</v>
      </c>
      <c r="C35" s="679"/>
      <c r="D35" s="680"/>
      <c r="E35" s="585">
        <v>10.73</v>
      </c>
      <c r="F35" s="585">
        <v>7.87</v>
      </c>
      <c r="G35" s="151">
        <f t="shared" si="0"/>
        <v>-2.8600000000000003</v>
      </c>
      <c r="H35" s="710" t="s">
        <v>360</v>
      </c>
      <c r="I35" s="711"/>
      <c r="J35" s="711"/>
      <c r="K35" s="711"/>
      <c r="L35" s="712"/>
      <c r="M35" s="588" t="s">
        <v>361</v>
      </c>
      <c r="N35" s="640">
        <v>45747</v>
      </c>
      <c r="O35" s="144" t="s">
        <v>75</v>
      </c>
    </row>
    <row r="36" spans="1:16" ht="61.2" customHeight="1" thickBot="1">
      <c r="A36" s="256" t="s">
        <v>76</v>
      </c>
      <c r="B36" s="678" t="str">
        <f t="shared" si="1"/>
        <v>★</v>
      </c>
      <c r="C36" s="679"/>
      <c r="D36" s="680"/>
      <c r="E36" s="585">
        <v>8.3800000000000008</v>
      </c>
      <c r="F36" s="585">
        <v>7.15</v>
      </c>
      <c r="G36" s="151">
        <f t="shared" si="0"/>
        <v>-1.2300000000000004</v>
      </c>
      <c r="H36" s="684" t="s">
        <v>321</v>
      </c>
      <c r="I36" s="685"/>
      <c r="J36" s="685"/>
      <c r="K36" s="685"/>
      <c r="L36" s="686"/>
      <c r="M36" s="588" t="s">
        <v>322</v>
      </c>
      <c r="N36" s="636">
        <v>45750</v>
      </c>
      <c r="O36" s="144" t="s">
        <v>76</v>
      </c>
    </row>
    <row r="37" spans="1:16" ht="70.2" customHeight="1" thickBot="1">
      <c r="A37" s="251" t="s">
        <v>77</v>
      </c>
      <c r="B37" s="678" t="str">
        <f t="shared" si="1"/>
        <v>★</v>
      </c>
      <c r="C37" s="679"/>
      <c r="D37" s="680"/>
      <c r="E37" s="584">
        <v>5.64</v>
      </c>
      <c r="F37" s="584">
        <v>4.9800000000000004</v>
      </c>
      <c r="G37" s="151">
        <f t="shared" si="0"/>
        <v>-0.65999999999999925</v>
      </c>
      <c r="H37" s="707" t="s">
        <v>480</v>
      </c>
      <c r="I37" s="708"/>
      <c r="J37" s="708"/>
      <c r="K37" s="708"/>
      <c r="L37" s="709"/>
      <c r="M37" s="570" t="s">
        <v>481</v>
      </c>
      <c r="N37" s="571">
        <v>45752</v>
      </c>
      <c r="O37" s="144" t="s">
        <v>77</v>
      </c>
    </row>
    <row r="38" spans="1:16" ht="61.2" customHeight="1" thickBot="1">
      <c r="A38" s="251" t="s">
        <v>78</v>
      </c>
      <c r="B38" s="678" t="str">
        <f t="shared" si="1"/>
        <v>★</v>
      </c>
      <c r="C38" s="679"/>
      <c r="D38" s="680"/>
      <c r="E38" s="586">
        <v>13.07</v>
      </c>
      <c r="F38" s="586">
        <v>12.21</v>
      </c>
      <c r="G38" s="151">
        <f t="shared" si="0"/>
        <v>-0.85999999999999943</v>
      </c>
      <c r="H38" s="681"/>
      <c r="I38" s="682"/>
      <c r="J38" s="682"/>
      <c r="K38" s="682"/>
      <c r="L38" s="683"/>
      <c r="M38" s="249"/>
      <c r="N38" s="250"/>
      <c r="O38" s="144" t="s">
        <v>78</v>
      </c>
    </row>
    <row r="39" spans="1:16" ht="61.2" customHeight="1" thickBot="1">
      <c r="A39" s="251" t="s">
        <v>79</v>
      </c>
      <c r="B39" s="678" t="str">
        <f t="shared" si="1"/>
        <v>★</v>
      </c>
      <c r="C39" s="679"/>
      <c r="D39" s="680"/>
      <c r="E39" s="585">
        <v>11.9</v>
      </c>
      <c r="F39" s="585">
        <v>11</v>
      </c>
      <c r="G39" s="151">
        <f t="shared" si="0"/>
        <v>-0.90000000000000036</v>
      </c>
      <c r="H39" s="707" t="s">
        <v>367</v>
      </c>
      <c r="I39" s="708"/>
      <c r="J39" s="708"/>
      <c r="K39" s="708"/>
      <c r="L39" s="709"/>
      <c r="M39" s="588" t="s">
        <v>223</v>
      </c>
      <c r="N39" s="636">
        <v>45751</v>
      </c>
      <c r="O39" s="144" t="s">
        <v>79</v>
      </c>
    </row>
    <row r="40" spans="1:16" ht="61.2" customHeight="1" thickBot="1">
      <c r="A40" s="251" t="s">
        <v>80</v>
      </c>
      <c r="B40" s="678" t="str">
        <f t="shared" si="1"/>
        <v>★</v>
      </c>
      <c r="C40" s="679"/>
      <c r="D40" s="680"/>
      <c r="E40" s="586">
        <v>13.52</v>
      </c>
      <c r="F40" s="586">
        <v>12.52</v>
      </c>
      <c r="G40" s="151">
        <f t="shared" si="0"/>
        <v>-1</v>
      </c>
      <c r="H40" s="701"/>
      <c r="I40" s="702"/>
      <c r="J40" s="702"/>
      <c r="K40" s="702"/>
      <c r="L40" s="703"/>
      <c r="M40" s="249"/>
      <c r="N40" s="250"/>
      <c r="O40" s="144" t="s">
        <v>80</v>
      </c>
    </row>
    <row r="41" spans="1:16" ht="75" customHeight="1" thickBot="1">
      <c r="A41" s="251" t="s">
        <v>81</v>
      </c>
      <c r="B41" s="678" t="str">
        <f t="shared" si="1"/>
        <v>☆☆</v>
      </c>
      <c r="C41" s="679"/>
      <c r="D41" s="680"/>
      <c r="E41" s="585">
        <v>9.0399999999999991</v>
      </c>
      <c r="F41" s="585">
        <v>10.88</v>
      </c>
      <c r="G41" s="151">
        <f t="shared" si="0"/>
        <v>1.8400000000000016</v>
      </c>
      <c r="H41" s="716" t="s">
        <v>240</v>
      </c>
      <c r="I41" s="717"/>
      <c r="J41" s="717"/>
      <c r="K41" s="717"/>
      <c r="L41" s="718"/>
      <c r="M41" s="249" t="s">
        <v>241</v>
      </c>
      <c r="N41" s="250">
        <v>45744</v>
      </c>
      <c r="O41" s="144" t="s">
        <v>81</v>
      </c>
    </row>
    <row r="42" spans="1:16" ht="61.2" customHeight="1" thickBot="1">
      <c r="A42" s="251" t="s">
        <v>82</v>
      </c>
      <c r="B42" s="678" t="str">
        <f t="shared" si="1"/>
        <v>★</v>
      </c>
      <c r="C42" s="679"/>
      <c r="D42" s="680"/>
      <c r="E42" s="585">
        <v>6.83</v>
      </c>
      <c r="F42" s="585">
        <v>6.33</v>
      </c>
      <c r="G42" s="151">
        <f t="shared" si="0"/>
        <v>-0.5</v>
      </c>
      <c r="H42" s="684" t="s">
        <v>248</v>
      </c>
      <c r="I42" s="685"/>
      <c r="J42" s="685"/>
      <c r="K42" s="685"/>
      <c r="L42" s="686"/>
      <c r="M42" s="588" t="s">
        <v>249</v>
      </c>
      <c r="N42" s="571">
        <v>45746</v>
      </c>
      <c r="O42" s="144" t="s">
        <v>82</v>
      </c>
      <c r="P42" s="33" t="s">
        <v>41</v>
      </c>
    </row>
    <row r="43" spans="1:16" ht="69" customHeight="1" thickBot="1">
      <c r="A43" s="251" t="s">
        <v>83</v>
      </c>
      <c r="B43" s="678" t="str">
        <f t="shared" si="1"/>
        <v>★</v>
      </c>
      <c r="C43" s="679"/>
      <c r="D43" s="680"/>
      <c r="E43" s="584">
        <v>5.72</v>
      </c>
      <c r="F43" s="584">
        <v>5.3</v>
      </c>
      <c r="G43" s="151">
        <f t="shared" si="0"/>
        <v>-0.41999999999999993</v>
      </c>
      <c r="H43" s="681"/>
      <c r="I43" s="682"/>
      <c r="J43" s="682"/>
      <c r="K43" s="682"/>
      <c r="L43" s="683"/>
      <c r="M43" s="249"/>
      <c r="N43" s="250"/>
      <c r="O43" s="144" t="s">
        <v>83</v>
      </c>
    </row>
    <row r="44" spans="1:16" ht="61.2" customHeight="1" thickBot="1">
      <c r="A44" s="257" t="s">
        <v>183</v>
      </c>
      <c r="B44" s="678" t="str">
        <f t="shared" si="1"/>
        <v>★</v>
      </c>
      <c r="C44" s="679"/>
      <c r="D44" s="680"/>
      <c r="E44" s="585">
        <v>6.93</v>
      </c>
      <c r="F44" s="585">
        <v>6.29</v>
      </c>
      <c r="G44" s="151">
        <f t="shared" si="0"/>
        <v>-0.63999999999999968</v>
      </c>
      <c r="H44" s="714" t="s">
        <v>324</v>
      </c>
      <c r="I44" s="715"/>
      <c r="J44" s="715"/>
      <c r="K44" s="715"/>
      <c r="L44" s="715"/>
      <c r="M44" s="588" t="s">
        <v>323</v>
      </c>
      <c r="N44" s="571">
        <v>45750</v>
      </c>
      <c r="O44" s="33" t="s">
        <v>183</v>
      </c>
    </row>
    <row r="45" spans="1:16" ht="61.2" customHeight="1" thickBot="1">
      <c r="A45" s="251" t="s">
        <v>84</v>
      </c>
      <c r="B45" s="678" t="str">
        <f t="shared" si="1"/>
        <v>★</v>
      </c>
      <c r="C45" s="679"/>
      <c r="D45" s="680"/>
      <c r="E45" s="584">
        <v>5.96</v>
      </c>
      <c r="F45" s="584">
        <v>5.43</v>
      </c>
      <c r="G45" s="151">
        <f t="shared" si="0"/>
        <v>-0.53000000000000025</v>
      </c>
      <c r="H45" s="707" t="s">
        <v>319</v>
      </c>
      <c r="I45" s="708"/>
      <c r="J45" s="708"/>
      <c r="K45" s="708"/>
      <c r="L45" s="709"/>
      <c r="M45" s="570" t="s">
        <v>320</v>
      </c>
      <c r="N45" s="635">
        <v>45751</v>
      </c>
      <c r="O45" s="144" t="s">
        <v>84</v>
      </c>
    </row>
    <row r="46" spans="1:16" ht="61.2" customHeight="1" thickBot="1">
      <c r="A46" s="251" t="s">
        <v>85</v>
      </c>
      <c r="B46" s="678" t="str">
        <f t="shared" si="1"/>
        <v>☆</v>
      </c>
      <c r="C46" s="679"/>
      <c r="D46" s="680"/>
      <c r="E46" s="585">
        <v>8.09</v>
      </c>
      <c r="F46" s="585">
        <v>8.11</v>
      </c>
      <c r="G46" s="151">
        <f t="shared" si="0"/>
        <v>1.9999999999999574E-2</v>
      </c>
      <c r="H46" s="704" t="s">
        <v>224</v>
      </c>
      <c r="I46" s="702"/>
      <c r="J46" s="702"/>
      <c r="K46" s="702"/>
      <c r="L46" s="703"/>
      <c r="M46" s="249" t="s">
        <v>225</v>
      </c>
      <c r="N46" s="250">
        <v>45742</v>
      </c>
      <c r="O46" s="144" t="s">
        <v>85</v>
      </c>
    </row>
    <row r="47" spans="1:16" ht="61.2" customHeight="1" thickBot="1">
      <c r="A47" s="251" t="s">
        <v>86</v>
      </c>
      <c r="B47" s="678" t="str">
        <f t="shared" si="1"/>
        <v>★</v>
      </c>
      <c r="C47" s="679"/>
      <c r="D47" s="680"/>
      <c r="E47" s="585">
        <v>6.08</v>
      </c>
      <c r="F47" s="584">
        <v>4.92</v>
      </c>
      <c r="G47" s="151">
        <f t="shared" si="0"/>
        <v>-1.1600000000000001</v>
      </c>
      <c r="H47" s="701"/>
      <c r="I47" s="702"/>
      <c r="J47" s="702"/>
      <c r="K47" s="702"/>
      <c r="L47" s="703"/>
      <c r="M47" s="249"/>
      <c r="N47" s="250"/>
      <c r="O47" s="144" t="s">
        <v>86</v>
      </c>
    </row>
    <row r="48" spans="1:16" ht="61.2" customHeight="1" thickBot="1">
      <c r="A48" s="251" t="s">
        <v>87</v>
      </c>
      <c r="B48" s="678" t="str">
        <f t="shared" si="1"/>
        <v>★</v>
      </c>
      <c r="C48" s="679"/>
      <c r="D48" s="680"/>
      <c r="E48" s="585">
        <v>7.96</v>
      </c>
      <c r="F48" s="585">
        <v>6.96</v>
      </c>
      <c r="G48" s="151">
        <f t="shared" si="0"/>
        <v>-1</v>
      </c>
      <c r="H48" s="722"/>
      <c r="I48" s="723"/>
      <c r="J48" s="723"/>
      <c r="K48" s="723"/>
      <c r="L48" s="724"/>
      <c r="M48" s="249"/>
      <c r="N48" s="250"/>
      <c r="O48" s="144" t="s">
        <v>87</v>
      </c>
    </row>
    <row r="49" spans="1:15" ht="61.2" customHeight="1" thickBot="1">
      <c r="A49" s="251" t="s">
        <v>88</v>
      </c>
      <c r="B49" s="678" t="str">
        <f t="shared" si="1"/>
        <v>★</v>
      </c>
      <c r="C49" s="679"/>
      <c r="D49" s="680"/>
      <c r="E49" s="585">
        <v>9.3000000000000007</v>
      </c>
      <c r="F49" s="585">
        <v>7.98</v>
      </c>
      <c r="G49" s="151">
        <f t="shared" si="0"/>
        <v>-1.3200000000000003</v>
      </c>
      <c r="H49" s="701"/>
      <c r="I49" s="702"/>
      <c r="J49" s="702"/>
      <c r="K49" s="702"/>
      <c r="L49" s="703"/>
      <c r="M49" s="249"/>
      <c r="N49" s="250"/>
      <c r="O49" s="144" t="s">
        <v>88</v>
      </c>
    </row>
    <row r="50" spans="1:15" ht="75.599999999999994" customHeight="1" thickBot="1">
      <c r="A50" s="251" t="s">
        <v>89</v>
      </c>
      <c r="B50" s="678" t="str">
        <f t="shared" si="1"/>
        <v>★★</v>
      </c>
      <c r="C50" s="679"/>
      <c r="D50" s="680"/>
      <c r="E50" s="585">
        <v>10.92</v>
      </c>
      <c r="F50" s="585">
        <v>9.36</v>
      </c>
      <c r="G50" s="151">
        <f t="shared" si="0"/>
        <v>-1.5600000000000005</v>
      </c>
      <c r="H50" s="719" t="s">
        <v>254</v>
      </c>
      <c r="I50" s="720"/>
      <c r="J50" s="720"/>
      <c r="K50" s="720"/>
      <c r="L50" s="721"/>
      <c r="M50" s="570" t="s">
        <v>255</v>
      </c>
      <c r="N50" s="618">
        <v>45746</v>
      </c>
      <c r="O50" s="144" t="s">
        <v>89</v>
      </c>
    </row>
    <row r="51" spans="1:15" ht="61.2" customHeight="1" thickBot="1">
      <c r="A51" s="251" t="s">
        <v>90</v>
      </c>
      <c r="B51" s="678" t="str">
        <f t="shared" si="1"/>
        <v>★</v>
      </c>
      <c r="C51" s="679"/>
      <c r="D51" s="680"/>
      <c r="E51" s="585">
        <v>10.26</v>
      </c>
      <c r="F51" s="585">
        <v>9.09</v>
      </c>
      <c r="G51" s="151">
        <f t="shared" si="0"/>
        <v>-1.17</v>
      </c>
      <c r="H51" s="684" t="s">
        <v>440</v>
      </c>
      <c r="I51" s="685"/>
      <c r="J51" s="685"/>
      <c r="K51" s="685"/>
      <c r="L51" s="686"/>
      <c r="M51" s="570" t="s">
        <v>441</v>
      </c>
      <c r="N51" s="571">
        <v>45749</v>
      </c>
      <c r="O51" s="144" t="s">
        <v>90</v>
      </c>
    </row>
    <row r="52" spans="1:15" ht="61.2" customHeight="1" thickBot="1">
      <c r="A52" s="251" t="s">
        <v>91</v>
      </c>
      <c r="B52" s="678" t="str">
        <f t="shared" si="1"/>
        <v>★</v>
      </c>
      <c r="C52" s="679"/>
      <c r="D52" s="680"/>
      <c r="E52" s="585">
        <v>7.62</v>
      </c>
      <c r="F52" s="585">
        <v>6.9</v>
      </c>
      <c r="G52" s="151">
        <f t="shared" si="0"/>
        <v>-0.71999999999999975</v>
      </c>
      <c r="H52" s="681"/>
      <c r="I52" s="682"/>
      <c r="J52" s="682"/>
      <c r="K52" s="682"/>
      <c r="L52" s="683"/>
      <c r="M52" s="249"/>
      <c r="N52" s="250"/>
      <c r="O52" s="144" t="s">
        <v>91</v>
      </c>
    </row>
    <row r="53" spans="1:15" ht="61.2" customHeight="1" thickBot="1">
      <c r="A53" s="251" t="s">
        <v>92</v>
      </c>
      <c r="B53" s="678" t="str">
        <f t="shared" si="1"/>
        <v>★★</v>
      </c>
      <c r="C53" s="679"/>
      <c r="D53" s="680"/>
      <c r="E53" s="585">
        <v>8.89</v>
      </c>
      <c r="F53" s="585">
        <v>6.68</v>
      </c>
      <c r="G53" s="151">
        <f t="shared" si="0"/>
        <v>-2.2100000000000009</v>
      </c>
      <c r="H53" s="701"/>
      <c r="I53" s="702"/>
      <c r="J53" s="702"/>
      <c r="K53" s="702"/>
      <c r="L53" s="703"/>
      <c r="M53" s="583"/>
      <c r="N53" s="250"/>
      <c r="O53" s="144" t="s">
        <v>92</v>
      </c>
    </row>
    <row r="54" spans="1:15" ht="61.2" customHeight="1" thickBot="1">
      <c r="A54" s="251" t="s">
        <v>93</v>
      </c>
      <c r="B54" s="678" t="str">
        <f t="shared" si="1"/>
        <v>★★</v>
      </c>
      <c r="C54" s="679"/>
      <c r="D54" s="680"/>
      <c r="E54" s="585">
        <v>11.13</v>
      </c>
      <c r="F54" s="585">
        <v>9.3000000000000007</v>
      </c>
      <c r="G54" s="151">
        <f t="shared" si="0"/>
        <v>-1.83</v>
      </c>
      <c r="H54" s="701" t="s">
        <v>226</v>
      </c>
      <c r="I54" s="702"/>
      <c r="J54" s="702"/>
      <c r="K54" s="702"/>
      <c r="L54" s="703"/>
      <c r="M54" s="249" t="s">
        <v>227</v>
      </c>
      <c r="N54" s="250">
        <v>45741</v>
      </c>
      <c r="O54" s="144" t="s">
        <v>93</v>
      </c>
    </row>
    <row r="55" spans="1:15" ht="61.2" customHeight="1" thickBot="1">
      <c r="A55" s="251" t="s">
        <v>94</v>
      </c>
      <c r="B55" s="678" t="str">
        <f t="shared" si="1"/>
        <v>★</v>
      </c>
      <c r="C55" s="679"/>
      <c r="D55" s="680"/>
      <c r="E55" s="585">
        <v>7.72</v>
      </c>
      <c r="F55" s="585">
        <v>7.69</v>
      </c>
      <c r="G55" s="151">
        <f t="shared" si="0"/>
        <v>-2.9999999999999361E-2</v>
      </c>
      <c r="H55" s="701"/>
      <c r="I55" s="702"/>
      <c r="J55" s="702"/>
      <c r="K55" s="702"/>
      <c r="L55" s="703"/>
      <c r="M55" s="249"/>
      <c r="N55" s="250"/>
      <c r="O55" s="144" t="s">
        <v>94</v>
      </c>
    </row>
    <row r="56" spans="1:15" ht="61.2" customHeight="1" thickBot="1">
      <c r="A56" s="251" t="s">
        <v>95</v>
      </c>
      <c r="B56" s="678" t="str">
        <f t="shared" si="1"/>
        <v>☆</v>
      </c>
      <c r="C56" s="679"/>
      <c r="D56" s="680"/>
      <c r="E56" s="585">
        <v>10.59</v>
      </c>
      <c r="F56" s="585">
        <v>10.88</v>
      </c>
      <c r="G56" s="151">
        <f t="shared" si="0"/>
        <v>0.29000000000000092</v>
      </c>
      <c r="H56" s="704" t="s">
        <v>242</v>
      </c>
      <c r="I56" s="702"/>
      <c r="J56" s="702"/>
      <c r="K56" s="702"/>
      <c r="L56" s="703"/>
      <c r="M56" s="249" t="s">
        <v>243</v>
      </c>
      <c r="N56" s="250">
        <v>45744</v>
      </c>
      <c r="O56" s="144" t="s">
        <v>95</v>
      </c>
    </row>
    <row r="57" spans="1:15" ht="61.2" customHeight="1" thickBot="1">
      <c r="A57" s="251" t="s">
        <v>96</v>
      </c>
      <c r="B57" s="678" t="str">
        <f t="shared" si="1"/>
        <v>☆</v>
      </c>
      <c r="C57" s="679"/>
      <c r="D57" s="680"/>
      <c r="E57" s="585">
        <v>10.84</v>
      </c>
      <c r="F57" s="585">
        <v>11.26</v>
      </c>
      <c r="G57" s="151">
        <f t="shared" si="0"/>
        <v>0.41999999999999993</v>
      </c>
      <c r="H57" s="725"/>
      <c r="I57" s="726"/>
      <c r="J57" s="726"/>
      <c r="K57" s="726"/>
      <c r="L57" s="727"/>
      <c r="M57" s="249"/>
      <c r="N57" s="250"/>
      <c r="O57" s="144" t="s">
        <v>96</v>
      </c>
    </row>
    <row r="58" spans="1:15" ht="61.2" customHeight="1" thickBot="1">
      <c r="A58" s="251" t="s">
        <v>97</v>
      </c>
      <c r="B58" s="678" t="str">
        <f t="shared" si="1"/>
        <v>★</v>
      </c>
      <c r="C58" s="679"/>
      <c r="D58" s="680"/>
      <c r="E58" s="585">
        <v>7.17</v>
      </c>
      <c r="F58" s="585">
        <v>6.39</v>
      </c>
      <c r="G58" s="151">
        <f t="shared" si="0"/>
        <v>-0.78000000000000025</v>
      </c>
      <c r="H58" s="701"/>
      <c r="I58" s="702"/>
      <c r="J58" s="702"/>
      <c r="K58" s="702"/>
      <c r="L58" s="703"/>
      <c r="M58" s="249"/>
      <c r="N58" s="250"/>
      <c r="O58" s="144" t="s">
        <v>97</v>
      </c>
    </row>
    <row r="59" spans="1:15" ht="61.2" customHeight="1" thickBot="1">
      <c r="A59" s="251" t="s">
        <v>98</v>
      </c>
      <c r="B59" s="678" t="str">
        <f t="shared" si="1"/>
        <v>★</v>
      </c>
      <c r="C59" s="679"/>
      <c r="D59" s="680"/>
      <c r="E59" s="586">
        <v>13.79</v>
      </c>
      <c r="F59" s="586">
        <v>12.79</v>
      </c>
      <c r="G59" s="151">
        <f t="shared" si="0"/>
        <v>-1</v>
      </c>
      <c r="H59" s="701"/>
      <c r="I59" s="702"/>
      <c r="J59" s="702"/>
      <c r="K59" s="702"/>
      <c r="L59" s="703"/>
      <c r="M59" s="249"/>
      <c r="N59" s="250"/>
      <c r="O59" s="144" t="s">
        <v>98</v>
      </c>
    </row>
    <row r="60" spans="1:15" ht="61.2" customHeight="1" thickBot="1">
      <c r="A60" s="251" t="s">
        <v>99</v>
      </c>
      <c r="B60" s="678" t="str">
        <f t="shared" si="1"/>
        <v>★</v>
      </c>
      <c r="C60" s="679"/>
      <c r="D60" s="680"/>
      <c r="E60" s="586">
        <v>16.829999999999998</v>
      </c>
      <c r="F60" s="586">
        <v>16.8</v>
      </c>
      <c r="G60" s="151">
        <f t="shared" si="0"/>
        <v>-2.9999999999997584E-2</v>
      </c>
      <c r="H60" s="713" t="s">
        <v>438</v>
      </c>
      <c r="I60" s="685"/>
      <c r="J60" s="685"/>
      <c r="K60" s="685"/>
      <c r="L60" s="686"/>
      <c r="M60" s="570" t="s">
        <v>439</v>
      </c>
      <c r="N60" s="571">
        <v>45749</v>
      </c>
      <c r="O60" s="144" t="s">
        <v>99</v>
      </c>
    </row>
    <row r="61" spans="1:15" ht="61.2" customHeight="1" thickBot="1">
      <c r="A61" s="251" t="s">
        <v>100</v>
      </c>
      <c r="B61" s="678" t="str">
        <f t="shared" si="1"/>
        <v>★★</v>
      </c>
      <c r="C61" s="679"/>
      <c r="D61" s="680"/>
      <c r="E61" s="585">
        <v>6.92</v>
      </c>
      <c r="F61" s="584">
        <v>5.16</v>
      </c>
      <c r="G61" s="151">
        <f t="shared" si="0"/>
        <v>-1.7599999999999998</v>
      </c>
      <c r="H61" s="701" t="s">
        <v>244</v>
      </c>
      <c r="I61" s="702"/>
      <c r="J61" s="702"/>
      <c r="K61" s="702"/>
      <c r="L61" s="703"/>
      <c r="M61" s="249" t="s">
        <v>245</v>
      </c>
      <c r="N61" s="250">
        <v>45745</v>
      </c>
      <c r="O61" s="144" t="s">
        <v>100</v>
      </c>
    </row>
    <row r="62" spans="1:15" ht="69" customHeight="1" thickBot="1">
      <c r="A62" s="251" t="s">
        <v>101</v>
      </c>
      <c r="B62" s="678" t="str">
        <f t="shared" si="1"/>
        <v>★</v>
      </c>
      <c r="C62" s="679"/>
      <c r="D62" s="680"/>
      <c r="E62" s="585">
        <v>11.2</v>
      </c>
      <c r="F62" s="585">
        <v>9.84</v>
      </c>
      <c r="G62" s="151">
        <f t="shared" si="0"/>
        <v>-1.3599999999999994</v>
      </c>
      <c r="H62" s="684" t="s">
        <v>252</v>
      </c>
      <c r="I62" s="685"/>
      <c r="J62" s="685"/>
      <c r="K62" s="685"/>
      <c r="L62" s="686"/>
      <c r="M62" s="589" t="s">
        <v>253</v>
      </c>
      <c r="N62" s="571">
        <v>45746</v>
      </c>
      <c r="O62" s="144" t="s">
        <v>101</v>
      </c>
    </row>
    <row r="63" spans="1:15" ht="61.2" customHeight="1" thickBot="1">
      <c r="A63" s="251" t="s">
        <v>102</v>
      </c>
      <c r="B63" s="678" t="str">
        <f t="shared" si="1"/>
        <v>★★★</v>
      </c>
      <c r="C63" s="679"/>
      <c r="D63" s="680"/>
      <c r="E63" s="585">
        <v>9.39</v>
      </c>
      <c r="F63" s="585">
        <v>6.78</v>
      </c>
      <c r="G63" s="151">
        <f t="shared" si="0"/>
        <v>-2.6100000000000003</v>
      </c>
      <c r="H63" s="681"/>
      <c r="I63" s="682"/>
      <c r="J63" s="682"/>
      <c r="K63" s="682"/>
      <c r="L63" s="683"/>
      <c r="M63" s="563"/>
      <c r="N63" s="250"/>
      <c r="O63" s="144" t="s">
        <v>102</v>
      </c>
    </row>
    <row r="64" spans="1:15" ht="61.2" customHeight="1" thickBot="1">
      <c r="A64" s="251" t="s">
        <v>103</v>
      </c>
      <c r="B64" s="678" t="str">
        <f t="shared" si="1"/>
        <v>★</v>
      </c>
      <c r="C64" s="679"/>
      <c r="D64" s="680"/>
      <c r="E64" s="585">
        <v>7.7</v>
      </c>
      <c r="F64" s="585">
        <v>7.09</v>
      </c>
      <c r="G64" s="151">
        <f t="shared" si="0"/>
        <v>-0.61000000000000032</v>
      </c>
      <c r="H64" s="770"/>
      <c r="I64" s="771"/>
      <c r="J64" s="771"/>
      <c r="K64" s="771"/>
      <c r="L64" s="772"/>
      <c r="M64" s="249"/>
      <c r="N64" s="250"/>
      <c r="O64" s="144" t="s">
        <v>103</v>
      </c>
    </row>
    <row r="65" spans="1:18" ht="61.2" customHeight="1" thickBot="1">
      <c r="A65" s="251" t="s">
        <v>104</v>
      </c>
      <c r="B65" s="678" t="str">
        <f t="shared" si="1"/>
        <v>★★★</v>
      </c>
      <c r="C65" s="679"/>
      <c r="D65" s="680"/>
      <c r="E65" s="586">
        <v>13.16</v>
      </c>
      <c r="F65" s="585">
        <v>9.98</v>
      </c>
      <c r="G65" s="151">
        <f t="shared" si="0"/>
        <v>-3.1799999999999997</v>
      </c>
      <c r="H65" s="725" t="s">
        <v>221</v>
      </c>
      <c r="I65" s="726"/>
      <c r="J65" s="726"/>
      <c r="K65" s="726"/>
      <c r="L65" s="727"/>
      <c r="M65" s="617" t="s">
        <v>222</v>
      </c>
      <c r="N65" s="250">
        <v>45742</v>
      </c>
      <c r="O65" s="144" t="s">
        <v>104</v>
      </c>
    </row>
    <row r="66" spans="1:18" ht="61.2" customHeight="1" thickBot="1">
      <c r="A66" s="251" t="s">
        <v>105</v>
      </c>
      <c r="B66" s="678" t="str">
        <f t="shared" si="1"/>
        <v>★★★</v>
      </c>
      <c r="C66" s="679"/>
      <c r="D66" s="680"/>
      <c r="E66" s="586">
        <v>19.14</v>
      </c>
      <c r="F66" s="586">
        <v>16.25</v>
      </c>
      <c r="G66" s="151">
        <f t="shared" si="0"/>
        <v>-2.8900000000000006</v>
      </c>
      <c r="H66" s="725"/>
      <c r="I66" s="726"/>
      <c r="J66" s="726"/>
      <c r="K66" s="726"/>
      <c r="L66" s="727"/>
      <c r="M66" s="564"/>
      <c r="N66" s="562"/>
      <c r="O66" s="144" t="s">
        <v>105</v>
      </c>
    </row>
    <row r="67" spans="1:18" ht="61.2" customHeight="1" thickBot="1">
      <c r="A67" s="251" t="s">
        <v>106</v>
      </c>
      <c r="B67" s="678" t="str">
        <f t="shared" si="1"/>
        <v>★</v>
      </c>
      <c r="C67" s="679"/>
      <c r="D67" s="680"/>
      <c r="E67" s="586">
        <v>15.92</v>
      </c>
      <c r="F67" s="586">
        <v>15.56</v>
      </c>
      <c r="G67" s="151">
        <f t="shared" si="0"/>
        <v>-0.35999999999999943</v>
      </c>
      <c r="H67" s="704"/>
      <c r="I67" s="702"/>
      <c r="J67" s="702"/>
      <c r="K67" s="702"/>
      <c r="L67" s="703"/>
      <c r="M67" s="249"/>
      <c r="N67" s="250"/>
      <c r="O67" s="144" t="s">
        <v>106</v>
      </c>
    </row>
    <row r="68" spans="1:18" ht="61.2" customHeight="1" thickBot="1">
      <c r="A68" s="256" t="s">
        <v>107</v>
      </c>
      <c r="B68" s="678" t="str">
        <f t="shared" si="1"/>
        <v>★★★</v>
      </c>
      <c r="C68" s="679"/>
      <c r="D68" s="680"/>
      <c r="E68" s="586">
        <v>15.16</v>
      </c>
      <c r="F68" s="585">
        <v>11.9</v>
      </c>
      <c r="G68" s="151">
        <f t="shared" si="0"/>
        <v>-3.26</v>
      </c>
      <c r="H68" s="684" t="s">
        <v>250</v>
      </c>
      <c r="I68" s="685"/>
      <c r="J68" s="685"/>
      <c r="K68" s="685"/>
      <c r="L68" s="686"/>
      <c r="M68" s="570" t="s">
        <v>251</v>
      </c>
      <c r="N68" s="571">
        <v>45746</v>
      </c>
      <c r="O68" s="144" t="s">
        <v>107</v>
      </c>
    </row>
    <row r="69" spans="1:18" ht="61.2" customHeight="1" thickBot="1">
      <c r="A69" s="253" t="s">
        <v>108</v>
      </c>
      <c r="B69" s="678" t="str">
        <f t="shared" si="1"/>
        <v>★</v>
      </c>
      <c r="C69" s="679"/>
      <c r="D69" s="680"/>
      <c r="E69" s="587">
        <v>2.94</v>
      </c>
      <c r="F69" s="587">
        <v>2.88</v>
      </c>
      <c r="G69" s="151">
        <f t="shared" si="0"/>
        <v>-6.0000000000000053E-2</v>
      </c>
      <c r="H69" s="725"/>
      <c r="I69" s="726"/>
      <c r="J69" s="726"/>
      <c r="K69" s="726"/>
      <c r="L69" s="727"/>
      <c r="M69" s="249"/>
      <c r="N69" s="250"/>
      <c r="O69" s="144" t="s">
        <v>108</v>
      </c>
    </row>
    <row r="70" spans="1:18" ht="61.2" customHeight="1" thickBot="1">
      <c r="A70" s="542" t="s">
        <v>109</v>
      </c>
      <c r="B70" s="678" t="str">
        <f t="shared" si="1"/>
        <v>★</v>
      </c>
      <c r="C70" s="679"/>
      <c r="D70" s="680"/>
      <c r="E70" s="585">
        <v>9.0500000000000007</v>
      </c>
      <c r="F70" s="585">
        <v>7.95</v>
      </c>
      <c r="G70" s="543">
        <f t="shared" ref="G70" si="2">F70-E70</f>
        <v>-1.1000000000000005</v>
      </c>
      <c r="H70" s="758"/>
      <c r="I70" s="759"/>
      <c r="J70" s="759"/>
      <c r="K70" s="759"/>
      <c r="L70" s="760"/>
      <c r="M70" s="258"/>
      <c r="N70" s="544"/>
      <c r="O70" s="144"/>
    </row>
    <row r="71" spans="1:18" ht="42.75" customHeight="1" thickBot="1">
      <c r="A71" s="116"/>
      <c r="B71" s="116"/>
      <c r="C71" s="116"/>
      <c r="D71" s="116"/>
      <c r="E71" s="761"/>
      <c r="F71" s="761"/>
      <c r="G71" s="761"/>
      <c r="H71" s="761"/>
      <c r="I71" s="761"/>
      <c r="J71" s="761"/>
      <c r="K71" s="761"/>
      <c r="L71" s="761"/>
      <c r="M71" s="34">
        <f>COUNTIF(E24:E70,"&gt;=10")</f>
        <v>18</v>
      </c>
      <c r="N71" s="34">
        <f>COUNTIF(F24:F70,"&gt;=10")</f>
        <v>11</v>
      </c>
      <c r="O71" s="34" t="s">
        <v>3</v>
      </c>
    </row>
    <row r="72" spans="1:18" ht="36.75" customHeight="1" thickBot="1">
      <c r="A72" s="259" t="s">
        <v>17</v>
      </c>
      <c r="B72" s="260"/>
      <c r="C72" s="456"/>
      <c r="D72" s="456"/>
      <c r="E72" s="762" t="s">
        <v>110</v>
      </c>
      <c r="F72" s="762"/>
      <c r="G72" s="762"/>
      <c r="H72" s="763" t="s">
        <v>213</v>
      </c>
      <c r="I72" s="764"/>
      <c r="J72" s="456"/>
      <c r="K72" s="261"/>
      <c r="L72" s="261"/>
      <c r="M72" s="262"/>
      <c r="N72" s="263"/>
    </row>
    <row r="73" spans="1:18" ht="36.75" customHeight="1" thickBot="1">
      <c r="A73" s="45"/>
      <c r="B73" s="117"/>
      <c r="C73" s="767" t="s">
        <v>111</v>
      </c>
      <c r="D73" s="768"/>
      <c r="E73" s="768"/>
      <c r="F73" s="769"/>
      <c r="G73" s="264">
        <f>+F70</f>
        <v>7.95</v>
      </c>
      <c r="H73" s="265" t="s">
        <v>112</v>
      </c>
      <c r="I73" s="765">
        <f>+G70</f>
        <v>-1.1000000000000005</v>
      </c>
      <c r="J73" s="766"/>
      <c r="K73" s="118"/>
      <c r="L73" s="118"/>
      <c r="M73" s="119"/>
      <c r="N73" s="46"/>
    </row>
    <row r="74" spans="1:18" ht="36.75" customHeight="1" thickBot="1">
      <c r="A74" s="45"/>
      <c r="B74" s="117"/>
      <c r="C74" s="728" t="s">
        <v>113</v>
      </c>
      <c r="D74" s="729"/>
      <c r="E74" s="729"/>
      <c r="F74" s="730"/>
      <c r="G74" s="266">
        <f>+F35</f>
        <v>7.87</v>
      </c>
      <c r="H74" s="267" t="s">
        <v>114</v>
      </c>
      <c r="I74" s="731">
        <f>+G35</f>
        <v>-2.8600000000000003</v>
      </c>
      <c r="J74" s="732"/>
      <c r="K74" s="118"/>
      <c r="L74" s="118"/>
      <c r="M74" s="119"/>
      <c r="N74" s="46"/>
      <c r="R74" s="268" t="s">
        <v>17</v>
      </c>
    </row>
    <row r="75" spans="1:18" ht="36.75" customHeight="1" thickBot="1">
      <c r="A75" s="45"/>
      <c r="B75" s="117"/>
      <c r="C75" s="733" t="s">
        <v>115</v>
      </c>
      <c r="D75" s="734"/>
      <c r="E75" s="734"/>
      <c r="F75" s="269" t="str">
        <f>VLOOKUP(G75,F:P,10,0)</f>
        <v>愛媛県</v>
      </c>
      <c r="G75" s="270">
        <f>MAX(F23:F69)</f>
        <v>16.8</v>
      </c>
      <c r="H75" s="735" t="s">
        <v>116</v>
      </c>
      <c r="I75" s="736"/>
      <c r="J75" s="736"/>
      <c r="K75" s="271">
        <f>+N71</f>
        <v>11</v>
      </c>
      <c r="L75" s="272" t="s">
        <v>117</v>
      </c>
      <c r="M75" s="537">
        <f>N71-M71</f>
        <v>-7</v>
      </c>
      <c r="N75" s="46"/>
      <c r="R75" s="135"/>
    </row>
    <row r="76" spans="1:18" ht="36.75" customHeight="1" thickBot="1">
      <c r="A76" s="47"/>
      <c r="B76" s="48"/>
      <c r="C76" s="48"/>
      <c r="D76" s="48"/>
      <c r="E76" s="48"/>
      <c r="F76" s="48"/>
      <c r="G76" s="48"/>
      <c r="H76" s="48"/>
      <c r="I76" s="48"/>
      <c r="J76" s="48"/>
      <c r="K76" s="49"/>
      <c r="L76" s="49"/>
      <c r="M76" s="50"/>
      <c r="N76" s="51"/>
      <c r="R76" s="135"/>
    </row>
    <row r="77" spans="1:18" ht="30.75" customHeight="1">
      <c r="A77" s="62"/>
      <c r="B77" s="62"/>
      <c r="C77" s="62"/>
      <c r="D77" s="62"/>
      <c r="E77" s="62"/>
      <c r="F77" s="62"/>
      <c r="G77" s="62"/>
      <c r="H77" s="62"/>
      <c r="I77" s="62"/>
      <c r="J77" s="62"/>
      <c r="K77" s="120"/>
      <c r="L77" s="120"/>
      <c r="M77" s="121"/>
      <c r="N77" s="122"/>
      <c r="R77" s="136"/>
    </row>
    <row r="78" spans="1:18" ht="30.75" customHeight="1" thickBot="1">
      <c r="A78" s="123"/>
      <c r="B78" s="123"/>
      <c r="C78" s="123"/>
      <c r="D78" s="123"/>
      <c r="E78" s="123"/>
      <c r="F78" s="123"/>
      <c r="G78" s="123"/>
      <c r="H78" s="123"/>
      <c r="I78" s="123"/>
      <c r="J78" s="123"/>
      <c r="K78" s="124"/>
      <c r="L78" s="124"/>
      <c r="M78" s="224"/>
      <c r="N78" s="123"/>
    </row>
    <row r="79" spans="1:18" ht="24.75" customHeight="1" thickTop="1">
      <c r="A79" s="737">
        <v>3</v>
      </c>
      <c r="B79" s="740" t="s">
        <v>207</v>
      </c>
      <c r="C79" s="741"/>
      <c r="D79" s="741"/>
      <c r="E79" s="741"/>
      <c r="F79" s="742"/>
      <c r="G79" s="749" t="s">
        <v>208</v>
      </c>
      <c r="H79" s="750"/>
      <c r="I79" s="750"/>
      <c r="J79" s="750"/>
      <c r="K79" s="750"/>
      <c r="L79" s="750"/>
      <c r="M79" s="750"/>
      <c r="N79" s="751"/>
    </row>
    <row r="80" spans="1:18" ht="24.75" customHeight="1">
      <c r="A80" s="738"/>
      <c r="B80" s="743"/>
      <c r="C80" s="744"/>
      <c r="D80" s="744"/>
      <c r="E80" s="744"/>
      <c r="F80" s="745"/>
      <c r="G80" s="752"/>
      <c r="H80" s="753"/>
      <c r="I80" s="753"/>
      <c r="J80" s="753"/>
      <c r="K80" s="753"/>
      <c r="L80" s="753"/>
      <c r="M80" s="753"/>
      <c r="N80" s="754"/>
      <c r="O80" s="125" t="s">
        <v>3</v>
      </c>
      <c r="P80" s="125"/>
    </row>
    <row r="81" spans="1:16" ht="24.75" customHeight="1">
      <c r="A81" s="738"/>
      <c r="B81" s="743"/>
      <c r="C81" s="744"/>
      <c r="D81" s="744"/>
      <c r="E81" s="744"/>
      <c r="F81" s="745"/>
      <c r="G81" s="752"/>
      <c r="H81" s="753"/>
      <c r="I81" s="753"/>
      <c r="J81" s="753"/>
      <c r="K81" s="753"/>
      <c r="L81" s="753"/>
      <c r="M81" s="753"/>
      <c r="N81" s="754"/>
      <c r="O81" s="125" t="s">
        <v>17</v>
      </c>
      <c r="P81" s="125" t="s">
        <v>118</v>
      </c>
    </row>
    <row r="82" spans="1:16" ht="24.75" customHeight="1">
      <c r="A82" s="738"/>
      <c r="B82" s="743"/>
      <c r="C82" s="744"/>
      <c r="D82" s="744"/>
      <c r="E82" s="744"/>
      <c r="F82" s="745"/>
      <c r="G82" s="752"/>
      <c r="H82" s="753"/>
      <c r="I82" s="753"/>
      <c r="J82" s="753"/>
      <c r="K82" s="753"/>
      <c r="L82" s="753"/>
      <c r="M82" s="753"/>
      <c r="N82" s="754"/>
      <c r="O82" s="126"/>
      <c r="P82" s="125"/>
    </row>
    <row r="83" spans="1:16" ht="46.2" customHeight="1" thickBot="1">
      <c r="A83" s="739"/>
      <c r="B83" s="746"/>
      <c r="C83" s="747"/>
      <c r="D83" s="747"/>
      <c r="E83" s="747"/>
      <c r="F83" s="748"/>
      <c r="G83" s="755"/>
      <c r="H83" s="756"/>
      <c r="I83" s="756"/>
      <c r="J83" s="756"/>
      <c r="K83" s="756"/>
      <c r="L83" s="756"/>
      <c r="M83" s="756"/>
      <c r="N83" s="757"/>
    </row>
    <row r="84" spans="1:16" ht="13.8" thickTop="1"/>
    <row r="87" spans="1:16">
      <c r="B87" s="33" t="s">
        <v>21</v>
      </c>
    </row>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20">
    <mergeCell ref="B58:D58"/>
    <mergeCell ref="H58:L58"/>
    <mergeCell ref="B59:D59"/>
    <mergeCell ref="H59:L59"/>
    <mergeCell ref="H60:L60"/>
    <mergeCell ref="B67:D67"/>
    <mergeCell ref="H67:L67"/>
    <mergeCell ref="B68:D68"/>
    <mergeCell ref="H68:L68"/>
    <mergeCell ref="B60:D60"/>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55:D55"/>
    <mergeCell ref="H55:L55"/>
    <mergeCell ref="B56:D56"/>
    <mergeCell ref="H56:L56"/>
    <mergeCell ref="B57:D57"/>
    <mergeCell ref="B52:D52"/>
    <mergeCell ref="H52:L52"/>
    <mergeCell ref="B53:D53"/>
    <mergeCell ref="H53:L53"/>
    <mergeCell ref="B54:D54"/>
    <mergeCell ref="H54:L54"/>
    <mergeCell ref="H57:L57"/>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2:L42"/>
    <mergeCell ref="B42:D42"/>
    <mergeCell ref="B49:D49"/>
    <mergeCell ref="H49:L49"/>
    <mergeCell ref="H41:L41"/>
    <mergeCell ref="B39:D39"/>
    <mergeCell ref="H39:L39"/>
    <mergeCell ref="H35:L35"/>
    <mergeCell ref="B36:D36"/>
    <mergeCell ref="H36:L36"/>
    <mergeCell ref="B43:D43"/>
    <mergeCell ref="H43:L43"/>
    <mergeCell ref="H44:L44"/>
    <mergeCell ref="B35:D35"/>
    <mergeCell ref="B44:D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I2:M2"/>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 ref="A3:C16"/>
  </mergeCells>
  <phoneticPr fontId="83"/>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0"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6FB6-7548-45BD-8737-659174F6268A}">
  <dimension ref="A1:P30"/>
  <sheetViews>
    <sheetView view="pageBreakPreview" topLeftCell="A3" zoomScale="95" zoomScaleNormal="75" zoomScaleSheetLayoutView="95" workbookViewId="0">
      <selection activeCell="R13" sqref="R13"/>
    </sheetView>
  </sheetViews>
  <sheetFormatPr defaultColWidth="9" defaultRowHeight="13.2"/>
  <cols>
    <col min="1" max="1" width="4.88671875" style="567" customWidth="1"/>
    <col min="2" max="7" width="9" style="567"/>
    <col min="8" max="10" width="13.88671875" style="567" customWidth="1"/>
    <col min="11" max="11" width="11" style="567" customWidth="1"/>
    <col min="12" max="12" width="9" style="567"/>
    <col min="13" max="13" width="4.21875" style="567" customWidth="1"/>
    <col min="14" max="16384" width="9" style="567"/>
  </cols>
  <sheetData>
    <row r="1" spans="1:16" ht="23.4">
      <c r="A1" s="782" t="s">
        <v>205</v>
      </c>
      <c r="B1" s="782"/>
      <c r="C1" s="782"/>
      <c r="D1" s="782"/>
      <c r="E1" s="782"/>
      <c r="F1" s="782"/>
      <c r="G1" s="782"/>
      <c r="H1" s="782"/>
      <c r="I1" s="782"/>
      <c r="J1" s="783"/>
      <c r="K1" s="783"/>
      <c r="L1" s="783"/>
      <c r="M1" s="783"/>
    </row>
    <row r="2" spans="1:16" ht="19.2">
      <c r="A2" s="784" t="s">
        <v>424</v>
      </c>
      <c r="B2" s="784"/>
      <c r="C2" s="784"/>
      <c r="D2" s="784"/>
      <c r="E2" s="784"/>
      <c r="F2" s="784"/>
      <c r="G2" s="784"/>
      <c r="H2" s="784"/>
      <c r="I2" s="784"/>
      <c r="J2" s="785"/>
      <c r="K2" s="785"/>
      <c r="L2" s="785"/>
      <c r="M2" s="785"/>
      <c r="N2" s="615"/>
    </row>
    <row r="3" spans="1:16" ht="19.2">
      <c r="A3" s="784" t="s">
        <v>425</v>
      </c>
      <c r="B3" s="784"/>
      <c r="C3" s="784"/>
      <c r="D3" s="784"/>
      <c r="E3" s="784"/>
      <c r="F3" s="784"/>
      <c r="G3" s="784"/>
      <c r="H3" s="784"/>
      <c r="I3" s="784"/>
      <c r="J3" s="785"/>
      <c r="K3" s="785"/>
      <c r="L3" s="785"/>
      <c r="M3" s="785"/>
      <c r="N3" s="786"/>
    </row>
    <row r="4" spans="1:16" ht="16.2">
      <c r="A4" s="787" t="s">
        <v>426</v>
      </c>
      <c r="B4" s="787"/>
      <c r="C4" s="787"/>
      <c r="D4" s="787"/>
      <c r="E4" s="787"/>
      <c r="F4" s="787"/>
      <c r="G4" s="787"/>
      <c r="H4" s="787"/>
      <c r="I4" s="787"/>
      <c r="J4" s="788"/>
      <c r="K4" s="788"/>
      <c r="L4" s="788"/>
      <c r="M4" s="788"/>
      <c r="N4" s="786"/>
    </row>
    <row r="5" spans="1:16" ht="16.2">
      <c r="A5" s="643"/>
      <c r="B5" s="644"/>
      <c r="C5" s="644"/>
      <c r="D5" s="644"/>
      <c r="E5" s="644"/>
      <c r="F5" s="644"/>
      <c r="G5" s="644"/>
      <c r="H5" s="644"/>
      <c r="I5" s="644"/>
      <c r="J5" s="644"/>
      <c r="K5" s="644"/>
      <c r="L5" s="644"/>
      <c r="M5" s="644"/>
      <c r="N5" s="786"/>
    </row>
    <row r="6" spans="1:16" ht="17.399999999999999">
      <c r="A6" s="644"/>
      <c r="B6" s="789" t="s">
        <v>3</v>
      </c>
      <c r="C6" s="790"/>
      <c r="D6" s="790"/>
      <c r="E6" s="790"/>
      <c r="F6" s="644"/>
      <c r="G6" s="644"/>
      <c r="H6" s="793" t="s">
        <v>428</v>
      </c>
      <c r="I6" s="794"/>
      <c r="J6" s="794"/>
      <c r="K6" s="794"/>
      <c r="L6" s="794"/>
      <c r="M6" s="644"/>
      <c r="N6" s="786"/>
      <c r="O6" s="569"/>
    </row>
    <row r="7" spans="1:16" ht="16.2">
      <c r="A7" s="644"/>
      <c r="B7" s="791"/>
      <c r="C7" s="791"/>
      <c r="D7" s="791"/>
      <c r="E7" s="791"/>
      <c r="F7" s="644"/>
      <c r="G7" s="644"/>
      <c r="H7" s="794"/>
      <c r="I7" s="794"/>
      <c r="J7" s="794"/>
      <c r="K7" s="794"/>
      <c r="L7" s="794"/>
      <c r="M7" s="644"/>
      <c r="N7" s="786"/>
      <c r="O7" s="567" t="s">
        <v>17</v>
      </c>
    </row>
    <row r="8" spans="1:16" ht="16.2">
      <c r="A8" s="644"/>
      <c r="B8" s="791"/>
      <c r="C8" s="791"/>
      <c r="D8" s="791"/>
      <c r="E8" s="791"/>
      <c r="F8" s="644"/>
      <c r="G8" s="644"/>
      <c r="H8" s="794"/>
      <c r="I8" s="794"/>
      <c r="J8" s="794"/>
      <c r="K8" s="794"/>
      <c r="L8" s="794"/>
      <c r="M8" s="644"/>
    </row>
    <row r="9" spans="1:16" ht="16.2">
      <c r="A9" s="644"/>
      <c r="B9" s="791"/>
      <c r="C9" s="791"/>
      <c r="D9" s="791"/>
      <c r="E9" s="791"/>
      <c r="F9" s="644"/>
      <c r="G9" s="644"/>
      <c r="H9" s="794"/>
      <c r="I9" s="794"/>
      <c r="J9" s="794"/>
      <c r="K9" s="794"/>
      <c r="L9" s="794"/>
      <c r="M9" s="644"/>
    </row>
    <row r="10" spans="1:16" ht="16.2">
      <c r="A10" s="644"/>
      <c r="B10" s="791"/>
      <c r="C10" s="791"/>
      <c r="D10" s="791"/>
      <c r="E10" s="791"/>
      <c r="F10" s="644"/>
      <c r="G10" s="644"/>
      <c r="H10" s="794"/>
      <c r="I10" s="794"/>
      <c r="J10" s="794"/>
      <c r="K10" s="794"/>
      <c r="L10" s="794"/>
      <c r="M10" s="644"/>
    </row>
    <row r="11" spans="1:16" ht="16.2">
      <c r="A11" s="644"/>
      <c r="B11" s="791"/>
      <c r="C11" s="791"/>
      <c r="D11" s="791"/>
      <c r="E11" s="791"/>
      <c r="F11" s="645"/>
      <c r="G11" s="645"/>
      <c r="H11" s="794"/>
      <c r="I11" s="794"/>
      <c r="J11" s="794"/>
      <c r="K11" s="794"/>
      <c r="L11" s="794"/>
      <c r="M11" s="644"/>
    </row>
    <row r="12" spans="1:16" ht="16.2">
      <c r="A12" s="644"/>
      <c r="B12" s="791"/>
      <c r="C12" s="791"/>
      <c r="D12" s="791"/>
      <c r="E12" s="791"/>
      <c r="F12" s="646"/>
      <c r="G12" s="646"/>
      <c r="H12" s="794"/>
      <c r="I12" s="794"/>
      <c r="J12" s="794"/>
      <c r="K12" s="794"/>
      <c r="L12" s="794"/>
      <c r="M12" s="644"/>
    </row>
    <row r="13" spans="1:16" ht="17.399999999999999">
      <c r="A13" s="644"/>
      <c r="B13" s="792"/>
      <c r="C13" s="792"/>
      <c r="D13" s="792"/>
      <c r="E13" s="792"/>
      <c r="F13" s="646"/>
      <c r="G13" s="646"/>
      <c r="H13" s="794"/>
      <c r="I13" s="794"/>
      <c r="J13" s="794"/>
      <c r="K13" s="794"/>
      <c r="L13" s="794"/>
      <c r="M13" s="644"/>
      <c r="P13" s="569"/>
    </row>
    <row r="14" spans="1:16" ht="16.2">
      <c r="A14" s="644"/>
      <c r="B14" s="792"/>
      <c r="C14" s="792"/>
      <c r="D14" s="792"/>
      <c r="E14" s="792"/>
      <c r="F14" s="645"/>
      <c r="G14" s="645"/>
      <c r="H14" s="794"/>
      <c r="I14" s="794"/>
      <c r="J14" s="794"/>
      <c r="K14" s="794"/>
      <c r="L14" s="794"/>
      <c r="M14" s="644"/>
      <c r="P14" s="647" t="s">
        <v>17</v>
      </c>
    </row>
    <row r="15" spans="1:16" ht="16.2">
      <c r="A15" s="644"/>
      <c r="B15" s="644"/>
      <c r="C15" s="644"/>
      <c r="D15" s="644"/>
      <c r="E15" s="644"/>
      <c r="F15" s="644"/>
      <c r="G15" s="644"/>
      <c r="H15" s="644" t="s">
        <v>17</v>
      </c>
      <c r="I15" s="644"/>
      <c r="J15" s="644"/>
      <c r="K15" s="644"/>
      <c r="L15" s="644"/>
      <c r="M15" s="644"/>
    </row>
    <row r="16" spans="1:16" ht="16.8" thickBot="1">
      <c r="A16" s="916"/>
      <c r="B16" s="917"/>
      <c r="C16" s="917"/>
      <c r="D16" s="917"/>
      <c r="E16" s="917"/>
      <c r="F16" s="917"/>
      <c r="G16" s="917"/>
      <c r="H16" s="917"/>
      <c r="I16" s="917"/>
      <c r="J16" s="917"/>
      <c r="K16" s="917"/>
      <c r="L16" s="917"/>
      <c r="M16" s="917"/>
    </row>
    <row r="17" spans="1:14" ht="5.4" customHeight="1" thickTop="1">
      <c r="A17" s="917"/>
      <c r="B17" s="918" t="s">
        <v>427</v>
      </c>
      <c r="C17" s="919"/>
      <c r="D17" s="919"/>
      <c r="E17" s="919"/>
      <c r="F17" s="919"/>
      <c r="G17" s="919"/>
      <c r="H17" s="919"/>
      <c r="I17" s="919"/>
      <c r="J17" s="919"/>
      <c r="K17" s="919"/>
      <c r="L17" s="920"/>
      <c r="M17" s="917"/>
    </row>
    <row r="18" spans="1:14" ht="17.25" customHeight="1">
      <c r="A18" s="917"/>
      <c r="B18" s="921"/>
      <c r="C18" s="922"/>
      <c r="D18" s="922"/>
      <c r="E18" s="922"/>
      <c r="F18" s="922"/>
      <c r="G18" s="922"/>
      <c r="H18" s="922"/>
      <c r="I18" s="922"/>
      <c r="J18" s="922"/>
      <c r="K18" s="922"/>
      <c r="L18" s="923"/>
      <c r="M18" s="917"/>
    </row>
    <row r="19" spans="1:14" ht="17.25" customHeight="1">
      <c r="A19" s="917"/>
      <c r="B19" s="921"/>
      <c r="C19" s="922"/>
      <c r="D19" s="922"/>
      <c r="E19" s="922"/>
      <c r="F19" s="922"/>
      <c r="G19" s="922"/>
      <c r="H19" s="922"/>
      <c r="I19" s="922"/>
      <c r="J19" s="922"/>
      <c r="K19" s="922"/>
      <c r="L19" s="923"/>
      <c r="M19" s="917"/>
    </row>
    <row r="20" spans="1:14" ht="17.25" customHeight="1">
      <c r="A20" s="917"/>
      <c r="B20" s="921"/>
      <c r="C20" s="922"/>
      <c r="D20" s="922"/>
      <c r="E20" s="922"/>
      <c r="F20" s="922"/>
      <c r="G20" s="922"/>
      <c r="H20" s="922"/>
      <c r="I20" s="922"/>
      <c r="J20" s="922"/>
      <c r="K20" s="922"/>
      <c r="L20" s="923"/>
      <c r="M20" s="917"/>
    </row>
    <row r="21" spans="1:14" ht="17.25" customHeight="1">
      <c r="A21" s="917"/>
      <c r="B21" s="921"/>
      <c r="C21" s="922"/>
      <c r="D21" s="922"/>
      <c r="E21" s="922"/>
      <c r="F21" s="922"/>
      <c r="G21" s="922"/>
      <c r="H21" s="922"/>
      <c r="I21" s="922"/>
      <c r="J21" s="922"/>
      <c r="K21" s="922"/>
      <c r="L21" s="923"/>
      <c r="M21" s="917"/>
    </row>
    <row r="22" spans="1:14" ht="25.8" customHeight="1" thickBot="1">
      <c r="A22" s="917"/>
      <c r="B22" s="924"/>
      <c r="C22" s="925"/>
      <c r="D22" s="925"/>
      <c r="E22" s="925"/>
      <c r="F22" s="925"/>
      <c r="G22" s="925"/>
      <c r="H22" s="925"/>
      <c r="I22" s="925"/>
      <c r="J22" s="925"/>
      <c r="K22" s="925"/>
      <c r="L22" s="926"/>
      <c r="M22" s="917"/>
    </row>
    <row r="23" spans="1:14" ht="13.8" thickTop="1">
      <c r="A23" s="917"/>
      <c r="B23" s="917"/>
      <c r="C23" s="917"/>
      <c r="D23" s="917"/>
      <c r="E23" s="917"/>
      <c r="F23" s="917"/>
      <c r="G23" s="917"/>
      <c r="H23" s="917"/>
      <c r="I23" s="917"/>
      <c r="J23" s="917"/>
      <c r="K23" s="917"/>
      <c r="L23" s="917"/>
      <c r="M23" s="917"/>
    </row>
    <row r="24" spans="1:14" ht="13.8" thickBot="1">
      <c r="A24" s="917"/>
      <c r="B24" s="917"/>
      <c r="C24" s="917"/>
      <c r="D24" s="917"/>
      <c r="E24" s="917"/>
      <c r="F24" s="917"/>
      <c r="G24" s="917"/>
      <c r="H24" s="917"/>
      <c r="I24" s="917"/>
      <c r="J24" s="917"/>
      <c r="K24" s="917"/>
      <c r="L24" s="917"/>
      <c r="M24" s="917"/>
    </row>
    <row r="25" spans="1:14" ht="13.8" thickTop="1">
      <c r="A25" s="773"/>
      <c r="B25" s="774"/>
      <c r="C25" s="774"/>
      <c r="D25" s="774"/>
      <c r="E25" s="774"/>
      <c r="F25" s="774"/>
      <c r="G25" s="774"/>
      <c r="H25" s="774"/>
      <c r="I25" s="774"/>
      <c r="J25" s="774"/>
      <c r="K25" s="774"/>
      <c r="L25" s="774"/>
      <c r="M25" s="774"/>
      <c r="N25" s="775"/>
    </row>
    <row r="26" spans="1:14">
      <c r="A26" s="776"/>
      <c r="B26" s="777"/>
      <c r="C26" s="777"/>
      <c r="D26" s="777"/>
      <c r="E26" s="777"/>
      <c r="F26" s="777"/>
      <c r="G26" s="777"/>
      <c r="H26" s="777"/>
      <c r="I26" s="777"/>
      <c r="J26" s="777"/>
      <c r="K26" s="777"/>
      <c r="L26" s="777"/>
      <c r="M26" s="777"/>
      <c r="N26" s="778"/>
    </row>
    <row r="27" spans="1:14">
      <c r="A27" s="776"/>
      <c r="B27" s="777"/>
      <c r="C27" s="777"/>
      <c r="D27" s="777"/>
      <c r="E27" s="777"/>
      <c r="F27" s="777"/>
      <c r="G27" s="777"/>
      <c r="H27" s="777"/>
      <c r="I27" s="777"/>
      <c r="J27" s="777"/>
      <c r="K27" s="777"/>
      <c r="L27" s="777"/>
      <c r="M27" s="777"/>
      <c r="N27" s="778"/>
    </row>
    <row r="28" spans="1:14">
      <c r="A28" s="776"/>
      <c r="B28" s="777"/>
      <c r="C28" s="777"/>
      <c r="D28" s="777"/>
      <c r="E28" s="777"/>
      <c r="F28" s="777"/>
      <c r="G28" s="777"/>
      <c r="H28" s="777"/>
      <c r="I28" s="777"/>
      <c r="J28" s="777"/>
      <c r="K28" s="777"/>
      <c r="L28" s="777"/>
      <c r="M28" s="777"/>
      <c r="N28" s="778"/>
    </row>
    <row r="29" spans="1:14" ht="13.8" thickBot="1">
      <c r="A29" s="779"/>
      <c r="B29" s="780"/>
      <c r="C29" s="780"/>
      <c r="D29" s="780"/>
      <c r="E29" s="780"/>
      <c r="F29" s="780"/>
      <c r="G29" s="780"/>
      <c r="H29" s="780"/>
      <c r="I29" s="780"/>
      <c r="J29" s="780"/>
      <c r="K29" s="780"/>
      <c r="L29" s="780"/>
      <c r="M29" s="780"/>
      <c r="N29" s="781"/>
    </row>
    <row r="30" spans="1:14" ht="13.8" thickTop="1"/>
  </sheetData>
  <mergeCells count="9">
    <mergeCell ref="B17:L22"/>
    <mergeCell ref="A25:N29"/>
    <mergeCell ref="A1:M1"/>
    <mergeCell ref="A2:M2"/>
    <mergeCell ref="A3:M3"/>
    <mergeCell ref="N3:N7"/>
    <mergeCell ref="A4:M4"/>
    <mergeCell ref="B6:E14"/>
    <mergeCell ref="H6:L14"/>
  </mergeCells>
  <phoneticPr fontId="83"/>
  <pageMargins left="0.74803149606299213" right="0.74803149606299213" top="0.98425196850393704" bottom="0.98425196850393704" header="0.51181102362204722" footer="0.51181102362204722"/>
  <pageSetup paperSize="9" scale="105"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51"/>
  <sheetViews>
    <sheetView showGridLines="0" view="pageBreakPreview" zoomScale="80" zoomScaleNormal="100" zoomScaleSheetLayoutView="80" workbookViewId="0"/>
  </sheetViews>
  <sheetFormatPr defaultColWidth="9" defaultRowHeight="31.2" customHeight="1"/>
  <cols>
    <col min="1" max="1" width="200.77734375" style="147" customWidth="1"/>
    <col min="2" max="2" width="11.21875" style="145" customWidth="1"/>
    <col min="3" max="3" width="22" style="145" customWidth="1"/>
    <col min="4" max="4" width="20.109375" style="146" customWidth="1"/>
    <col min="5" max="16384" width="9" style="1"/>
  </cols>
  <sheetData>
    <row r="1" spans="1:11" s="24" customFormat="1" ht="31.2" customHeight="1">
      <c r="A1" s="497" t="s">
        <v>484</v>
      </c>
      <c r="B1" s="498" t="s">
        <v>119</v>
      </c>
      <c r="C1" s="499" t="s">
        <v>120</v>
      </c>
      <c r="D1" s="500" t="s">
        <v>121</v>
      </c>
    </row>
    <row r="2" spans="1:11" s="24" customFormat="1" ht="43.8" customHeight="1">
      <c r="A2" s="637" t="s">
        <v>335</v>
      </c>
      <c r="B2" s="212"/>
      <c r="C2" s="203"/>
      <c r="D2" s="496"/>
    </row>
    <row r="3" spans="1:11" s="24" customFormat="1" ht="123.6" customHeight="1">
      <c r="A3" s="539" t="s">
        <v>337</v>
      </c>
      <c r="B3" s="468" t="s">
        <v>336</v>
      </c>
      <c r="C3" s="368" t="s">
        <v>339</v>
      </c>
      <c r="D3" s="496">
        <v>45750</v>
      </c>
    </row>
    <row r="4" spans="1:11" s="24" customFormat="1" ht="39" customHeight="1" thickBot="1">
      <c r="A4" s="523" t="s">
        <v>338</v>
      </c>
      <c r="B4" s="212"/>
      <c r="C4" s="203"/>
      <c r="D4" s="496"/>
    </row>
    <row r="5" spans="1:11" s="24" customFormat="1" ht="45.6" customHeight="1">
      <c r="A5" s="429" t="s">
        <v>330</v>
      </c>
      <c r="B5" s="430"/>
      <c r="C5" s="387"/>
      <c r="D5" s="495"/>
    </row>
    <row r="6" spans="1:11" s="24" customFormat="1" ht="87" customHeight="1">
      <c r="A6" s="451" t="s">
        <v>331</v>
      </c>
      <c r="B6" s="388" t="s">
        <v>333</v>
      </c>
      <c r="C6" s="433" t="s">
        <v>334</v>
      </c>
      <c r="D6" s="496">
        <v>45748</v>
      </c>
    </row>
    <row r="7" spans="1:11" s="24" customFormat="1" ht="39.6" customHeight="1" thickBot="1">
      <c r="A7" s="501" t="s">
        <v>332</v>
      </c>
      <c r="B7" s="502"/>
      <c r="C7" s="503"/>
      <c r="D7" s="496"/>
    </row>
    <row r="8" spans="1:11" s="24" customFormat="1" ht="45.6" customHeight="1">
      <c r="A8" s="524" t="s">
        <v>340</v>
      </c>
      <c r="B8" s="213"/>
      <c r="C8" s="434"/>
      <c r="D8" s="495"/>
    </row>
    <row r="9" spans="1:11" s="24" customFormat="1" ht="164.4" customHeight="1">
      <c r="A9" s="504" t="s">
        <v>342</v>
      </c>
      <c r="B9" s="388" t="s">
        <v>341</v>
      </c>
      <c r="C9" s="433" t="s">
        <v>343</v>
      </c>
      <c r="D9" s="496">
        <v>45749</v>
      </c>
    </row>
    <row r="10" spans="1:11" s="24" customFormat="1" ht="40.799999999999997" customHeight="1" thickBot="1">
      <c r="A10" s="501" t="s">
        <v>344</v>
      </c>
      <c r="B10" s="502"/>
      <c r="C10" s="503"/>
      <c r="D10" s="511"/>
    </row>
    <row r="11" spans="1:11" s="24" customFormat="1" ht="40.799999999999997" customHeight="1">
      <c r="A11" s="525" t="s">
        <v>345</v>
      </c>
      <c r="B11" s="452"/>
      <c r="C11" s="453"/>
      <c r="D11" s="495"/>
    </row>
    <row r="12" spans="1:11" s="87" customFormat="1" ht="125.4" customHeight="1" thickBot="1">
      <c r="A12" s="559" t="s">
        <v>346</v>
      </c>
      <c r="B12" s="486" t="s">
        <v>348</v>
      </c>
      <c r="C12" s="507" t="s">
        <v>349</v>
      </c>
      <c r="D12" s="496">
        <v>45750</v>
      </c>
      <c r="E12" s="487"/>
      <c r="F12" s="487"/>
      <c r="G12" s="487"/>
      <c r="H12" s="487"/>
      <c r="I12" s="487"/>
      <c r="J12" s="487"/>
      <c r="K12" s="487"/>
    </row>
    <row r="13" spans="1:11" s="24" customFormat="1" ht="42" customHeight="1" thickBot="1">
      <c r="A13" s="521" t="s">
        <v>347</v>
      </c>
      <c r="B13" s="505"/>
      <c r="C13" s="506"/>
      <c r="D13" s="495"/>
      <c r="E13" s="1"/>
      <c r="F13" s="1"/>
      <c r="G13" s="1"/>
      <c r="H13" s="1"/>
      <c r="I13" s="1"/>
      <c r="J13" s="1"/>
      <c r="K13" s="1"/>
    </row>
    <row r="14" spans="1:11" s="24" customFormat="1" ht="39" customHeight="1">
      <c r="A14" s="526" t="s">
        <v>368</v>
      </c>
      <c r="B14" s="488"/>
      <c r="C14" s="489"/>
      <c r="D14" s="495"/>
      <c r="E14" s="1"/>
      <c r="F14" s="1"/>
      <c r="G14" s="1"/>
      <c r="H14" s="1"/>
      <c r="I14" s="1"/>
      <c r="J14" s="1"/>
      <c r="K14" s="1"/>
    </row>
    <row r="15" spans="1:11" s="24" customFormat="1" ht="97.8" customHeight="1">
      <c r="A15" s="512" t="s">
        <v>370</v>
      </c>
      <c r="B15" s="468" t="s">
        <v>369</v>
      </c>
      <c r="C15" s="508" t="s">
        <v>371</v>
      </c>
      <c r="D15" s="496">
        <v>45750</v>
      </c>
      <c r="E15" s="1"/>
      <c r="F15" s="1"/>
      <c r="G15" s="1"/>
      <c r="H15" s="1"/>
      <c r="I15" s="1"/>
      <c r="J15" s="1"/>
      <c r="K15" s="1"/>
    </row>
    <row r="16" spans="1:11" s="24" customFormat="1" ht="36.6" customHeight="1" thickBot="1">
      <c r="A16" s="523" t="s">
        <v>372</v>
      </c>
      <c r="B16" s="492"/>
      <c r="C16" s="204"/>
      <c r="D16" s="513"/>
    </row>
    <row r="17" spans="1:19" s="24" customFormat="1" ht="45.6" customHeight="1">
      <c r="A17" s="524" t="s">
        <v>442</v>
      </c>
      <c r="B17" s="212"/>
      <c r="C17" s="203"/>
      <c r="D17" s="495"/>
    </row>
    <row r="18" spans="1:19" s="24" customFormat="1" ht="188.4" customHeight="1">
      <c r="A18" s="545" t="s">
        <v>443</v>
      </c>
      <c r="B18" s="468" t="s">
        <v>446</v>
      </c>
      <c r="C18" s="368" t="s">
        <v>445</v>
      </c>
      <c r="D18" s="522">
        <v>45748</v>
      </c>
    </row>
    <row r="19" spans="1:19" s="24" customFormat="1" ht="38.4" customHeight="1" thickBot="1">
      <c r="A19" s="523" t="s">
        <v>444</v>
      </c>
      <c r="B19" s="492"/>
      <c r="C19" s="204"/>
      <c r="D19" s="513"/>
    </row>
    <row r="20" spans="1:19" s="24" customFormat="1" ht="51.6" customHeight="1">
      <c r="A20" s="524" t="s">
        <v>447</v>
      </c>
      <c r="B20" s="213"/>
      <c r="C20" s="202"/>
      <c r="D20" s="495"/>
    </row>
    <row r="21" spans="1:19" s="24" customFormat="1" ht="168" customHeight="1">
      <c r="A21" s="527" t="s">
        <v>448</v>
      </c>
      <c r="B21" s="237" t="s">
        <v>450</v>
      </c>
      <c r="C21" s="368" t="s">
        <v>451</v>
      </c>
      <c r="D21" s="517">
        <v>45747</v>
      </c>
    </row>
    <row r="22" spans="1:19" s="24" customFormat="1" ht="39.6" customHeight="1" thickBot="1">
      <c r="A22" s="528" t="s">
        <v>449</v>
      </c>
      <c r="B22" s="546"/>
      <c r="C22" s="547"/>
      <c r="D22" s="548"/>
    </row>
    <row r="23" spans="1:19" s="24" customFormat="1" ht="40.950000000000003" customHeight="1">
      <c r="A23" s="529" t="s">
        <v>452</v>
      </c>
      <c r="B23" s="210"/>
      <c r="C23" s="806" t="s">
        <v>456</v>
      </c>
      <c r="D23" s="804">
        <v>45747</v>
      </c>
      <c r="S23" s="215"/>
    </row>
    <row r="24" spans="1:19" s="24" customFormat="1" ht="169.2" customHeight="1">
      <c r="A24" s="530" t="s">
        <v>453</v>
      </c>
      <c r="B24" s="443" t="s">
        <v>455</v>
      </c>
      <c r="C24" s="806"/>
      <c r="D24" s="804"/>
      <c r="S24" s="215"/>
    </row>
    <row r="25" spans="1:19" s="24" customFormat="1" ht="35.4" customHeight="1" thickBot="1">
      <c r="A25" s="240" t="s">
        <v>454</v>
      </c>
      <c r="B25" s="91"/>
      <c r="C25" s="807"/>
      <c r="D25" s="805"/>
      <c r="H25" s="490" t="s">
        <v>211</v>
      </c>
      <c r="I25" s="490"/>
      <c r="J25" s="490"/>
      <c r="K25" s="490"/>
      <c r="L25" s="490"/>
      <c r="M25" s="490"/>
      <c r="N25" s="491">
        <v>45681</v>
      </c>
    </row>
    <row r="26" spans="1:19" s="24" customFormat="1" ht="40.950000000000003" customHeight="1" thickTop="1">
      <c r="A26" s="648" t="s">
        <v>457</v>
      </c>
      <c r="B26" s="795" t="s">
        <v>461</v>
      </c>
      <c r="C26" s="810" t="s">
        <v>460</v>
      </c>
      <c r="D26" s="155"/>
    </row>
    <row r="27" spans="1:19" s="24" customFormat="1" ht="147.6" customHeight="1">
      <c r="A27" s="241" t="s">
        <v>458</v>
      </c>
      <c r="B27" s="796"/>
      <c r="C27" s="811"/>
      <c r="D27" s="216">
        <v>45748</v>
      </c>
    </row>
    <row r="28" spans="1:19" s="24" customFormat="1" ht="31.2" customHeight="1" thickBot="1">
      <c r="A28" s="242" t="s">
        <v>459</v>
      </c>
      <c r="B28" s="797"/>
      <c r="C28" s="812"/>
      <c r="D28" s="154"/>
    </row>
    <row r="29" spans="1:19" s="24" customFormat="1" ht="40.799999999999997" hidden="1" customHeight="1" thickTop="1">
      <c r="A29" s="273"/>
      <c r="B29" s="798"/>
      <c r="C29" s="802"/>
      <c r="D29" s="800"/>
    </row>
    <row r="30" spans="1:19" s="87" customFormat="1" ht="174" hidden="1" customHeight="1">
      <c r="A30" s="428"/>
      <c r="B30" s="799"/>
      <c r="C30" s="803"/>
      <c r="D30" s="801"/>
    </row>
    <row r="31" spans="1:19" s="24" customFormat="1" ht="31.2" hidden="1" customHeight="1" thickBot="1">
      <c r="A31" s="384"/>
      <c r="B31" s="381"/>
      <c r="C31" s="382"/>
      <c r="D31" s="383"/>
    </row>
    <row r="32" spans="1:19" s="24" customFormat="1" ht="43.95" hidden="1" customHeight="1" thickTop="1">
      <c r="A32" s="273"/>
      <c r="B32" s="798"/>
      <c r="C32" s="802"/>
      <c r="D32" s="800"/>
    </row>
    <row r="33" spans="1:4" s="24" customFormat="1" ht="189.6" hidden="1" customHeight="1">
      <c r="A33" s="380"/>
      <c r="B33" s="799"/>
      <c r="C33" s="803"/>
      <c r="D33" s="801"/>
    </row>
    <row r="34" spans="1:4" s="24" customFormat="1" ht="31.2" hidden="1" customHeight="1" thickBot="1">
      <c r="A34" s="384"/>
      <c r="B34" s="381"/>
      <c r="C34" s="382"/>
      <c r="D34" s="383"/>
    </row>
    <row r="35" spans="1:4" s="24" customFormat="1" ht="40.950000000000003" hidden="1" customHeight="1" thickTop="1">
      <c r="A35" s="274"/>
      <c r="B35" s="153"/>
      <c r="C35" s="808"/>
      <c r="D35" s="155"/>
    </row>
    <row r="36" spans="1:4" s="24" customFormat="1" ht="199.8" hidden="1" customHeight="1">
      <c r="A36" s="239"/>
      <c r="B36" s="210"/>
      <c r="C36" s="811"/>
      <c r="D36" s="216"/>
    </row>
    <row r="37" spans="1:4" s="24" customFormat="1" ht="31.2" hidden="1" customHeight="1" thickBot="1">
      <c r="A37" s="240"/>
      <c r="B37" s="152"/>
      <c r="C37" s="812"/>
      <c r="D37" s="154"/>
    </row>
    <row r="38" spans="1:4" ht="47.4" hidden="1" customHeight="1" thickTop="1">
      <c r="A38" s="275"/>
      <c r="B38" s="153"/>
      <c r="C38" s="808"/>
      <c r="D38" s="155"/>
    </row>
    <row r="39" spans="1:4" ht="73.8" hidden="1" customHeight="1">
      <c r="A39" s="236"/>
      <c r="B39" s="232"/>
      <c r="C39" s="809"/>
      <c r="D39" s="216"/>
    </row>
    <row r="40" spans="1:4" ht="37.200000000000003" hidden="1" customHeight="1" thickBot="1">
      <c r="A40" s="244"/>
      <c r="B40" s="226"/>
      <c r="C40" s="225"/>
      <c r="D40" s="154"/>
    </row>
    <row r="41" spans="1:4" ht="42" hidden="1" customHeight="1" thickTop="1">
      <c r="A41" s="275"/>
      <c r="B41" s="153"/>
      <c r="C41" s="808"/>
      <c r="D41" s="155"/>
    </row>
    <row r="42" spans="1:4" ht="227.4" hidden="1" customHeight="1">
      <c r="A42" s="243"/>
      <c r="B42" s="232"/>
      <c r="C42" s="809"/>
      <c r="D42" s="216"/>
    </row>
    <row r="43" spans="1:4" ht="36.6" hidden="1" customHeight="1" thickBot="1">
      <c r="A43" s="244"/>
      <c r="B43" s="226"/>
      <c r="C43" s="225"/>
      <c r="D43" s="154"/>
    </row>
    <row r="44" spans="1:4" ht="45" hidden="1" customHeight="1" thickTop="1">
      <c r="A44" s="275"/>
      <c r="B44" s="153"/>
      <c r="C44" s="808"/>
      <c r="D44" s="155"/>
    </row>
    <row r="45" spans="1:4" ht="230.4" hidden="1" customHeight="1" thickBot="1">
      <c r="A45" s="243"/>
      <c r="B45" s="232"/>
      <c r="C45" s="809"/>
      <c r="D45" s="216"/>
    </row>
    <row r="46" spans="1:4" ht="36" hidden="1" customHeight="1" thickTop="1">
      <c r="A46" s="363"/>
      <c r="B46" s="153"/>
      <c r="C46" s="808"/>
      <c r="D46" s="155"/>
    </row>
    <row r="47" spans="1:4" ht="161.4" hidden="1" customHeight="1">
      <c r="A47" s="358"/>
      <c r="B47" s="223"/>
      <c r="C47" s="809"/>
      <c r="D47" s="216"/>
    </row>
    <row r="48" spans="1:4" ht="31.2" hidden="1" customHeight="1" thickBot="1">
      <c r="A48" s="244"/>
      <c r="B48" s="226"/>
      <c r="C48" s="225"/>
      <c r="D48" s="154"/>
    </row>
    <row r="49" spans="1:1" ht="31.2" customHeight="1">
      <c r="A49" s="435"/>
    </row>
    <row r="50" spans="1:1" ht="31.2" customHeight="1">
      <c r="A50" s="436" t="s">
        <v>202</v>
      </c>
    </row>
    <row r="51" spans="1:1" ht="31.2" customHeight="1">
      <c r="A51" s="437" t="s">
        <v>203</v>
      </c>
    </row>
  </sheetData>
  <protectedRanges>
    <protectedRange sqref="A18:D18" name="範囲1"/>
  </protectedRanges>
  <mergeCells count="15">
    <mergeCell ref="D23:D25"/>
    <mergeCell ref="C23:C25"/>
    <mergeCell ref="C46:C47"/>
    <mergeCell ref="C26:C28"/>
    <mergeCell ref="C35:C37"/>
    <mergeCell ref="C44:C45"/>
    <mergeCell ref="C38:C39"/>
    <mergeCell ref="C41:C42"/>
    <mergeCell ref="C29:C30"/>
    <mergeCell ref="B26:B28"/>
    <mergeCell ref="B29:B30"/>
    <mergeCell ref="D29:D30"/>
    <mergeCell ref="D32:D33"/>
    <mergeCell ref="C32:C33"/>
    <mergeCell ref="B32:B33"/>
  </mergeCells>
  <phoneticPr fontId="15"/>
  <hyperlinks>
    <hyperlink ref="A51" r:id="rId1" xr:uid="{86A4B1F7-D48D-4D2F-A37F-38B8392EB19D}"/>
    <hyperlink ref="A7" r:id="rId2" xr:uid="{A911400A-A9A1-40FA-80B4-55C15363E305}"/>
    <hyperlink ref="A4" r:id="rId3" xr:uid="{B69F523B-BCF0-441C-8505-4E20FF83495C}"/>
    <hyperlink ref="A10" r:id="rId4" xr:uid="{F7479CDB-3AA9-471F-B9FA-522A87C675D8}"/>
    <hyperlink ref="A13" r:id="rId5" xr:uid="{EA5F3E5D-9689-4138-BC0C-145C0583615B}"/>
    <hyperlink ref="A16" r:id="rId6" xr:uid="{CAB3E456-B8C0-49FC-AB3B-83D801D50083}"/>
    <hyperlink ref="A19" r:id="rId7" xr:uid="{86A97807-3507-4EB5-A763-7C2B4BAB85AD}"/>
    <hyperlink ref="A22" r:id="rId8" xr:uid="{A8ED5509-0018-43E2-B19C-EA9EA09541B9}"/>
    <hyperlink ref="A25" r:id="rId9" xr:uid="{3609948B-C7A4-467F-BFF7-5B989360DD96}"/>
    <hyperlink ref="A28" r:id="rId10" xr:uid="{FFCB9B8A-FC08-4C15-87E5-D894D5794A2E}"/>
  </hyperlinks>
  <pageMargins left="0" right="0" top="0.19685039370078741" bottom="0.39370078740157483" header="0" footer="0.19685039370078741"/>
  <pageSetup paperSize="8" scale="21" orientation="portrait" horizontalDpi="300" verticalDpi="300" r:id="rId11"/>
  <headerFooter alignWithMargins="0"/>
  <rowBreaks count="2" manualBreakCount="2">
    <brk id="25" max="3" man="1"/>
    <brk id="41" max="3" man="1"/>
  </rowBreaks>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W52"/>
  <sheetViews>
    <sheetView defaultGridColor="0" view="pageBreakPreview" colorId="56" zoomScale="80" zoomScaleNormal="66" zoomScaleSheetLayoutView="80" workbookViewId="0">
      <selection activeCell="F3" sqref="F3"/>
    </sheetView>
  </sheetViews>
  <sheetFormatPr defaultColWidth="9" defaultRowHeight="40.200000000000003" customHeight="1"/>
  <cols>
    <col min="1" max="1" width="198.109375" style="150" customWidth="1"/>
    <col min="2" max="2" width="18" style="74" customWidth="1"/>
    <col min="3" max="3" width="20.109375" style="75" customWidth="1"/>
    <col min="4" max="16384" width="9" style="23"/>
  </cols>
  <sheetData>
    <row r="1" spans="1:23" ht="40.200000000000003" customHeight="1" thickBot="1">
      <c r="A1" s="287" t="s">
        <v>485</v>
      </c>
      <c r="B1" s="288" t="s">
        <v>136</v>
      </c>
      <c r="C1" s="289" t="s">
        <v>121</v>
      </c>
    </row>
    <row r="2" spans="1:23" ht="43.2" customHeight="1" thickTop="1">
      <c r="A2" s="419" t="s">
        <v>326</v>
      </c>
      <c r="B2" s="153"/>
      <c r="C2" s="202"/>
    </row>
    <row r="3" spans="1:23" ht="192" customHeight="1">
      <c r="A3" s="426" t="s">
        <v>327</v>
      </c>
      <c r="B3" s="232" t="s">
        <v>329</v>
      </c>
      <c r="C3" s="549">
        <v>45750</v>
      </c>
    </row>
    <row r="4" spans="1:23" ht="34.200000000000003" customHeight="1" thickBot="1">
      <c r="A4" s="244" t="s">
        <v>328</v>
      </c>
      <c r="B4" s="465"/>
      <c r="C4" s="466"/>
      <c r="W4" s="23">
        <v>0</v>
      </c>
    </row>
    <row r="5" spans="1:23" ht="39" customHeight="1" thickTop="1">
      <c r="A5" s="235" t="s">
        <v>385</v>
      </c>
      <c r="B5" s="213"/>
      <c r="C5" s="202"/>
    </row>
    <row r="6" spans="1:23" ht="136.80000000000001" customHeight="1">
      <c r="A6" s="540" t="s">
        <v>386</v>
      </c>
      <c r="B6" s="211" t="s">
        <v>407</v>
      </c>
      <c r="C6" s="203">
        <v>45750</v>
      </c>
    </row>
    <row r="7" spans="1:23" ht="32.4" customHeight="1" thickBot="1">
      <c r="A7" s="221" t="s">
        <v>387</v>
      </c>
      <c r="B7" s="212"/>
      <c r="C7" s="203"/>
    </row>
    <row r="8" spans="1:23" ht="40.950000000000003" customHeight="1">
      <c r="A8" s="235" t="s">
        <v>415</v>
      </c>
      <c r="B8" s="213"/>
      <c r="C8" s="202"/>
    </row>
    <row r="9" spans="1:23" ht="276.60000000000002" customHeight="1">
      <c r="A9" s="426" t="s">
        <v>389</v>
      </c>
      <c r="B9" s="468" t="s">
        <v>407</v>
      </c>
      <c r="C9" s="203">
        <v>45749</v>
      </c>
    </row>
    <row r="10" spans="1:23" ht="32.4" customHeight="1" thickBot="1">
      <c r="A10" s="221" t="s">
        <v>388</v>
      </c>
      <c r="B10" s="212"/>
      <c r="C10" s="203"/>
    </row>
    <row r="11" spans="1:23" ht="40.200000000000003" customHeight="1">
      <c r="A11" s="235" t="s">
        <v>416</v>
      </c>
      <c r="B11" s="213"/>
      <c r="C11" s="202"/>
    </row>
    <row r="12" spans="1:23" ht="261.60000000000002" customHeight="1">
      <c r="A12" s="426" t="s">
        <v>408</v>
      </c>
      <c r="B12" s="212" t="s">
        <v>409</v>
      </c>
      <c r="C12" s="203">
        <v>45747</v>
      </c>
    </row>
    <row r="13" spans="1:23" ht="37.200000000000003" customHeight="1" thickBot="1">
      <c r="A13" s="233">
        <v>3</v>
      </c>
      <c r="B13" s="212"/>
      <c r="C13" s="203"/>
    </row>
    <row r="14" spans="1:23" ht="40.200000000000003" customHeight="1">
      <c r="A14" s="479" t="s">
        <v>417</v>
      </c>
      <c r="B14" s="432"/>
      <c r="C14" s="421"/>
    </row>
    <row r="15" spans="1:23" ht="409.2" customHeight="1">
      <c r="A15" s="427" t="s">
        <v>394</v>
      </c>
      <c r="B15" s="431" t="s">
        <v>410</v>
      </c>
      <c r="C15" s="422">
        <v>45748</v>
      </c>
    </row>
    <row r="16" spans="1:23" ht="36" customHeight="1" thickBot="1">
      <c r="A16" s="425" t="s">
        <v>393</v>
      </c>
      <c r="B16" s="423"/>
      <c r="C16" s="424"/>
    </row>
    <row r="17" spans="1:3" ht="40.200000000000003" customHeight="1">
      <c r="A17" s="480" t="s">
        <v>418</v>
      </c>
      <c r="B17" s="458"/>
      <c r="C17" s="461"/>
    </row>
    <row r="18" spans="1:3" ht="365.4" customHeight="1">
      <c r="A18" s="536" t="s">
        <v>396</v>
      </c>
      <c r="B18" s="535" t="s">
        <v>411</v>
      </c>
      <c r="C18" s="462">
        <v>45748</v>
      </c>
    </row>
    <row r="19" spans="1:3" ht="36.6" customHeight="1" thickBot="1">
      <c r="A19" s="457" t="s">
        <v>395</v>
      </c>
      <c r="B19" s="460"/>
      <c r="C19" s="463"/>
    </row>
    <row r="20" spans="1:3" ht="51" customHeight="1">
      <c r="A20" s="480" t="s">
        <v>397</v>
      </c>
      <c r="B20" s="458"/>
      <c r="C20" s="461"/>
    </row>
    <row r="21" spans="1:3" ht="391.8" customHeight="1">
      <c r="A21" s="464" t="s">
        <v>399</v>
      </c>
      <c r="B21" s="459" t="s">
        <v>412</v>
      </c>
      <c r="C21" s="462">
        <v>45741</v>
      </c>
    </row>
    <row r="22" spans="1:3" ht="40.200000000000003" customHeight="1" thickBot="1">
      <c r="A22" s="457" t="s">
        <v>398</v>
      </c>
      <c r="B22" s="460"/>
      <c r="C22" s="463"/>
    </row>
    <row r="23" spans="1:3" ht="40.200000000000003" customHeight="1">
      <c r="A23" s="514" t="s">
        <v>419</v>
      </c>
      <c r="B23" s="458"/>
      <c r="C23" s="461"/>
    </row>
    <row r="24" spans="1:3" ht="409.6" customHeight="1">
      <c r="A24" s="510" t="s">
        <v>401</v>
      </c>
      <c r="B24" s="572" t="s">
        <v>409</v>
      </c>
      <c r="C24" s="462">
        <v>45747</v>
      </c>
    </row>
    <row r="25" spans="1:3" ht="40.200000000000003" customHeight="1" thickBot="1">
      <c r="A25" s="509" t="s">
        <v>400</v>
      </c>
      <c r="B25" s="460"/>
      <c r="C25" s="463"/>
    </row>
    <row r="26" spans="1:3" ht="40.200000000000003" hidden="1" customHeight="1">
      <c r="A26" s="515" t="s">
        <v>420</v>
      </c>
      <c r="B26" s="458"/>
      <c r="C26" s="461"/>
    </row>
    <row r="27" spans="1:3" ht="234.6" hidden="1" customHeight="1">
      <c r="A27" s="610"/>
      <c r="B27" s="459"/>
      <c r="C27" s="462"/>
    </row>
    <row r="28" spans="1:3" ht="40.200000000000003" hidden="1" customHeight="1" thickBot="1">
      <c r="A28" s="611" t="s">
        <v>384</v>
      </c>
      <c r="B28" s="460"/>
      <c r="C28" s="463"/>
    </row>
    <row r="29" spans="1:3" ht="40.200000000000003" customHeight="1">
      <c r="A29" s="582" t="s">
        <v>421</v>
      </c>
      <c r="B29" s="458"/>
      <c r="C29" s="560"/>
    </row>
    <row r="30" spans="1:3" ht="276.60000000000002" customHeight="1">
      <c r="A30" s="236" t="s">
        <v>402</v>
      </c>
      <c r="B30" s="459" t="s">
        <v>413</v>
      </c>
      <c r="C30" s="560">
        <v>45746</v>
      </c>
    </row>
    <row r="31" spans="1:3" ht="40.200000000000003" customHeight="1" thickBot="1">
      <c r="A31" s="447">
        <v>3</v>
      </c>
      <c r="B31" s="460"/>
      <c r="C31" s="560"/>
    </row>
    <row r="32" spans="1:3" ht="40.200000000000003" customHeight="1">
      <c r="A32" s="480" t="s">
        <v>422</v>
      </c>
      <c r="B32" s="458"/>
      <c r="C32" s="461"/>
    </row>
    <row r="33" spans="1:3" ht="231.6" customHeight="1">
      <c r="A33" s="236" t="s">
        <v>404</v>
      </c>
      <c r="B33" s="535" t="s">
        <v>414</v>
      </c>
      <c r="C33" s="462">
        <v>45746</v>
      </c>
    </row>
    <row r="34" spans="1:3" ht="31.8" customHeight="1" thickBot="1">
      <c r="A34" s="457" t="s">
        <v>403</v>
      </c>
      <c r="B34" s="460"/>
      <c r="C34" s="463"/>
    </row>
    <row r="35" spans="1:3" ht="40.200000000000003" customHeight="1">
      <c r="A35" s="480" t="s">
        <v>423</v>
      </c>
      <c r="B35" s="458"/>
      <c r="C35" s="461"/>
    </row>
    <row r="36" spans="1:3" ht="230.4" customHeight="1">
      <c r="A36" s="536" t="s">
        <v>406</v>
      </c>
      <c r="B36" s="572" t="s">
        <v>407</v>
      </c>
      <c r="C36" s="462">
        <v>45745</v>
      </c>
    </row>
    <row r="37" spans="1:3" ht="40.200000000000003" customHeight="1" thickBot="1">
      <c r="A37" s="457" t="s">
        <v>405</v>
      </c>
      <c r="B37" s="460"/>
      <c r="C37" s="463"/>
    </row>
    <row r="38" spans="1:3" ht="40.200000000000003" customHeight="1">
      <c r="A38" s="514" t="s">
        <v>390</v>
      </c>
      <c r="B38" s="458"/>
      <c r="C38" s="461"/>
    </row>
    <row r="39" spans="1:3" ht="144.6" customHeight="1">
      <c r="A39" s="510" t="s">
        <v>391</v>
      </c>
      <c r="B39" s="459" t="s">
        <v>407</v>
      </c>
      <c r="C39" s="462">
        <v>45750</v>
      </c>
    </row>
    <row r="40" spans="1:3" ht="36.6" customHeight="1" thickBot="1">
      <c r="A40" s="509" t="s">
        <v>392</v>
      </c>
      <c r="B40" s="460"/>
      <c r="C40" s="463"/>
    </row>
    <row r="41" spans="1:3" ht="40.200000000000003" customHeight="1">
      <c r="A41" s="582" t="s">
        <v>429</v>
      </c>
      <c r="B41" s="458"/>
      <c r="C41" s="461"/>
    </row>
    <row r="42" spans="1:3" ht="145.19999999999999" customHeight="1">
      <c r="A42" s="236" t="s">
        <v>430</v>
      </c>
      <c r="B42" s="459" t="s">
        <v>407</v>
      </c>
      <c r="C42" s="462">
        <v>45750</v>
      </c>
    </row>
    <row r="43" spans="1:3" ht="40.200000000000003" customHeight="1" thickBot="1">
      <c r="A43" s="516" t="s">
        <v>431</v>
      </c>
      <c r="B43" s="460"/>
      <c r="C43" s="463"/>
    </row>
    <row r="44" spans="1:3" ht="40.200000000000003" hidden="1" customHeight="1">
      <c r="A44" s="582"/>
      <c r="B44" s="458"/>
      <c r="C44" s="560"/>
    </row>
    <row r="45" spans="1:3" ht="409.2" hidden="1" customHeight="1">
      <c r="A45" s="236"/>
      <c r="B45" s="459"/>
      <c r="C45" s="560"/>
    </row>
    <row r="46" spans="1:3" ht="40.200000000000003" hidden="1" customHeight="1" thickBot="1">
      <c r="A46" s="447"/>
      <c r="B46" s="460"/>
      <c r="C46" s="560"/>
    </row>
    <row r="47" spans="1:3" ht="40.200000000000003" hidden="1" customHeight="1">
      <c r="A47" s="515"/>
      <c r="B47" s="458"/>
      <c r="C47" s="461"/>
    </row>
    <row r="48" spans="1:3" ht="234.6" hidden="1" customHeight="1">
      <c r="A48" s="236"/>
      <c r="B48" s="459"/>
      <c r="C48" s="462"/>
    </row>
    <row r="49" spans="1:3" ht="40.200000000000003" hidden="1" customHeight="1" thickBot="1">
      <c r="A49" s="516"/>
      <c r="B49" s="460"/>
      <c r="C49" s="463"/>
    </row>
    <row r="50" spans="1:3" ht="40.200000000000003" hidden="1" customHeight="1">
      <c r="A50" s="561"/>
      <c r="B50" s="458"/>
      <c r="C50" s="560"/>
    </row>
    <row r="51" spans="1:3" ht="213.6" hidden="1" customHeight="1">
      <c r="A51" s="236"/>
      <c r="B51" s="459"/>
      <c r="C51" s="560"/>
    </row>
    <row r="52" spans="1:3" ht="40.200000000000003" hidden="1" customHeight="1" thickBot="1">
      <c r="A52" s="447"/>
      <c r="B52" s="460"/>
      <c r="C52" s="560"/>
    </row>
  </sheetData>
  <phoneticPr fontId="83"/>
  <hyperlinks>
    <hyperlink ref="A4" r:id="rId1" xr:uid="{40E333C2-7757-49A2-A9F2-581718A1C565}"/>
    <hyperlink ref="A7" r:id="rId2" display="https://www.dailysunny.com/2025/04/02/%E7%B1%B3%E7%9B%B8%E4%BA%92%E9%96%A2%E7%A8%8E%E3%80%81%E8%BC%B8%E5%85%A5%E5%93%81%E5%A4%A7%E9%83%A8%E5%88%86%E3%81%AB%E7%B4%8420%EF%BC%85%E8%AA%B2%E7%A8%8E%E6%A1%88/" xr:uid="{CFB721F2-4471-4CA4-9B38-F525A6399A0C}"/>
    <hyperlink ref="A10" r:id="rId3" xr:uid="{BA28D8C5-8884-4C5D-823F-DE53A5B585C8}"/>
    <hyperlink ref="A13" r:id="rId4" display="https://www.vietnam.vn/ja/bo-y-te-chi-dao-khan-vu-37-nguoi-nhap-vien-nghi-ngo-doc-sau-khi-an-banh-mi" xr:uid="{18644ABC-B4A9-4CB9-937D-7D777E7D0623}"/>
    <hyperlink ref="A40" r:id="rId5" xr:uid="{D2A201F9-3FA9-4C6D-93ED-CE7035AC1D94}"/>
    <hyperlink ref="A16" r:id="rId6" xr:uid="{78EFBA49-EB66-45AA-B623-173ED5E30DD8}"/>
    <hyperlink ref="A19" r:id="rId7" xr:uid="{1D2C1A38-8178-4627-A6BE-7E6A0D13DC30}"/>
    <hyperlink ref="A22" r:id="rId8" xr:uid="{103CD446-9BA6-43BB-868A-51824AD4749B}"/>
    <hyperlink ref="A25" r:id="rId9" xr:uid="{BC0370D2-B3D1-477C-93B0-832BE2A1CBD0}"/>
    <hyperlink ref="A31" r:id="rId10" display="https://topics.smt.docomo.ne.jp/article/recordchina/world/recordchina-RC_950852" xr:uid="{D0E52798-FBC8-4955-8E16-F0E736553D28}"/>
    <hyperlink ref="A34" r:id="rId11" xr:uid="{332C0BBC-4E89-4C77-B598-32D57BAF55F9}"/>
    <hyperlink ref="A37" r:id="rId12" xr:uid="{D1FC1B75-3CF0-4585-8861-D20526F95A07}"/>
    <hyperlink ref="A43" r:id="rId13" xr:uid="{15E5EE83-43B6-481B-901C-2BFFE517C24D}"/>
  </hyperlinks>
  <pageMargins left="0.74803149606299213" right="0.74803149606299213" top="0.98425196850393704" bottom="0.98425196850393704" header="0.51181102362204722" footer="0.51181102362204722"/>
  <pageSetup paperSize="9" scale="15" fitToHeight="3" orientation="portrait" r:id="rId1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30D2E-4949-4D12-A8BB-D6487FED607D}">
  <dimension ref="A2:Z25"/>
  <sheetViews>
    <sheetView topLeftCell="B1" workbookViewId="0">
      <selection activeCell="U20" sqref="U20"/>
    </sheetView>
  </sheetViews>
  <sheetFormatPr defaultRowHeight="13.2"/>
  <cols>
    <col min="4" max="9" width="7.21875" customWidth="1"/>
    <col min="14" max="14" width="9.44140625" bestFit="1" customWidth="1"/>
  </cols>
  <sheetData>
    <row r="2" spans="1:26">
      <c r="A2" s="389"/>
      <c r="D2" t="s">
        <v>188</v>
      </c>
      <c r="E2" s="390" t="s">
        <v>189</v>
      </c>
      <c r="F2" t="s">
        <v>190</v>
      </c>
      <c r="G2" t="s">
        <v>191</v>
      </c>
      <c r="H2" t="s">
        <v>192</v>
      </c>
      <c r="I2" t="s">
        <v>193</v>
      </c>
      <c r="J2" t="s">
        <v>194</v>
      </c>
    </row>
    <row r="4" spans="1:26">
      <c r="D4" s="391">
        <v>9</v>
      </c>
      <c r="E4" s="391">
        <v>9</v>
      </c>
      <c r="F4" s="392">
        <v>1</v>
      </c>
      <c r="G4" s="393">
        <v>4</v>
      </c>
      <c r="H4" s="392">
        <v>1</v>
      </c>
      <c r="I4" s="392">
        <v>2</v>
      </c>
      <c r="J4" s="392">
        <v>5</v>
      </c>
      <c r="L4" s="394"/>
      <c r="M4">
        <f>SUM(D4:L4)</f>
        <v>31</v>
      </c>
    </row>
    <row r="5" spans="1:26">
      <c r="D5" s="395">
        <f>+D4/$M$4</f>
        <v>0.29032258064516131</v>
      </c>
      <c r="E5" s="395">
        <f t="shared" ref="E5:J5" si="0">+E4/$M$4</f>
        <v>0.29032258064516131</v>
      </c>
      <c r="F5" s="396">
        <f t="shared" si="0"/>
        <v>3.2258064516129031E-2</v>
      </c>
      <c r="G5" s="397">
        <f t="shared" si="0"/>
        <v>0.12903225806451613</v>
      </c>
      <c r="H5" s="396">
        <f t="shared" si="0"/>
        <v>3.2258064516129031E-2</v>
      </c>
      <c r="I5" s="396">
        <f t="shared" si="0"/>
        <v>6.4516129032258063E-2</v>
      </c>
      <c r="J5" s="396">
        <f t="shared" si="0"/>
        <v>0.16129032258064516</v>
      </c>
    </row>
    <row r="8" spans="1:26" ht="13.8" thickBot="1"/>
    <row r="9" spans="1:26" ht="13.8" thickBot="1">
      <c r="N9" s="818" t="s">
        <v>239</v>
      </c>
      <c r="O9" s="819"/>
      <c r="P9" s="157"/>
      <c r="Q9" s="157"/>
      <c r="R9" s="157"/>
      <c r="S9" s="157"/>
    </row>
    <row r="10" spans="1:26" ht="13.8" thickBot="1">
      <c r="N10" s="820" t="s">
        <v>195</v>
      </c>
      <c r="O10" s="821"/>
      <c r="P10" s="822"/>
      <c r="Q10" s="823" t="s">
        <v>196</v>
      </c>
      <c r="R10" s="824"/>
      <c r="S10" s="825"/>
    </row>
    <row r="11" spans="1:26" ht="13.8" thickBot="1">
      <c r="N11" s="398" t="s">
        <v>197</v>
      </c>
      <c r="O11" s="399" t="s">
        <v>197</v>
      </c>
      <c r="P11" s="400" t="s">
        <v>197</v>
      </c>
      <c r="Q11" s="398" t="s">
        <v>197</v>
      </c>
      <c r="R11" s="399" t="s">
        <v>197</v>
      </c>
      <c r="S11" s="401" t="s">
        <v>197</v>
      </c>
    </row>
    <row r="12" spans="1:26" ht="13.8" thickTop="1">
      <c r="N12" s="402" t="s">
        <v>198</v>
      </c>
      <c r="O12" s="403" t="s">
        <v>199</v>
      </c>
      <c r="P12" s="404" t="s">
        <v>200</v>
      </c>
      <c r="Q12" s="402" t="s">
        <v>198</v>
      </c>
      <c r="R12" s="403" t="s">
        <v>199</v>
      </c>
      <c r="S12" s="405" t="s">
        <v>200</v>
      </c>
    </row>
    <row r="13" spans="1:26" ht="13.8" thickBot="1">
      <c r="N13" s="406">
        <f t="shared" ref="N13:S13" si="1">+U13</f>
        <v>10960</v>
      </c>
      <c r="O13" s="407">
        <f t="shared" si="1"/>
        <v>5634</v>
      </c>
      <c r="P13" s="408">
        <f t="shared" si="1"/>
        <v>5326</v>
      </c>
      <c r="Q13" s="409">
        <f t="shared" si="1"/>
        <v>18927</v>
      </c>
      <c r="R13" s="407">
        <f t="shared" si="1"/>
        <v>8941</v>
      </c>
      <c r="S13" s="410">
        <f t="shared" si="1"/>
        <v>9986</v>
      </c>
      <c r="U13">
        <v>10960</v>
      </c>
      <c r="V13">
        <v>5634</v>
      </c>
      <c r="W13">
        <v>5326</v>
      </c>
      <c r="X13">
        <v>18927</v>
      </c>
      <c r="Y13">
        <v>8941</v>
      </c>
      <c r="Z13">
        <v>9986</v>
      </c>
    </row>
    <row r="15" spans="1:26" ht="13.8" thickBot="1"/>
    <row r="16" spans="1:26" ht="13.8" thickBot="1">
      <c r="N16" s="818" t="s">
        <v>381</v>
      </c>
      <c r="O16" s="819"/>
      <c r="P16" s="157"/>
      <c r="Q16" s="157"/>
      <c r="R16" s="157"/>
      <c r="S16" s="157"/>
    </row>
    <row r="17" spans="14:26" ht="13.8" thickBot="1">
      <c r="N17" s="820" t="s">
        <v>195</v>
      </c>
      <c r="O17" s="821"/>
      <c r="P17" s="822"/>
      <c r="Q17" s="823" t="s">
        <v>196</v>
      </c>
      <c r="R17" s="824"/>
      <c r="S17" s="825"/>
    </row>
    <row r="18" spans="14:26" ht="13.8" thickBot="1">
      <c r="N18" s="398" t="s">
        <v>197</v>
      </c>
      <c r="O18" s="399" t="s">
        <v>197</v>
      </c>
      <c r="P18" s="400" t="s">
        <v>197</v>
      </c>
      <c r="Q18" s="398" t="s">
        <v>197</v>
      </c>
      <c r="R18" s="399" t="s">
        <v>197</v>
      </c>
      <c r="S18" s="401" t="s">
        <v>197</v>
      </c>
    </row>
    <row r="19" spans="14:26" ht="13.8" thickTop="1">
      <c r="N19" s="402" t="s">
        <v>198</v>
      </c>
      <c r="O19" s="403" t="s">
        <v>199</v>
      </c>
      <c r="P19" s="404" t="s">
        <v>200</v>
      </c>
      <c r="Q19" s="402" t="s">
        <v>198</v>
      </c>
      <c r="R19" s="403" t="s">
        <v>199</v>
      </c>
      <c r="S19" s="405" t="s">
        <v>200</v>
      </c>
    </row>
    <row r="20" spans="14:26" ht="13.8" thickBot="1">
      <c r="N20" s="409">
        <f t="shared" ref="N20:S20" si="2">+U20</f>
        <v>9714</v>
      </c>
      <c r="O20" s="407">
        <f t="shared" si="2"/>
        <v>5085</v>
      </c>
      <c r="P20" s="408">
        <f t="shared" si="2"/>
        <v>4629</v>
      </c>
      <c r="Q20" s="409">
        <f t="shared" si="2"/>
        <v>15872</v>
      </c>
      <c r="R20" s="407">
        <f t="shared" si="2"/>
        <v>7491</v>
      </c>
      <c r="S20" s="410">
        <f t="shared" si="2"/>
        <v>8381</v>
      </c>
      <c r="U20">
        <v>9714</v>
      </c>
      <c r="V20">
        <v>5085</v>
      </c>
      <c r="W20">
        <v>4629</v>
      </c>
      <c r="X20">
        <v>15872</v>
      </c>
      <c r="Y20">
        <v>7491</v>
      </c>
      <c r="Z20">
        <v>8381</v>
      </c>
    </row>
    <row r="22" spans="14:26" ht="13.8" thickBot="1"/>
    <row r="23" spans="14:26" ht="13.8" thickBot="1">
      <c r="N23" s="813" t="s">
        <v>195</v>
      </c>
      <c r="O23" s="814"/>
      <c r="P23" s="814"/>
      <c r="Q23" s="815" t="s">
        <v>196</v>
      </c>
      <c r="R23" s="816"/>
      <c r="S23" s="817"/>
    </row>
    <row r="24" spans="14:26">
      <c r="N24" s="411" t="s">
        <v>198</v>
      </c>
      <c r="O24" s="412" t="s">
        <v>199</v>
      </c>
      <c r="P24" s="413" t="s">
        <v>200</v>
      </c>
      <c r="Q24" s="411" t="s">
        <v>198</v>
      </c>
      <c r="R24" s="412" t="s">
        <v>199</v>
      </c>
      <c r="S24" s="414" t="s">
        <v>200</v>
      </c>
    </row>
    <row r="25" spans="14:26" ht="13.8" thickBot="1">
      <c r="N25" s="415">
        <f>(N20-N13)/N20</f>
        <v>-0.1282684784846613</v>
      </c>
      <c r="O25" s="416">
        <f t="shared" ref="O25:S25" si="3">(O20-O13)/O20</f>
        <v>-0.1079646017699115</v>
      </c>
      <c r="P25" s="417">
        <f t="shared" si="3"/>
        <v>-0.15057247785698855</v>
      </c>
      <c r="Q25" s="415">
        <f>(Q20-Q13)/Q20</f>
        <v>-0.19247731854838709</v>
      </c>
      <c r="R25" s="416">
        <f t="shared" si="3"/>
        <v>-0.19356561206781472</v>
      </c>
      <c r="S25" s="418">
        <f t="shared" si="3"/>
        <v>-0.1915045937238993</v>
      </c>
    </row>
  </sheetData>
  <mergeCells count="8">
    <mergeCell ref="N23:P23"/>
    <mergeCell ref="Q23:S23"/>
    <mergeCell ref="N9:O9"/>
    <mergeCell ref="N10:P10"/>
    <mergeCell ref="Q10:S10"/>
    <mergeCell ref="N16:O16"/>
    <mergeCell ref="N17:P17"/>
    <mergeCell ref="Q17:S17"/>
  </mergeCells>
  <phoneticPr fontId="8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4"/>
  <sheetViews>
    <sheetView view="pageBreakPreview" zoomScale="98" zoomScaleNormal="112" zoomScaleSheetLayoutView="98" workbookViewId="0">
      <selection activeCell="D8" sqref="D8"/>
    </sheetView>
  </sheetViews>
  <sheetFormatPr defaultColWidth="9" defaultRowHeight="13.2"/>
  <cols>
    <col min="1" max="1" width="5" style="1" customWidth="1"/>
    <col min="2" max="2" width="25.77734375" style="53" customWidth="1"/>
    <col min="3" max="3" width="71" style="1" customWidth="1"/>
    <col min="4" max="4" width="109.88671875" style="1" customWidth="1"/>
    <col min="5" max="5" width="3.88671875" style="1" customWidth="1"/>
    <col min="6" max="16384" width="9" style="1"/>
  </cols>
  <sheetData>
    <row r="1" spans="1:7" ht="18.75" customHeight="1">
      <c r="B1" s="53" t="s">
        <v>122</v>
      </c>
    </row>
    <row r="2" spans="1:7" ht="17.25" customHeight="1" thickBot="1">
      <c r="B2" s="520" t="s">
        <v>383</v>
      </c>
      <c r="C2" s="532"/>
      <c r="D2" s="826" t="str">
        <f>+D24</f>
        <v>対前週
インフルエンザ 　　     　      -13%   減少
新型コロナウイルス          　-19% 　減少</v>
      </c>
    </row>
    <row r="3" spans="1:7" ht="16.5" customHeight="1" thickBot="1">
      <c r="B3" s="276" t="s">
        <v>123</v>
      </c>
      <c r="C3" s="277" t="s">
        <v>124</v>
      </c>
      <c r="D3" s="826"/>
    </row>
    <row r="4" spans="1:7" ht="17.25" customHeight="1" thickBot="1">
      <c r="B4" s="278" t="s">
        <v>125</v>
      </c>
      <c r="C4" s="420" t="s">
        <v>373</v>
      </c>
      <c r="D4" s="54"/>
    </row>
    <row r="5" spans="1:7" ht="17.25" customHeight="1">
      <c r="B5" s="832" t="s">
        <v>126</v>
      </c>
      <c r="C5" s="835" t="s">
        <v>127</v>
      </c>
      <c r="D5" s="836"/>
    </row>
    <row r="6" spans="1:7" ht="19.2" customHeight="1">
      <c r="B6" s="833"/>
      <c r="C6" s="837" t="s">
        <v>128</v>
      </c>
      <c r="D6" s="838"/>
      <c r="G6" s="87"/>
    </row>
    <row r="7" spans="1:7" ht="19.95" customHeight="1">
      <c r="B7" s="833"/>
      <c r="C7" s="103" t="s">
        <v>129</v>
      </c>
      <c r="D7" s="104"/>
      <c r="G7" s="87"/>
    </row>
    <row r="8" spans="1:7" ht="25.2" customHeight="1" thickBot="1">
      <c r="B8" s="834"/>
      <c r="C8" s="89" t="s">
        <v>130</v>
      </c>
      <c r="D8" s="88"/>
      <c r="G8" s="87"/>
    </row>
    <row r="9" spans="1:7" ht="37.799999999999997" hidden="1" customHeight="1" thickBot="1">
      <c r="B9" s="843" t="s">
        <v>217</v>
      </c>
      <c r="C9" s="845"/>
      <c r="D9" s="846"/>
      <c r="G9" s="87"/>
    </row>
    <row r="10" spans="1:7" ht="36" customHeight="1" thickBot="1">
      <c r="B10" s="844"/>
      <c r="C10" s="839" t="s">
        <v>374</v>
      </c>
      <c r="D10" s="840"/>
    </row>
    <row r="11" spans="1:7" ht="49.2" customHeight="1" thickBot="1">
      <c r="B11" s="280" t="s">
        <v>131</v>
      </c>
      <c r="C11" s="841" t="s">
        <v>375</v>
      </c>
      <c r="D11" s="842"/>
    </row>
    <row r="12" spans="1:7" ht="54" customHeight="1" thickBot="1">
      <c r="B12" s="55"/>
      <c r="C12" s="281" t="s">
        <v>376</v>
      </c>
      <c r="D12" s="282" t="s">
        <v>377</v>
      </c>
      <c r="F12" s="1" t="s">
        <v>17</v>
      </c>
    </row>
    <row r="13" spans="1:7" ht="30.6" hidden="1" customHeight="1" thickBot="1">
      <c r="B13" s="279" t="s">
        <v>237</v>
      </c>
      <c r="C13" s="841" t="s">
        <v>238</v>
      </c>
      <c r="D13" s="842"/>
    </row>
    <row r="14" spans="1:7" ht="118.2" customHeight="1" thickBot="1">
      <c r="B14" s="283" t="s">
        <v>132</v>
      </c>
      <c r="C14" s="284" t="s">
        <v>378</v>
      </c>
      <c r="D14" s="285" t="s">
        <v>379</v>
      </c>
      <c r="F14" t="s">
        <v>3</v>
      </c>
    </row>
    <row r="15" spans="1:7" ht="79.8" customHeight="1" thickBot="1">
      <c r="A15" t="s">
        <v>41</v>
      </c>
      <c r="B15" s="286" t="s">
        <v>133</v>
      </c>
      <c r="C15" s="830" t="s">
        <v>380</v>
      </c>
      <c r="D15" s="831"/>
    </row>
    <row r="16" spans="1:7" ht="17.25" customHeight="1"/>
    <row r="17" spans="2:5" ht="17.25" customHeight="1">
      <c r="B17" s="827" t="s">
        <v>134</v>
      </c>
      <c r="C17" s="157"/>
      <c r="D17" s="1" t="s">
        <v>41</v>
      </c>
    </row>
    <row r="18" spans="2:5">
      <c r="B18" s="827"/>
      <c r="C18"/>
    </row>
    <row r="19" spans="2:5">
      <c r="B19" s="827"/>
      <c r="E19" s="1" t="s">
        <v>17</v>
      </c>
    </row>
    <row r="20" spans="2:5">
      <c r="B20" s="827"/>
    </row>
    <row r="21" spans="2:5">
      <c r="B21" s="827"/>
    </row>
    <row r="22" spans="2:5" ht="16.2">
      <c r="B22" s="827"/>
      <c r="D22" s="214" t="s">
        <v>135</v>
      </c>
    </row>
    <row r="23" spans="2:5">
      <c r="B23" s="827"/>
    </row>
    <row r="24" spans="2:5">
      <c r="B24" s="827"/>
      <c r="D24" s="828" t="s">
        <v>382</v>
      </c>
    </row>
    <row r="25" spans="2:5">
      <c r="B25" s="827"/>
      <c r="D25" s="829"/>
    </row>
    <row r="26" spans="2:5">
      <c r="B26" s="827"/>
      <c r="D26" s="829"/>
    </row>
    <row r="27" spans="2:5">
      <c r="B27" s="827"/>
      <c r="D27" s="829"/>
    </row>
    <row r="28" spans="2:5">
      <c r="B28" s="827"/>
      <c r="D28" s="829"/>
    </row>
    <row r="29" spans="2:5">
      <c r="B29" s="827"/>
    </row>
    <row r="30" spans="2:5">
      <c r="B30" s="827"/>
      <c r="D30" s="1" t="s">
        <v>41</v>
      </c>
    </row>
    <row r="31" spans="2:5">
      <c r="B31" s="827"/>
      <c r="D31" s="1" t="s">
        <v>41</v>
      </c>
    </row>
    <row r="32" spans="2:5">
      <c r="B32" s="827"/>
    </row>
    <row r="33" spans="2:2">
      <c r="B33" s="827"/>
    </row>
    <row r="34" spans="2:2">
      <c r="B34" s="827"/>
    </row>
  </sheetData>
  <mergeCells count="12">
    <mergeCell ref="D2:D3"/>
    <mergeCell ref="B17:B34"/>
    <mergeCell ref="D24:D28"/>
    <mergeCell ref="C15:D15"/>
    <mergeCell ref="B5:B8"/>
    <mergeCell ref="C5:D5"/>
    <mergeCell ref="C6:D6"/>
    <mergeCell ref="C10:D10"/>
    <mergeCell ref="C11:D11"/>
    <mergeCell ref="C13:D13"/>
    <mergeCell ref="B9:B10"/>
    <mergeCell ref="C9:D9"/>
  </mergeCells>
  <phoneticPr fontId="83"/>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1"/>
  <sheetViews>
    <sheetView topLeftCell="A23" zoomScale="98" zoomScaleNormal="98" zoomScaleSheetLayoutView="100" workbookViewId="0">
      <selection activeCell="D26" sqref="D26"/>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31" ht="15" customHeight="1">
      <c r="A1" s="850" t="s">
        <v>185</v>
      </c>
      <c r="B1" s="851"/>
      <c r="C1" s="851"/>
      <c r="D1" s="851"/>
      <c r="E1" s="851"/>
      <c r="F1" s="851"/>
      <c r="G1" s="851"/>
      <c r="H1" s="851"/>
      <c r="I1" s="851"/>
      <c r="J1" s="851"/>
      <c r="K1" s="851"/>
      <c r="L1" s="851"/>
      <c r="M1" s="851"/>
      <c r="N1" s="852"/>
      <c r="P1" s="850" t="s">
        <v>137</v>
      </c>
      <c r="Q1" s="851"/>
      <c r="R1" s="851"/>
      <c r="S1" s="851"/>
      <c r="T1" s="851"/>
      <c r="U1" s="851"/>
      <c r="V1" s="851"/>
      <c r="W1" s="851"/>
      <c r="X1" s="851"/>
      <c r="Y1" s="851"/>
      <c r="Z1" s="851"/>
      <c r="AA1" s="851"/>
      <c r="AB1" s="851"/>
      <c r="AC1" s="852"/>
    </row>
    <row r="2" spans="1:31" ht="18" customHeight="1" thickBot="1">
      <c r="A2" s="853" t="s">
        <v>138</v>
      </c>
      <c r="B2" s="854"/>
      <c r="C2" s="854"/>
      <c r="D2" s="854"/>
      <c r="E2" s="854"/>
      <c r="F2" s="854"/>
      <c r="G2" s="854"/>
      <c r="H2" s="854"/>
      <c r="I2" s="854"/>
      <c r="J2" s="854"/>
      <c r="K2" s="854"/>
      <c r="L2" s="854"/>
      <c r="M2" s="854"/>
      <c r="N2" s="855"/>
      <c r="P2" s="856" t="s">
        <v>139</v>
      </c>
      <c r="Q2" s="854"/>
      <c r="R2" s="854"/>
      <c r="S2" s="854"/>
      <c r="T2" s="854"/>
      <c r="U2" s="854"/>
      <c r="V2" s="854"/>
      <c r="W2" s="854"/>
      <c r="X2" s="854"/>
      <c r="Y2" s="854"/>
      <c r="Z2" s="854"/>
      <c r="AA2" s="854"/>
      <c r="AB2" s="854"/>
      <c r="AC2" s="857"/>
    </row>
    <row r="3" spans="1:31" ht="13.8" thickBot="1">
      <c r="A3" s="290" t="s">
        <v>138</v>
      </c>
      <c r="B3" s="531" t="s">
        <v>140</v>
      </c>
      <c r="C3" s="531" t="s">
        <v>141</v>
      </c>
      <c r="D3" s="483" t="s">
        <v>142</v>
      </c>
      <c r="E3" s="291" t="s">
        <v>143</v>
      </c>
      <c r="F3" s="291" t="s">
        <v>144</v>
      </c>
      <c r="G3" s="291" t="s">
        <v>145</v>
      </c>
      <c r="H3" s="291" t="s">
        <v>146</v>
      </c>
      <c r="I3" s="291" t="s">
        <v>147</v>
      </c>
      <c r="J3" s="291" t="s">
        <v>147</v>
      </c>
      <c r="K3" s="291" t="s">
        <v>148</v>
      </c>
      <c r="L3" s="291" t="s">
        <v>149</v>
      </c>
      <c r="M3" s="292" t="s">
        <v>151</v>
      </c>
      <c r="N3" s="293" t="s">
        <v>152</v>
      </c>
      <c r="P3" s="291"/>
      <c r="Q3" s="531" t="s">
        <v>140</v>
      </c>
      <c r="R3" s="483" t="s">
        <v>141</v>
      </c>
      <c r="S3" s="291" t="s">
        <v>142</v>
      </c>
      <c r="T3" s="291" t="s">
        <v>143</v>
      </c>
      <c r="U3" s="291" t="s">
        <v>144</v>
      </c>
      <c r="V3" s="291" t="s">
        <v>145</v>
      </c>
      <c r="W3" s="291" t="s">
        <v>146</v>
      </c>
      <c r="X3" s="291" t="s">
        <v>147</v>
      </c>
      <c r="Y3" s="291" t="s">
        <v>148</v>
      </c>
      <c r="Z3" s="291" t="s">
        <v>149</v>
      </c>
      <c r="AA3" s="291" t="s">
        <v>150</v>
      </c>
      <c r="AB3" s="292" t="s">
        <v>151</v>
      </c>
      <c r="AC3" s="294" t="s">
        <v>153</v>
      </c>
    </row>
    <row r="4" spans="1:31" ht="13.8" thickBot="1">
      <c r="A4" s="168" t="s">
        <v>138</v>
      </c>
      <c r="B4" s="169">
        <f>SUM(B7:B13)</f>
        <v>685</v>
      </c>
      <c r="C4" s="169">
        <f t="shared" ref="C4:M4" si="0">SUM(C7:C13)</f>
        <v>531</v>
      </c>
      <c r="D4" s="169">
        <f t="shared" si="0"/>
        <v>572</v>
      </c>
      <c r="E4" s="169">
        <f t="shared" si="0"/>
        <v>628</v>
      </c>
      <c r="F4" s="169">
        <f t="shared" si="0"/>
        <v>1241</v>
      </c>
      <c r="G4" s="169">
        <f t="shared" si="0"/>
        <v>2343</v>
      </c>
      <c r="H4" s="169">
        <f t="shared" si="0"/>
        <v>3338</v>
      </c>
      <c r="I4" s="169">
        <f t="shared" si="0"/>
        <v>3798</v>
      </c>
      <c r="J4" s="169">
        <f t="shared" si="0"/>
        <v>3029</v>
      </c>
      <c r="K4" s="169">
        <f t="shared" si="0"/>
        <v>2498</v>
      </c>
      <c r="L4" s="169">
        <f t="shared" si="0"/>
        <v>1554</v>
      </c>
      <c r="M4" s="169">
        <f t="shared" si="0"/>
        <v>943</v>
      </c>
      <c r="N4" s="169">
        <f>SUM(B4:M4)</f>
        <v>21160</v>
      </c>
      <c r="O4" s="4"/>
      <c r="P4" s="170" t="str">
        <f>+A4</f>
        <v xml:space="preserve"> </v>
      </c>
      <c r="Q4" s="169">
        <f>SUM(Q7:Q13)</f>
        <v>31</v>
      </c>
      <c r="R4" s="169">
        <f t="shared" ref="R4:AB4" si="1">SUM(R7:R13)</f>
        <v>24</v>
      </c>
      <c r="S4" s="169">
        <f t="shared" si="1"/>
        <v>51</v>
      </c>
      <c r="T4" s="169">
        <f t="shared" si="1"/>
        <v>17</v>
      </c>
      <c r="U4" s="169">
        <f t="shared" si="1"/>
        <v>25</v>
      </c>
      <c r="V4" s="169">
        <f t="shared" si="1"/>
        <v>22</v>
      </c>
      <c r="W4" s="169">
        <f t="shared" si="1"/>
        <v>22</v>
      </c>
      <c r="X4" s="169">
        <f t="shared" si="1"/>
        <v>39</v>
      </c>
      <c r="Y4" s="169">
        <f t="shared" si="1"/>
        <v>22</v>
      </c>
      <c r="Z4" s="169">
        <f t="shared" si="1"/>
        <v>49</v>
      </c>
      <c r="AA4" s="169">
        <f t="shared" si="1"/>
        <v>31</v>
      </c>
      <c r="AB4" s="169">
        <f t="shared" si="1"/>
        <v>50</v>
      </c>
      <c r="AC4" s="169">
        <f>SUM(Q4:AB4)</f>
        <v>383</v>
      </c>
    </row>
    <row r="5" spans="1:31" ht="19.95" customHeight="1" thickBot="1">
      <c r="A5" s="140" t="s">
        <v>138</v>
      </c>
      <c r="B5" s="140" t="s">
        <v>138</v>
      </c>
      <c r="C5" s="140" t="s">
        <v>138</v>
      </c>
      <c r="D5" s="295" t="s">
        <v>154</v>
      </c>
      <c r="E5" s="140" t="s">
        <v>138</v>
      </c>
      <c r="F5" s="140" t="s">
        <v>138</v>
      </c>
      <c r="G5" s="140" t="s">
        <v>138</v>
      </c>
      <c r="H5" s="140" t="s">
        <v>138</v>
      </c>
      <c r="I5" s="140" t="s">
        <v>138</v>
      </c>
      <c r="J5" s="140" t="s" ph="1">
        <v>187</v>
      </c>
      <c r="K5" s="140" t="s" ph="1">
        <v>187</v>
      </c>
      <c r="L5" s="140" t="s" ph="1">
        <v>187</v>
      </c>
      <c r="M5" s="140" t="s" ph="1">
        <v>187</v>
      </c>
      <c r="N5" s="127"/>
      <c r="O5" s="60"/>
      <c r="P5" s="296"/>
      <c r="Q5" s="296"/>
      <c r="R5" s="296"/>
      <c r="S5" s="295" t="s">
        <v>154</v>
      </c>
      <c r="T5" s="296"/>
      <c r="U5" s="296"/>
      <c r="V5" s="296"/>
      <c r="W5" s="296"/>
      <c r="X5" s="296"/>
      <c r="Y5" s="296"/>
      <c r="Z5" s="296"/>
      <c r="AA5" s="296"/>
      <c r="AB5" s="296"/>
      <c r="AC5" s="127"/>
      <c r="AE5" s="1" t="s">
        <v>182</v>
      </c>
    </row>
    <row r="6" spans="1:31" ht="19.95" customHeight="1" thickBot="1">
      <c r="A6" s="140"/>
      <c r="B6" s="140"/>
      <c r="C6" s="140"/>
      <c r="D6" s="295">
        <v>20</v>
      </c>
      <c r="E6" s="297"/>
      <c r="F6" s="297"/>
      <c r="G6" s="297"/>
      <c r="H6" s="297"/>
      <c r="I6" s="297"/>
      <c r="J6" s="297"/>
      <c r="K6" s="297"/>
      <c r="L6" s="297"/>
      <c r="M6" s="297"/>
      <c r="N6" s="163"/>
      <c r="O6" s="60"/>
      <c r="P6" s="482"/>
      <c r="Q6" s="482"/>
      <c r="R6" s="482"/>
      <c r="S6" s="295">
        <v>1</v>
      </c>
      <c r="T6" s="482"/>
      <c r="U6" s="482"/>
      <c r="V6" s="482"/>
      <c r="W6" s="482"/>
      <c r="X6" s="482"/>
      <c r="Y6" s="482"/>
      <c r="Z6" s="482"/>
      <c r="AA6" s="482"/>
      <c r="AB6" s="482"/>
      <c r="AC6" s="163"/>
    </row>
    <row r="7" spans="1:31" ht="19.95" customHeight="1" thickBot="1">
      <c r="A7" s="301" t="s">
        <v>209</v>
      </c>
      <c r="B7" s="299">
        <v>142</v>
      </c>
      <c r="C7" s="565">
        <v>95</v>
      </c>
      <c r="D7" s="295">
        <v>79</v>
      </c>
      <c r="E7" s="485"/>
      <c r="F7" s="485"/>
      <c r="G7" s="297"/>
      <c r="H7" s="297"/>
      <c r="I7" s="297"/>
      <c r="J7" s="297"/>
      <c r="K7" s="297"/>
      <c r="L7" s="297"/>
      <c r="M7" s="297"/>
      <c r="N7" s="471">
        <f>SUM(B7:M7)</f>
        <v>316</v>
      </c>
      <c r="O7" s="60"/>
      <c r="P7" s="301" t="s">
        <v>209</v>
      </c>
      <c r="Q7" s="299">
        <v>2</v>
      </c>
      <c r="R7" s="299">
        <v>4</v>
      </c>
      <c r="S7" s="295">
        <v>6</v>
      </c>
      <c r="T7" s="297"/>
      <c r="U7" s="297"/>
      <c r="V7" s="297"/>
      <c r="W7" s="297"/>
      <c r="X7" s="297"/>
      <c r="Y7" s="297"/>
      <c r="Z7" s="297"/>
      <c r="AA7" s="297"/>
      <c r="AB7" s="297"/>
      <c r="AC7" s="470">
        <f>SUM(Q7:AB7)</f>
        <v>12</v>
      </c>
    </row>
    <row r="8" spans="1:31" ht="19.95" customHeight="1" thickBot="1">
      <c r="A8" s="301" t="s">
        <v>184</v>
      </c>
      <c r="B8" s="386">
        <v>103</v>
      </c>
      <c r="C8" s="566">
        <v>102</v>
      </c>
      <c r="D8" s="566">
        <v>114</v>
      </c>
      <c r="E8" s="219">
        <v>122</v>
      </c>
      <c r="F8" s="484">
        <v>257</v>
      </c>
      <c r="G8" s="376">
        <v>308</v>
      </c>
      <c r="H8" s="376">
        <v>519</v>
      </c>
      <c r="I8" s="377">
        <v>708</v>
      </c>
      <c r="J8" s="378">
        <v>541</v>
      </c>
      <c r="K8" s="385">
        <v>533</v>
      </c>
      <c r="L8" s="378">
        <v>277</v>
      </c>
      <c r="M8" s="378">
        <v>158</v>
      </c>
      <c r="N8" s="471">
        <f>SUM(B8:M8)</f>
        <v>3742</v>
      </c>
      <c r="O8" s="60"/>
      <c r="P8" s="298" t="s">
        <v>155</v>
      </c>
      <c r="Q8" s="299">
        <v>4</v>
      </c>
      <c r="R8" s="298">
        <v>4</v>
      </c>
      <c r="S8" s="298">
        <v>4</v>
      </c>
      <c r="T8" s="300">
        <v>8</v>
      </c>
      <c r="U8" s="298">
        <v>1</v>
      </c>
      <c r="V8" s="298">
        <v>2</v>
      </c>
      <c r="W8" s="298">
        <v>6</v>
      </c>
      <c r="X8" s="367">
        <v>21</v>
      </c>
      <c r="Y8" s="371">
        <v>12</v>
      </c>
      <c r="Z8" s="298">
        <v>8</v>
      </c>
      <c r="AA8" s="298">
        <v>0</v>
      </c>
      <c r="AB8" s="298">
        <v>4</v>
      </c>
      <c r="AC8" s="470">
        <f>SUM(Q8:AB8)</f>
        <v>74</v>
      </c>
    </row>
    <row r="9" spans="1:31" ht="18" customHeight="1" thickBot="1">
      <c r="A9" s="301" t="s">
        <v>156</v>
      </c>
      <c r="B9" s="302">
        <v>82</v>
      </c>
      <c r="C9" s="303">
        <v>62</v>
      </c>
      <c r="D9" s="303">
        <v>99</v>
      </c>
      <c r="E9" s="303">
        <v>112</v>
      </c>
      <c r="F9" s="373">
        <v>224</v>
      </c>
      <c r="G9" s="373">
        <v>526</v>
      </c>
      <c r="H9" s="373">
        <v>521</v>
      </c>
      <c r="I9" s="374">
        <v>768</v>
      </c>
      <c r="J9" s="375">
        <v>454</v>
      </c>
      <c r="K9" s="375">
        <v>390</v>
      </c>
      <c r="L9" s="375">
        <v>416</v>
      </c>
      <c r="M9" s="304">
        <v>154</v>
      </c>
      <c r="N9" s="305">
        <f>SUM(B9:M9)</f>
        <v>3808</v>
      </c>
      <c r="O9" s="4"/>
      <c r="P9" s="218" t="s">
        <v>156</v>
      </c>
      <c r="Q9" s="306">
        <v>1</v>
      </c>
      <c r="R9" s="307">
        <v>1</v>
      </c>
      <c r="S9" s="307">
        <v>4</v>
      </c>
      <c r="T9" s="307">
        <v>2</v>
      </c>
      <c r="U9" s="307">
        <v>2</v>
      </c>
      <c r="V9" s="303">
        <v>7</v>
      </c>
      <c r="W9" s="303">
        <v>7</v>
      </c>
      <c r="X9" s="303">
        <v>3</v>
      </c>
      <c r="Y9" s="303">
        <v>1</v>
      </c>
      <c r="Z9" s="308">
        <v>7</v>
      </c>
      <c r="AA9" s="308">
        <v>7</v>
      </c>
      <c r="AB9" s="309">
        <v>5</v>
      </c>
      <c r="AC9" s="310">
        <f>SUM(Q9:AB9)</f>
        <v>47</v>
      </c>
    </row>
    <row r="10" spans="1:31" ht="18" customHeight="1" thickBot="1">
      <c r="A10" s="311" t="s">
        <v>157</v>
      </c>
      <c r="B10" s="164">
        <v>81</v>
      </c>
      <c r="C10" s="165">
        <v>39</v>
      </c>
      <c r="D10" s="165">
        <v>72</v>
      </c>
      <c r="E10" s="166">
        <v>89</v>
      </c>
      <c r="F10" s="166">
        <v>258</v>
      </c>
      <c r="G10" s="166">
        <v>416</v>
      </c>
      <c r="H10" s="228">
        <v>554</v>
      </c>
      <c r="I10" s="228">
        <v>568</v>
      </c>
      <c r="J10" s="227">
        <v>578</v>
      </c>
      <c r="K10" s="166">
        <v>337</v>
      </c>
      <c r="L10" s="166">
        <v>169</v>
      </c>
      <c r="M10" s="166">
        <v>168</v>
      </c>
      <c r="N10" s="167">
        <f t="shared" ref="N10:N21" si="2">SUM(B10:M10)</f>
        <v>3329</v>
      </c>
      <c r="O10" s="62" t="s">
        <v>17</v>
      </c>
      <c r="P10" s="312" t="s">
        <v>157</v>
      </c>
      <c r="Q10" s="208">
        <v>0</v>
      </c>
      <c r="R10" s="209">
        <v>5</v>
      </c>
      <c r="S10" s="209">
        <v>4</v>
      </c>
      <c r="T10" s="209">
        <v>1</v>
      </c>
      <c r="U10" s="209">
        <v>1</v>
      </c>
      <c r="V10" s="209">
        <v>1</v>
      </c>
      <c r="W10" s="209">
        <v>1</v>
      </c>
      <c r="X10" s="209">
        <v>1</v>
      </c>
      <c r="Y10" s="208">
        <v>0</v>
      </c>
      <c r="Z10" s="208">
        <v>0</v>
      </c>
      <c r="AA10" s="208">
        <v>0</v>
      </c>
      <c r="AB10" s="208">
        <v>2</v>
      </c>
      <c r="AC10" s="205">
        <f t="shared" ref="AC10:AC21" si="3">SUM(Q10:AB10)</f>
        <v>16</v>
      </c>
    </row>
    <row r="11" spans="1:31" ht="18" customHeight="1" thickBot="1">
      <c r="A11" s="311" t="s">
        <v>158</v>
      </c>
      <c r="B11" s="473">
        <v>81</v>
      </c>
      <c r="C11" s="473">
        <v>48</v>
      </c>
      <c r="D11" s="474">
        <v>71</v>
      </c>
      <c r="E11" s="473">
        <v>128</v>
      </c>
      <c r="F11" s="473">
        <v>171</v>
      </c>
      <c r="G11" s="473">
        <v>350</v>
      </c>
      <c r="H11" s="473">
        <v>569</v>
      </c>
      <c r="I11" s="473">
        <v>553</v>
      </c>
      <c r="J11" s="473">
        <v>458</v>
      </c>
      <c r="K11" s="473">
        <v>306</v>
      </c>
      <c r="L11" s="473">
        <v>220</v>
      </c>
      <c r="M11" s="474">
        <v>229</v>
      </c>
      <c r="N11" s="475">
        <f t="shared" si="2"/>
        <v>3184</v>
      </c>
      <c r="O11" s="139"/>
      <c r="P11" s="312" t="s">
        <v>158</v>
      </c>
      <c r="Q11" s="313">
        <v>1</v>
      </c>
      <c r="R11" s="313">
        <v>2</v>
      </c>
      <c r="S11" s="313">
        <v>1</v>
      </c>
      <c r="T11" s="313">
        <v>0</v>
      </c>
      <c r="U11" s="313">
        <v>0</v>
      </c>
      <c r="V11" s="313">
        <v>0</v>
      </c>
      <c r="W11" s="313">
        <v>1</v>
      </c>
      <c r="X11" s="313">
        <v>1</v>
      </c>
      <c r="Y11" s="313">
        <v>0</v>
      </c>
      <c r="Z11" s="313">
        <v>1</v>
      </c>
      <c r="AA11" s="313">
        <v>0</v>
      </c>
      <c r="AB11" s="313">
        <v>0</v>
      </c>
      <c r="AC11" s="314">
        <f t="shared" si="3"/>
        <v>7</v>
      </c>
    </row>
    <row r="12" spans="1:31" ht="18" customHeight="1" thickBot="1">
      <c r="A12" s="315" t="s">
        <v>159</v>
      </c>
      <c r="B12" s="476">
        <v>112</v>
      </c>
      <c r="C12" s="476">
        <v>85</v>
      </c>
      <c r="D12" s="476">
        <v>60</v>
      </c>
      <c r="E12" s="476">
        <v>97</v>
      </c>
      <c r="F12" s="476">
        <v>95</v>
      </c>
      <c r="G12" s="476">
        <v>305</v>
      </c>
      <c r="H12" s="476">
        <v>544</v>
      </c>
      <c r="I12" s="476">
        <v>449</v>
      </c>
      <c r="J12" s="476">
        <v>475</v>
      </c>
      <c r="K12" s="476">
        <v>505</v>
      </c>
      <c r="L12" s="476">
        <v>219</v>
      </c>
      <c r="M12" s="477">
        <v>98</v>
      </c>
      <c r="N12" s="478">
        <f t="shared" si="2"/>
        <v>3044</v>
      </c>
      <c r="O12" s="62"/>
      <c r="P12" s="311" t="s">
        <v>159</v>
      </c>
      <c r="Q12" s="316">
        <v>16</v>
      </c>
      <c r="R12" s="316">
        <v>1</v>
      </c>
      <c r="S12" s="316">
        <v>19</v>
      </c>
      <c r="T12" s="316">
        <v>3</v>
      </c>
      <c r="U12" s="316">
        <v>13</v>
      </c>
      <c r="V12" s="316">
        <v>1</v>
      </c>
      <c r="W12" s="316">
        <v>2</v>
      </c>
      <c r="X12" s="316">
        <v>2</v>
      </c>
      <c r="Y12" s="316">
        <v>0</v>
      </c>
      <c r="Z12" s="317">
        <v>24</v>
      </c>
      <c r="AA12" s="316">
        <v>4</v>
      </c>
      <c r="AB12" s="316">
        <v>2</v>
      </c>
      <c r="AC12" s="469">
        <f t="shared" si="3"/>
        <v>87</v>
      </c>
    </row>
    <row r="13" spans="1:31" ht="18" hidden="1" customHeight="1" thickBot="1">
      <c r="A13" s="318" t="s">
        <v>160</v>
      </c>
      <c r="B13" s="128">
        <v>84</v>
      </c>
      <c r="C13" s="128">
        <v>100</v>
      </c>
      <c r="D13" s="129">
        <v>77</v>
      </c>
      <c r="E13" s="129">
        <v>80</v>
      </c>
      <c r="F13" s="72">
        <v>236</v>
      </c>
      <c r="G13" s="72">
        <v>438</v>
      </c>
      <c r="H13" s="73">
        <v>631</v>
      </c>
      <c r="I13" s="229">
        <v>752</v>
      </c>
      <c r="J13" s="71">
        <v>523</v>
      </c>
      <c r="K13" s="72">
        <v>427</v>
      </c>
      <c r="L13" s="71">
        <v>253</v>
      </c>
      <c r="M13" s="130">
        <v>136</v>
      </c>
      <c r="N13" s="472">
        <f t="shared" si="2"/>
        <v>3737</v>
      </c>
      <c r="O13" s="62"/>
      <c r="P13" s="320" t="s">
        <v>161</v>
      </c>
      <c r="Q13" s="321">
        <v>7</v>
      </c>
      <c r="R13" s="321">
        <v>7</v>
      </c>
      <c r="S13" s="322">
        <v>13</v>
      </c>
      <c r="T13" s="322">
        <v>3</v>
      </c>
      <c r="U13" s="322">
        <v>8</v>
      </c>
      <c r="V13" s="322">
        <v>11</v>
      </c>
      <c r="W13" s="321">
        <v>5</v>
      </c>
      <c r="X13" s="322">
        <v>11</v>
      </c>
      <c r="Y13" s="322">
        <v>9</v>
      </c>
      <c r="Z13" s="322">
        <v>9</v>
      </c>
      <c r="AA13" s="323">
        <v>20</v>
      </c>
      <c r="AB13" s="323">
        <v>37</v>
      </c>
      <c r="AC13" s="469">
        <f t="shared" si="3"/>
        <v>140</v>
      </c>
    </row>
    <row r="14" spans="1:31" ht="18" hidden="1" customHeight="1" thickBot="1">
      <c r="A14" s="318" t="s">
        <v>162</v>
      </c>
      <c r="B14" s="322">
        <v>41</v>
      </c>
      <c r="C14" s="322">
        <v>44</v>
      </c>
      <c r="D14" s="322">
        <v>67</v>
      </c>
      <c r="E14" s="322">
        <v>103</v>
      </c>
      <c r="F14" s="316">
        <v>311</v>
      </c>
      <c r="G14" s="322">
        <v>415</v>
      </c>
      <c r="H14" s="322">
        <v>539</v>
      </c>
      <c r="I14" s="317">
        <v>1165</v>
      </c>
      <c r="J14" s="322">
        <v>534</v>
      </c>
      <c r="K14" s="322">
        <v>297</v>
      </c>
      <c r="L14" s="321">
        <v>205</v>
      </c>
      <c r="M14" s="325">
        <v>92</v>
      </c>
      <c r="N14" s="469">
        <f t="shared" si="2"/>
        <v>3813</v>
      </c>
      <c r="O14" s="62"/>
      <c r="P14" s="326" t="s">
        <v>162</v>
      </c>
      <c r="Q14" s="322">
        <v>9</v>
      </c>
      <c r="R14" s="322">
        <v>22</v>
      </c>
      <c r="S14" s="321">
        <v>18</v>
      </c>
      <c r="T14" s="322">
        <v>9</v>
      </c>
      <c r="U14" s="327">
        <v>21</v>
      </c>
      <c r="V14" s="322">
        <v>14</v>
      </c>
      <c r="W14" s="322">
        <v>6</v>
      </c>
      <c r="X14" s="322">
        <v>13</v>
      </c>
      <c r="Y14" s="322">
        <v>7</v>
      </c>
      <c r="Z14" s="328">
        <v>81</v>
      </c>
      <c r="AA14" s="327">
        <v>31</v>
      </c>
      <c r="AB14" s="328">
        <v>37</v>
      </c>
      <c r="AC14" s="469">
        <f t="shared" si="3"/>
        <v>268</v>
      </c>
    </row>
    <row r="15" spans="1:31" ht="18" hidden="1" customHeight="1" thickBot="1">
      <c r="A15" s="318" t="s">
        <v>163</v>
      </c>
      <c r="B15" s="322">
        <v>57</v>
      </c>
      <c r="C15" s="321">
        <v>35</v>
      </c>
      <c r="D15" s="322">
        <v>95</v>
      </c>
      <c r="E15" s="321">
        <v>112</v>
      </c>
      <c r="F15" s="322">
        <v>131</v>
      </c>
      <c r="G15" s="329">
        <v>340</v>
      </c>
      <c r="H15" s="329">
        <v>483</v>
      </c>
      <c r="I15" s="330">
        <v>1339</v>
      </c>
      <c r="J15" s="329">
        <v>614</v>
      </c>
      <c r="K15" s="329">
        <v>349</v>
      </c>
      <c r="L15" s="329">
        <v>236</v>
      </c>
      <c r="M15" s="331">
        <v>68</v>
      </c>
      <c r="N15" s="472">
        <f t="shared" si="2"/>
        <v>3859</v>
      </c>
      <c r="O15" s="62"/>
      <c r="P15" s="326" t="s">
        <v>163</v>
      </c>
      <c r="Q15" s="322">
        <v>19</v>
      </c>
      <c r="R15" s="322">
        <v>12</v>
      </c>
      <c r="S15" s="322">
        <v>8</v>
      </c>
      <c r="T15" s="321">
        <v>12</v>
      </c>
      <c r="U15" s="322">
        <v>7</v>
      </c>
      <c r="V15" s="322">
        <v>15</v>
      </c>
      <c r="W15" s="329">
        <v>16</v>
      </c>
      <c r="X15" s="331">
        <v>12</v>
      </c>
      <c r="Y15" s="321">
        <v>16</v>
      </c>
      <c r="Z15" s="322">
        <v>6</v>
      </c>
      <c r="AA15" s="321">
        <v>12</v>
      </c>
      <c r="AB15" s="321">
        <v>6</v>
      </c>
      <c r="AC15" s="469">
        <f t="shared" si="3"/>
        <v>141</v>
      </c>
    </row>
    <row r="16" spans="1:31" ht="18" hidden="1" customHeight="1" thickBot="1">
      <c r="A16" s="318" t="s">
        <v>164</v>
      </c>
      <c r="B16" s="332">
        <v>68</v>
      </c>
      <c r="C16" s="322">
        <v>42</v>
      </c>
      <c r="D16" s="322">
        <v>44</v>
      </c>
      <c r="E16" s="321">
        <v>75</v>
      </c>
      <c r="F16" s="321">
        <v>135</v>
      </c>
      <c r="G16" s="321">
        <v>448</v>
      </c>
      <c r="H16" s="322">
        <v>507</v>
      </c>
      <c r="I16" s="322">
        <v>808</v>
      </c>
      <c r="J16" s="327">
        <v>795</v>
      </c>
      <c r="K16" s="321">
        <v>313</v>
      </c>
      <c r="L16" s="321">
        <v>246</v>
      </c>
      <c r="M16" s="321">
        <v>143</v>
      </c>
      <c r="N16" s="319">
        <f t="shared" si="2"/>
        <v>3624</v>
      </c>
      <c r="O16" s="62"/>
      <c r="P16" s="326" t="s">
        <v>164</v>
      </c>
      <c r="Q16" s="333">
        <v>9</v>
      </c>
      <c r="R16" s="322">
        <v>16</v>
      </c>
      <c r="S16" s="322">
        <v>12</v>
      </c>
      <c r="T16" s="321">
        <v>6</v>
      </c>
      <c r="U16" s="334">
        <v>7</v>
      </c>
      <c r="V16" s="334">
        <v>14</v>
      </c>
      <c r="W16" s="322">
        <v>9</v>
      </c>
      <c r="X16" s="322">
        <v>14</v>
      </c>
      <c r="Y16" s="322">
        <v>9</v>
      </c>
      <c r="Z16" s="322">
        <v>9</v>
      </c>
      <c r="AA16" s="334">
        <v>8</v>
      </c>
      <c r="AB16" s="334">
        <v>7</v>
      </c>
      <c r="AC16" s="324">
        <f t="shared" si="3"/>
        <v>120</v>
      </c>
    </row>
    <row r="17" spans="1:30" ht="18" hidden="1" customHeight="1" thickBot="1">
      <c r="A17" s="335" t="s">
        <v>165</v>
      </c>
      <c r="B17" s="336">
        <v>71</v>
      </c>
      <c r="C17" s="336">
        <v>97</v>
      </c>
      <c r="D17" s="336">
        <v>61</v>
      </c>
      <c r="E17" s="337">
        <v>105</v>
      </c>
      <c r="F17" s="337">
        <v>198</v>
      </c>
      <c r="G17" s="337">
        <v>442</v>
      </c>
      <c r="H17" s="338">
        <v>790</v>
      </c>
      <c r="I17" s="339">
        <v>674</v>
      </c>
      <c r="J17" s="339">
        <v>594</v>
      </c>
      <c r="K17" s="337">
        <v>275</v>
      </c>
      <c r="L17" s="337">
        <v>133</v>
      </c>
      <c r="M17" s="337">
        <v>108</v>
      </c>
      <c r="N17" s="319">
        <f t="shared" si="2"/>
        <v>3548</v>
      </c>
      <c r="O17" s="4"/>
      <c r="P17" s="141" t="s">
        <v>165</v>
      </c>
      <c r="Q17" s="336">
        <v>7</v>
      </c>
      <c r="R17" s="336">
        <v>13</v>
      </c>
      <c r="S17" s="336">
        <v>12</v>
      </c>
      <c r="T17" s="337">
        <v>11</v>
      </c>
      <c r="U17" s="337">
        <v>12</v>
      </c>
      <c r="V17" s="337">
        <v>15</v>
      </c>
      <c r="W17" s="337">
        <v>20</v>
      </c>
      <c r="X17" s="337">
        <v>15</v>
      </c>
      <c r="Y17" s="337">
        <v>15</v>
      </c>
      <c r="Z17" s="337">
        <v>20</v>
      </c>
      <c r="AA17" s="337">
        <v>9</v>
      </c>
      <c r="AB17" s="337">
        <v>7</v>
      </c>
      <c r="AC17" s="340">
        <f t="shared" si="3"/>
        <v>156</v>
      </c>
    </row>
    <row r="18" spans="1:30" ht="13.8" hidden="1" thickBot="1">
      <c r="A18" s="7" t="s">
        <v>166</v>
      </c>
      <c r="B18" s="333">
        <v>38</v>
      </c>
      <c r="C18" s="337">
        <v>19</v>
      </c>
      <c r="D18" s="337">
        <v>38</v>
      </c>
      <c r="E18" s="337">
        <v>203</v>
      </c>
      <c r="F18" s="337">
        <v>146</v>
      </c>
      <c r="G18" s="337">
        <v>439</v>
      </c>
      <c r="H18" s="338">
        <v>964</v>
      </c>
      <c r="I18" s="338">
        <v>1154</v>
      </c>
      <c r="J18" s="337">
        <v>423</v>
      </c>
      <c r="K18" s="337">
        <v>388</v>
      </c>
      <c r="L18" s="337">
        <v>176</v>
      </c>
      <c r="M18" s="337">
        <v>143</v>
      </c>
      <c r="N18" s="341">
        <f t="shared" si="2"/>
        <v>4131</v>
      </c>
      <c r="O18" s="4"/>
      <c r="P18" s="6" t="s">
        <v>166</v>
      </c>
      <c r="Q18" s="337">
        <v>7</v>
      </c>
      <c r="R18" s="337">
        <v>7</v>
      </c>
      <c r="S18" s="337">
        <v>8</v>
      </c>
      <c r="T18" s="337">
        <v>12</v>
      </c>
      <c r="U18" s="337">
        <v>9</v>
      </c>
      <c r="V18" s="337">
        <v>6</v>
      </c>
      <c r="W18" s="337">
        <v>11</v>
      </c>
      <c r="X18" s="337">
        <v>8</v>
      </c>
      <c r="Y18" s="337">
        <v>16</v>
      </c>
      <c r="Z18" s="337">
        <v>40</v>
      </c>
      <c r="AA18" s="337">
        <v>17</v>
      </c>
      <c r="AB18" s="337">
        <v>16</v>
      </c>
      <c r="AC18" s="337">
        <f t="shared" si="3"/>
        <v>157</v>
      </c>
    </row>
    <row r="19" spans="1:30" ht="13.8" hidden="1" thickBot="1">
      <c r="A19" s="131" t="s">
        <v>167</v>
      </c>
      <c r="B19" s="339">
        <v>49</v>
      </c>
      <c r="C19" s="339">
        <v>63</v>
      </c>
      <c r="D19" s="339">
        <v>50</v>
      </c>
      <c r="E19" s="339">
        <v>71</v>
      </c>
      <c r="F19" s="339">
        <v>144</v>
      </c>
      <c r="G19" s="339">
        <v>374</v>
      </c>
      <c r="H19" s="342">
        <v>729</v>
      </c>
      <c r="I19" s="342">
        <v>1097</v>
      </c>
      <c r="J19" s="342">
        <v>650</v>
      </c>
      <c r="K19" s="339">
        <v>397</v>
      </c>
      <c r="L19" s="339">
        <v>192</v>
      </c>
      <c r="M19" s="339">
        <v>217</v>
      </c>
      <c r="N19" s="341">
        <f t="shared" si="2"/>
        <v>4033</v>
      </c>
      <c r="O19" s="4"/>
      <c r="P19" s="8" t="s">
        <v>167</v>
      </c>
      <c r="Q19" s="339">
        <v>10</v>
      </c>
      <c r="R19" s="339">
        <v>6</v>
      </c>
      <c r="S19" s="339">
        <v>14</v>
      </c>
      <c r="T19" s="339">
        <v>10</v>
      </c>
      <c r="U19" s="339">
        <v>10</v>
      </c>
      <c r="V19" s="339">
        <v>19</v>
      </c>
      <c r="W19" s="339">
        <v>11</v>
      </c>
      <c r="X19" s="339">
        <v>20</v>
      </c>
      <c r="Y19" s="339">
        <v>15</v>
      </c>
      <c r="Z19" s="339">
        <v>8</v>
      </c>
      <c r="AA19" s="339">
        <v>11</v>
      </c>
      <c r="AB19" s="339">
        <v>8</v>
      </c>
      <c r="AC19" s="337">
        <f t="shared" si="3"/>
        <v>142</v>
      </c>
    </row>
    <row r="20" spans="1:30" ht="13.8" hidden="1" thickBot="1">
      <c r="A20" s="7" t="s">
        <v>168</v>
      </c>
      <c r="B20" s="339">
        <v>53</v>
      </c>
      <c r="C20" s="339">
        <v>39</v>
      </c>
      <c r="D20" s="339">
        <v>74</v>
      </c>
      <c r="E20" s="339">
        <v>64</v>
      </c>
      <c r="F20" s="339">
        <v>208</v>
      </c>
      <c r="G20" s="339">
        <v>491</v>
      </c>
      <c r="H20" s="339">
        <v>454</v>
      </c>
      <c r="I20" s="342">
        <v>1068</v>
      </c>
      <c r="J20" s="339">
        <v>568</v>
      </c>
      <c r="K20" s="339">
        <v>407</v>
      </c>
      <c r="L20" s="339">
        <v>228</v>
      </c>
      <c r="M20" s="339">
        <v>81</v>
      </c>
      <c r="N20" s="343">
        <f t="shared" si="2"/>
        <v>3735</v>
      </c>
      <c r="O20" s="4"/>
      <c r="P20" s="6" t="s">
        <v>168</v>
      </c>
      <c r="Q20" s="339">
        <v>12</v>
      </c>
      <c r="R20" s="339">
        <v>13</v>
      </c>
      <c r="S20" s="339">
        <v>46</v>
      </c>
      <c r="T20" s="339">
        <v>9</v>
      </c>
      <c r="U20" s="339">
        <v>20</v>
      </c>
      <c r="V20" s="339">
        <v>4</v>
      </c>
      <c r="W20" s="339">
        <v>8</v>
      </c>
      <c r="X20" s="339">
        <v>30</v>
      </c>
      <c r="Y20" s="339">
        <v>22</v>
      </c>
      <c r="Z20" s="339">
        <v>20</v>
      </c>
      <c r="AA20" s="339">
        <v>16</v>
      </c>
      <c r="AB20" s="339">
        <v>12</v>
      </c>
      <c r="AC20" s="344">
        <f t="shared" si="3"/>
        <v>212</v>
      </c>
    </row>
    <row r="21" spans="1:30" ht="13.8" hidden="1" thickBot="1">
      <c r="A21" s="7" t="s">
        <v>169</v>
      </c>
      <c r="B21" s="345">
        <v>67</v>
      </c>
      <c r="C21" s="345">
        <v>62</v>
      </c>
      <c r="D21" s="345">
        <v>57</v>
      </c>
      <c r="E21" s="345">
        <v>77</v>
      </c>
      <c r="F21" s="345">
        <v>473</v>
      </c>
      <c r="G21" s="345">
        <v>468</v>
      </c>
      <c r="H21" s="346">
        <v>659</v>
      </c>
      <c r="I21" s="345">
        <v>851</v>
      </c>
      <c r="J21" s="345">
        <v>542</v>
      </c>
      <c r="K21" s="345">
        <v>270</v>
      </c>
      <c r="L21" s="345">
        <v>208</v>
      </c>
      <c r="M21" s="345">
        <v>174</v>
      </c>
      <c r="N21" s="347">
        <f t="shared" si="2"/>
        <v>3908</v>
      </c>
      <c r="O21" s="4" t="s">
        <v>3</v>
      </c>
      <c r="P21" s="8" t="s">
        <v>169</v>
      </c>
      <c r="Q21" s="339">
        <v>6</v>
      </c>
      <c r="R21" s="339">
        <v>25</v>
      </c>
      <c r="S21" s="339">
        <v>29</v>
      </c>
      <c r="T21" s="339">
        <v>4</v>
      </c>
      <c r="U21" s="339">
        <v>17</v>
      </c>
      <c r="V21" s="339">
        <v>19</v>
      </c>
      <c r="W21" s="339">
        <v>14</v>
      </c>
      <c r="X21" s="339">
        <v>37</v>
      </c>
      <c r="Y21" s="348">
        <v>76</v>
      </c>
      <c r="Z21" s="339">
        <v>34</v>
      </c>
      <c r="AA21" s="339">
        <v>17</v>
      </c>
      <c r="AB21" s="339">
        <v>18</v>
      </c>
      <c r="AC21" s="344">
        <f t="shared" si="3"/>
        <v>296</v>
      </c>
    </row>
    <row r="22" spans="1:30">
      <c r="A22" s="9"/>
      <c r="B22" s="132"/>
      <c r="C22" s="132"/>
      <c r="D22" s="132"/>
      <c r="E22" s="132"/>
      <c r="F22" s="132"/>
      <c r="G22" s="132"/>
      <c r="H22" s="132"/>
      <c r="I22" s="132"/>
      <c r="J22" s="132"/>
      <c r="K22" s="132"/>
      <c r="L22" s="132"/>
      <c r="M22" s="132"/>
      <c r="N22" s="10"/>
      <c r="O22" s="4"/>
      <c r="P22" s="11"/>
      <c r="Q22" s="133"/>
      <c r="R22" s="133"/>
      <c r="S22" s="133"/>
      <c r="T22" s="133"/>
      <c r="U22" s="133"/>
      <c r="V22" s="133"/>
      <c r="W22" s="133"/>
      <c r="X22" s="133"/>
      <c r="Y22" s="133"/>
      <c r="Z22" s="133"/>
      <c r="AA22" s="133"/>
      <c r="AB22" s="133"/>
      <c r="AC22" s="132"/>
    </row>
    <row r="23" spans="1:30" ht="13.5" customHeight="1">
      <c r="A23" s="858" t="s">
        <v>317</v>
      </c>
      <c r="B23" s="859"/>
      <c r="C23" s="859"/>
      <c r="D23" s="859"/>
      <c r="E23" s="859"/>
      <c r="F23" s="859"/>
      <c r="G23" s="859"/>
      <c r="H23" s="859"/>
      <c r="I23" s="859"/>
      <c r="J23" s="859"/>
      <c r="K23" s="859"/>
      <c r="L23" s="859"/>
      <c r="M23" s="859"/>
      <c r="N23" s="860"/>
      <c r="O23" s="4"/>
      <c r="P23" s="858" t="str">
        <f>+A23</f>
        <v xml:space="preserve">2025年 第13週（3/24～3/30） </v>
      </c>
      <c r="Q23" s="859"/>
      <c r="R23" s="859"/>
      <c r="S23" s="859"/>
      <c r="T23" s="859"/>
      <c r="U23" s="859"/>
      <c r="V23" s="859"/>
      <c r="W23" s="859"/>
      <c r="X23" s="859"/>
      <c r="Y23" s="859"/>
      <c r="Z23" s="859"/>
      <c r="AA23" s="859"/>
      <c r="AB23" s="859"/>
      <c r="AC23" s="860"/>
    </row>
    <row r="24" spans="1:30" ht="13.8" thickBot="1">
      <c r="A24" s="158" t="s">
        <v>41</v>
      </c>
      <c r="B24" s="4"/>
      <c r="C24" s="4"/>
      <c r="D24" s="4"/>
      <c r="E24" s="4"/>
      <c r="F24" s="4"/>
      <c r="G24" s="4" t="s">
        <v>17</v>
      </c>
      <c r="H24" s="4"/>
      <c r="I24" s="4"/>
      <c r="J24" s="4"/>
      <c r="K24" s="4"/>
      <c r="L24" s="4"/>
      <c r="M24" s="4"/>
      <c r="N24" s="13"/>
      <c r="O24" s="4"/>
      <c r="P24" s="159"/>
      <c r="Q24" s="4"/>
      <c r="R24" s="4"/>
      <c r="S24" s="4"/>
      <c r="T24" s="4"/>
      <c r="U24" s="4"/>
      <c r="V24" s="4"/>
      <c r="W24" s="4"/>
      <c r="X24" s="4"/>
      <c r="Y24" s="4"/>
      <c r="Z24" s="4"/>
      <c r="AA24" s="4"/>
      <c r="AB24" s="4"/>
      <c r="AC24" s="15"/>
    </row>
    <row r="25" spans="1:30" ht="33" customHeight="1" thickBot="1">
      <c r="A25" s="863" t="s">
        <v>170</v>
      </c>
      <c r="B25" s="864"/>
      <c r="C25" s="865"/>
      <c r="D25" s="861" t="s">
        <v>318</v>
      </c>
      <c r="E25" s="862"/>
      <c r="F25" s="4"/>
      <c r="G25" s="4" t="s">
        <v>17</v>
      </c>
      <c r="H25" s="4"/>
      <c r="I25" s="4"/>
      <c r="J25" s="4"/>
      <c r="K25" s="4"/>
      <c r="L25" s="4"/>
      <c r="M25" s="4"/>
      <c r="N25" s="13"/>
      <c r="O25" s="62" t="s">
        <v>17</v>
      </c>
      <c r="P25" s="86"/>
      <c r="Q25" s="349" t="s">
        <v>171</v>
      </c>
      <c r="R25" s="847" t="s">
        <v>219</v>
      </c>
      <c r="S25" s="848"/>
      <c r="T25" s="849"/>
      <c r="U25" s="4"/>
      <c r="V25" s="4"/>
      <c r="W25" s="4"/>
      <c r="X25" s="4"/>
      <c r="Y25" s="4"/>
      <c r="Z25" s="4"/>
      <c r="AA25" s="4"/>
      <c r="AB25" s="4"/>
      <c r="AC25" s="15"/>
    </row>
    <row r="26" spans="1:30" ht="15" customHeight="1">
      <c r="A26" s="12" t="s">
        <v>201</v>
      </c>
      <c r="B26" s="4"/>
      <c r="C26" s="4"/>
      <c r="D26" s="4" t="s">
        <v>3</v>
      </c>
      <c r="E26" s="4"/>
      <c r="F26" s="4"/>
      <c r="G26" s="4"/>
      <c r="H26" s="4"/>
      <c r="I26" s="4"/>
      <c r="J26" s="4"/>
      <c r="K26" s="4"/>
      <c r="L26" s="4"/>
      <c r="M26" s="4"/>
      <c r="N26" s="13"/>
      <c r="O26" s="62" t="s">
        <v>17</v>
      </c>
      <c r="P26" s="85"/>
      <c r="Q26" s="4"/>
      <c r="R26" s="4"/>
      <c r="S26" s="4"/>
      <c r="T26" s="4"/>
      <c r="U26" s="4"/>
      <c r="V26" s="4"/>
      <c r="W26" s="4"/>
      <c r="X26" s="4"/>
      <c r="Y26" s="4"/>
      <c r="Z26" s="4"/>
      <c r="AA26" s="4"/>
      <c r="AB26" s="4"/>
      <c r="AC26" s="15"/>
    </row>
    <row r="27" spans="1:30" ht="9" customHeight="1">
      <c r="A27" s="12"/>
      <c r="B27" s="4"/>
      <c r="C27" s="4"/>
      <c r="D27" s="4"/>
      <c r="E27" s="4"/>
      <c r="F27" s="4"/>
      <c r="G27" s="4"/>
      <c r="H27" s="4"/>
      <c r="I27" s="4"/>
      <c r="J27" s="4"/>
      <c r="K27" s="4"/>
      <c r="L27" s="4"/>
      <c r="M27" s="4"/>
      <c r="N27" s="13"/>
      <c r="O27" s="62" t="s">
        <v>17</v>
      </c>
      <c r="P27" s="14"/>
      <c r="Q27" s="4"/>
      <c r="R27" s="4"/>
      <c r="S27" s="4"/>
      <c r="T27" s="4"/>
      <c r="U27" s="4"/>
      <c r="V27" s="4"/>
      <c r="W27" s="4"/>
      <c r="X27" s="4"/>
      <c r="Y27" s="4"/>
      <c r="Z27" s="4"/>
      <c r="AA27" s="4"/>
      <c r="AB27" s="4"/>
      <c r="AC27" s="15"/>
    </row>
    <row r="28" spans="1:30">
      <c r="A28" s="12"/>
      <c r="B28" s="4"/>
      <c r="C28" s="4"/>
      <c r="D28" s="4"/>
      <c r="E28" s="4"/>
      <c r="F28" s="4"/>
      <c r="G28" s="4"/>
      <c r="H28" s="4"/>
      <c r="I28" s="4"/>
      <c r="J28" s="4"/>
      <c r="K28" s="4"/>
      <c r="L28" s="4"/>
      <c r="M28" s="4"/>
      <c r="N28" s="13"/>
      <c r="O28" s="4" t="s">
        <v>17</v>
      </c>
      <c r="P28" s="5"/>
      <c r="AC28" s="16"/>
    </row>
    <row r="29" spans="1:30">
      <c r="A29" s="12"/>
      <c r="B29" s="4"/>
      <c r="C29" s="4"/>
      <c r="D29" s="4"/>
      <c r="E29" s="4"/>
      <c r="F29" s="4"/>
      <c r="G29" s="4"/>
      <c r="H29" s="4"/>
      <c r="I29" s="4"/>
      <c r="J29" s="4"/>
      <c r="K29" s="4"/>
      <c r="L29" s="4"/>
      <c r="M29" s="4"/>
      <c r="N29" s="13"/>
      <c r="O29" s="4" t="s">
        <v>17</v>
      </c>
      <c r="P29" s="5"/>
      <c r="AC29" s="16"/>
    </row>
    <row r="30" spans="1:30">
      <c r="A30" s="12"/>
      <c r="B30" s="4"/>
      <c r="C30" s="4"/>
      <c r="D30" s="4"/>
      <c r="E30" s="4"/>
      <c r="F30" s="4"/>
      <c r="G30" s="4"/>
      <c r="H30" s="4"/>
      <c r="I30" s="4"/>
      <c r="J30" s="4"/>
      <c r="K30" s="4"/>
      <c r="L30" s="4"/>
      <c r="M30" s="4"/>
      <c r="N30" s="13"/>
      <c r="O30" s="4" t="s">
        <v>17</v>
      </c>
      <c r="P30" s="5"/>
      <c r="AC30" s="16"/>
      <c r="AD30" s="92"/>
    </row>
    <row r="31" spans="1:30">
      <c r="A31" s="12"/>
      <c r="B31" s="4"/>
      <c r="C31" s="4"/>
      <c r="D31" s="4"/>
      <c r="E31" s="4"/>
      <c r="F31" s="4"/>
      <c r="G31" s="4"/>
      <c r="H31" s="4"/>
      <c r="I31" s="4"/>
      <c r="J31" s="4"/>
      <c r="K31" s="4"/>
      <c r="L31" s="4"/>
      <c r="M31" s="4"/>
      <c r="N31" s="13"/>
      <c r="O31" s="4"/>
      <c r="P31" s="5"/>
      <c r="AC31" s="16"/>
    </row>
    <row r="32" spans="1:30" ht="21.6">
      <c r="A32" s="171" t="s">
        <v>172</v>
      </c>
      <c r="B32" s="4"/>
      <c r="C32" s="4"/>
      <c r="D32" s="4"/>
      <c r="E32" s="4"/>
      <c r="F32" s="4"/>
      <c r="G32" s="4"/>
      <c r="H32" s="4"/>
      <c r="I32" s="4"/>
      <c r="J32" s="4"/>
      <c r="K32" s="4"/>
      <c r="L32" s="4"/>
      <c r="M32" s="4"/>
      <c r="N32" s="13"/>
      <c r="O32" s="4"/>
      <c r="P32" s="5"/>
      <c r="AC32" s="16"/>
    </row>
    <row r="33" spans="1:29" ht="13.8" thickBot="1">
      <c r="A33" s="17"/>
      <c r="B33" s="18"/>
      <c r="C33" s="18"/>
      <c r="D33" s="18"/>
      <c r="E33" s="18"/>
      <c r="F33" s="18"/>
      <c r="G33" s="18"/>
      <c r="H33" s="18"/>
      <c r="I33" s="18"/>
      <c r="J33" s="18"/>
      <c r="K33" s="18"/>
      <c r="L33" s="18"/>
      <c r="M33" s="18"/>
      <c r="N33" s="19"/>
      <c r="O33" s="4"/>
      <c r="P33" s="20"/>
      <c r="Q33" s="21"/>
      <c r="R33" s="21"/>
      <c r="S33" s="21"/>
      <c r="T33" s="21"/>
      <c r="U33" s="21"/>
      <c r="V33" s="21"/>
      <c r="W33" s="21"/>
      <c r="X33" s="21"/>
      <c r="Y33" s="21"/>
      <c r="Z33" s="21"/>
      <c r="AA33" s="21"/>
      <c r="AB33" s="21"/>
      <c r="AC33" s="22"/>
    </row>
    <row r="34" spans="1:29">
      <c r="A34" s="350"/>
      <c r="C34" s="4"/>
      <c r="D34" s="4"/>
      <c r="E34" s="4"/>
      <c r="F34" s="4"/>
      <c r="G34" s="4"/>
      <c r="H34" s="4"/>
      <c r="I34" s="4"/>
      <c r="J34" s="4"/>
      <c r="K34" s="4"/>
      <c r="L34" s="4"/>
      <c r="M34" s="4"/>
      <c r="N34" s="4"/>
      <c r="O34" s="4"/>
    </row>
    <row r="35" spans="1:29">
      <c r="O35" s="4"/>
    </row>
    <row r="36" spans="1:29">
      <c r="K36" s="134" t="s">
        <v>3</v>
      </c>
      <c r="O36" s="4"/>
    </row>
    <row r="37" spans="1:29">
      <c r="O37" s="4"/>
    </row>
    <row r="38" spans="1:29">
      <c r="O38" s="4"/>
    </row>
    <row r="39" spans="1:29">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row>
    <row r="40" spans="1:29">
      <c r="Q40" s="70" t="s">
        <v>173</v>
      </c>
      <c r="R40" s="70"/>
      <c r="S40" s="70"/>
      <c r="T40" s="70"/>
      <c r="U40" s="70"/>
      <c r="V40" s="70"/>
      <c r="W40" s="70"/>
      <c r="X40" s="70"/>
    </row>
    <row r="41" spans="1:29">
      <c r="Q41" s="70" t="s">
        <v>174</v>
      </c>
      <c r="R41" s="70"/>
      <c r="S41" s="70"/>
      <c r="T41" s="70"/>
      <c r="U41" s="70"/>
      <c r="V41" s="70"/>
      <c r="W41" s="70"/>
      <c r="X41" s="70"/>
    </row>
  </sheetData>
  <mergeCells count="9">
    <mergeCell ref="R25:T25"/>
    <mergeCell ref="A1:N1"/>
    <mergeCell ref="P1:AC1"/>
    <mergeCell ref="A2:N2"/>
    <mergeCell ref="P2:AC2"/>
    <mergeCell ref="A23:N23"/>
    <mergeCell ref="P23:AC23"/>
    <mergeCell ref="D25:E25"/>
    <mergeCell ref="A25:C25"/>
  </mergeCells>
  <phoneticPr fontId="83"/>
  <pageMargins left="0.75" right="0.75" top="1" bottom="1" header="0.51200000000000001" footer="0.51200000000000001"/>
  <pageSetup paperSize="9" scale="44" orientation="portrait" horizontalDpi="1200" verticalDpi="12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スポンサー公告</vt:lpstr>
      <vt:lpstr>ヘッドライン</vt:lpstr>
      <vt:lpstr>13　ノロウイルス関連情報 </vt:lpstr>
      <vt:lpstr>13 衛生訓話</vt:lpstr>
      <vt:lpstr>13　食中毒記事等 </vt:lpstr>
      <vt:lpstr>13　 海外情報</vt:lpstr>
      <vt:lpstr>Sheet1</vt:lpstr>
      <vt:lpstr>12　国内感染症情報</vt:lpstr>
      <vt:lpstr>13　感染症統計</vt:lpstr>
      <vt:lpstr>13　食品回収</vt:lpstr>
      <vt:lpstr>13　食品表示</vt:lpstr>
      <vt:lpstr>13　残留農薬など</vt:lpstr>
      <vt:lpstr>'12　国内感染症情報'!Print_Area</vt:lpstr>
      <vt:lpstr>'13　 海外情報'!Print_Area</vt:lpstr>
      <vt:lpstr>'13　ノロウイルス関連情報 '!Print_Area</vt:lpstr>
      <vt:lpstr>'13 衛生訓話'!Print_Area</vt:lpstr>
      <vt:lpstr>'13　感染症統計'!Print_Area</vt:lpstr>
      <vt:lpstr>'13　残留農薬など'!Print_Area</vt:lpstr>
      <vt:lpstr>'13　食中毒記事等 '!Print_Area</vt:lpstr>
      <vt:lpstr>'13　食品回収'!Print_Area</vt:lpstr>
      <vt:lpstr>'13　食品表示'!Print_Area</vt:lpstr>
      <vt:lpstr>スポンサー公告!Print_Area</vt:lpstr>
      <vt:lpstr>'13　食中毒記事等 '!Print_Titles</vt:lpstr>
      <vt:lpstr>'13　食品表示'!Print_Titles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2017-11-10T10:38:10Z</dcterms:created>
  <dcterms:modified xsi:type="dcterms:W3CDTF">2025-04-05T08:20:43Z</dcterms:modified>
  <cp:category/>
  <cp:contentStatus/>
</cp:coreProperties>
</file>