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hidePivotFieldList="1"/>
  <xr:revisionPtr revIDLastSave="0" documentId="13_ncr:1_{3E54F500-9590-4CDD-8327-22DCD596C74E}"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sheetId="188" r:id="rId2"/>
    <sheet name="41　ノロウイルス関連情報 " sheetId="101" r:id="rId3"/>
    <sheet name="41  衛生訓話" sheetId="204" r:id="rId4"/>
    <sheet name="41　食中毒記事等 " sheetId="29" r:id="rId5"/>
    <sheet name="41 海外情報" sheetId="123" r:id="rId6"/>
    <sheet name="41　感染症統計" sheetId="125" r:id="rId7"/>
    <sheet name="40　感染症情報" sheetId="124" state="hidden" r:id="rId8"/>
    <sheet name="40　IDWR感染症情報" sheetId="203" r:id="rId9"/>
    <sheet name="41　食品回収" sheetId="60" r:id="rId10"/>
    <sheet name="Sheet1" sheetId="170" state="hidden" r:id="rId11"/>
    <sheet name="41　食品表示" sheetId="156" r:id="rId12"/>
    <sheet name="41 残留農薬など" sheetId="34" r:id="rId13"/>
  </sheets>
  <definedNames>
    <definedName name="_xlnm._FilterDatabase" localSheetId="2" hidden="1">'41　ノロウイルス関連情報 '!$A$22:$G$75</definedName>
    <definedName name="_xlnm._FilterDatabase" localSheetId="4" hidden="1">'41　食中毒記事等 '!$A$1:$D$1</definedName>
    <definedName name="_xlnm._FilterDatabase" localSheetId="9" hidden="1">'41　食品回収'!$A$1:$E$30</definedName>
    <definedName name="_xlnm._FilterDatabase" localSheetId="11" hidden="1">'41　食品表示'!$A$1:$C$1</definedName>
    <definedName name="_xlnm.Print_Area" localSheetId="7">'40　感染症情報'!$A$1:$D$33</definedName>
    <definedName name="_xlnm.Print_Area" localSheetId="3">'41  衛生訓話'!$A$1:$M$22</definedName>
    <definedName name="_xlnm.Print_Area" localSheetId="2">'41　ノロウイルス関連情報 '!$A$1:$N$84</definedName>
    <definedName name="_xlnm.Print_Area" localSheetId="5">'41 海外情報'!$A$1:$C$44</definedName>
    <definedName name="_xlnm.Print_Area" localSheetId="6">'41　感染症統計'!$A$1:$AC$38</definedName>
    <definedName name="_xlnm.Print_Area" localSheetId="12">'41 残留農薬など'!$A$1:$N$17</definedName>
    <definedName name="_xlnm.Print_Area" localSheetId="4">'41　食中毒記事等 '!$A$1:$D$53</definedName>
    <definedName name="_xlnm.Print_Area" localSheetId="9">'41　食品回収'!$A$1:$E$38</definedName>
    <definedName name="_xlnm.Print_Area" localSheetId="11">'41　食品表示'!$A$1:$C$24</definedName>
    <definedName name="_xlnm.Print_Area" localSheetId="1">スポンサー公告!$A$1:$P$31</definedName>
    <definedName name="_xlnm.Print_Titles" localSheetId="4">'41　食中毒記事等 '!$1:$1</definedName>
    <definedName name="_xlnm.Print_Titles" localSheetId="11">'41　食品表示'!$1:$1</definedName>
    <definedName name="x__Hlk12648929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B39" i="101"/>
  <c r="J4" i="125" l="1"/>
  <c r="K4" i="125"/>
  <c r="Y4" i="125"/>
  <c r="Z4" i="125"/>
  <c r="G70" i="101"/>
  <c r="D1" i="124" l="1"/>
  <c r="B12" i="78"/>
  <c r="B13" i="78"/>
  <c r="I4" i="125"/>
  <c r="X4" i="125"/>
  <c r="G24" i="101" l="1"/>
  <c r="G25" i="101"/>
  <c r="B25" i="101" s="1"/>
  <c r="G26" i="101"/>
  <c r="B26" i="101" s="1"/>
  <c r="G27" i="101"/>
  <c r="B27" i="101" s="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B38" i="101" s="1"/>
  <c r="G39" i="10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G68" i="101"/>
  <c r="B68" i="101" s="1"/>
  <c r="G69" i="101"/>
  <c r="B69" i="101" s="1"/>
  <c r="B70" i="101"/>
  <c r="G23" i="101"/>
  <c r="M71" i="101"/>
  <c r="N71" i="101"/>
  <c r="G75" i="101"/>
  <c r="G74" i="101"/>
  <c r="G73" i="101"/>
  <c r="B10" i="78"/>
  <c r="H4" i="125"/>
  <c r="W4" i="125"/>
  <c r="N12" i="170"/>
  <c r="M75" i="101" l="1"/>
  <c r="B17" i="78"/>
  <c r="B16" i="78" l="1"/>
  <c r="B15" i="78"/>
  <c r="M3" i="170" l="1"/>
  <c r="U4" i="125" l="1"/>
  <c r="V4" i="125"/>
  <c r="O19" i="170" l="1"/>
  <c r="P19" i="170"/>
  <c r="Q19" i="170"/>
  <c r="R19" i="170"/>
  <c r="S19" i="170"/>
  <c r="N19" i="170"/>
  <c r="O12" i="170"/>
  <c r="P12" i="170"/>
  <c r="Q12" i="170"/>
  <c r="R12" i="170"/>
  <c r="S12" i="170"/>
  <c r="R24" i="170" l="1"/>
  <c r="P24" i="170"/>
  <c r="O24" i="170"/>
  <c r="S24" i="170"/>
  <c r="Q24" i="170"/>
  <c r="N24" i="170"/>
  <c r="B14" i="78"/>
  <c r="G4" i="170" l="1"/>
  <c r="E4" i="170"/>
  <c r="J4" i="170"/>
  <c r="F4" i="170"/>
  <c r="D4" i="170"/>
  <c r="I4" i="170"/>
  <c r="H4" i="170"/>
  <c r="T4" i="125"/>
  <c r="D4" i="125" l="1"/>
  <c r="Q4" i="125" l="1"/>
  <c r="B4" i="125"/>
  <c r="N8" i="125" l="1"/>
  <c r="AC8" i="125"/>
  <c r="B11" i="78" l="1"/>
  <c r="N9" i="125" l="1"/>
  <c r="N10" i="125"/>
  <c r="G11" i="78" l="1"/>
  <c r="F4" i="125" l="1"/>
  <c r="E4" i="125"/>
  <c r="B24" i="101" l="1"/>
  <c r="R4" i="125" l="1"/>
  <c r="S4" i="125"/>
  <c r="AA4" i="125"/>
  <c r="AB4" i="125"/>
  <c r="C4" i="125"/>
  <c r="G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<sst xmlns="http://schemas.openxmlformats.org/spreadsheetml/2006/main" count="632" uniqueCount="424">
  <si>
    <t>皆様  週刊情報2024-10(9)を配信いたします</t>
    <phoneticPr fontId="5"/>
  </si>
  <si>
    <t>l</t>
    <phoneticPr fontId="32"/>
  </si>
  <si>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</si>
  <si>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</si>
  <si>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</si>
  <si>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</si>
  <si>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</si>
  <si>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</si>
  <si>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32"/>
  </si>
  <si>
    <t>2.　ノロウイルス</t>
    <phoneticPr fontId="32"/>
  </si>
  <si>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</si>
  <si>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</si>
  <si>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</si>
  <si>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</si>
  <si>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</si>
  <si>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32"/>
  </si>
  <si>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</si>
  <si>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</si>
  <si>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</si>
  <si>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</si>
  <si>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</si>
  <si>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</si>
  <si>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</si>
  <si>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32"/>
  </si>
  <si>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</si>
  <si>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</si>
  <si>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</si>
  <si>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2"/>
  </si>
  <si>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</si>
  <si>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</si>
  <si>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</si>
  <si>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2"/>
  </si>
  <si>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</si>
  <si>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2"/>
  </si>
  <si>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</si>
  <si>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</si>
  <si>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2"/>
  </si>
  <si>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</si>
  <si>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2"/>
  </si>
  <si>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</si>
  <si>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</si>
  <si>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4"/>
  </si>
  <si>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</si>
  <si>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</si>
  <si>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</si>
  <si>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</si>
  <si>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</si>
  <si>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</si>
  <si>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</si>
  <si>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</si>
  <si>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</si>
  <si>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</si>
  <si>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</si>
  <si>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</si>
  <si>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</si>
  <si>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</si>
  <si>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</si>
  <si>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</si>
  <si>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</si>
  <si>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</si>
  <si>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</si>
  <si>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</si>
  <si>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</si>
  <si>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4"/>
  </si>
  <si>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</si>
  <si>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</si>
  <si>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</si>
  <si>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</si>
  <si>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</si>
  <si>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</si>
  <si>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</si>
  <si>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</si>
  <si>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</si>
  <si>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</si>
  <si>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</si>
  <si>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</si>
  <si>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</si>
  <si>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</si>
  <si>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</si>
  <si>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</si>
  <si>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</si>
  <si>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</si>
  <si>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</si>
  <si>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</si>
  <si>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</si>
  <si>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</si>
  <si>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</si>
  <si>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</si>
  <si>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</si>
  <si>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</si>
  <si>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</si>
  <si>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</si>
  <si>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</si>
  <si>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</si>
  <si>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</si>
  <si>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</si>
  <si>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</si>
  <si>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</si>
  <si>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</si>
  <si>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</si>
  <si>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</si>
  <si>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</si>
  <si>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</si>
  <si>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</si>
  <si>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</si>
  <si>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</si>
  <si>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</si>
  <si>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</si>
  <si>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</si>
  <si>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</si>
  <si>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</si>
  <si>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管理レベル「1」　</t>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</si>
  <si>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</si>
  <si>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</si>
  <si>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</si>
  <si>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</si>
  <si>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</si>
  <si>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</si>
  <si>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</si>
  <si>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県内で流行・食中毒原因が一件以上報告される
定点観測値が2.00を超える
5.00未満</t>
    <rPh sb="41" eb="43">
      <t>ミマン</t>
    </rPh>
    <phoneticPr fontId="84"/>
  </si>
  <si>
    <t>【情報共有】　週間・情報収集/情報共有は月一回以上
【体調管理】従業員の健康チェックは続ける</t>
    <phoneticPr fontId="84"/>
  </si>
  <si>
    <t>　　　　　　　　　　　　　　　　　　　　　　　　　　　　　　　　　　　　</t>
    <phoneticPr fontId="5"/>
  </si>
  <si>
    <t>毎週　　ひとつ　　覚えていきましょう</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</si>
  <si>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</si>
  <si>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</si>
  <si>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</si>
  <si>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</si>
  <si>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</si>
  <si>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</si>
  <si>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 xml:space="preserve">
</t>
    <phoneticPr fontId="84"/>
  </si>
  <si>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</si>
  <si>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</si>
  <si>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4"/>
  </si>
  <si>
    <t>https://www.mhlw.go.jp/stf/covid-19/kokunainohasseijoukyou.html#h2_1</t>
    <phoneticPr fontId="84"/>
  </si>
  <si>
    <t>厚生労働省：データからわかる－新型コロナウイルス感染症情報－</t>
    <phoneticPr fontId="84"/>
  </si>
  <si>
    <t>https：//covid19.mhlw.go.jp/</t>
    <phoneticPr fontId="84"/>
  </si>
  <si>
    <t>3類感染症</t>
    <phoneticPr fontId="5"/>
  </si>
  <si>
    <t>腸管出血性大腸菌感染症</t>
    <phoneticPr fontId="5"/>
  </si>
  <si>
    <t>4類感染症</t>
    <phoneticPr fontId="84"/>
  </si>
  <si>
    <t>5類感染症</t>
    <phoneticPr fontId="5"/>
  </si>
  <si>
    <t>インフルエンザ
と
新型コロナ</t>
    <rPh sb="10" eb="12">
      <t>シンガタ</t>
    </rPh>
    <phoneticPr fontId="84"/>
  </si>
  <si>
    <t>注意</t>
    <rPh sb="0" eb="2">
      <t>チュウイ</t>
    </rPh>
    <phoneticPr fontId="84"/>
  </si>
  <si>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</si>
  <si>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</si>
  <si>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t xml:space="preserve"> </t>
    <phoneticPr fontId="1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</si>
  <si>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</si>
  <si>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4"/>
  </si>
  <si>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</si>
  <si>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</si>
  <si>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</si>
  <si>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</si>
  <si>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</si>
  <si>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</si>
  <si>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</si>
  <si>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</si>
  <si>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</si>
  <si>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</si>
  <si>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</si>
  <si>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</si>
  <si>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</si>
  <si>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4"/>
  </si>
  <si>
    <t>2024年</t>
    <rPh sb="4" eb="5">
      <t>ネン</t>
    </rPh>
    <phoneticPr fontId="84"/>
  </si>
  <si>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</si>
  <si>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</si>
  <si>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</si>
  <si>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</si>
  <si>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</si>
  <si>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</si>
  <si>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</si>
  <si>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</si>
  <si>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</si>
  <si>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</si>
  <si>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</si>
  <si>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</si>
  <si>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</si>
  <si>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</si>
  <si>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</si>
  <si>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</si>
  <si>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4"/>
  </si>
  <si>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</si>
  <si>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</si>
  <si>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</si>
  <si>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</si>
  <si>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　</t>
    <phoneticPr fontId="29"/>
  </si>
  <si>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8"/>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</si>
  <si>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計</t>
    <rPh sb="0" eb="1">
      <t>ケイ</t>
    </rPh>
    <phoneticPr fontId="29"/>
  </si>
  <si>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</si>
  <si>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</si>
  <si>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賞味</t>
    <rPh sb="0" eb="2">
      <t>ショウミ</t>
    </rPh>
    <phoneticPr fontId="84"/>
  </si>
  <si>
    <t>アレルゲン</t>
    <phoneticPr fontId="84"/>
  </si>
  <si>
    <t>残留</t>
    <rPh sb="0" eb="2">
      <t>ザンリュウ</t>
    </rPh>
    <phoneticPr fontId="84"/>
  </si>
  <si>
    <t>異物</t>
    <rPh sb="0" eb="2">
      <t>イブツ</t>
    </rPh>
    <phoneticPr fontId="84"/>
  </si>
  <si>
    <t>細菌</t>
    <rPh sb="0" eb="2">
      <t>サイキン</t>
    </rPh>
    <phoneticPr fontId="84"/>
  </si>
  <si>
    <t>表示</t>
    <rPh sb="0" eb="2">
      <t>ヒョウジ</t>
    </rPh>
    <phoneticPr fontId="84"/>
  </si>
  <si>
    <t>その他</t>
    <rPh sb="2" eb="3">
      <t>タ</t>
    </rPh>
    <phoneticPr fontId="84"/>
  </si>
  <si>
    <t>インフルエンザ新型</t>
    <rPh sb="7" eb="9">
      <t>シンガタ</t>
    </rPh>
    <phoneticPr fontId="84"/>
  </si>
  <si>
    <t>コロナウイルス感染症</t>
    <rPh sb="7" eb="10">
      <t>カンセンショウ</t>
    </rPh>
    <phoneticPr fontId="84"/>
  </si>
  <si>
    <t>報告数</t>
    <rPh sb="0" eb="3">
      <t>ホウコクスウ</t>
    </rPh>
    <phoneticPr fontId="84"/>
  </si>
  <si>
    <t>総数</t>
    <rPh sb="0" eb="2">
      <t>ソウスウ</t>
    </rPh>
    <phoneticPr fontId="84"/>
  </si>
  <si>
    <t>男性</t>
    <rPh sb="0" eb="2">
      <t>ダンセイ</t>
    </rPh>
    <phoneticPr fontId="84"/>
  </si>
  <si>
    <t>女性</t>
    <rPh sb="0" eb="2">
      <t>ジョセイ</t>
    </rPh>
    <phoneticPr fontId="84"/>
  </si>
  <si>
    <t>なお、情報提供ページは提供者側により短期間で削除される場合もあります。予めご了解ください。</t>
    <phoneticPr fontId="5"/>
  </si>
  <si>
    <t>列1</t>
    <phoneticPr fontId="29"/>
  </si>
  <si>
    <t>列2</t>
    <phoneticPr fontId="29"/>
  </si>
  <si>
    <t xml:space="preserve">業者
 </t>
    <rPh sb="0" eb="2">
      <t>ギョウシャ</t>
    </rPh>
    <phoneticPr fontId="5"/>
  </si>
  <si>
    <t>（最近５年間の週値の比較） ノロウイルスの感染周期は4年ですね　2024年は警戒年度です</t>
    <rPh sb="1" eb="3">
      <t>サイキン</t>
    </rPh>
    <rPh sb="3" eb="6">
      <t>ゴネンカン</t>
    </rPh>
    <rPh sb="7" eb="8">
      <t>シュウ</t>
    </rPh>
    <rPh sb="8" eb="9">
      <t>アタイ</t>
    </rPh>
    <rPh sb="10" eb="12">
      <t>ヒカク</t>
    </rPh>
    <rPh sb="21" eb="25">
      <t>カンセンシュウキ</t>
    </rPh>
    <rPh sb="27" eb="28">
      <t>ネン</t>
    </rPh>
    <rPh sb="36" eb="37">
      <t>ネン</t>
    </rPh>
    <rPh sb="38" eb="42">
      <t>ケイカイネンド</t>
    </rPh>
    <phoneticPr fontId="5"/>
  </si>
  <si>
    <t>★数年間では、平均的比率でノロウイルス継続</t>
    <rPh sb="0" eb="21">
      <t>ヘイキンテキヒリツケイゾク</t>
    </rPh>
    <phoneticPr fontId="5"/>
  </si>
  <si>
    <t>　</t>
    <phoneticPr fontId="84"/>
  </si>
  <si>
    <t>静岡県</t>
    <phoneticPr fontId="84"/>
  </si>
  <si>
    <t>結核例　257例</t>
    <rPh sb="7" eb="8">
      <t>レイ</t>
    </rPh>
    <phoneticPr fontId="5"/>
  </si>
  <si>
    <t>2024年第38週</t>
    <rPh sb="4" eb="5">
      <t>ネン</t>
    </rPh>
    <rPh sb="5" eb="6">
      <t>ダイ</t>
    </rPh>
    <rPh sb="8" eb="9">
      <t>シュウ</t>
    </rPh>
    <phoneticPr fontId="84"/>
  </si>
  <si>
    <t>2024年第38週（9月16日〜9月22日）</t>
    <phoneticPr fontId="84"/>
  </si>
  <si>
    <t>腸チフス1例‌</t>
    <phoneticPr fontId="5"/>
  </si>
  <si>
    <t>2024年</t>
    <phoneticPr fontId="5"/>
  </si>
  <si>
    <t>平年並み</t>
    <rPh sb="0" eb="3">
      <t>ヘイネンナ</t>
    </rPh>
    <phoneticPr fontId="84"/>
  </si>
  <si>
    <t>2024/40週</t>
    <phoneticPr fontId="84"/>
  </si>
  <si>
    <t>-</t>
    <phoneticPr fontId="84"/>
  </si>
  <si>
    <t>届出感染症　第三類　</t>
    <rPh sb="0" eb="2">
      <t>トドケデ</t>
    </rPh>
    <rPh sb="2" eb="4">
      <t>カンセン</t>
    </rPh>
    <rPh sb="4" eb="5">
      <t>ショウ</t>
    </rPh>
    <rPh sb="6" eb="7">
      <t>ダイ</t>
    </rPh>
    <rPh sb="7" eb="8">
      <t>サン</t>
    </rPh>
    <rPh sb="8" eb="9">
      <t>タグイ</t>
    </rPh>
    <phoneticPr fontId="5"/>
  </si>
  <si>
    <t>細菌性赤痢1例‌
菌種：S. sonnei（D群）＿感染地域：東京都</t>
    <phoneticPr fontId="84"/>
  </si>
  <si>
    <t>腸管出血性大腸菌感染症116例（有症者67例、うちHUS‌3例）
‌
感染地域：‌ ‌国内73例、群馬県/韓国1例、韓国13例、中国1例、国内・国外不明28例
‌国内の感染地域：‌‌東京都8例、大阪府7例、兵庫県6例、山口県6例、北海道4例、栃木県3例、群馬県3例、神奈川県3例、岡山県3例、山形県2例、千葉県2例、岐阜県2例、島根県2例、広島県2例、秋田県1例、          茨城県1例、埼玉県1例、石川県1例、山梨県1例、静岡県1例、三重県1例、京都府1例、奈良県1例、徳島県1例、福岡県1例、大分県1例、国内（都道府県不明）8例</t>
    <phoneticPr fontId="84"/>
  </si>
  <si>
    <t xml:space="preserve">年齢群：‌‌2歳（2 例 ）、3歳（6 例 ）、4歳（2 例 ）、6歳（1 例 ）、7歳（3 例 ）、
8歳（ 2 例 ）、 10代（13例）、20代（37例）、30代（17例）、40代（10例）、
50代（11例）、60 代（5 例 ）、70代（7例）
</t>
    <phoneticPr fontId="84"/>
  </si>
  <si>
    <t>血清群・毒素型：‌‌O157‌VT2（49例）、O157‌VT1・VT2（17例）‌、O26‌VT1（10例）、O103‌VT1（3例）、O157‌ VT1（3例）、
O128‌VT1（2例）、O111‌VT1・VT2（1例）、O115‌VT1（1例）、O126‌VT1・VT2（1例）、O145‌VT2（1例）、O159‌VT2‌（1例）、
O45‌VT1（1例）、O121‌VT2/O157‌ VT2（2例）、その他・不明（24例）累積報告数：‌ ‌2,753例（有症者1,734例、うちHUS‌49例．死亡なし）</t>
    <phoneticPr fontId="84"/>
  </si>
  <si>
    <t>E型肝炎7例
感染地域（感染源）：‌北海道3例（豚肉2例、焼肉1例）、千葉県1例
（生焼けの牛肉/牛レバー）、神奈川県1例（生の豚肉）、
岡山県1例（不明）、国内・国外不明1例（不明）
A型肝炎2例‌    感染地域：群馬県1例、トルクメニスタン1例</t>
    <phoneticPr fontId="84"/>
  </si>
  <si>
    <t>レジオネラ症36例（肺炎型33例、ポンティアック熱型3例）
‌
感染地域：愛知県5例、埼玉県3例、神奈川県3例、兵庫県3例、栃木県2例、北海道1例、福島県1例、茨城県1例、東京都1例、        新潟県1例、岐阜県1例、三重県1例、京都府1例、大阪府1例、広島県1例、山口県1例、長崎県1例、大分県1例、鹿児島県1例、    沖縄県1例、国内（都道府県不明）2例、国内・国外不明3例
‌年齢群：50代（5例）、60代（7例）、70代（3例）、80代（19例）、‌90代以上（2例）累積報告数：1,703例</t>
    <phoneticPr fontId="84"/>
  </si>
  <si>
    <t>アメーバ赤痢4例（腸管アメーバ症3例、腸管及び腸管外アメーバ症1例） ‌
感染地域：東京都1例、インドネシア1例、国内・国外不明2例
感染経路：経口感染1例、その他・不明3例
ウイルス性肝炎4例‌ B型肝炎ウイルス3例＿感染経路：性的接触3例（異性間3例）      EBウイルス1例＿感染経路：その他・不明</t>
    <phoneticPr fontId="84"/>
  </si>
  <si>
    <t>2024年第39週</t>
    <rPh sb="4" eb="5">
      <t>ネン</t>
    </rPh>
    <rPh sb="5" eb="6">
      <t>ダイ</t>
    </rPh>
    <rPh sb="8" eb="9">
      <t>シュウ</t>
    </rPh>
    <phoneticPr fontId="84"/>
  </si>
  <si>
    <r>
      <t xml:space="preserve">対前週
</t>
    </r>
    <r>
      <rPr>
        <b/>
        <sz val="14"/>
        <color rgb="FFFF0000"/>
        <rFont val="ＭＳ Ｐゴシック"/>
        <family val="3"/>
        <charset val="128"/>
      </rPr>
      <t>インフルエンザ 　　     　    13%   増加</t>
    </r>
    <r>
      <rPr>
        <b/>
        <sz val="11"/>
        <color rgb="FFFF0000"/>
        <rFont val="ＭＳ Ｐゴシック"/>
        <family val="3"/>
        <charset val="128"/>
      </rPr>
      <t xml:space="preserve">
</t>
    </r>
    <r>
      <rPr>
        <b/>
        <sz val="14"/>
        <color rgb="FF0070C0"/>
        <rFont val="ＭＳ Ｐゴシック"/>
        <family val="3"/>
        <charset val="128"/>
      </rPr>
      <t>新型コロナウイルス         -21% 　減少</t>
    </r>
    <rPh sb="0" eb="3">
      <t>タイゼンシュウゾウカゾウカ</t>
    </rPh>
    <rPh sb="30" eb="32">
      <t>ゾウカ</t>
    </rPh>
    <rPh sb="57" eb="59">
      <t>ゲンショウ</t>
    </rPh>
    <phoneticPr fontId="84"/>
  </si>
  <si>
    <t>　↓　職場の先輩は以下のことを理解して　わかり易く　指導しましょう　↓</t>
    <phoneticPr fontId="5"/>
  </si>
  <si>
    <t xml:space="preserve"> GⅡ　40週　0例</t>
    <rPh sb="6" eb="7">
      <t>シュウ</t>
    </rPh>
    <phoneticPr fontId="5"/>
  </si>
  <si>
    <t xml:space="preserve"> GⅡ　41週　0例</t>
    <rPh sb="9" eb="10">
      <t>レイ</t>
    </rPh>
    <phoneticPr fontId="5"/>
  </si>
  <si>
    <t>今週のニュース（Noroｖｉｒｕｓ） (10/14-10/20)</t>
    <rPh sb="0" eb="2">
      <t>コンシュウ</t>
    </rPh>
    <phoneticPr fontId="5"/>
  </si>
  <si>
    <t>2024/41週</t>
  </si>
  <si>
    <t>食中毒情報 (10/14-10/20)</t>
    <rPh sb="0" eb="3">
      <t>ショクチュウドク</t>
    </rPh>
    <rPh sb="3" eb="5">
      <t>ジョウホウ</t>
    </rPh>
    <phoneticPr fontId="5"/>
  </si>
  <si>
    <t>海外情報 (10/14-10/20)</t>
    <rPh sb="0" eb="4">
      <t>カイガイジョウホウ</t>
    </rPh>
    <phoneticPr fontId="5"/>
  </si>
  <si>
    <t>食品表示
 (10/14-10/20)</t>
    <rPh sb="0" eb="2">
      <t>ショクヒン</t>
    </rPh>
    <rPh sb="2" eb="4">
      <t>ヒョウジ</t>
    </rPh>
    <phoneticPr fontId="5"/>
  </si>
  <si>
    <t>食品表示 (10/14-10/20)</t>
    <phoneticPr fontId="5"/>
  </si>
  <si>
    <r>
      <t>残留農薬</t>
    </r>
    <r>
      <rPr>
        <b/>
        <sz val="20"/>
        <color rgb="FF000000"/>
        <rFont val="ＭＳ Ｐゴシック"/>
        <family val="3"/>
        <charset val="128"/>
      </rPr>
      <t xml:space="preserve"> (10/14-10/20)</t>
    </r>
    <phoneticPr fontId="5"/>
  </si>
  <si>
    <t>平年並み</t>
    <rPh sb="0" eb="3">
      <t>ヘイネンナ</t>
    </rPh>
    <phoneticPr fontId="5"/>
  </si>
  <si>
    <t>※2024年 第41週（10/7～10/13） 現在</t>
    <phoneticPr fontId="5"/>
  </si>
  <si>
    <t>回収＆返金/交換</t>
  </si>
  <si>
    <t>MIE PROJ...</t>
  </si>
  <si>
    <t>福屋</t>
  </si>
  <si>
    <t>回収＆返金</t>
  </si>
  <si>
    <t>さとう</t>
  </si>
  <si>
    <t>北武フーズ</t>
  </si>
  <si>
    <t>相鉄ローゼンフレ...</t>
  </si>
  <si>
    <t>イオン九州</t>
  </si>
  <si>
    <t>フィールコーポレ...</t>
  </si>
  <si>
    <t>岩瀬牧場</t>
  </si>
  <si>
    <t>ホクトウ水産</t>
  </si>
  <si>
    <t>ENgrow</t>
  </si>
  <si>
    <t>マルキョウ</t>
  </si>
  <si>
    <t>回収</t>
  </si>
  <si>
    <t>藤本食品</t>
  </si>
  <si>
    <t>フラット・クラフ...</t>
  </si>
  <si>
    <t>駒ヶ岳牛乳</t>
  </si>
  <si>
    <t>駒ヶ岳ぷりん他 一部賞味期限無記載</t>
  </si>
  <si>
    <t>京急ストア</t>
  </si>
  <si>
    <t>鶴見西店 紀文糖質0g麺(丸麺) 一部保存温度逸脱</t>
  </si>
  <si>
    <t>サミット</t>
  </si>
  <si>
    <t>ミートラザニア 一部ラベル誤貼付で特定原材料表示欠落</t>
  </si>
  <si>
    <t>やおき</t>
  </si>
  <si>
    <t>きざみ小ねぎ35g 一部消費期限誤表示</t>
  </si>
  <si>
    <t>フジ</t>
  </si>
  <si>
    <t>別所店 ウインナーソーセージ 一部保存温度逸脱</t>
  </si>
  <si>
    <t>イマイ</t>
  </si>
  <si>
    <t>トロフェウ スナック(シュラスコ フウミ) TBHQ検出</t>
  </si>
  <si>
    <t>アクシアルリテイ...</t>
  </si>
  <si>
    <t>塩たらこ(切子) 一部ラベル誤貼付で特定原材料表示欠落</t>
  </si>
  <si>
    <t>のぼりべつ酪農館...</t>
  </si>
  <si>
    <t>ニュービアンカ(ナチュラルチーズ) 一部賞味期限誤印字</t>
  </si>
  <si>
    <t>ＺＰＦ</t>
  </si>
  <si>
    <t>蔵王じぇらみる(大吟醸,チョコレート) 一部大腸菌群陽性</t>
  </si>
  <si>
    <t>丸勘山形青果市場...</t>
  </si>
  <si>
    <t>さくらしめじ(もだし) 一部放射性セシウム基準値超過</t>
  </si>
  <si>
    <t>桜月堂</t>
  </si>
  <si>
    <t>たちようかん(こつぶカップ) 一部シール不良</t>
  </si>
  <si>
    <t>ヤマトサカナ</t>
  </si>
  <si>
    <t>辛子めんたいこ 一部特定原材料表示欠落</t>
  </si>
  <si>
    <t>藤高製菓</t>
  </si>
  <si>
    <t>藤高ジャンボ肉まん 一部異臭(具材が糸を引く現象)コメントあり</t>
  </si>
  <si>
    <t>ジューヴル</t>
  </si>
  <si>
    <t>しらかば散歩道他 一部カビ発生の恐れ</t>
  </si>
  <si>
    <t>ケフィメレス</t>
  </si>
  <si>
    <t>堅果花椒醤 一部異物(ガラス片)混入の恐れ</t>
  </si>
  <si>
    <t>ウォールナッツプロテインブロート 一部アレルゲン(乳)表示欠落</t>
  </si>
  <si>
    <t>あおりいかそうめん(解凍) 一部消費期限誤表記</t>
  </si>
  <si>
    <t>小樽花月堂 和三盆ロール 一部消費期限誤表記</t>
  </si>
  <si>
    <t>並木店 フーズシステム 本鮪入たたき 一部消費期限誤表記</t>
  </si>
  <si>
    <t>トップバリュ おでんロールキャベツ 一部保存温度逸脱</t>
  </si>
  <si>
    <t>名東高針店 馬路村ゆず果汁入り鶏だんご 一部消費期限誤表記</t>
  </si>
  <si>
    <t>しぼりたてカップアイス 一部大腸菌群陽性反応検出</t>
  </si>
  <si>
    <t>石巻あけぼの店 いくらしょうゆ漬 一部消費期限誤記載</t>
  </si>
  <si>
    <t>にんにくピクルス他 一部賞味期限誤表示</t>
  </si>
  <si>
    <t>川棚店 キツネカレイ(解凍) 一部ラベル誤貼付</t>
  </si>
  <si>
    <t>麺楽(カレーうどん,天ぷらうどん) 一部蒸気加熱殺菌不十分</t>
  </si>
  <si>
    <t>ギー・イージー他(対象追加) 一部カビ発生の恐れ</t>
  </si>
  <si>
    <t>八丁堀本店 桑の葉パウダー 一部商品ラベル貼付せず販売</t>
    <phoneticPr fontId="29"/>
  </si>
  <si>
    <t>IDWR 次号発行予定</t>
  </si>
  <si>
    <t>2024年第40週（第40号）</t>
  </si>
  <si>
    <t>*発行予定は2024年10月21日（月）です。</t>
  </si>
  <si>
    <t>報告週対応表はこちら</t>
  </si>
  <si>
    <t>※2015年第1週以降『発生動向総覧』『注目すべき感染症』『速報』はPDFのみの公開となります。</t>
  </si>
  <si>
    <t xml:space="preserve">「売れ行きが悪かったので」中国・韓国産アサリを「熊本産」表示…佐賀県鳥栖市の販売会社に県 ... 読売新聞オンライン </t>
    <phoneticPr fontId="84"/>
  </si>
  <si>
    <t>アサリの産地を偽装して販売していたとして、佐賀県は１８日、同県鳥栖市の魚介類販売会社「的野水産」に食品表示法に基づいて表示の是正を指示したと発表した。
　県によると、同社は少なくとも３～９月、中国または韓国産の生鮮アサリ１１５キロや、中国産の加工アサリ１０４・５キロをいずれも「熊本産」と表示して販売した。熊本県から情報提供があり、９～１０月に県が立ち入り検査を実施した。販売会社は「しばらくは輸入品として販売していたが、売れ行きが悪かったので書き換えた」と話しているという。</t>
    <phoneticPr fontId="84"/>
  </si>
  <si>
    <t>https://www.yomiuri.co.jp/local/kyushu/news/20241019-OYTNT50055/</t>
    <phoneticPr fontId="84"/>
  </si>
  <si>
    <t>初の2万円超え…コメ“取引価格”が2万2700円と過去最高値を更新　前年より7000円以上高い　農水省</t>
    <phoneticPr fontId="84"/>
  </si>
  <si>
    <t>JAグループなどが販売したコメの相対取引価格が初めて2万円を超え、過去最高値をつけました。農林水産省によりますと、JAグループなどの集荷業者が卸売業者などに販売する際の9月のコメの価格が、60kgあたりで2023年より7000円以上高い2万2700円でした。比較可能な2006年産以降、初めて2万円を超え、過去最高値を更新しました。</t>
    <phoneticPr fontId="84"/>
  </si>
  <si>
    <t>https://news.livedoor.com/article/detail/27394553/</t>
    <phoneticPr fontId="84"/>
  </si>
  <si>
    <t xml:space="preserve">シェ・タニが2度目の謝罪告知 「全社員一丸となって改善に努める」（谷社長） ウェルネスデイリーニュース </t>
    <phoneticPr fontId="84"/>
  </si>
  <si>
    <t>17日、食品表示基準に違反したとして熊本市保健所から行政指導を受けた㈱シェ・タニ（熊本市東区、谷誠志社長）は、社長名義で「熊本市保健所様ご指示について」とする謝罪告知を発表した。15日に続き2度目となる。同社は熊本市保健所の指示書もホームページに掲げ、一連の報道について社長自らが全責任を負うとのコメントを発表した。今後は保健所の指導に従い、誤解を招く行為のないように全社員一丸となって改善に努めると宣言している。また、調査結果や改善策について、これからも報告することを約束するとしている。
　同社は今、該当する商品についてレシートの持参を条件に返金にも応じている。
「熊本市保健所様ご指示について」
関連記事：熊本市保健所が高級洋菓子店に立入検査　マスコミが「賞味期限改ざん？」と報道
　　　　：市保健所、シェ・タニに行政指導～熊本　シール貼り替え以前の問題、食品表示基準違反を認定</t>
    <phoneticPr fontId="84"/>
  </si>
  <si>
    <t>https://wellness-news.co.jp/posts/241018-5/</t>
    <phoneticPr fontId="84"/>
  </si>
  <si>
    <t xml:space="preserve">第1回消費生活意識調査の結果公表 「送料無料」表示の見直しに対する意識や行動を調査  ウェルネスデイリーニュース </t>
    <phoneticPr fontId="84"/>
  </si>
  <si>
    <t>消費者庁は17日、「令和6年度第1回消費生活意識調査結果」を公表した。8月に行った同調査では、「『送料無料』表示の見直しに対する意識や行動」をテーマに、全国の15歳以上の男女5,000人を対象に、インターネットによるアンケート調査を実施した。
「『送料無料』表示は問題ない」が56％
　それによると、「送料無料」表示を見聞きしたことがある人のうち、「送料無料」表示見直しの議論について、「見聞きしたことがあり、内容も良く知っている」と回答した人の割合は27％（令和6年2月調査：19.6％）、「見聞きしたことはあるが、詳しい内容は知らない」が50.5％（同52.4％）となった。
　また、「見聞きしたことがあり、内容も良く知っている」と回答した人のうち、「送料無料」表示見直しの議論について、「配送事業者の運賃は無料ではないので、『無料』と表示するのはやめるべきだと思う」、又は「どちらかと言えばそれに近い」と回答した人の割合が、合計で35％（同43％）となった。一方で、「『送料無料』は消費者にとって魅力的な表示であり、配送事業者に運賃は払われているのだから問題はないと思う」、又は「どちらかと言えばそれに近い」と回答した人の割合は、合計で56％（同49％）」となった。
新井長官、10・20・30歳代が持つ「送料無料」表示に対するイメージを問題視
　「送料無料」表示があった場合の送料に対するイメージについて聞いたところ、「送料は購入者向けのサービス（値引き）として、通販事業者が負担している」と回答した人の割合が39.1％で最も高く、次いで、「送料は商品価格等に転嫁されているため、購入者が負担している」が28.9％となった。またその割合は、年代が上がるにつれて高くなり、70歳代以上で38.9％と最も高くなった。一方で、「送料は配送事業者が無償で配達することによって、配送事業者が負担している」と回答した人の割合が10歳代で11.5％、20歳代で14.3％、30歳代で10.4％となった。このことに対して新井ゆたか消費者庁長官は定例の記者会見で、「誰が送料を負担しているのかしっかりと理解した上で、通信販売などを利用してもらいたい。10・20・30歳代が持つイメージに対しては十分な啓発活動が必要だ」と問題視した。
   また、再配達を減らすための取り組みについては、「実践する（「よく利用（実践）する」と「時々利用（実践）する」のいずれか）」と回答した人の割合が最も高いのは「当初の配達予定日に在宅を心がける（77.9％）」となっており、次いで「配達日時を指定（65.7％）」、「同居の家族等に在宅での受取をお願いする（60％）」となった。
　20歳代において「コンビニ等店舗での受取」、「街の宅配便ロッカーを活用」の実践率が他の年代より高く、60歳第・70歳代以上では逆に他の年代より低くなった。</t>
    <phoneticPr fontId="84"/>
  </si>
  <si>
    <t xml:space="preserve">食物アレルギー表示義務品目に「カシューナッツ」追加へ…公定検査法の開発も進展中  通販通信-ECMO </t>
    <phoneticPr fontId="84"/>
  </si>
  <si>
    <t>https://wellness-news.co.jp/posts/20241018-4/</t>
    <phoneticPr fontId="84"/>
  </si>
  <si>
    <t xml:space="preserve">消費者庁は10月17日、2024年度の食物アレルギーによる健康被害実態調査の結果を公表し、
食物アレルギー表示制度の表示義務品目（特定原材料）に「カシューナッツ」を追加する
方針を示した。 記者会見する消費者庁の新井ゆたか長官（10月17日午後）
</t>
    <phoneticPr fontId="84"/>
  </si>
  <si>
    <t>食べ残し持ち帰り促進GLでパブコメ～消費者庁　厚労省「食べ残しの持ち帰りGL」骨子案公表</t>
    <phoneticPr fontId="84"/>
  </si>
  <si>
    <t>消費者庁は16日、「食べ残し持ち帰り促進ガイドライン（案）」を公表した。来月15日までパブリックコメントを募集する。
　同指針は、2015年9月の「国連持続可能な開発サミット」で採択された持続可能な開発目標（SDGs）に合わせ、食品廃棄物の削減をグローバルに推進するために作成された。循環型社会を目指す計画として、30年までに食品廃棄物を半減させることを目標としている。指針案の対象範囲は、飲食店やホテルなどの食品サービス施設。これらの施設での食べ残しを持ち帰ることを推進し、食品廃棄物を削減することを目的としている。学校の食堂や病院などの非商業的な食品サービスや、最初から持ち帰りを目的としたテイクアウトやデリバリーサービスは対象外。
　指針案では、食べ残しを持ち帰らせる際の事業者の法的責任や配慮、持ち帰った食品を消費する際の消費者の健康リスクへの理解や責任ある行動などを求めている。
　また、厚生労働省も同日、「第3回食べ残しの持ち帰りに関する食品衛生ガイドライン検討会」を開催し、同ガイドラインの骨子案を公表した。
　骨子案では、対象施設などの提示の他、事業者に対して、消費者の持ち帰りリクエストに可能な限り応じるものとする一方、消費者に対しては食べ残しの持ち帰りは個人の責任の下で行うことを求めている。さらに、持ち帰りに適した食品と適していない食品など、食中毒や異物混入を防ぐための食品衛生上の配慮を施設に対して求めている。
　例えば、持ち帰り推奨食品として、「徹底的に加熱された食品（中心温度75℃以上）」とし、時間が経っても微生物の増殖が最小限に抑えられる食品などを推奨。非推奨食品として「生または生焼けの食品」など衛生上のリスクが高い食品は推奨していない。　両省庁は、これらのガイドラインについて年内の一本化を目指している。
関連記事：「食べ残し持ち帰り促進ガイドライン（案）」への意見募集はこちら（e-GAVより）
　　　　：「食べ残しの持ち帰りに関する食品衛生ガイドライン」骨子案はこちら</t>
    <phoneticPr fontId="84"/>
  </si>
  <si>
    <t>https://wellness-news.co.jp/posts/241017-3/</t>
    <phoneticPr fontId="84"/>
  </si>
  <si>
    <t>https://www.tsuhannews.jp/shopblogs/detail/73795</t>
    <phoneticPr fontId="84"/>
  </si>
  <si>
    <t>産業協議会、制度改正をテーマに　食品開発展内でプレゼン、消費者庁保健表示室長を招聘</t>
    <phoneticPr fontId="84"/>
  </si>
  <si>
    <t>　健康食品業界5団体が正会員団体として参加する（一社）健康食品産業協議会（橋本正史会長）が「機能性表示食品の制度改正」をテーマにしたプレゼンテーションを23日午後、都内で行う。
　同日から東京ビッグサイトで開幕する「食品開発展2024」内で催すもので、参加費は無料。機能性表示食品制度を所管する消費者庁食品表示課保健表示室の今川正紀室長も登壇し、制度改正について説明する。　時間は午後2時から4時20分まで。会場は西4ホールの「PL会場」。協議会によると、当日のプログラムは以下のとおり。
① 健康食品産業協議会の紹介（15分）健康食品産業協議会事務局長：原孝博氏
② 制度改正について（20分）消費者庁食品表示課保健表示室長：今川正紀氏
③ 健康食品産業協議会の取り組み
　a.「安全性分科会」の取り組み（25分）安全性分科会長：田口智康氏（㈱明治）
　b.「健康食品原材料・製品の製造・品質分科会」の取り組み（25 分）健康食品原材料・製品の製造・品質分科会長：大曲泰史氏（ユニキス㈱）
　c.「公正競争規約分科会」の取り組み（25 分）公正競争規約分科会長：前川敏宏氏（サントリー食品インターナショナル㈱）
④　講演者全員によるパネルディスカッション（30分）
終了後にCRN JAPANがセミナー
　また、終了後の午後4時半から同じ会場で、健康食品産業協議会の正会員団体の1つである（一社）日本栄養評議会（CRN JAPAN、徳丸浩一郎理事長）がセミナーを行う。
　セミナー名は「通知改正にも対応！CRN原材料標準書改訂版についての解説」。CRN JAPAN副理事長の大曲泰史氏が講演する。午後4時50分まで。</t>
    <phoneticPr fontId="84"/>
  </si>
  <si>
    <t>https://wellness-news.co.jp/posts/241017-5/</t>
    <phoneticPr fontId="84"/>
  </si>
  <si>
    <t>日本の長ネギが残留農薬の規定違反で不合格・台湾</t>
    <phoneticPr fontId="15"/>
  </si>
  <si>
    <t>日本の長ネギが、台湾の残留農薬の規定違反で不合格。
総量は少ないものの、禁止農薬が検出。
世界一緩いと言われる日本の添加物、農薬の基準値。
他国が厳しくなれば、安全性を度外視して日本なら問題なく販売か。
台湾の検査では約半年で、202ロットのうち、5ロットが不合格。すべてをチェックすれば相当な量というか、当たり前に農薬でNG野菜になる。
もっとも見た目で消費者が買わないという、農家側の言い分もまったくその通り。虫食い１つで騒ぐようになってしまった日本人には農薬まみれでも売れるわけですから。
これは諸費者側のリテラシーの問題でもあるので、賢くならない限り良い物を買えない。だって良い物を作っても、外見しか判断できないなら農薬を使って見栄えを良くするでしょう。
人類史上初の危険な遺伝子組み換え薬剤すら、ホイホイ商品する日本の安全基準。政府自体が信用できないのですから、やはり国民の勉強が必要なんでしょうね。</t>
    <phoneticPr fontId="15"/>
  </si>
  <si>
    <t>ヤフコメをAIまとめ  日本の農産物輸出と農薬使用基準に関する諸点</t>
    <phoneticPr fontId="15"/>
  </si>
  <si>
    <r>
      <rPr>
        <b/>
        <sz val="14"/>
        <color rgb="FFFF0000"/>
        <rFont val="ＭＳ Ｐゴシック"/>
        <family val="3"/>
        <charset val="128"/>
      </rPr>
      <t>国際的な農薬使用基準の差異</t>
    </r>
    <r>
      <rPr>
        <b/>
        <sz val="14"/>
        <rFont val="ＭＳ Ｐゴシック"/>
        <family val="3"/>
        <charset val="128"/>
      </rPr>
      <t xml:space="preserve">
日本と輸出先国の農薬使用基準には大きな差があり、 日本の基準を満たしても輸出先国の基準を満たさない場合が多い。特に、コメ、青果物、茶などの輸出においてこの問題が顕著である.
</t>
    </r>
    <r>
      <rPr>
        <b/>
        <sz val="14"/>
        <color rgb="FFFF0000"/>
        <rFont val="ＭＳ Ｐゴシック"/>
        <family val="3"/>
        <charset val="128"/>
      </rPr>
      <t xml:space="preserve">国内と海外の規制比較 </t>
    </r>
    <r>
      <rPr>
        <b/>
        <sz val="14"/>
        <rFont val="ＭＳ Ｐゴシック"/>
        <family val="3"/>
        <charset val="128"/>
      </rPr>
      <t xml:space="preserve">
台湾や他の諸外国では農薬の使用基準が日本より厳格であると指摘されており、日本の基準は他国に比べて緩いと見なされている。例えば、台湾の検査機能は比較的まともに機能しているのに対し、日本の基準は経済的影響を優先している側面が強い.
</t>
    </r>
    <r>
      <rPr>
        <b/>
        <sz val="14"/>
        <color rgb="FFFF0000"/>
        <rFont val="ＭＳ Ｐゴシック"/>
        <family val="3"/>
        <charset val="128"/>
      </rPr>
      <t>国内での農薬使用実態</t>
    </r>
    <r>
      <rPr>
        <b/>
        <sz val="14"/>
        <rFont val="ＭＳ Ｐゴシック"/>
        <family val="3"/>
        <charset val="128"/>
      </rPr>
      <t xml:space="preserve">
日本国内で生産される野菜や穀物類に対する禁止農薬検査や残留農薬検査が十分に行われていない。農家での農薬使用は自己申告制であり、抜き打ち検査があまり機能していない.
</t>
    </r>
    <r>
      <rPr>
        <b/>
        <sz val="14"/>
        <color rgb="FFFF0000"/>
        <rFont val="ＭＳ Ｐゴシック"/>
        <family val="3"/>
        <charset val="128"/>
      </rPr>
      <t>農家の農薬使用習慣</t>
    </r>
    <r>
      <rPr>
        <b/>
        <sz val="14"/>
        <rFont val="ＭＳ Ｐゴシック"/>
        <family val="3"/>
        <charset val="128"/>
      </rPr>
      <t xml:space="preserve">
農家では、農薬の知識が不足しており、適当に希釈や散布を行うことがある。さらに、農薬の使用回数や散布時期が不適切であることが問題となっている.
</t>
    </r>
    <r>
      <rPr>
        <b/>
        <sz val="14"/>
        <color rgb="FFFF0000"/>
        <rFont val="ＭＳ Ｐゴシック"/>
        <family val="3"/>
        <charset val="128"/>
      </rPr>
      <t>規制の緩さと健康への影響</t>
    </r>
    <r>
      <rPr>
        <b/>
        <sz val="14"/>
        <rFont val="ＭＳ Ｐゴシック"/>
        <family val="3"/>
        <charset val="128"/>
      </rPr>
      <t xml:space="preserve">
日本の農薬使用基準が緩いことにより、国内供給の加工食品でも添加物の使用基準が他国より緩い実態があり、これが医療支出の増大や国民の健康被害を引き起こす可能性が指摘されている。特に、臓器類への処理負荷増大や免疫能力の低下が懸念される.
</t>
    </r>
    <r>
      <rPr>
        <b/>
        <sz val="14"/>
        <color rgb="FFFF0000"/>
        <rFont val="ＭＳ Ｐゴシック"/>
        <family val="3"/>
        <charset val="128"/>
      </rPr>
      <t>見た目優先の農業慣行</t>
    </r>
    <r>
      <rPr>
        <b/>
        <sz val="14"/>
        <rFont val="ＭＳ Ｐゴシック"/>
        <family val="3"/>
        <charset val="128"/>
      </rPr>
      <t xml:space="preserve">
日本では、見た目が良くないと出荷されないため、農薬の使用が必須となっている。無毒有毒を問わず、農薬を使用して野菜を美味しく、安定して生産することが求められている.
</t>
    </r>
    <r>
      <rPr>
        <b/>
        <sz val="14"/>
        <color rgb="FFFF0000"/>
        <rFont val="ＭＳ Ｐゴシック"/>
        <family val="3"/>
        <charset val="128"/>
      </rPr>
      <t>消費者保護と情報透明性</t>
    </r>
    <r>
      <rPr>
        <b/>
        <sz val="14"/>
        <rFont val="ＭＳ Ｐゴシック"/>
        <family val="3"/>
        <charset val="128"/>
      </rPr>
      <t xml:space="preserve">
消費者庁の規定では、食品に含まれる一部原材料が全体の5％以下の場合は食品成分表に「その他」と表示することが可能であり、消費者への情報透明性が不足している.
</t>
    </r>
    <r>
      <rPr>
        <b/>
        <sz val="14"/>
        <color rgb="FFFF0000"/>
        <rFont val="ＭＳ Ｐゴシック"/>
        <family val="3"/>
        <charset val="128"/>
      </rPr>
      <t>政策と規制の見直し</t>
    </r>
    <r>
      <rPr>
        <b/>
        <sz val="14"/>
        <rFont val="ＭＳ Ｐゴシック"/>
        <family val="3"/>
        <charset val="128"/>
      </rPr>
      <t xml:space="preserve">
日本の農薬や添加物の使用基準を世界標準に合わせて厳しくする必要性が指摘されている。アメリカや中国の影響を受けるのではなく、長期的な視点で日本の利益を優先する政策が求められている.
</t>
    </r>
    <r>
      <rPr>
        <b/>
        <sz val="14"/>
        <color rgb="FFFF0000"/>
        <rFont val="ＭＳ Ｐゴシック"/>
        <family val="3"/>
        <charset val="128"/>
      </rPr>
      <t>検査と監視の強化</t>
    </r>
    <r>
      <rPr>
        <b/>
        <sz val="14"/>
        <rFont val="ＭＳ Ｐゴシック"/>
        <family val="3"/>
        <charset val="128"/>
      </rPr>
      <t xml:space="preserve">
農産物の輸出において、輸出先国の残留農薬基準に適合した生産を促進するために、防除暦の使用や生産履歴の記録・保管が重要である。さらに、輸出前に必要な残留農薬分析を実施し、基準に適合しない場合は輸出を避けるべきである.これらのポイントから、 日本の農産物輸出と農薬使用基準には多くの課題が存在し、国際的な規制に適合し、国民の健康を保護するための政策と規制の見直しが必要であることが明らかである。</t>
    </r>
    <phoneticPr fontId="15"/>
  </si>
  <si>
    <t>https://www.manila-shimbun.com/category/society/news279492.html</t>
  </si>
  <si>
    <t>https://www.jetro.go.jp/biznews/2024/10/b99d24b8f66012fd.html</t>
  </si>
  <si>
    <t>https://www.jetro.go.jp/biznews/2024/10/c99a43f00b058643.html</t>
  </si>
  <si>
    <t xml:space="preserve">「自然の中のホテル」、世界最高の新高層ビルに（CNN.co.jp） - Yahoo!ニュース </t>
  </si>
  <si>
    <t xml:space="preserve">EU司法裁、動物由来の食品名称を植物由来の製品に使用可能と裁定(EU、フランス) - ジェトロ </t>
  </si>
  <si>
    <t>米FDAの食品トレーサビリティー規則への各業界の対応状況テーマにウェビナー開催(日本、米国) ｜  ジェトロ</t>
  </si>
  <si>
    <t>加工肉業者、約４５００トンの肉を回収　食中毒菌リステリア汚染の恐れ　米 - CNN.co.jp</t>
  </si>
  <si>
    <t>日本に高品質米１２００トンを輸出へ＝台湾プレミアムライス〔ＢＷ〕【時事通信速報】 - 日本食糧新聞・電子版</t>
  </si>
  <si>
    <t>全日本食品とITE、インドの食品供給で提携</t>
  </si>
  <si>
    <t>幼稚園で園児48人がノロウイルスに感染＝「怖すぎる」「なぜこんなに…」―中国 　</t>
  </si>
  <si>
    <t>スタンフォード・ケータリング、一時営業停止に—51人が食中毒を発症</t>
  </si>
  <si>
    <t xml:space="preserve">カナダにおける日本食・日本産酒類の可能性を探る | 地域・分析レポート - 海外ビジネス情報 </t>
  </si>
  <si>
    <t xml:space="preserve">ルーマニア人巡礼者11人「聖なる山」で野生のキノコを食べ食中毒に（ギリシャ） ニフティニュース - @nifty </t>
  </si>
  <si>
    <t>明治、米国菓子事業を強化　「ハローパンダ」新商品投入　売上げ1.5倍へ - 日本食糧新聞・電子版</t>
  </si>
  <si>
    <t>https://news.yahoo.co.jp/articles/c1adcb35ee6423f13b5f230f97733eb75f488ce5</t>
    <phoneticPr fontId="84"/>
  </si>
  <si>
    <t xml:space="preserve">今年も酒類禁止 万聖節で北部墓地 - まにら新聞 </t>
    <phoneticPr fontId="84"/>
  </si>
  <si>
    <t>（ＣＮＮ）　熱帯植物が巨大な柱をはい上がり何百メートルもの高さにある棚からぶら下がり、ゲストは真昼の灼熱（しゃくねつ）太陽を避けてのラグーン風のプールでくつろぐ。建物内には、山腹に掘られた洞窟のように一連のテラスがそびえ立つ。シンガポールの「パン・パシフィック・オーチャード」はこのほど、国際非営利組織（ＮＰＯ）の高層ビル・都市居住協議会（ＣＴＢＵＨ）によって「世界で最も優れた新高層ビル」に選ばれた。ＣＴＢＵＨはプレスリリースの中で、「高密度都市化への画期的なアプローチ」を実証した「自然の中のホテル」と評価した。高さ約１４０メートルの建物内部に広がる緑豊かなオープンエアの空間は、驚くほど親しみやすい雰囲気を感じさせる。設計を手掛けたシンガポールの建築事務所ＷＯＨＡのホン・ウェイ・プア氏はＣＮＮに対し、「ホテルを非常に大きな建物としてではなく、より身近な近隣のスケールとして体験できる」と述べた。Ｌ字型の建物が４層に連なるユニークなデザインにより、都市型庭園や緑化スペースを確保。テラスはそれぞれ「フォレスト」「ビーチ」「ガーデン」「クラウド」と、シンガポールの熱帯環境を反映した自然のモチーフで構成されている。通行人が唯一アクセス可能な地上階の「フォレスト・テラス」には、滝のような水景とシンガポールに自生する何十種もの植物種が配置されている。プア氏によれば、このタワーは従来の「ポディウム（基壇）とタワー」という一般的な高層ホテルのデザインとは一線を画す公共のジェスチャーとして設計されたという。
「ポディアムに到着して足を踏み入れるのは、入り組んだ空間や通路のような内部空間ではなく、森林空間だ」と同氏は述べ、建物については「シンガポールの有名でにぎやかなショッピング街、オーチャードの喧騒（けんそう）から離れたオアシスだ」と表現した。
タワー上階にある「ビーチ・テラス」にはヤシの木々に囲まれたプールがあり、「ガーデン・テラス」には長方形の芝生の周囲に散歩道が設けられている。最上階の「クラウド・テラス」は、市内を一望できる緑豊かなイベントスペースとして利用できる。建物はオープンエアで、高温多湿でしばしば嵐に見舞われるシンガポールの気候に適応し、それぞれの階は下の階に対する日除けや雨除けの役割を果たしている。ホテルはシンガポールの不動産大手ＵＯＬグループが所有・運営しており、客室数は３４７室。その多くには庭園エリアが見えるバルコニーが付いているほか、４００席の宴会場、レストラン２軒、ソーラーパネルが設置された「キャノピー（張り出し屋根）」が設けられている。近年、シンガポールは自然を取り入れた建築で評判を得ており、しばしば緑が高層ビルから生い茂る様子や、公共インフラに統合されている光景などが見られる。高層ビルを新設する際、場所によっては、シンガポールの厳格な建築基準によって、建物に大量の緑を取り込むことが義務付けられている。オーチャードのような人口密度の高い地域では、空中庭園や植物で覆われた壁などを組み合わせ、敷地全体の面積に相当する緑地を確保しなければならない。パン・パシフィック・オーチャードの緑地面積は、この法廷最低基準を３倍近く上回っている。
ＣＴＢＵＨのハビエル・キンタナ・デ・ウニャ最高経営責任者（ＣＥＯ）は声明で、「パン・パシフィック・オーチャードは、今日の責任ある垂直都市主義の最高の例だ」と述べている。
原文タイトル：‘Hotel in nature’: Inside the world’s best new skyscraper（抄訳）</t>
    <phoneticPr fontId="84"/>
  </si>
  <si>
    <t>シンガポール</t>
    <phoneticPr fontId="84"/>
  </si>
  <si>
    <t>https://www.cnn.co.jp/usa/35224868.html</t>
    <phoneticPr fontId="84"/>
  </si>
  <si>
    <t>（ＣＮＮ） 米農務省は９日、調理済み肉・鶏肉製品の製造業者ブルースパックが食中毒菌のリステリアによる汚染の可能性があるとして４４９０トン以上の製品を回収したと発表した。回収された多数の製品は、全国のレストランや施設に流通している。農務省によると、影響を受けた製品は、「店頭や消費者の冷蔵庫や冷凍庫にある」、または飲食店などの施設が入手可能な調理済み製品に使用されていた可能性がある。米農務省の食品安全検査局は、完成した鶏肉製品の定期検査中にこの問題を発見。ブルースパックの調理済み鶏肉がリステリアの発生源であると特定された。６月１９日から１０月８日までに製造された他の調理済み肉・鶏肉製品にも影響を及ぼした可能性がある。
リステリアは、米国で食中毒による死因の３位であるリステリア症を引き起こす。症状には、発熱、筋肉痛、疲労などがあり、頭痛や発作を引き起こすこともある。高齢者、妊婦、免疫力が弱っている人々は重篤化するリスクがある。農務省によると、これまでのところ、これらの製品の摂取による有害反応の報告は確認されていない。しかし、病気と感染を関連付けるには通常数週間かかるうえ、リステリア感染の症状が出るまでには最長１０週間かかることもある。今回の回収は過去１０年以上で米国最大規模。米国では別の企業が回収した調理済み肉に関連してリステリア感染が流行しており、疾病対策センター（ＣＤＣ）が今年７月に調査を開始して以降、５９人が入院、１０人が死亡している。</t>
    <phoneticPr fontId="84"/>
  </si>
  <si>
    <t>米国</t>
    <rPh sb="0" eb="2">
      <t>ベイコク</t>
    </rPh>
    <phoneticPr fontId="84"/>
  </si>
  <si>
    <t>https://news.nissyoku.co.jp/flash/1088732</t>
    <phoneticPr fontId="84"/>
  </si>
  <si>
    <t>ビジネスワイヤ】台湾米を海外に広めている台湾プレミアムライスは、今月８日に日本向けに２００トンの高品質米を出荷したと発表した。今回の出荷は、今年末までに日本へ輸出される合計１２００トンの第１弾。日本はここ３０年間で最も深刻な米不足に直面しており、日本全国のスーパーに影響が出ている。日本と友好関係</t>
    <phoneticPr fontId="84"/>
  </si>
  <si>
    <t>台湾</t>
    <rPh sb="0" eb="2">
      <t>タイワン</t>
    </rPh>
    <phoneticPr fontId="84"/>
  </si>
  <si>
    <t>https://www.logi-today.com/667014</t>
    <phoneticPr fontId="84"/>
  </si>
  <si>
    <t xml:space="preserve">全日本食品（全日食チェーン、東京都足立区）とアイ・ティ・イー（ITE、東京都千代田区）は13日、持続可能なビジネスモデルをインド市場に拡大するための戦略的提携を発表した。両社は今後、同提携により、インドを皮切りに、新興市場における農村部と都市部の経済格差縮小を目指し、持続可能な開発目標（SDGs）に直接貢献するとしている。ボランタリーチェーンである全日食チェーンのストアモデルは、日本全国津々浦々に食品供給システムを展開しており、北海道から沖縄まで日本全国多くの離島店舗を支えている。両社はこのビジネスモデルをインドに導入することで、地域の雇用増大、食料の安全保障、公平な資源アクセスにより、手頃な価格での食料の提供を目指す。全日食チェーンのコミュニティ中心のアプローチと、ITEのグリーンコールドチェーン物流における技術革新との相乗効果で、バランスの取れた強靭で持続可能な食品供給を実現。従来の冷蔵に依存しない食品物流により、安全でエネルギー効率が高く、環境に配慮した食品流通が可能とすることで、インドの農村部や従来の物流網ではサービスの届かなかった地域全体でCO2排出量が削減できるとしている。
■「より詳しい情報を知りたい」あるいは「続報を知りたい」場合、下の「もっと知りたい」ボタンを押してください。編集部にてボタンが押された数のみをカウントし、件数の多いものについてはさらに深掘り取材を実施したうえで、詳細記事の掲載を積極的に検討します。
</t>
    <phoneticPr fontId="84"/>
  </si>
  <si>
    <t>インド</t>
    <phoneticPr fontId="84"/>
  </si>
  <si>
    <t>https://topics.smt.docomo.ne.jp/article/recordchina/business/recordchina-RC_942102</t>
    <phoneticPr fontId="84"/>
  </si>
  <si>
    <t>中国・陝西省西安市の幼稚園で園児48人がノロウイルスに感染する事態が発生した。
現地メディアによると、今月11日、同市雁塔区の幼稚園で複数の園児に嘔吐（おうと）や下痢などの症状が出た。同区当局の合同グループが調査したところ、15日までに48人がノロウイルスに感染していることが明らかになった。いずれも症状は重くないという。また、調査の結果、当該幼稚園には管理・運営上の問題があったことが発覚したと伝えられている。中国のネットユーザーからは「怖すぎる。こんなに大勢の子どもが」「幼稚園の資質なし」「厳しく調査し、罰してほしい」「最近こういうの多いな」「初めは急性胃腸炎などと言われていた。ノロウイルスという検査結果が出るまでになぜこんなに時間がかかったのか」「管理・運営上の問題があるのに営業許可を出したのはどこだ？」「子どもたちの安全に責任を負うのは一体誰なのか」などのコメントが寄せられている。</t>
    <phoneticPr fontId="84"/>
  </si>
  <si>
    <t>中国</t>
    <rPh sb="0" eb="2">
      <t>チュウゴク</t>
    </rPh>
    <phoneticPr fontId="84"/>
  </si>
  <si>
    <t>https://www.asiax.biz/news/65214/</t>
    <phoneticPr fontId="84"/>
  </si>
  <si>
    <t xml:space="preserve">シンガポールのスタンフォード・ケータリング・サービスは、10月12日に同社の食事を摂取した51人が食中毒を発症したことを受け、10月14日から無期限で営業停止となった。シンガポール保健省（MOH）とシンガポール食品庁（SFA）の共同声明によると、食中毒の原因となった3件の胃腸炎の事例を調査中という。発症者は下痢や嘔吐といった症状を示し、外来で治療を受けたか自己治療を行ったものの、入院者は出ていない。 
　営業停止中、スタンフォード・ケータリングは24Aセノコ・ドライブにある施設の清掃と消毒を行う必要があり、調理器具や設備も同様に衛生管理が徹底される。また、食品取扱者と食品衛生責任者は再度食の安全に関する認証を受け、食品取扱者は食中毒の原因となる病原菌が検出されないことを証明する必要がある。スタンフォード・ケータリングは10月14日、Facebookの投稿で「当社は常に厳格な食品安全プロトコルに従ってサービスを提供してきた」と述べ、現在、保健当局と協力して対応中であると説明した。同社は過去にも2019年に52人が食中毒を発症し、食品衛生評価が「A」から「C」に引き下げられた経緯がある。
 　スタンフォード・ケータリングは、結婚式や企業イベント、2015年の第28回東南アジア競技大会（SEA Games）などの大規模イベントのケータリングを手掛けてきた。
</t>
    <phoneticPr fontId="84"/>
  </si>
  <si>
    <t>https://www.jetro.go.jp/biz/areareports/2024/e94e0eb76d2ffd1e.html</t>
    <phoneticPr fontId="84"/>
  </si>
  <si>
    <t>カナダ</t>
    <phoneticPr fontId="84"/>
  </si>
  <si>
    <t>近年、カナダにおける日本食人気が高まっている。カナダにおける日本食ブームは、日本と地理的に近い西部から始まり、東部に伝播（でんぱ）した。オンタリオ州トロントでは居酒屋やラーメンのブームを経て、焼きそば、カレー、串焼きなどの安価な日本食が浸透する一方で、高級モダン和食レストランが相次いでオープンするなど多様化が見られる。また、2023年9月に更新されたミシュランガイド・トロント外部サイトへ、新しいウィンドウで開きますでは、星付きレストラン17軒のうち6軒が日本食レストラン、同年10月に発表されたバンクーバー版でも星付き全9軒のうち3軒が日本食レストランと、カナダにおける日本食人気の高さがうかがえる。
そのうち、ミシュランガイド・バンクーバーで一つ星を獲得した桶屋久次郎外部サイトへ、新しいウィンドウで開きますは、2020年にケベック州モントリオールに開店した寿司（すし）と和食の完全予約制レストランで、2022年バンクーバーに開店した2号店に続き、2024年5月にトロントに出店するなど、カナダでの事業を拡大させている。2024年8月にはトロント店において、1647年創業で「醸し人九平次」という日本酒を製造する萬乗醸造とともに、フランス料理のシェフやソムリエに向けた日本酒イベントを開催するなど、各店舗において日本文化の発信にも取り組んでいる。今回は、桶屋久次郎オーナーの松田卓也氏と、萬乗醸造外部サイトへ、新しいウィンドウで開きますの海外営業・醸造工学部門のマテイ・ガブリエル・ニコラエ氏に、カナダにおける日本食のトレンドや、今後の展望などを聞いた（8月26日）。
カナダ市場に注目した理由やきっかけは。（松田氏）初めてシルク・ドゥ・ソレイユを見たとき、圧倒的な芸術性と、言葉を介さずに人を感動させる体験に感銘を受け、私も同じようにお客様に楽しんでいただけるようなレストランを作りたいと考えた。1号店としてモントリオールを選んだのは、シルク・ドゥ・ソレイユの本拠地であることも理由の1つだ。1号店のオープン時から、バンクーバー、トロントへの出店も決めていた。（ニコラエ氏）カナダが最適な市場だったというよりも、われわれは全世界へ展開したいと考えており、その1つがカナダだった。日本酒の評価が世界で高まる一方、日本酒全体の国内売り上げは減少傾向にあるため、海外輸出の必要性を常に感じていた。このままでは日本酒が消滅してしまうという危機感から、カナダへの進出を決めた。お客様からはレストランの枠を超えて劇場やオペラに例えられる
桶屋久次郎はカナダに3店舗あるが、店舗間で営業やコンセプトの違いはあるか。
（松田氏）当社は、全店舗で、カナダと日本の新鮮な魚を使用し、目の前で料理を作り上げるライブ感を大切にしているため、コンセプトに違いはない。しかし、店舗によって来店客の人種構成が異なるため、メニューや使用する食材は来店客の反応を見て少しずつ変えている。バンクーバーはアジア系のお客様が多く、モントリオールは白人系が多い。トロントはさまざまな人種の方が訪れる傾向にある。また、日本からの距離や輸入検査にかかる時間、水の性質も3都市で異なるため、お客様に満足いただくためには、食材の入手ルートの見直しも絶えず行う必要がある。醸し人九平次は世界各国に展開しているが、カナダ市場ならではの難しさや課題は。（ニコラエ氏）カナダでは、酒類の輸入・販売は、各州の専売公社を経由しなければならないという点で大きく異なっている（注）。カナダへの輸送についても各州の専売公社のルールに従う必要があり、販売についてもさまざまな規則があるところがカナダ以外の諸外国の市場との違い。難しい市場だが、現地の輸入エージェントと協力して、できるだけ多くのカナダ人消費者に日本酒を試していただく機会の創出が必要だと感じている。  </t>
    <phoneticPr fontId="84"/>
  </si>
  <si>
    <t>https://news.biglobe.ne.jp/smart/entertainment/1017/4224003050/tec_tec_20241017140713_1_jpg.html</t>
    <phoneticPr fontId="84"/>
  </si>
  <si>
    <t>ギリシャ北東部にある世界遺産のアトス山を訪れていたルーマニア人巡礼者11人が、野生のキノコを食べて病院に搬送されたことをギリシャ当局が発表した。幸い、全員命に別状はないが、野生のキノコの毒の有無は見分けるのが難しいため、注意が呼びかけられている。米ニュースメディア『U.S. News ＆ World Report』などが報じた。
ギリシャ正教会の男子修道院共同体であるアトス山を訪れていた11人のルーマニア人巡礼者が現地時間8日、山に自生するキノコを食べて食中毒になり、病院に運ばれたとギリシャ当局が発表した。
ギリシャ北東部のエーゲ海に突き出したアトス半島の先端にそびえる標高2033メートルのアトス山は「聖なる山」と呼ばれ、ギリシャ正教の聖地とされている。手つかずの自然が残る中に修道院があり、その独特な景観と宗教建築様式が評価され、1988年にアトス山周辺一帯が世界遺産に登録された。周辺には、中世後期から続く修道院が20ほど存在しており、世界中から正教会の巡礼者が訪れる著名な場所だ。1000年の歴史を持つ共同体は女人禁制で、今もなお、その規律は厳格に守られている。
　警察によると、11人は「聖アンナ修道院」の管轄下にあり、修道士たちが祈りと修業をしながら禁欲的な生活をしている「スケテ（Skete）」と呼ばれる小さなコミュニティに滞在していたという。彼らは山にハイキングに出かけ、夕食に野生のキノコを集めて食べた。しかし彼らは体調を崩し、翌9日の早朝にスケテに戻り、病院で治療を受けた。アトス山の当局は、彼らについて「命の危険はありません。アトス山付近のハルキディキとテッサロニキの病院で治療を受けています」と述べた。なお、彼らが食べたとされるキノコの種類については、明らかになっていない。
　キノコについて紹介する英国のウェブサイト『Wild Food UK』では、世間で言われている安全なキノコの見分け方には実際には根拠がなく、非常に危険なことが多いと警告している。例を挙げると「傘の皮が剥ければ安全」というが、毒を持つドクツルタケも簡単に皮が剥ける。また「木に生えているキノコは安全」というが、ツキヨタケのように致命的な毒を持つものもある。さらに「動物が食べているキノコは安全」も誤りで、多くの動物は毒キノコを食べても悪影響はないそうだ。
このように安全なキノコかどうかを見分けるには確かな知識と技術が必要で、素人には難しいとされている。
画像は『The Epoch Times　「11 Romanian Pilgrims in Greek Hospital After Eating Poisonous Wild Mushrooms on Mount Athos」（Jolanda Aalbers/Shutterstock）』『Discover Greece　「Mount Athos」』より
（TechinsightJapan編集部　MM）</t>
    <phoneticPr fontId="84"/>
  </si>
  <si>
    <t>ギリシャ</t>
    <phoneticPr fontId="84"/>
  </si>
  <si>
    <t>https://news.nissyoku.co.jp/news/aoyagi20241016032435542</t>
    <phoneticPr fontId="84"/>
  </si>
  <si>
    <t>明治は米国における菓子事業を強化する。海外展開する菓子商品で人気のビスケット「ハローパンダ」ブランドから、新商品「ハローパンダプレッツェル」をグループ会社のメイジ・アメリカから10月に発売し、米国の約4200億円のプレッツェル市場に挑戦する。
　「ハローパンダ」は、1990年代に米国で販売を開始。2015年から米国での生産を開始。17年以降、販路拡大に伴って23年度売上げ実績は約3倍に伸長。これを受け約41億円を投資し、「ハローパンダ」の生産能力の増</t>
    <phoneticPr fontId="84"/>
  </si>
  <si>
    <t xml:space="preserve">幼稚園で園児48人がノロウイルスに感染＝「怖すぎる」「なぜこんなに…」―中国 - MSN </t>
    <phoneticPr fontId="84"/>
  </si>
  <si>
    <t>腸管出血性大腸菌O157による食中毒が発生しました(佐賀県)　</t>
    <rPh sb="26" eb="29">
      <t>サガケン</t>
    </rPh>
    <phoneticPr fontId="15"/>
  </si>
  <si>
    <t>佐賀県公表</t>
    <rPh sb="0" eb="3">
      <t>サガケン</t>
    </rPh>
    <rPh sb="3" eb="5">
      <t>コウヒョウ</t>
    </rPh>
    <phoneticPr fontId="15"/>
  </si>
  <si>
    <t xml:space="preserve">令和6年10月4日（金曜日）に、伊万里市内の医療機関から、腸管出血性大腸菌感染症発生届の提出が伊万里保健福祉事務所にありました。
調査の結果、共通の井戸を飲用水として利用している3世帯7名が腹痛、下痢等の消化器症状を呈していることが判明しました。
伊万里保健福祉事務所は、井戸水を原因とする腸管出血性大腸菌O157による食中毒と断定しました。
井戸水や湧水の水質は一定しておらず、周辺環境の影響を受けて水質が悪化する場合があります。井戸水などを飲用に使用する場合は、定期的な水質検査を実施するとともに、井戸周辺を清掃し、清潔を保ちましょう。また、状況によっては塩素消毒処理を行ってください。
(1)発生日時令和6年9月23日（月曜日） 18時00分
(2)発生場所患者自宅（伊万里市）
(3)原因食品井戸水
(4)病因物質腸管出血性大腸菌O157VT2
男性 5名 10歳未満～60歳代
女性 2名 30歳代～70歳代
</t>
    <phoneticPr fontId="15"/>
  </si>
  <si>
    <t>https://www.pref.saga.lg.jp/kiji003110101/index.html</t>
    <phoneticPr fontId="15"/>
  </si>
  <si>
    <t>佐賀県</t>
    <rPh sb="0" eb="3">
      <t>サガケン</t>
    </rPh>
    <phoneticPr fontId="15"/>
  </si>
  <si>
    <t>ヒスタミンによる食中毒が発生しました(佐賀県)　</t>
    <phoneticPr fontId="15"/>
  </si>
  <si>
    <t>令和6年10月9日（水曜日）午前9時45分頃、佐賀市内の幼保連携型認定こども園から「10月8日（火曜日）に園で提供した給食を食べた園児と職員が、食後約1時間後にかゆみや皮膚の赤みを呈した」との連絡がありました。
連絡を受けた佐賀中部保健福祉事務所が調査を実施したところ、10月8日（火曜日）の給食を喫食した園児8名、職員2名に掻痒感、発疹等の症状を呈していることが判明しました。当該こども園で保存されていた原材料及び給食の検査を実施したところ、原材料のサバ及びその調理品からヒスタミンが検出されたことから、当該こども園で提供された給食を原因とした食中毒と断定しました。
ヒスタミンは、人に発疹などのアレルギー様症状を起こす物質で、鮮度の低下した魚やその加工品などで増加し、食中毒を引き起こしますので、別添資料を参考に魚介類の取扱いに注意して、食中毒予防を心がけてください。</t>
    <phoneticPr fontId="15"/>
  </si>
  <si>
    <t>https://www.pref.saga.lg.jp/kiji003110097/index.html</t>
    <phoneticPr fontId="15"/>
  </si>
  <si>
    <t>高島屋で販売された『栗きんとん』食べた客27人　「黄色ブドウ球菌」食中毒発症　一部の菓子職人「素手」で製造</t>
    <phoneticPr fontId="15"/>
  </si>
  <si>
    <t>京都市は17日、市内の菓子店が製造した「栗きんとん」を食べた客27人が、食中毒症状を訴えたと発表。
空輸された栗きんとん
保健所によると、上京区の菓子店・千本玉壽軒(せんぼんたまじゅけん)は、今月4日に製造した「栗きんとん」を空輸。
翌日の5日に、高島屋柏店で54セットを販売した。それを食べた客27人(20〜80代の男女)が、おう吐、下痢、腹痛、発熱など、食中毒症状を訴えた。患者数人は、病院を受診したが、現在は快方に向かっている。
黄色ブドウ球菌が原因
なお、保健所が検査したところ、患者や調理従事者の便から、黄色ブドウ球菌を検出。また、菓子店の設備(調理台)や器具(包丁、まな板など）からも、黄色ブドウ球菌が見つかった。そのため、保健所は黄色ブドウ球菌が原因による、集団食中毒と断定。店を、17日から2日間の営業停止処分とした。一部の菓子職人が素手で製造　また、保健所が店に立ち入り調査をしたところ、一部の菓子職人が素手で製造していたという。店側は「一つひとつ手作りの繊細な作業のため、昔から素手での作業があった」と説明。
なお、保健所の担当者は「手袋を付けて作業することを推奨している」と話す。
「ただ、どうしても素手での作業が必要な場合は、手指の徹底的な洗浄・消毒が必要」と語った。
高島屋は謝罪
高島屋柏店は、ホームページ上で「当該商品をお召し上がりになられたお客様、特に体調を崩されたお客様、またご家族、関係者の皆様に、心より深くお詫び申し上げます」。</t>
    <phoneticPr fontId="15"/>
  </si>
  <si>
    <t>京都府</t>
    <rPh sb="0" eb="3">
      <t>キョウトフ</t>
    </rPh>
    <phoneticPr fontId="15"/>
  </si>
  <si>
    <t>googleニュース</t>
    <phoneticPr fontId="15"/>
  </si>
  <si>
    <t>https://news.goo.ne.jp/article/trendnewscaster/trend/trendnewscaster-62235.html</t>
    <phoneticPr fontId="15"/>
  </si>
  <si>
    <t>京都航空便＜千本玉壽軒＞「栗きんとん(2個入) 」における食中毒事故についてのお詫びとお知らせ</t>
    <phoneticPr fontId="15"/>
  </si>
  <si>
    <t>平素より格別のご愛顧を賜り厚く御礼申しあげます。
このたび「千本玉壽軒」(所在地：京都市上京区) が製造し、当店にて販売いたしました「栗きんとん(2個入) 」を原因とする食中毒事故について、本日、製造元「株式会社千本玉壽軒」が所轄保健所より行政処分を受けました。
当店では、10月5日(土) に1階銘菓百選ならびにイベントスペースで販売した当該商品をお召し上がりになられた複数のお客様より体調不良のお申し出があり、10月6日(日) に所轄保健所に報告を行っておりました。
当該商品をお召し上がりになられたお客様、特に体調を崩されたお客様、またご家族、関係者の皆様に、心より深くお詫び申しあげます。当社を信頼してお買い上げいただきましたにもかかわらず、このような事態を招いてしまいましたこと、重ねてお詫び申しあげます。
弊社といたしましては、今回の事態を厳粛に受け止め、製造元「株式会社千本玉壽軒」とは、保健所の指導のもと、再発防止策を検討、確認するとともに、お客様の安全・安心を確保するための取り組みを徹底してまいります。
何卒、ご理解を賜りますようお願い申しあげます。
2024年10月17日　　株式会社高島屋 柏店</t>
    <rPh sb="499" eb="500">
      <t>カブ</t>
    </rPh>
    <phoneticPr fontId="15"/>
  </si>
  <si>
    <t>https://www.takashimaya.co.jp/aboutinfo/excuse/top/info_detail.html?id=2701&amp;dn=</t>
    <phoneticPr fontId="15"/>
  </si>
  <si>
    <t>高島屋告知</t>
    <rPh sb="0" eb="3">
      <t>タカシマヤ</t>
    </rPh>
    <rPh sb="3" eb="5">
      <t>コクチ</t>
    </rPh>
    <phoneticPr fontId="15"/>
  </si>
  <si>
    <t>野生のキノコによる食中毒に注意しましょう！</t>
    <phoneticPr fontId="15"/>
  </si>
  <si>
    <t>徳島県</t>
    <rPh sb="0" eb="3">
      <t>トクシマケン</t>
    </rPh>
    <phoneticPr fontId="15"/>
  </si>
  <si>
    <t>毒キノコを食用のキノコと誤って食べて食中毒になる事例が確認されています！
食用と確実に判断できないキノコは、絶対に採らない、食べない、売らない、人にあげないようにしましょう。
【キノコ類による食中毒】
令和5年には、キノコ類を原因とする食中毒事件が全国で24件（患者数：60人）発生しています。そのうちツキヨタケが15件（患者数：41人）を占め、そのほか、クサウラベニタケやドクツルタケ、ニセクロハツなども原因となっています。
（名称をクリックすると、厚生労働省の「自然毒のリスクプロファイル」の該当ページが開きます）</t>
    <phoneticPr fontId="15"/>
  </si>
  <si>
    <t>https://www.pref.tokushima.lg.jp/ippannokata/kurashi/shokunoanzen/2008103000017</t>
    <phoneticPr fontId="15"/>
  </si>
  <si>
    <t>徳島県公開</t>
    <rPh sb="0" eb="3">
      <t>トクシマケン</t>
    </rPh>
    <rPh sb="3" eb="5">
      <t>コウカイ</t>
    </rPh>
    <phoneticPr fontId="15"/>
  </si>
  <si>
    <t>食中毒の発生について(神奈川県)</t>
    <rPh sb="11" eb="15">
      <t>カナガワケン</t>
    </rPh>
    <phoneticPr fontId="15"/>
  </si>
  <si>
    <t>逗子市内の飲食店を原因施設とする食中毒が発生し、鎌倉保健福祉事務所は令和6年10月17日(木曜日)に、飲食店の営業者に対し、営業禁止処分を行いましたのでお知らせします。
　10月9日(水曜日)、逗子市内の飲食店を利用した人から「10月1日(火曜日)に飲食店で食事をしたところ、複数名が下痢、腹痛、発熱等の症状を呈している。」旨の連絡が鎌倉保健福祉事務所にありました。当保健福祉事務所が調査を行った結果、次の理由から、本日、この飲食店が提供した食事を原因とする食中毒と決定しました。
カンピロバクターによる食中毒の原因となり得る共通の食事はこの飲食店が提供した食事だけであること患者の症状が共通していること
患者の便からカンピロバクターが検出されたこと　患者の症状及び潜伏期間がカンピロバクターによるものと一致すること
患者を診察した医師から食中毒の届出があったこと
　摂食者数　5名（男性：5名）（調査中）
　患者数　　3名（男性：3名）（調査中）
　入院者数　0名
　主な症状　下痢、腹痛、発熱等
　原因施設　名　称　焼き鳥　すみちゃん</t>
    <phoneticPr fontId="15"/>
  </si>
  <si>
    <t>https://www.pref.kanagawa.jp/docs/e8z/prs/r3904514.html</t>
    <phoneticPr fontId="15"/>
  </si>
  <si>
    <t>神奈川県</t>
    <rPh sb="0" eb="4">
      <t>カナガワケン</t>
    </rPh>
    <phoneticPr fontId="15"/>
  </si>
  <si>
    <t>神奈川県公表</t>
    <rPh sb="0" eb="4">
      <t>カナガワケン</t>
    </rPh>
    <rPh sb="4" eb="6">
      <t>コウヒョウ</t>
    </rPh>
    <phoneticPr fontId="15"/>
  </si>
  <si>
    <t>　</t>
    <phoneticPr fontId="15"/>
  </si>
  <si>
    <t xml:space="preserve">毒キノコをみそ汁に…3人が食中毒 宮城 - MSN </t>
    <phoneticPr fontId="15"/>
  </si>
  <si>
    <t>12日、宮城県内に住む家族3人が知人からもらったキノコをみそ汁にして食べたところ、2時間半後に吐き気や嘔吐（おうと）の症状を訴えました。保健所が残っていたキノコを調べたところ、食べたのは毒があるツキヨタケだったということです。　3人は病院を受診し、現在は回復しているといいます。ツキヨタケは食用のムキタケやシイタケと似ていることから、よく間違えられる毒キノコです。
　宮城県は、食用のキノコと確実に判断できないキノコは採ったり食べたりしないよう注意を呼び掛けています。
（「グッド！モーニング」2024年10月18日放送分より）</t>
    <phoneticPr fontId="15"/>
  </si>
  <si>
    <t>宮城県</t>
    <rPh sb="0" eb="3">
      <t>ミヤギケン</t>
    </rPh>
    <phoneticPr fontId="15"/>
  </si>
  <si>
    <t>テレ朝</t>
    <rPh sb="2" eb="3">
      <t>アサ</t>
    </rPh>
    <phoneticPr fontId="15"/>
  </si>
  <si>
    <t>https://www.msn.com/ja-jp/health/healthy-lifestyle/%E6%AF%92%E3%82%AD%E3%83%8E%E3%82%B3%E3%82%92%E3%81%BF%E3%81%9D%E6%B1%81%E3%81%AB-3%E4%BA%BA%E3%81%8C%E9%A3%9F%E4%B8%AD%E6%AF%92-%E5%AE%AE%E5%9F%8E/ar-AA1ssVQl</t>
    <phoneticPr fontId="15"/>
  </si>
  <si>
    <t>静岡・伊豆市の旅館で食事をした男女１９人が食中毒に　３人からサルモネラ菌が検出</t>
    <phoneticPr fontId="15"/>
  </si>
  <si>
    <t>静岡県伊豆市の旅館で、食事をした男女１９人が腹痛などの症状を訴え、食中毒と診断されました。静岡県によりますと、伊豆市土肥の旅館で６日に夕食をとった、３０代から８０代の男女１９人が、下痢や腹痛、発熱などの症状を訴えました。５０代の男性１人が入院しましたが、全員快方に向かっているということです。３人の便から食中毒の原因となるサルモネラ菌が検出されました。患者らはコース料理を食べていましたが、食中毒の原因は調査中です。保健所はこの旅館に対し、当面飲食部門の営業禁止を命じています。静岡県は肉などを食べる際は十分に加熱するよう呼び掛けています。</t>
    <phoneticPr fontId="15"/>
  </si>
  <si>
    <t>静岡県</t>
    <rPh sb="0" eb="3">
      <t>シズオカケン</t>
    </rPh>
    <phoneticPr fontId="15"/>
  </si>
  <si>
    <t>静岡朝日テレビ</t>
    <rPh sb="0" eb="2">
      <t>シズオカ</t>
    </rPh>
    <rPh sb="2" eb="4">
      <t>アサヒ</t>
    </rPh>
    <phoneticPr fontId="15"/>
  </si>
  <si>
    <t>https://news.goo.ne.jp/article/look/region/look-45082.html</t>
    <phoneticPr fontId="15"/>
  </si>
  <si>
    <t>彦根の高齢者施設給食でウエルシュ菌食中毒　80～104歳の36人が腹痛や下痢</t>
    <phoneticPr fontId="15"/>
  </si>
  <si>
    <t>滋賀県は14日、彦根市平田町の高齢者福祉施設で提供された給食を食べた80～104歳の男女の利用者36人が腹痛や下痢などの症状を訴え、複数の人の便からウエルシュ菌が検出されたと発表した。1人が入院したが重症者はなく、全員が快方に向かっている。　給食は10日昼に計82人が食べた。県は、給食を提供している飲食店営業「ノームコア」（愛知県安城市）を14～16日、施設での営業停止処分にした。</t>
    <phoneticPr fontId="15"/>
  </si>
  <si>
    <t>https://www.chunichi.co.jp/article/972205</t>
    <phoneticPr fontId="15"/>
  </si>
  <si>
    <t>滋賀県</t>
    <rPh sb="0" eb="3">
      <t>シガケン</t>
    </rPh>
    <phoneticPr fontId="15"/>
  </si>
  <si>
    <t>中日新聞</t>
    <rPh sb="0" eb="2">
      <t>チュウニチ</t>
    </rPh>
    <rPh sb="2" eb="4">
      <t>シンブン</t>
    </rPh>
    <phoneticPr fontId="15"/>
  </si>
  <si>
    <t>松山市のビジネスホテル「泰平」で５３人が下痢など訴え食中毒判明　営業停止５日間の処分に【愛媛】</t>
    <phoneticPr fontId="15"/>
  </si>
  <si>
    <t>愛媛県</t>
    <rPh sb="0" eb="3">
      <t>エヒメケン</t>
    </rPh>
    <phoneticPr fontId="15"/>
  </si>
  <si>
    <t>テレビ愛媛</t>
    <rPh sb="3" eb="5">
      <t>エヒメ</t>
    </rPh>
    <phoneticPr fontId="15"/>
  </si>
  <si>
    <t>愛媛県松山市のビジネスホテルで、提供された食事を食べた５０人余りが腹痛などの症状を訴え、サルモネラ菌による食中毒と断定されたと１５日に発表されました。このホテルは１５日から５日間の営業停止処分を受けました。食中毒が発生したのは、松山市平和通にあるビジネスホテル「泰平」です。松山市保健所によりますと、「泰平」では１０月４日の夜と１０月５日の朝に提供された食事を食べた５３人が腹痛や下痢・発熱などの症状を訴え、このうち２３人が医療機関を受診しました。ホテルから報告を受けて発症者を検査したところサルモネラ菌が検出され、発症者に共通していたのが提供された食事であることから食中毒と断定。このホテルを１５日から１９日までの５日間、営業停止処分にしました。発症者はおおむね回復しているということです。</t>
    <phoneticPr fontId="15"/>
  </si>
  <si>
    <t>https://news.yahoo.co.jp/articles/7c73412022a1a47bf68aa13872c5f4b4fac4bad8</t>
    <phoneticPr fontId="15"/>
  </si>
  <si>
    <t>今週のお題(良質な原材料(肉、魚、生鮮野菜、果物)受け入れていますか)</t>
    <phoneticPr fontId="5"/>
  </si>
  <si>
    <t>新鮮な良い材料を受け入れることが第一歩です</t>
    <rPh sb="0" eb="2">
      <t>シンセン</t>
    </rPh>
    <rPh sb="3" eb="4">
      <t>ヨ</t>
    </rPh>
    <rPh sb="5" eb="7">
      <t>ザイリョウ</t>
    </rPh>
    <rPh sb="8" eb="9">
      <t>ウ</t>
    </rPh>
    <rPh sb="10" eb="11">
      <t>イ</t>
    </rPh>
    <rPh sb="16" eb="17">
      <t>ダイ</t>
    </rPh>
    <rPh sb="17" eb="19">
      <t>イッポ</t>
    </rPh>
    <phoneticPr fontId="5"/>
  </si>
  <si>
    <t>原材料の受け入れ時や保管時に注意しなければならないことを確認しましょう。
搬送に使用した容器を調理場などの清潔な区域へ持ち込まないことも大切です。</t>
    <rPh sb="0" eb="3">
      <t>ゲンザイリョウ</t>
    </rPh>
    <rPh sb="4" eb="5">
      <t>ウ</t>
    </rPh>
    <rPh sb="6" eb="7">
      <t>イ</t>
    </rPh>
    <rPh sb="8" eb="9">
      <t>ジ</t>
    </rPh>
    <rPh sb="10" eb="12">
      <t>ホカン</t>
    </rPh>
    <rPh sb="12" eb="13">
      <t>ジ</t>
    </rPh>
    <rPh sb="14" eb="16">
      <t>チュウイ</t>
    </rPh>
    <rPh sb="28" eb="30">
      <t>カクニン</t>
    </rPh>
    <rPh sb="37" eb="39">
      <t>ハンソウ</t>
    </rPh>
    <rPh sb="40" eb="42">
      <t>シヨウ</t>
    </rPh>
    <rPh sb="44" eb="46">
      <t>ヨウキ</t>
    </rPh>
    <rPh sb="47" eb="49">
      <t>チョウリ</t>
    </rPh>
    <rPh sb="49" eb="50">
      <t>バ</t>
    </rPh>
    <rPh sb="53" eb="55">
      <t>セイケツ</t>
    </rPh>
    <rPh sb="56" eb="58">
      <t>クイキ</t>
    </rPh>
    <rPh sb="59" eb="60">
      <t>モ</t>
    </rPh>
    <rPh sb="61" eb="62">
      <t>コ</t>
    </rPh>
    <rPh sb="68" eb="70">
      <t>タイセツ</t>
    </rPh>
    <phoneticPr fontId="5"/>
  </si>
  <si>
    <t>■状態の確認
・外箱に異常はないか（包装の破れ、液もれなど）
・商品名や数量など注文したものが納品されたか
（数量が違うとき（多いとき、少ないとき）は気をつけましょう）。
・製品の汚れ、いたみなど異常がないかを確認しましょう。
・入荷時間や異臭・色調などの五感の検収も重要です。
■品温の確認
・冷蔵品、冷凍品についてそれぞれに適切な保存
温度で納品されたか確認しましょう。
■表示の確認
・期限表示
・アレルギー物質の有無
・保存方法など
（メーカーが指定している　　　　　　　　　　　　　　　　　　　　　　　　　　　　　　　　　　　　製品の保存温度等を確認しましょう。）</t>
    <phoneticPr fontId="84"/>
  </si>
  <si>
    <t>注文通りの原材料が届いているかしっかり確認しましょう！
記録は受け取ったことを証明できる納品伝票でも構いません。
日付と署名を入れましょう。
トレーサビリティ(追跡確認)の考え方としても重要です！</t>
    <rPh sb="0" eb="2">
      <t>チュウモン</t>
    </rPh>
    <rPh sb="2" eb="3">
      <t>ドオ</t>
    </rPh>
    <rPh sb="5" eb="8">
      <t>ゲンザイリョウ</t>
    </rPh>
    <rPh sb="9" eb="10">
      <t>トド</t>
    </rPh>
    <rPh sb="19" eb="21">
      <t>カクニン</t>
    </rPh>
    <rPh sb="28" eb="30">
      <t>キロク</t>
    </rPh>
    <rPh sb="31" eb="32">
      <t>ウ</t>
    </rPh>
    <rPh sb="33" eb="34">
      <t>ト</t>
    </rPh>
    <rPh sb="39" eb="41">
      <t>ショウメイ</t>
    </rPh>
    <rPh sb="44" eb="46">
      <t>ノウヒン</t>
    </rPh>
    <rPh sb="46" eb="48">
      <t>デンピョウ</t>
    </rPh>
    <rPh sb="50" eb="51">
      <t>カマ</t>
    </rPh>
    <rPh sb="57" eb="59">
      <t>ヒヅケ</t>
    </rPh>
    <rPh sb="60" eb="62">
      <t>ショメイ</t>
    </rPh>
    <rPh sb="63" eb="64">
      <t>イ</t>
    </rPh>
    <rPh sb="80" eb="82">
      <t>ツイセキ</t>
    </rPh>
    <rPh sb="82" eb="84">
      <t>カクニン</t>
    </rPh>
    <rPh sb="86" eb="87">
      <t>カンガ</t>
    </rPh>
    <rPh sb="88" eb="89">
      <t>カタ</t>
    </rPh>
    <rPh sb="93" eb="95">
      <t>ジュウヨウ</t>
    </rPh>
    <phoneticPr fontId="84"/>
  </si>
  <si>
    <t>スマホでチェック　OMリサーチコンサルティング</t>
    <phoneticPr fontId="32"/>
  </si>
  <si>
    <t>　上位2種目(賞味期限・アレルギー表記ミス)で全体の　(46%)</t>
    <rPh sb="1" eb="3">
      <t>ジョウイ</t>
    </rPh>
    <rPh sb="4" eb="6">
      <t>シュモク</t>
    </rPh>
    <rPh sb="7" eb="11">
      <t>ショウミキゲン</t>
    </rPh>
    <rPh sb="17" eb="19">
      <t>ヒョウキ</t>
    </rPh>
    <rPh sb="23" eb="25">
      <t>ゼンタイ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</si>
</sst>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_);[Red]\(0\)"/>
  </numFmts>
  <fonts count="187">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sz val="20"/>
      <color indexed="9"/>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0"/>
      <color rgb="FF666666"/>
      <name val="Arial"/>
      <family val="2"/>
    </font>
    <font>
      <b/>
      <u/>
      <sz val="12"/>
      <name val="ＭＳ Ｐゴシック"/>
      <family val="3"/>
      <charset val="128"/>
    </font>
    <font>
      <b/>
      <sz val="12"/>
      <color indexed="10"/>
      <name val="ＭＳ Ｐゴシック"/>
      <family val="3"/>
      <charset val="128"/>
    </font>
    <font>
      <b/>
      <sz val="18"/>
      <name val="メイリオ"/>
      <family val="3"/>
      <charset val="128"/>
    </font>
    <font>
      <sz val="11"/>
      <color rgb="FFFFFF00"/>
      <name val="ＭＳ Ｐゴシック"/>
      <family val="3"/>
      <charset val="128"/>
      <scheme val="minor"/>
    </font>
    <font>
      <sz val="10"/>
      <color rgb="FF2B2B2B"/>
      <name val="游ゴシック"/>
      <family val="2"/>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4"/>
      <color rgb="FF000000"/>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16.5"/>
      <name val="ＭＳ Ｐゴシック"/>
      <family val="3"/>
      <charset val="128"/>
    </font>
    <font>
      <b/>
      <sz val="17"/>
      <name val="Microsoft YaHei"/>
      <family val="2"/>
      <charset val="134"/>
    </font>
    <font>
      <b/>
      <sz val="16"/>
      <name val="メイリオ"/>
      <family val="3"/>
      <charset val="128"/>
    </font>
    <font>
      <b/>
      <sz val="14"/>
      <color rgb="FF0070C0"/>
      <name val="ＭＳ Ｐゴシック"/>
      <family val="3"/>
      <charset val="128"/>
    </font>
    <font>
      <b/>
      <sz val="8"/>
      <color indexed="10"/>
      <name val="ＭＳ Ｐゴシック"/>
      <family val="3"/>
      <charset val="128"/>
    </font>
    <font>
      <b/>
      <sz val="19"/>
      <color rgb="FF000000"/>
      <name val="メイリオ"/>
      <family val="3"/>
      <charset val="128"/>
    </font>
    <font>
      <sz val="16"/>
      <color rgb="FF0070C0"/>
      <name val="ＭＳ Ｐゴシック"/>
      <family val="3"/>
      <charset val="128"/>
      <scheme val="minor"/>
    </font>
    <font>
      <b/>
      <sz val="22"/>
      <color theme="1"/>
      <name val="AR P丸ゴシック体E"/>
      <family val="3"/>
      <charset val="128"/>
    </font>
    <font>
      <sz val="22"/>
      <color theme="1"/>
      <name val="AR P丸ゴシック体E"/>
      <family val="3"/>
      <charset val="128"/>
    </font>
    <font>
      <b/>
      <sz val="14"/>
      <color indexed="10"/>
      <name val="HG創英ﾌﾟﾚｾﾞﾝｽEB"/>
      <family val="1"/>
      <charset val="128"/>
    </font>
    <font>
      <b/>
      <sz val="14"/>
      <color indexed="18"/>
      <name val="游ゴシック"/>
      <family val="3"/>
      <charset val="128"/>
    </font>
    <font>
      <b/>
      <sz val="8"/>
      <color theme="1"/>
      <name val="Segoe UI"/>
      <family val="2"/>
    </font>
    <font>
      <b/>
      <sz val="13.75"/>
      <color theme="1"/>
      <name val="Segoe UI"/>
      <family val="2"/>
    </font>
    <font>
      <b/>
      <sz val="20"/>
      <color rgb="FFFF0000"/>
      <name val="AR Pゴシック体S"/>
      <family val="3"/>
      <charset val="128"/>
    </font>
    <font>
      <sz val="14"/>
      <color indexed="8"/>
      <name val="游ゴシック"/>
      <family val="3"/>
      <charset val="128"/>
    </font>
    <font>
      <b/>
      <sz val="16"/>
      <color indexed="13"/>
      <name val="ＭＳ Ｐゴシック"/>
      <family val="3"/>
      <charset val="128"/>
    </font>
    <font>
      <b/>
      <sz val="14"/>
      <color indexed="51"/>
      <name val="ＭＳ Ｐゴシック"/>
      <family val="3"/>
      <charset val="128"/>
    </font>
    <font>
      <sz val="12"/>
      <color indexed="9"/>
      <name val="ＭＳ Ｐゴシック"/>
      <family val="3"/>
      <charset val="128"/>
    </font>
    <font>
      <b/>
      <sz val="12"/>
      <color theme="9" tint="0.79998168889431442"/>
      <name val="ＭＳ Ｐゴシック"/>
      <family val="3"/>
      <charset val="128"/>
    </font>
    <font>
      <sz val="11"/>
      <color theme="9" tint="0.79998168889431442"/>
      <name val="ＭＳ Ｐゴシック"/>
      <family val="3"/>
      <charset val="128"/>
      <scheme val="minor"/>
    </font>
    <font>
      <b/>
      <sz val="11"/>
      <color rgb="FF333333"/>
      <name val="メイリオ"/>
      <family val="3"/>
      <charset val="128"/>
    </font>
    <font>
      <sz val="14"/>
      <color rgb="FF333333"/>
      <name val="メイリオ"/>
      <family val="3"/>
      <charset val="128"/>
    </font>
    <font>
      <sz val="14"/>
      <color theme="1"/>
      <name val="ＭＳ Ｐゴシック"/>
      <family val="3"/>
      <charset val="128"/>
      <scheme val="minor"/>
    </font>
    <font>
      <u/>
      <sz val="14"/>
      <color indexed="12"/>
      <name val="ＭＳ Ｐゴシック"/>
      <family val="3"/>
      <charset val="128"/>
    </font>
    <font>
      <sz val="14"/>
      <color rgb="FFFF0000"/>
      <name val="メイリオ"/>
      <family val="3"/>
      <charset val="128"/>
    </font>
    <font>
      <b/>
      <sz val="18"/>
      <color indexed="9"/>
      <name val="ＭＳ Ｐゴシック"/>
      <family val="3"/>
      <charset val="128"/>
    </font>
    <font>
      <b/>
      <sz val="14"/>
      <name val="HGS創英角ｺﾞｼｯｸUB"/>
      <family val="3"/>
      <charset val="128"/>
    </font>
    <font>
      <sz val="11"/>
      <name val="HGS創英角ｺﾞｼｯｸUB"/>
      <family val="3"/>
      <charset val="128"/>
    </font>
    <font>
      <sz val="20"/>
      <name val="HG創英角ｺﾞｼｯｸUB"/>
      <family val="3"/>
      <charset val="128"/>
    </font>
  </fonts>
  <fills count="51">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rgb="FFDFEAF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indexed="12"/>
        <bgColor indexed="64"/>
      </patternFill>
    </fill>
    <fill>
      <patternFill patternType="solid">
        <fgColor rgb="FF95F96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6DDDF7"/>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indexed="61"/>
        <bgColor indexed="64"/>
      </patternFill>
    </fill>
    <fill>
      <patternFill patternType="solid">
        <fgColor theme="3" tint="-0.249977111117893"/>
        <bgColor indexed="64"/>
      </patternFill>
    </fill>
  </fills>
  <borders count="240">
    <border>
      <left/>
      <right/>
      <top/>
      <bottom/>
      <diagonal/>
    </border>
    <border>
      <left style="medium">
        <color indexed="12"/>
      </left>
      <right style="medium">
        <color indexed="12"/>
      </right>
      <top/>
      <bottom/>
      <diagonal/>
    </border>
    <border>
      <left style="medium">
        <color indexed="48"/>
      </left>
      <right style="medium">
        <color indexed="23"/>
      </right>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12"/>
      </left>
      <right style="medium">
        <color indexed="23"/>
      </right>
      <top/>
      <bottom style="medium">
        <color indexed="23"/>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55"/>
      </left>
      <right style="medium">
        <color indexed="55"/>
      </right>
      <top/>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23"/>
      </left>
      <right/>
      <top/>
      <bottom style="medium">
        <color indexed="23"/>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top style="double">
        <color auto="1"/>
      </top>
      <bottom/>
      <diagonal/>
    </border>
    <border>
      <left style="medium">
        <color indexed="64"/>
      </left>
      <right style="thin">
        <color indexed="64"/>
      </right>
      <top/>
      <bottom style="thin">
        <color indexed="64"/>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theme="3"/>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12"/>
      </left>
      <right style="thin">
        <color indexed="12"/>
      </right>
      <top style="medium">
        <color auto="1"/>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medium">
        <color auto="1"/>
      </left>
      <right style="thin">
        <color auto="1"/>
      </right>
      <top style="medium">
        <color auto="1"/>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ck">
        <color indexed="23"/>
      </left>
      <right style="thin">
        <color indexed="23"/>
      </right>
      <top style="thin">
        <color indexed="23"/>
      </top>
      <bottom style="thin">
        <color indexed="23"/>
      </bottom>
      <diagonal/>
    </border>
    <border>
      <left style="medium">
        <color indexed="23"/>
      </left>
      <right/>
      <top style="medium">
        <color indexed="23"/>
      </top>
      <bottom style="medium">
        <color indexed="23"/>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right/>
      <top style="thin">
        <color indexed="64"/>
      </top>
      <bottom style="medium">
        <color indexed="64"/>
      </bottom>
      <diagonal/>
    </border>
    <border>
      <left/>
      <right/>
      <top style="thin">
        <color indexed="12"/>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right style="medium">
        <color theme="3"/>
      </right>
      <top style="thin">
        <color theme="3"/>
      </top>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8" fillId="0" borderId="0">
      <alignment vertical="center"/>
    </xf>
    <xf numFmtId="0" fontId="6" fillId="0" borderId="0"/>
    <xf numFmtId="0" fontId="68" fillId="0" borderId="0">
      <alignment vertical="center"/>
    </xf>
    <xf numFmtId="0" fontId="6" fillId="0" borderId="0"/>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3" fillId="0" borderId="0">
      <alignment vertical="center"/>
    </xf>
    <xf numFmtId="0" fontId="4" fillId="0" borderId="0">
      <alignment vertical="center"/>
    </xf>
    <xf numFmtId="0" fontId="68"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6" fillId="0" borderId="0"/>
    <xf numFmtId="0" fontId="107" fillId="0" borderId="0" applyNumberFormat="0" applyFill="0" applyBorder="0" applyAlignment="0" applyProtection="0"/>
    <xf numFmtId="0" fontId="106" fillId="0" borderId="0"/>
    <xf numFmtId="0" fontId="151" fillId="0" borderId="0" applyNumberFormat="0" applyFill="0" applyBorder="0" applyAlignment="0" applyProtection="0">
      <alignment vertical="center"/>
    </xf>
  </cellStyleXfs>
  <cellXfs count="825">
    <xf numFmtId="0" fontId="0" fillId="0" borderId="0" xfId="0">
      <alignment vertical="center"/>
    </xf>
    <xf numFmtId="0" fontId="6" fillId="0" borderId="0" xfId="2">
      <alignment vertical="center"/>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3" xfId="2" applyBorder="1">
      <alignment vertical="center"/>
    </xf>
    <xf numFmtId="0" fontId="22" fillId="5" borderId="5" xfId="2" applyFont="1" applyFill="1" applyBorder="1" applyAlignment="1">
      <alignment horizontal="center" vertical="center"/>
    </xf>
    <xf numFmtId="0" fontId="22" fillId="5" borderId="2" xfId="2" applyFont="1" applyFill="1" applyBorder="1" applyAlignment="1">
      <alignment horizontal="center" vertical="center"/>
    </xf>
    <xf numFmtId="0" fontId="22" fillId="0" borderId="5" xfId="2" applyFont="1" applyBorder="1" applyAlignment="1">
      <alignment horizontal="center" vertical="center"/>
    </xf>
    <xf numFmtId="0" fontId="22" fillId="5" borderId="6" xfId="2" applyFont="1" applyFill="1" applyBorder="1" applyAlignment="1">
      <alignment horizontal="center" vertical="center"/>
    </xf>
    <xf numFmtId="177" fontId="16" fillId="5" borderId="7" xfId="2" applyNumberFormat="1" applyFont="1" applyFill="1" applyBorder="1" applyAlignment="1">
      <alignment horizontal="center" vertical="center" wrapText="1"/>
    </xf>
    <xf numFmtId="0" fontId="22" fillId="5" borderId="3" xfId="2" applyFont="1" applyFill="1" applyBorder="1" applyAlignment="1">
      <alignment horizontal="center" vertical="center"/>
    </xf>
    <xf numFmtId="0" fontId="6" fillId="5" borderId="6" xfId="2" applyFill="1" applyBorder="1">
      <alignment vertical="center"/>
    </xf>
    <xf numFmtId="0" fontId="6" fillId="5" borderId="7" xfId="2" applyFill="1" applyBorder="1">
      <alignment vertical="center"/>
    </xf>
    <xf numFmtId="0" fontId="6" fillId="5" borderId="3" xfId="2" applyFill="1" applyBorder="1">
      <alignment vertical="center"/>
    </xf>
    <xf numFmtId="0" fontId="6" fillId="5" borderId="8" xfId="2" applyFill="1" applyBorder="1">
      <alignment vertical="center"/>
    </xf>
    <xf numFmtId="0" fontId="6" fillId="0" borderId="8" xfId="2" applyBorder="1">
      <alignment vertical="center"/>
    </xf>
    <xf numFmtId="0" fontId="6" fillId="5" borderId="9" xfId="2" applyFill="1" applyBorder="1">
      <alignment vertical="center"/>
    </xf>
    <xf numFmtId="0" fontId="6" fillId="5" borderId="10" xfId="2" applyFill="1" applyBorder="1">
      <alignment vertical="center"/>
    </xf>
    <xf numFmtId="0" fontId="6" fillId="5" borderId="11" xfId="2" applyFill="1" applyBorder="1">
      <alignment vertical="center"/>
    </xf>
    <xf numFmtId="0" fontId="6" fillId="0" borderId="12" xfId="2" applyBorder="1">
      <alignment vertical="center"/>
    </xf>
    <xf numFmtId="0" fontId="6" fillId="0" borderId="13" xfId="2" applyBorder="1">
      <alignment vertical="center"/>
    </xf>
    <xf numFmtId="0" fontId="6" fillId="0" borderId="14" xfId="2" applyBorder="1">
      <alignment vertical="center"/>
    </xf>
    <xf numFmtId="0" fontId="24"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5" fillId="5" borderId="0" xfId="2" applyNumberFormat="1" applyFont="1" applyFill="1" applyAlignment="1">
      <alignment horizontal="center" vertical="center"/>
    </xf>
    <xf numFmtId="0" fontId="6" fillId="0" borderId="0" xfId="2" applyAlignment="1">
      <alignment horizontal="center" vertical="center"/>
    </xf>
    <xf numFmtId="0" fontId="25" fillId="0" borderId="0" xfId="2" applyFont="1" applyAlignment="1">
      <alignment horizontal="center" vertical="center"/>
    </xf>
    <xf numFmtId="0" fontId="8" fillId="5" borderId="0" xfId="1" applyFill="1" applyAlignment="1" applyProtection="1">
      <alignment vertical="center" wrapText="1"/>
    </xf>
    <xf numFmtId="0" fontId="6" fillId="5" borderId="0" xfId="2" applyFill="1" applyAlignment="1">
      <alignment vertical="center" wrapText="1"/>
    </xf>
    <xf numFmtId="0" fontId="33" fillId="8" borderId="22" xfId="17" applyFont="1" applyFill="1" applyBorder="1" applyAlignment="1">
      <alignment horizontal="left" vertical="center"/>
    </xf>
    <xf numFmtId="0" fontId="33" fillId="8" borderId="23" xfId="17" applyFont="1" applyFill="1" applyBorder="1" applyAlignment="1">
      <alignment horizontal="center" vertical="center"/>
    </xf>
    <xf numFmtId="0" fontId="33" fillId="8" borderId="23" xfId="2" applyFont="1" applyFill="1" applyBorder="1" applyAlignment="1">
      <alignment horizontal="center" vertical="center"/>
    </xf>
    <xf numFmtId="0" fontId="34" fillId="8" borderId="23" xfId="2" applyFont="1" applyFill="1" applyBorder="1" applyAlignment="1">
      <alignment horizontal="center" vertical="center"/>
    </xf>
    <xf numFmtId="0" fontId="34" fillId="8" borderId="24" xfId="2" applyFont="1" applyFill="1" applyBorder="1" applyAlignment="1">
      <alignment horizontal="center" vertical="center"/>
    </xf>
    <xf numFmtId="0" fontId="1" fillId="0" borderId="0" xfId="17">
      <alignment vertical="center"/>
    </xf>
    <xf numFmtId="0" fontId="40" fillId="0" borderId="0" xfId="17" applyFont="1">
      <alignment vertical="center"/>
    </xf>
    <xf numFmtId="0" fontId="34" fillId="8" borderId="25" xfId="2" applyFont="1" applyFill="1" applyBorder="1" applyAlignment="1">
      <alignment horizontal="center" vertical="center"/>
    </xf>
    <xf numFmtId="0" fontId="34" fillId="8" borderId="26" xfId="2" applyFont="1" applyFill="1" applyBorder="1" applyAlignment="1">
      <alignment horizontal="center" vertical="center"/>
    </xf>
    <xf numFmtId="0" fontId="1" fillId="9" borderId="26" xfId="17" applyFill="1" applyBorder="1">
      <alignment vertical="center"/>
    </xf>
    <xf numFmtId="0" fontId="37" fillId="0" borderId="0" xfId="17" applyFont="1" applyAlignment="1">
      <alignment horizontal="center" vertical="center"/>
    </xf>
    <xf numFmtId="0" fontId="8" fillId="0" borderId="25" xfId="1" applyFill="1" applyBorder="1" applyAlignment="1" applyProtection="1">
      <alignment vertical="center"/>
    </xf>
    <xf numFmtId="0" fontId="1" fillId="9" borderId="26" xfId="17" applyFill="1" applyBorder="1" applyAlignment="1">
      <alignment horizontal="center" vertical="center"/>
    </xf>
    <xf numFmtId="0" fontId="8" fillId="9" borderId="0" xfId="1" applyFill="1" applyBorder="1" applyAlignment="1" applyProtection="1">
      <alignment vertical="center" wrapText="1"/>
    </xf>
    <xf numFmtId="0" fontId="6" fillId="9" borderId="26" xfId="2" applyFill="1" applyBorder="1" applyAlignment="1">
      <alignment vertical="center" wrapText="1"/>
    </xf>
    <xf numFmtId="0" fontId="45" fillId="0" borderId="0" xfId="17" applyFont="1" applyAlignment="1">
      <alignment vertical="center" wrapText="1"/>
    </xf>
    <xf numFmtId="0" fontId="47" fillId="0" borderId="0" xfId="17" applyFont="1" applyAlignment="1">
      <alignment horizontal="left" vertical="center"/>
    </xf>
    <xf numFmtId="0" fontId="37" fillId="0" borderId="0" xfId="17" applyFont="1" applyAlignment="1">
      <alignment vertical="top" wrapText="1"/>
    </xf>
    <xf numFmtId="0" fontId="7" fillId="3" borderId="16" xfId="17" applyFont="1" applyFill="1" applyBorder="1" applyAlignment="1">
      <alignment horizontal="center" vertical="center" wrapText="1"/>
    </xf>
    <xf numFmtId="0" fontId="7" fillId="3" borderId="15" xfId="17" applyFont="1" applyFill="1" applyBorder="1" applyAlignment="1">
      <alignment horizontal="center" vertical="center" wrapText="1"/>
    </xf>
    <xf numFmtId="0" fontId="7" fillId="3" borderId="17" xfId="17" applyFont="1" applyFill="1" applyBorder="1" applyAlignment="1">
      <alignment horizontal="center" vertical="center" wrapText="1"/>
    </xf>
    <xf numFmtId="0" fontId="7" fillId="3" borderId="18" xfId="17" applyFont="1" applyFill="1" applyBorder="1" applyAlignment="1">
      <alignment horizontal="center" vertical="center" wrapText="1"/>
    </xf>
    <xf numFmtId="0" fontId="13" fillId="3" borderId="18" xfId="17" applyFont="1" applyFill="1" applyBorder="1" applyAlignment="1">
      <alignment horizontal="center" vertical="center" wrapText="1"/>
    </xf>
    <xf numFmtId="0" fontId="58" fillId="3" borderId="18" xfId="17" applyFont="1" applyFill="1" applyBorder="1" applyAlignment="1">
      <alignment horizontal="center" vertical="center" wrapText="1"/>
    </xf>
    <xf numFmtId="0" fontId="7" fillId="3" borderId="1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2" fillId="0" borderId="0" xfId="2" applyFont="1" applyAlignment="1">
      <alignment vertical="top" wrapText="1"/>
    </xf>
    <xf numFmtId="0" fontId="6" fillId="2" borderId="31" xfId="2" applyFill="1" applyBorder="1" applyAlignment="1">
      <alignment vertical="top" wrapText="1"/>
    </xf>
    <xf numFmtId="0" fontId="0" fillId="0" borderId="33" xfId="0" applyBorder="1">
      <alignment vertical="center"/>
    </xf>
    <xf numFmtId="0" fontId="14" fillId="0" borderId="33" xfId="0" applyFont="1" applyBorder="1">
      <alignment vertical="center"/>
    </xf>
    <xf numFmtId="0" fontId="0" fillId="0" borderId="34" xfId="0" applyBorder="1">
      <alignment vertical="center"/>
    </xf>
    <xf numFmtId="0" fontId="0" fillId="0" borderId="28" xfId="0" applyBorder="1">
      <alignment vertical="center"/>
    </xf>
    <xf numFmtId="0" fontId="6" fillId="18" borderId="0" xfId="2" applyFill="1">
      <alignment vertical="center"/>
    </xf>
    <xf numFmtId="0" fontId="0" fillId="18" borderId="0" xfId="0" applyFill="1">
      <alignment vertical="center"/>
    </xf>
    <xf numFmtId="0" fontId="1" fillId="5" borderId="0" xfId="2" applyFont="1" applyFill="1">
      <alignment vertical="center"/>
    </xf>
    <xf numFmtId="0" fontId="0" fillId="0" borderId="33" xfId="0" applyBorder="1" applyAlignment="1">
      <alignment vertical="top"/>
    </xf>
    <xf numFmtId="0" fontId="0" fillId="0" borderId="0" xfId="0" applyAlignment="1">
      <alignment vertical="top"/>
    </xf>
    <xf numFmtId="0" fontId="0" fillId="0" borderId="0" xfId="0" applyAlignment="1">
      <alignment horizontal="left" vertical="center"/>
    </xf>
    <xf numFmtId="0" fontId="71" fillId="0" borderId="0" xfId="0" applyFont="1" applyAlignment="1">
      <alignment horizontal="left" vertical="center"/>
    </xf>
    <xf numFmtId="0" fontId="72" fillId="0" borderId="0" xfId="0" applyFont="1" applyAlignment="1">
      <alignment horizontal="center" vertical="center" wrapText="1"/>
    </xf>
    <xf numFmtId="0" fontId="72" fillId="0" borderId="0" xfId="0" applyFont="1" applyAlignment="1">
      <alignment horizontal="left" vertical="center" wrapText="1"/>
    </xf>
    <xf numFmtId="0" fontId="82" fillId="0" borderId="0" xfId="17" applyFont="1">
      <alignment vertical="center"/>
    </xf>
    <xf numFmtId="0" fontId="81" fillId="0" borderId="0" xfId="2" applyFont="1">
      <alignment vertical="center"/>
    </xf>
    <xf numFmtId="0" fontId="83" fillId="19" borderId="65" xfId="0" applyFont="1" applyFill="1" applyBorder="1" applyAlignment="1">
      <alignment horizontal="center" vertical="center" wrapText="1"/>
    </xf>
    <xf numFmtId="14" fontId="6" fillId="0" borderId="0" xfId="2" applyNumberFormat="1">
      <alignment vertical="center"/>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30" fillId="0" borderId="4" xfId="0" applyFont="1" applyBorder="1" applyAlignment="1">
      <alignment horizontal="center" vertical="center" wrapText="1"/>
    </xf>
    <xf numFmtId="0" fontId="90" fillId="0" borderId="0" xfId="2" applyFont="1" applyAlignment="1">
      <alignment horizontal="center" vertical="center"/>
    </xf>
    <xf numFmtId="14" fontId="89" fillId="0" borderId="0" xfId="2" applyNumberFormat="1" applyFont="1" applyAlignment="1">
      <alignment horizontal="center" vertical="center"/>
    </xf>
    <xf numFmtId="0" fontId="8" fillId="0" borderId="0" xfId="1" applyAlignment="1" applyProtection="1">
      <alignment vertical="center" wrapText="1"/>
    </xf>
    <xf numFmtId="0" fontId="6" fillId="0" borderId="32" xfId="0" applyFont="1" applyBorder="1">
      <alignment vertical="center"/>
    </xf>
    <xf numFmtId="0" fontId="6" fillId="0" borderId="23" xfId="0" applyFont="1" applyBorder="1">
      <alignment vertical="center"/>
    </xf>
    <xf numFmtId="0" fontId="6" fillId="0" borderId="33" xfId="0" applyFont="1" applyBorder="1">
      <alignment vertical="center"/>
    </xf>
    <xf numFmtId="0" fontId="6" fillId="0" borderId="0" xfId="0" applyFont="1">
      <alignment vertical="center"/>
    </xf>
    <xf numFmtId="0" fontId="88" fillId="0" borderId="33" xfId="0" applyFont="1" applyBorder="1">
      <alignment vertical="center"/>
    </xf>
    <xf numFmtId="0" fontId="88" fillId="0" borderId="0" xfId="0" applyFont="1">
      <alignment vertical="center"/>
    </xf>
    <xf numFmtId="0" fontId="88" fillId="5" borderId="33" xfId="0" applyFont="1" applyFill="1" applyBorder="1">
      <alignment vertical="center"/>
    </xf>
    <xf numFmtId="0" fontId="88" fillId="5" borderId="0" xfId="0" applyFont="1" applyFill="1">
      <alignment vertical="center"/>
    </xf>
    <xf numFmtId="0" fontId="6" fillId="5" borderId="73" xfId="2" applyFill="1" applyBorder="1">
      <alignment vertical="center"/>
    </xf>
    <xf numFmtId="0" fontId="6" fillId="0" borderId="73" xfId="2" applyBorder="1">
      <alignment vertical="center"/>
    </xf>
    <xf numFmtId="0" fontId="6" fillId="0" borderId="0" xfId="2" applyAlignment="1">
      <alignment horizontal="left" vertical="top"/>
    </xf>
    <xf numFmtId="0" fontId="6" fillId="27" borderId="78" xfId="2" applyFill="1" applyBorder="1" applyAlignment="1">
      <alignment horizontal="left" vertical="top"/>
    </xf>
    <xf numFmtId="0" fontId="8" fillId="27" borderId="77" xfId="1" applyFill="1" applyBorder="1" applyAlignment="1" applyProtection="1">
      <alignment horizontal="left" vertical="top"/>
    </xf>
    <xf numFmtId="0" fontId="82" fillId="0" borderId="0" xfId="17" applyFont="1" applyAlignment="1">
      <alignment horizontal="left" vertical="center"/>
    </xf>
    <xf numFmtId="0" fontId="89" fillId="20" borderId="21" xfId="2" applyFont="1" applyFill="1" applyBorder="1" applyAlignment="1">
      <alignment horizontal="center" vertical="center"/>
    </xf>
    <xf numFmtId="0" fontId="85" fillId="22" borderId="79" xfId="2" applyFont="1" applyFill="1" applyBorder="1" applyAlignment="1">
      <alignment horizontal="center" vertical="center"/>
    </xf>
    <xf numFmtId="0" fontId="6" fillId="0" borderId="0" xfId="2" applyAlignment="1">
      <alignment horizontal="left" vertical="center"/>
    </xf>
    <xf numFmtId="0" fontId="101" fillId="5" borderId="33" xfId="0" applyFont="1" applyFill="1" applyBorder="1">
      <alignment vertical="center"/>
    </xf>
    <xf numFmtId="0" fontId="101" fillId="5" borderId="0" xfId="0" applyFont="1" applyFill="1" applyAlignment="1">
      <alignment horizontal="left" vertical="center"/>
    </xf>
    <xf numFmtId="0" fontId="101" fillId="5" borderId="0" xfId="0" applyFont="1" applyFill="1">
      <alignment vertical="center"/>
    </xf>
    <xf numFmtId="176" fontId="101" fillId="5" borderId="0" xfId="0" applyNumberFormat="1" applyFont="1" applyFill="1" applyAlignment="1">
      <alignment horizontal="left" vertical="center"/>
    </xf>
    <xf numFmtId="183" fontId="101" fillId="5" borderId="0" xfId="0" applyNumberFormat="1" applyFont="1" applyFill="1" applyAlignment="1">
      <alignment horizontal="center" vertical="center"/>
    </xf>
    <xf numFmtId="0" fontId="101" fillId="5" borderId="33" xfId="0" applyFont="1" applyFill="1" applyBorder="1" applyAlignment="1">
      <alignment vertical="top"/>
    </xf>
    <xf numFmtId="0" fontId="101" fillId="5" borderId="0" xfId="0" applyFont="1" applyFill="1" applyAlignment="1">
      <alignment vertical="top"/>
    </xf>
    <xf numFmtId="14" fontId="101" fillId="5" borderId="0" xfId="0" applyNumberFormat="1" applyFont="1" applyFill="1" applyAlignment="1">
      <alignment horizontal="left" vertical="center"/>
    </xf>
    <xf numFmtId="14" fontId="101" fillId="0" borderId="0" xfId="0" applyNumberFormat="1" applyFont="1">
      <alignment vertical="center"/>
    </xf>
    <xf numFmtId="0" fontId="102" fillId="0" borderId="0" xfId="0" applyFont="1">
      <alignment vertical="center"/>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34" fillId="8" borderId="0" xfId="2" applyFont="1" applyFill="1" applyAlignment="1">
      <alignment horizontal="center" vertical="center"/>
    </xf>
    <xf numFmtId="14" fontId="1" fillId="0" borderId="0" xfId="17" applyNumberFormat="1" applyAlignment="1">
      <alignment horizontal="center" vertical="center"/>
    </xf>
    <xf numFmtId="0" fontId="1" fillId="9" borderId="0" xfId="17" applyFill="1">
      <alignment vertical="center"/>
    </xf>
    <xf numFmtId="0" fontId="1" fillId="9" borderId="0" xfId="17" applyFill="1" applyAlignment="1">
      <alignment horizontal="center" vertical="center"/>
    </xf>
    <xf numFmtId="0" fontId="1" fillId="0" borderId="25" xfId="17" applyBorder="1">
      <alignment vertical="center"/>
    </xf>
    <xf numFmtId="0" fontId="6" fillId="9" borderId="0" xfId="2" applyFill="1" applyAlignment="1">
      <alignment vertical="center" wrapText="1"/>
    </xf>
    <xf numFmtId="0" fontId="48" fillId="0" borderId="0" xfId="17" applyFont="1" applyAlignment="1">
      <alignment horizontal="left" vertical="center"/>
    </xf>
    <xf numFmtId="0" fontId="49" fillId="0" borderId="28" xfId="17" applyFont="1" applyBorder="1">
      <alignment vertical="center"/>
    </xf>
    <xf numFmtId="0" fontId="49" fillId="0" borderId="28" xfId="17" applyFont="1" applyBorder="1" applyAlignment="1">
      <alignment horizontal="right" vertical="center"/>
    </xf>
    <xf numFmtId="0" fontId="37" fillId="0" borderId="30" xfId="17" applyFont="1" applyBorder="1" applyAlignment="1">
      <alignment horizontal="center" vertical="center"/>
    </xf>
    <xf numFmtId="0" fontId="37" fillId="0" borderId="8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wrapText="1"/>
    </xf>
    <xf numFmtId="0" fontId="1" fillId="0" borderId="0" xfId="17" applyAlignment="1">
      <alignment vertical="center" shrinkToFit="1"/>
    </xf>
    <xf numFmtId="0" fontId="12" fillId="0" borderId="72"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8" fillId="3" borderId="0" xfId="17" applyFont="1" applyFill="1" applyAlignment="1">
      <alignment horizontal="center" vertical="center" wrapText="1"/>
    </xf>
    <xf numFmtId="0" fontId="1" fillId="5" borderId="0" xfId="2" applyFont="1" applyFill="1" applyAlignment="1">
      <alignment horizontal="center" vertical="center"/>
    </xf>
    <xf numFmtId="0" fontId="45" fillId="5" borderId="0" xfId="0" applyFont="1" applyFill="1" applyAlignment="1">
      <alignment horizontal="center" vertical="center" wrapText="1"/>
    </xf>
    <xf numFmtId="180" fontId="49"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9" fillId="0" borderId="0" xfId="16" applyFont="1">
      <alignment vertical="center"/>
    </xf>
    <xf numFmtId="0" fontId="10" fillId="0" borderId="0" xfId="16" applyFont="1">
      <alignment vertical="center"/>
    </xf>
    <xf numFmtId="177" fontId="1" fillId="18" borderId="20" xfId="2" applyNumberFormat="1" applyFont="1" applyFill="1" applyBorder="1" applyAlignment="1">
      <alignment horizontal="center" vertical="center" wrapText="1"/>
    </xf>
    <xf numFmtId="177" fontId="6" fillId="6" borderId="4" xfId="2" applyNumberFormat="1" applyFill="1" applyBorder="1" applyAlignment="1">
      <alignment horizontal="center" vertical="center" shrinkToFit="1"/>
    </xf>
    <xf numFmtId="177" fontId="6" fillId="5" borderId="4" xfId="2" applyNumberFormat="1" applyFill="1" applyBorder="1" applyAlignment="1">
      <alignment horizontal="center" vertical="center" shrinkToFit="1"/>
    </xf>
    <xf numFmtId="177" fontId="6" fillId="0" borderId="4" xfId="2" applyNumberFormat="1" applyBorder="1" applyAlignment="1">
      <alignment horizontal="center" vertical="center" shrinkToFit="1"/>
    </xf>
    <xf numFmtId="0" fontId="22" fillId="0" borderId="2" xfId="2" applyFont="1" applyBorder="1" applyAlignment="1">
      <alignment horizontal="center"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9" fillId="18" borderId="83" xfId="16" applyFont="1" applyFill="1" applyBorder="1">
      <alignment vertical="center"/>
    </xf>
    <xf numFmtId="0" fontId="10" fillId="18" borderId="83" xfId="16" applyFont="1" applyFill="1" applyBorder="1">
      <alignment vertical="center"/>
    </xf>
    <xf numFmtId="0" fontId="36" fillId="0" borderId="0" xfId="17" applyFont="1" applyAlignment="1">
      <alignment horizontal="left" vertical="center" indent="2"/>
    </xf>
    <xf numFmtId="0" fontId="103" fillId="0" borderId="0" xfId="17" applyFont="1">
      <alignment vertical="center"/>
    </xf>
    <xf numFmtId="0" fontId="1" fillId="18" borderId="0" xfId="2" applyFont="1" applyFill="1">
      <alignment vertical="center"/>
    </xf>
    <xf numFmtId="0" fontId="23" fillId="18" borderId="20" xfId="2" applyFont="1" applyFill="1" applyBorder="1" applyAlignment="1">
      <alignment horizontal="center" vertical="top" wrapText="1"/>
    </xf>
    <xf numFmtId="0" fontId="22" fillId="5" borderId="5" xfId="2" applyFont="1" applyFill="1" applyBorder="1" applyAlignment="1">
      <alignment horizontal="left" vertical="center"/>
    </xf>
    <xf numFmtId="14" fontId="25" fillId="18" borderId="0" xfId="2" applyNumberFormat="1" applyFont="1" applyFill="1" applyAlignment="1">
      <alignment horizontal="left" vertical="center"/>
    </xf>
    <xf numFmtId="0" fontId="25" fillId="18" borderId="0" xfId="19" applyFont="1" applyFill="1">
      <alignment vertical="center"/>
    </xf>
    <xf numFmtId="0" fontId="25" fillId="18" borderId="0" xfId="2" applyFont="1" applyFill="1" applyAlignment="1">
      <alignment horizontal="left" vertical="center"/>
    </xf>
    <xf numFmtId="0" fontId="40" fillId="18" borderId="0" xfId="17" applyFont="1" applyFill="1">
      <alignment vertical="center"/>
    </xf>
    <xf numFmtId="177" fontId="12" fillId="18" borderId="50" xfId="2" applyNumberFormat="1" applyFont="1" applyFill="1" applyBorder="1" applyAlignment="1">
      <alignment horizontal="center" vertical="center" wrapText="1"/>
    </xf>
    <xf numFmtId="0" fontId="99" fillId="18" borderId="74" xfId="0" applyFont="1" applyFill="1" applyBorder="1" applyAlignment="1">
      <alignment horizontal="center" vertical="center" wrapText="1"/>
    </xf>
    <xf numFmtId="0" fontId="99" fillId="18" borderId="81" xfId="0" applyFont="1" applyFill="1" applyBorder="1" applyAlignment="1">
      <alignment horizontal="center" vertical="center" wrapText="1"/>
    </xf>
    <xf numFmtId="0" fontId="12" fillId="0" borderId="0" xfId="2" applyFont="1" applyAlignment="1">
      <alignment horizontal="center" vertical="center"/>
    </xf>
    <xf numFmtId="14" fontId="85" fillId="0" borderId="0" xfId="2" applyNumberFormat="1" applyFont="1" applyAlignment="1">
      <alignment horizontal="center" vertical="center"/>
    </xf>
    <xf numFmtId="0" fontId="12" fillId="0" borderId="0" xfId="2" applyFont="1" applyAlignment="1">
      <alignment vertical="top" wrapText="1"/>
    </xf>
    <xf numFmtId="0" fontId="40" fillId="0" borderId="0" xfId="17" applyFont="1" applyAlignment="1">
      <alignment horizontal="center" vertical="center"/>
    </xf>
    <xf numFmtId="0" fontId="101" fillId="5" borderId="0" xfId="0" applyFont="1" applyFill="1" applyAlignment="1">
      <alignment horizontal="left" vertical="top"/>
    </xf>
    <xf numFmtId="0" fontId="108" fillId="18" borderId="0" xfId="17" applyFont="1" applyFill="1" applyAlignment="1">
      <alignment horizontal="left" vertical="center"/>
    </xf>
    <xf numFmtId="0" fontId="85" fillId="0" borderId="0" xfId="2" applyFont="1" applyAlignment="1">
      <alignment vertical="top" wrapText="1"/>
    </xf>
    <xf numFmtId="180" fontId="49" fillId="10" borderId="85" xfId="17" applyNumberFormat="1" applyFont="1" applyFill="1" applyBorder="1" applyAlignment="1">
      <alignment horizontal="center" vertical="center"/>
    </xf>
    <xf numFmtId="14" fontId="89" fillId="20" borderId="75" xfId="2" applyNumberFormat="1" applyFont="1" applyFill="1" applyBorder="1" applyAlignment="1">
      <alignment vertical="center" shrinkToFit="1"/>
    </xf>
    <xf numFmtId="14" fontId="28" fillId="20" borderId="86" xfId="2" applyNumberFormat="1" applyFont="1" applyFill="1" applyBorder="1" applyAlignment="1">
      <alignment horizontal="center" vertical="center" shrinkToFit="1"/>
    </xf>
    <xf numFmtId="14" fontId="85" fillId="20" borderId="89" xfId="1" applyNumberFormat="1" applyFont="1" applyFill="1" applyBorder="1" applyAlignment="1" applyProtection="1">
      <alignment vertical="center" wrapText="1"/>
    </xf>
    <xf numFmtId="14" fontId="85" fillId="20" borderId="87" xfId="2" applyNumberFormat="1" applyFont="1" applyFill="1" applyBorder="1">
      <alignment vertical="center"/>
    </xf>
    <xf numFmtId="0" fontId="8" fillId="0" borderId="0" xfId="1" applyAlignment="1" applyProtection="1">
      <alignment vertical="center"/>
    </xf>
    <xf numFmtId="0" fontId="69" fillId="0" borderId="0" xfId="0" applyFont="1">
      <alignment vertical="center"/>
    </xf>
    <xf numFmtId="0" fontId="114" fillId="5" borderId="6" xfId="2" applyFont="1" applyFill="1" applyBorder="1">
      <alignment vertical="center"/>
    </xf>
    <xf numFmtId="0" fontId="113" fillId="0" borderId="73" xfId="0" applyFont="1" applyBorder="1">
      <alignment vertical="center"/>
    </xf>
    <xf numFmtId="0" fontId="112" fillId="30" borderId="0" xfId="0" applyFont="1" applyFill="1" applyAlignment="1">
      <alignment horizontal="center" vertical="center" wrapText="1"/>
    </xf>
    <xf numFmtId="177" fontId="12" fillId="18" borderId="90" xfId="2" applyNumberFormat="1" applyFont="1" applyFill="1" applyBorder="1" applyAlignment="1">
      <alignment horizontal="center" vertical="center" wrapText="1"/>
    </xf>
    <xf numFmtId="0" fontId="9" fillId="18" borderId="0" xfId="2" applyFont="1" applyFill="1" applyAlignment="1">
      <alignment horizontal="center" vertical="center" wrapText="1"/>
    </xf>
    <xf numFmtId="14" fontId="25" fillId="18" borderId="0" xfId="2" applyNumberFormat="1" applyFont="1" applyFill="1" applyAlignment="1">
      <alignment horizontal="center" vertical="center"/>
    </xf>
    <xf numFmtId="0" fontId="25" fillId="18" borderId="0" xfId="19" applyFont="1" applyFill="1" applyAlignment="1">
      <alignment horizontal="center" vertical="center"/>
    </xf>
    <xf numFmtId="0" fontId="25" fillId="18" borderId="0" xfId="19" applyFont="1" applyFill="1" applyAlignment="1">
      <alignment horizontal="center" vertical="center" wrapText="1"/>
    </xf>
    <xf numFmtId="0" fontId="103" fillId="0" borderId="0" xfId="17" applyFont="1" applyAlignment="1">
      <alignment horizontal="left" vertical="center"/>
    </xf>
    <xf numFmtId="177" fontId="1" fillId="18" borderId="91" xfId="2" applyNumberFormat="1" applyFont="1" applyFill="1" applyBorder="1" applyAlignment="1">
      <alignment horizontal="center" vertical="center" wrapText="1"/>
    </xf>
    <xf numFmtId="0" fontId="115" fillId="18" borderId="92" xfId="2" applyFont="1" applyFill="1" applyBorder="1" applyAlignment="1">
      <alignment horizontal="center" vertical="center"/>
    </xf>
    <xf numFmtId="177" fontId="115" fillId="18" borderId="92" xfId="2" applyNumberFormat="1" applyFont="1" applyFill="1" applyBorder="1" applyAlignment="1">
      <alignment horizontal="center" vertical="center" shrinkToFit="1"/>
    </xf>
    <xf numFmtId="0" fontId="116" fillId="0" borderId="92" xfId="0" applyFont="1" applyBorder="1" applyAlignment="1">
      <alignment horizontal="center" vertical="center" wrapText="1"/>
    </xf>
    <xf numFmtId="177" fontId="12" fillId="18" borderId="92" xfId="2" applyNumberFormat="1" applyFont="1" applyFill="1" applyBorder="1" applyAlignment="1">
      <alignment horizontal="center" vertical="center" wrapText="1"/>
    </xf>
    <xf numFmtId="0" fontId="23" fillId="22" borderId="2" xfId="2" applyFont="1" applyFill="1" applyBorder="1" applyAlignment="1">
      <alignment horizontal="center" vertical="top" wrapText="1"/>
    </xf>
    <xf numFmtId="177" fontId="1" fillId="22" borderId="20" xfId="2" applyNumberFormat="1" applyFont="1" applyFill="1" applyBorder="1" applyAlignment="1">
      <alignment horizontal="center" vertical="center" wrapText="1"/>
    </xf>
    <xf numFmtId="0" fontId="23" fillId="22" borderId="2" xfId="2" applyFont="1" applyFill="1" applyBorder="1" applyAlignment="1">
      <alignment horizontal="center" vertical="center" wrapText="1"/>
    </xf>
    <xf numFmtId="0" fontId="83" fillId="0" borderId="65" xfId="0" applyFont="1" applyBorder="1" applyAlignment="1">
      <alignment horizontal="center" vertical="center" wrapText="1"/>
    </xf>
    <xf numFmtId="0" fontId="120" fillId="0" borderId="0" xfId="0" applyFont="1">
      <alignment vertical="center"/>
    </xf>
    <xf numFmtId="0" fontId="6" fillId="0" borderId="51" xfId="2" applyBorder="1">
      <alignment vertical="center"/>
    </xf>
    <xf numFmtId="0" fontId="8" fillId="0" borderId="93" xfId="1" applyFill="1" applyBorder="1" applyAlignment="1" applyProtection="1">
      <alignment vertical="center" wrapText="1"/>
    </xf>
    <xf numFmtId="0" fontId="6" fillId="0" borderId="52" xfId="2" applyBorder="1">
      <alignment vertical="center"/>
    </xf>
    <xf numFmtId="0" fontId="101" fillId="5" borderId="33" xfId="0" applyFont="1" applyFill="1" applyBorder="1" applyAlignment="1">
      <alignment horizontal="left" vertical="top"/>
    </xf>
    <xf numFmtId="0" fontId="35" fillId="18" borderId="0" xfId="2" applyFont="1" applyFill="1">
      <alignment vertical="center"/>
    </xf>
    <xf numFmtId="0" fontId="36" fillId="18" borderId="0" xfId="17" applyFont="1" applyFill="1">
      <alignment vertical="center"/>
    </xf>
    <xf numFmtId="0" fontId="37" fillId="18" borderId="0" xfId="17" applyFont="1" applyFill="1" applyAlignment="1">
      <alignment vertical="top" wrapText="1"/>
    </xf>
    <xf numFmtId="0" fontId="38" fillId="18" borderId="0" xfId="2" applyFont="1" applyFill="1" applyAlignment="1">
      <alignment horizontal="center" vertical="center"/>
    </xf>
    <xf numFmtId="0" fontId="80" fillId="18" borderId="0" xfId="17" applyFont="1" applyFill="1" applyAlignment="1">
      <alignment horizontal="left" vertical="center"/>
    </xf>
    <xf numFmtId="0" fontId="39" fillId="18" borderId="0" xfId="2" applyFont="1" applyFill="1" applyAlignment="1">
      <alignment vertical="center" wrapText="1"/>
    </xf>
    <xf numFmtId="0" fontId="41" fillId="18" borderId="0" xfId="2" applyFont="1" applyFill="1" applyAlignment="1">
      <alignment vertical="center" wrapText="1"/>
    </xf>
    <xf numFmtId="0" fontId="43" fillId="18" borderId="0" xfId="2" applyFont="1" applyFill="1">
      <alignment vertical="center"/>
    </xf>
    <xf numFmtId="0" fontId="44" fillId="18" borderId="0" xfId="2" applyFont="1" applyFill="1" applyAlignment="1">
      <alignment horizontal="center" vertical="center"/>
    </xf>
    <xf numFmtId="0" fontId="37" fillId="18" borderId="0" xfId="17" applyFont="1" applyFill="1" applyAlignment="1">
      <alignment horizontal="center" vertical="center"/>
    </xf>
    <xf numFmtId="0" fontId="42" fillId="18" borderId="0" xfId="17" applyFont="1" applyFill="1" applyAlignment="1">
      <alignment vertical="top" wrapText="1"/>
    </xf>
    <xf numFmtId="0" fontId="1" fillId="18" borderId="0" xfId="17" applyFill="1" applyAlignment="1">
      <alignment horizontal="center" vertical="center"/>
    </xf>
    <xf numFmtId="0" fontId="45" fillId="18" borderId="0" xfId="2" applyFont="1" applyFill="1" applyAlignment="1">
      <alignment vertical="center" wrapText="1"/>
    </xf>
    <xf numFmtId="0" fontId="41" fillId="18" borderId="0" xfId="2" applyFont="1" applyFill="1">
      <alignment vertical="center"/>
    </xf>
    <xf numFmtId="0" fontId="37" fillId="18" borderId="0" xfId="17" applyFont="1" applyFill="1">
      <alignment vertical="center"/>
    </xf>
    <xf numFmtId="0" fontId="46" fillId="18" borderId="0" xfId="17" applyFont="1" applyFill="1" applyAlignment="1">
      <alignment horizontal="center" vertical="center" wrapText="1"/>
    </xf>
    <xf numFmtId="0" fontId="47" fillId="18" borderId="0" xfId="17" applyFont="1" applyFill="1">
      <alignment vertical="center"/>
    </xf>
    <xf numFmtId="0" fontId="6" fillId="18" borderId="0" xfId="2" applyFill="1" applyAlignment="1">
      <alignment horizontal="center" vertical="center"/>
    </xf>
    <xf numFmtId="0" fontId="45" fillId="18" borderId="0" xfId="17" applyFont="1" applyFill="1" applyAlignment="1">
      <alignment vertical="center" wrapText="1"/>
    </xf>
    <xf numFmtId="0" fontId="50" fillId="18" borderId="0" xfId="17" applyFont="1" applyFill="1" applyAlignment="1">
      <alignment horizontal="center" vertical="center"/>
    </xf>
    <xf numFmtId="0" fontId="8" fillId="18" borderId="0" xfId="1" applyFill="1" applyAlignment="1" applyProtection="1">
      <alignment horizontal="center" vertical="center"/>
    </xf>
    <xf numFmtId="0" fontId="53" fillId="18" borderId="0" xfId="17" applyFont="1" applyFill="1" applyAlignment="1">
      <alignment horizontal="center" vertical="center"/>
    </xf>
    <xf numFmtId="0" fontId="0" fillId="18" borderId="0" xfId="0" applyFill="1" applyAlignment="1">
      <alignment vertical="center" wrapText="1"/>
    </xf>
    <xf numFmtId="0" fontId="1" fillId="18" borderId="70" xfId="17" applyFill="1" applyBorder="1" applyAlignment="1">
      <alignment horizontal="center" vertical="center" wrapText="1"/>
    </xf>
    <xf numFmtId="0" fontId="1" fillId="18" borderId="0" xfId="17" applyFill="1">
      <alignment vertical="center"/>
    </xf>
    <xf numFmtId="0" fontId="1" fillId="18" borderId="71" xfId="17" applyFill="1" applyBorder="1" applyAlignment="1">
      <alignment horizontal="center" vertical="center"/>
    </xf>
    <xf numFmtId="0" fontId="122" fillId="0" borderId="0" xfId="0" applyFont="1" applyAlignment="1">
      <alignment vertical="top" wrapText="1"/>
    </xf>
    <xf numFmtId="183" fontId="101" fillId="5" borderId="0" xfId="0" applyNumberFormat="1" applyFont="1" applyFill="1" applyAlignment="1">
      <alignment horizontal="left" vertical="center"/>
    </xf>
    <xf numFmtId="14" fontId="89" fillId="20" borderId="94" xfId="2" applyNumberFormat="1" applyFont="1" applyFill="1" applyBorder="1" applyAlignment="1">
      <alignment horizontal="center" vertical="center"/>
    </xf>
    <xf numFmtId="14" fontId="89" fillId="20" borderId="95" xfId="2" applyNumberFormat="1" applyFont="1" applyFill="1" applyBorder="1" applyAlignment="1">
      <alignment horizontal="center" vertical="center"/>
    </xf>
    <xf numFmtId="14" fontId="89" fillId="20" borderId="96" xfId="2" applyNumberFormat="1" applyFont="1" applyFill="1" applyBorder="1" applyAlignment="1">
      <alignment horizontal="center" vertical="center"/>
    </xf>
    <xf numFmtId="0" fontId="31" fillId="22" borderId="97" xfId="2" applyFont="1" applyFill="1" applyBorder="1" applyAlignment="1">
      <alignment horizontal="center" vertical="center" wrapText="1"/>
    </xf>
    <xf numFmtId="177" fontId="10" fillId="33" borderId="4" xfId="2" applyNumberFormat="1" applyFont="1" applyFill="1" applyBorder="1" applyAlignment="1">
      <alignment horizontal="center" vertical="center" wrapText="1"/>
    </xf>
    <xf numFmtId="0" fontId="126" fillId="34" borderId="0" xfId="0" applyFont="1" applyFill="1" applyAlignment="1">
      <alignment horizontal="center" vertical="center" wrapText="1"/>
    </xf>
    <xf numFmtId="0" fontId="83" fillId="35" borderId="65" xfId="0" applyFont="1" applyFill="1" applyBorder="1" applyAlignment="1">
      <alignment horizontal="center" vertical="center" wrapText="1"/>
    </xf>
    <xf numFmtId="0" fontId="127" fillId="0" borderId="98" xfId="2" applyFont="1" applyBorder="1" applyAlignment="1">
      <alignment horizontal="left" vertical="top" wrapText="1"/>
    </xf>
    <xf numFmtId="0" fontId="12" fillId="0" borderId="100" xfId="2" applyFont="1" applyBorder="1" applyAlignment="1">
      <alignment horizontal="center" vertical="center" wrapText="1"/>
    </xf>
    <xf numFmtId="0" fontId="88" fillId="33" borderId="4" xfId="2" applyFont="1" applyFill="1" applyBorder="1" applyAlignment="1">
      <alignment horizontal="center" vertical="center"/>
    </xf>
    <xf numFmtId="177" fontId="88" fillId="33" borderId="4" xfId="2" applyNumberFormat="1" applyFont="1" applyFill="1" applyBorder="1" applyAlignment="1">
      <alignment horizontal="center" vertical="center" shrinkToFit="1"/>
    </xf>
    <xf numFmtId="14" fontId="85" fillId="20" borderId="1" xfId="1" applyNumberFormat="1" applyFont="1" applyFill="1" applyBorder="1" applyAlignment="1" applyProtection="1">
      <alignment horizontal="center" vertical="center" shrinkToFit="1"/>
    </xf>
    <xf numFmtId="0" fontId="83" fillId="0" borderId="74" xfId="0" applyFont="1" applyBorder="1" applyAlignment="1">
      <alignment horizontal="center" vertical="center" wrapText="1"/>
    </xf>
    <xf numFmtId="0" fontId="110" fillId="20" borderId="95" xfId="2" applyFont="1" applyFill="1" applyBorder="1" applyAlignment="1">
      <alignment horizontal="center" vertical="center" wrapText="1"/>
    </xf>
    <xf numFmtId="0" fontId="110" fillId="20" borderId="95" xfId="2" applyFont="1" applyFill="1" applyBorder="1" applyAlignment="1">
      <alignment horizontal="center" vertical="center"/>
    </xf>
    <xf numFmtId="0" fontId="110" fillId="20" borderId="94" xfId="2" applyFont="1" applyFill="1" applyBorder="1" applyAlignment="1">
      <alignment horizontal="center" vertical="center"/>
    </xf>
    <xf numFmtId="0" fontId="89" fillId="20" borderId="96" xfId="2" applyFont="1" applyFill="1" applyBorder="1" applyAlignment="1">
      <alignment horizontal="center" vertical="center"/>
    </xf>
    <xf numFmtId="0" fontId="125" fillId="0" borderId="0" xfId="2" applyFont="1">
      <alignment vertical="center"/>
    </xf>
    <xf numFmtId="0" fontId="6" fillId="0" borderId="0" xfId="2" applyAlignment="1">
      <alignment horizontal="center" vertical="top"/>
    </xf>
    <xf numFmtId="14" fontId="85" fillId="20" borderId="88" xfId="1" applyNumberFormat="1" applyFont="1" applyFill="1" applyBorder="1" applyAlignment="1" applyProtection="1">
      <alignment horizontal="center" vertical="center" wrapText="1"/>
    </xf>
    <xf numFmtId="0" fontId="121" fillId="34" borderId="0" xfId="0" applyFont="1" applyFill="1" applyAlignment="1">
      <alignment horizontal="center" vertical="center" wrapText="1"/>
    </xf>
    <xf numFmtId="0" fontId="23" fillId="18" borderId="0" xfId="2" applyFont="1" applyFill="1" applyAlignment="1">
      <alignment horizontal="center" vertical="top" wrapText="1"/>
    </xf>
    <xf numFmtId="0" fontId="22" fillId="18" borderId="103" xfId="2" applyFont="1" applyFill="1" applyBorder="1" applyAlignment="1">
      <alignment horizontal="left" vertical="center"/>
    </xf>
    <xf numFmtId="0" fontId="23" fillId="18" borderId="91" xfId="2" applyFont="1" applyFill="1" applyBorder="1" applyAlignment="1">
      <alignment horizontal="center" vertical="top" wrapText="1"/>
    </xf>
    <xf numFmtId="0" fontId="22" fillId="18" borderId="91" xfId="2" applyFont="1" applyFill="1" applyBorder="1" applyAlignment="1">
      <alignment horizontal="center" vertical="center" wrapText="1"/>
    </xf>
    <xf numFmtId="0" fontId="87" fillId="0" borderId="0" xfId="2" applyFont="1" applyAlignment="1">
      <alignment vertical="top" wrapText="1"/>
    </xf>
    <xf numFmtId="0" fontId="8" fillId="0" borderId="104" xfId="1" applyBorder="1" applyAlignment="1" applyProtection="1">
      <alignment horizontal="left" vertical="top" wrapText="1"/>
    </xf>
    <xf numFmtId="0" fontId="8" fillId="0" borderId="0" xfId="1" applyFill="1" applyAlignment="1" applyProtection="1">
      <alignment vertical="center"/>
    </xf>
    <xf numFmtId="14" fontId="18" fillId="20" borderId="1" xfId="2" applyNumberFormat="1" applyFont="1" applyFill="1" applyBorder="1" applyAlignment="1">
      <alignment horizontal="center" vertical="center" wrapText="1" shrinkToFit="1"/>
    </xf>
    <xf numFmtId="0" fontId="69" fillId="18" borderId="0" xfId="0" applyFont="1" applyFill="1" applyAlignment="1">
      <alignment horizontal="center" vertical="center" wrapText="1"/>
    </xf>
    <xf numFmtId="0" fontId="45" fillId="5" borderId="0" xfId="17" applyFont="1" applyFill="1" applyAlignment="1">
      <alignment vertical="center" wrapText="1"/>
    </xf>
    <xf numFmtId="0" fontId="6" fillId="0" borderId="0" xfId="4"/>
    <xf numFmtId="0" fontId="31" fillId="20" borderId="97" xfId="2" applyFont="1" applyFill="1" applyBorder="1" applyAlignment="1">
      <alignment horizontal="center" vertical="center" wrapText="1"/>
    </xf>
    <xf numFmtId="14" fontId="85" fillId="20" borderId="75" xfId="2" applyNumberFormat="1" applyFont="1" applyFill="1" applyBorder="1" applyAlignment="1">
      <alignment horizontal="center" vertical="center" wrapText="1" shrinkToFit="1"/>
    </xf>
    <xf numFmtId="14" fontId="89" fillId="20" borderId="107" xfId="2" applyNumberFormat="1" applyFont="1" applyFill="1" applyBorder="1" applyAlignment="1">
      <alignment vertical="center" shrinkToFit="1"/>
    </xf>
    <xf numFmtId="0" fontId="116" fillId="22" borderId="92" xfId="0" applyFont="1" applyFill="1" applyBorder="1" applyAlignment="1">
      <alignment horizontal="center" vertical="center" wrapText="1"/>
    </xf>
    <xf numFmtId="0" fontId="116" fillId="36" borderId="92" xfId="0" applyFont="1" applyFill="1" applyBorder="1" applyAlignment="1">
      <alignment horizontal="center" vertical="center" wrapText="1"/>
    </xf>
    <xf numFmtId="0" fontId="99" fillId="22" borderId="74" xfId="0" applyFont="1" applyFill="1" applyBorder="1" applyAlignment="1">
      <alignment horizontal="center" vertical="center" wrapText="1"/>
    </xf>
    <xf numFmtId="0" fontId="0" fillId="22" borderId="4" xfId="0" applyFill="1" applyBorder="1" applyAlignment="1">
      <alignment horizontal="center" vertical="center" wrapText="1"/>
    </xf>
    <xf numFmtId="184" fontId="9" fillId="18" borderId="0" xfId="2" applyNumberFormat="1" applyFont="1" applyFill="1" applyAlignment="1">
      <alignment horizontal="center" vertical="center"/>
    </xf>
    <xf numFmtId="184" fontId="25" fillId="18" borderId="0" xfId="2" applyNumberFormat="1" applyFont="1" applyFill="1" applyAlignment="1">
      <alignment horizontal="left" vertical="center"/>
    </xf>
    <xf numFmtId="0" fontId="134" fillId="0" borderId="0" xfId="0" applyFont="1">
      <alignment vertical="center"/>
    </xf>
    <xf numFmtId="0" fontId="0" fillId="0" borderId="48" xfId="0" applyBorder="1" applyAlignment="1">
      <alignment horizontal="center" vertical="center"/>
    </xf>
    <xf numFmtId="0" fontId="143" fillId="0" borderId="108" xfId="0" applyFont="1" applyBorder="1" applyAlignment="1">
      <alignment horizontal="center" vertical="center"/>
    </xf>
    <xf numFmtId="0" fontId="143" fillId="0" borderId="109" xfId="0" applyFont="1" applyBorder="1" applyAlignment="1">
      <alignment horizontal="center" vertical="center"/>
    </xf>
    <xf numFmtId="0" fontId="143" fillId="0" borderId="110" xfId="0" applyFont="1" applyBorder="1" applyAlignment="1">
      <alignment horizontal="center" vertical="center"/>
    </xf>
    <xf numFmtId="0" fontId="142" fillId="0" borderId="108" xfId="0" applyFont="1" applyBorder="1" applyAlignment="1">
      <alignment horizontal="center" vertical="center"/>
    </xf>
    <xf numFmtId="0" fontId="142" fillId="0" borderId="110" xfId="0" applyFont="1" applyBorder="1" applyAlignment="1">
      <alignment horizontal="center" vertical="center"/>
    </xf>
    <xf numFmtId="0" fontId="142" fillId="0" borderId="109" xfId="0" applyFont="1" applyBorder="1" applyAlignment="1">
      <alignment horizontal="center" vertical="center"/>
    </xf>
    <xf numFmtId="0" fontId="143" fillId="0" borderId="111" xfId="0" applyFont="1" applyBorder="1" applyAlignment="1">
      <alignment horizontal="center" vertical="center"/>
    </xf>
    <xf numFmtId="0" fontId="143" fillId="0" borderId="112" xfId="0" applyFont="1" applyBorder="1" applyAlignment="1">
      <alignment horizontal="center" vertical="center"/>
    </xf>
    <xf numFmtId="0" fontId="143" fillId="0" borderId="113" xfId="0" applyFont="1" applyBorder="1" applyAlignment="1">
      <alignment horizontal="center" vertical="center"/>
    </xf>
    <xf numFmtId="0" fontId="143" fillId="0" borderId="114" xfId="0" applyFont="1" applyBorder="1" applyAlignment="1">
      <alignment horizontal="center" vertical="center"/>
    </xf>
    <xf numFmtId="0" fontId="145" fillId="18" borderId="0" xfId="2" applyFont="1" applyFill="1" applyAlignment="1">
      <alignment horizontal="center" vertical="center" wrapText="1"/>
    </xf>
    <xf numFmtId="184" fontId="145" fillId="18" borderId="0" xfId="2" applyNumberFormat="1" applyFont="1" applyFill="1" applyAlignment="1">
      <alignment horizontal="center" vertical="center"/>
    </xf>
    <xf numFmtId="14" fontId="89" fillId="20" borderId="1" xfId="2" applyNumberFormat="1" applyFont="1" applyFill="1" applyBorder="1" applyAlignment="1">
      <alignment horizontal="center" vertical="center" wrapText="1" shrinkToFit="1"/>
    </xf>
    <xf numFmtId="0" fontId="129" fillId="18" borderId="0" xfId="0" applyFont="1" applyFill="1" applyAlignment="1">
      <alignment horizontal="center" vertical="center" wrapText="1"/>
    </xf>
    <xf numFmtId="0" fontId="8" fillId="0" borderId="104" xfId="1" applyBorder="1" applyAlignment="1" applyProtection="1">
      <alignment horizontal="left" vertical="center" wrapText="1"/>
    </xf>
    <xf numFmtId="0" fontId="96" fillId="18" borderId="0" xfId="0" applyFont="1" applyFill="1" applyAlignment="1">
      <alignment horizontal="center" vertical="center" wrapText="1"/>
    </xf>
    <xf numFmtId="0" fontId="144" fillId="18" borderId="0" xfId="0" applyFont="1" applyFill="1" applyAlignment="1">
      <alignment vertical="center" wrapText="1"/>
    </xf>
    <xf numFmtId="0" fontId="25" fillId="18" borderId="0" xfId="19" applyFont="1" applyFill="1" applyAlignment="1">
      <alignment horizontal="left" vertical="center"/>
    </xf>
    <xf numFmtId="0" fontId="109" fillId="18" borderId="115" xfId="0" applyFont="1" applyFill="1" applyBorder="1" applyAlignment="1">
      <alignment horizontal="left" vertical="center"/>
    </xf>
    <xf numFmtId="0" fontId="147" fillId="22" borderId="97" xfId="2" applyFont="1" applyFill="1" applyBorder="1" applyAlignment="1">
      <alignment horizontal="center" vertical="center" wrapText="1"/>
    </xf>
    <xf numFmtId="0" fontId="148" fillId="0" borderId="0" xfId="0" applyFont="1">
      <alignment vertical="center"/>
    </xf>
    <xf numFmtId="0" fontId="117" fillId="0" borderId="0" xfId="2" applyFont="1" applyAlignment="1">
      <alignment vertical="top" wrapText="1"/>
    </xf>
    <xf numFmtId="0" fontId="149" fillId="0" borderId="0" xfId="0" applyFont="1">
      <alignment vertical="center"/>
    </xf>
    <xf numFmtId="0" fontId="85" fillId="20" borderId="95" xfId="1" applyFont="1" applyFill="1" applyBorder="1" applyAlignment="1" applyProtection="1">
      <alignment horizontal="center" vertical="center"/>
    </xf>
    <xf numFmtId="14" fontId="85" fillId="20" borderId="3" xfId="1" applyNumberFormat="1" applyFont="1" applyFill="1" applyBorder="1" applyAlignment="1" applyProtection="1">
      <alignment horizontal="center" vertical="center" shrinkToFit="1"/>
    </xf>
    <xf numFmtId="0" fontId="8" fillId="0" borderId="0" xfId="1" applyAlignment="1" applyProtection="1">
      <alignment horizontal="left" vertical="center" wrapText="1"/>
    </xf>
    <xf numFmtId="0" fontId="6" fillId="0" borderId="106" xfId="2" applyBorder="1">
      <alignment vertical="center"/>
    </xf>
    <xf numFmtId="0" fontId="127" fillId="0" borderId="116" xfId="1" applyFont="1" applyFill="1" applyBorder="1" applyAlignment="1" applyProtection="1">
      <alignment vertical="top" wrapText="1"/>
    </xf>
    <xf numFmtId="0" fontId="8" fillId="0" borderId="118" xfId="1" applyBorder="1" applyAlignment="1" applyProtection="1">
      <alignment horizontal="left" vertical="center" wrapText="1"/>
    </xf>
    <xf numFmtId="0" fontId="8" fillId="0" borderId="117" xfId="1" applyFill="1" applyBorder="1" applyAlignment="1" applyProtection="1">
      <alignment vertical="center" wrapText="1"/>
    </xf>
    <xf numFmtId="0" fontId="117" fillId="0" borderId="119" xfId="1" applyFont="1" applyFill="1" applyBorder="1" applyAlignment="1" applyProtection="1">
      <alignment horizontal="left" vertical="top" wrapText="1"/>
    </xf>
    <xf numFmtId="0" fontId="8" fillId="0" borderId="120" xfId="1" applyBorder="1" applyAlignment="1" applyProtection="1">
      <alignment vertical="center" wrapText="1"/>
    </xf>
    <xf numFmtId="0" fontId="118" fillId="0" borderId="121" xfId="1" applyFont="1" applyFill="1" applyBorder="1" applyAlignment="1" applyProtection="1">
      <alignment horizontal="left" vertical="top" wrapText="1"/>
    </xf>
    <xf numFmtId="0" fontId="8" fillId="0" borderId="122" xfId="1" applyFill="1" applyBorder="1" applyAlignment="1" applyProtection="1">
      <alignment horizontal="left" vertical="center" wrapText="1"/>
    </xf>
    <xf numFmtId="0" fontId="85" fillId="22" borderId="123" xfId="2" applyFont="1" applyFill="1" applyBorder="1" applyAlignment="1">
      <alignment horizontal="center" vertical="center"/>
    </xf>
    <xf numFmtId="14" fontId="85" fillId="22" borderId="80" xfId="2" applyNumberFormat="1" applyFont="1" applyFill="1" applyBorder="1" applyAlignment="1">
      <alignment horizontal="center" vertical="center"/>
    </xf>
    <xf numFmtId="0" fontId="143" fillId="0" borderId="127" xfId="0" applyFont="1" applyBorder="1" applyAlignment="1">
      <alignment horizontal="center" vertical="center"/>
    </xf>
    <xf numFmtId="0" fontId="142" fillId="0" borderId="127" xfId="0" applyFont="1" applyBorder="1" applyAlignment="1">
      <alignment horizontal="center" vertical="center"/>
    </xf>
    <xf numFmtId="0" fontId="11" fillId="0" borderId="129" xfId="17" applyFont="1" applyBorder="1" applyAlignment="1">
      <alignment horizontal="center" vertical="center" shrinkToFit="1"/>
    </xf>
    <xf numFmtId="0" fontId="49" fillId="0" borderId="130" xfId="17" applyFont="1" applyBorder="1" applyAlignment="1">
      <alignment vertical="center" shrinkToFit="1"/>
    </xf>
    <xf numFmtId="0" fontId="49" fillId="10" borderId="134" xfId="17" applyFont="1" applyFill="1" applyBorder="1" applyAlignment="1">
      <alignment horizontal="center" vertical="center"/>
    </xf>
    <xf numFmtId="0" fontId="49" fillId="0" borderId="130" xfId="17" applyFont="1" applyBorder="1" applyAlignment="1">
      <alignment horizontal="center" vertical="center"/>
    </xf>
    <xf numFmtId="0" fontId="91" fillId="18" borderId="137" xfId="17" applyFont="1" applyFill="1" applyBorder="1" applyAlignment="1">
      <alignment horizontal="center" vertical="center" wrapText="1"/>
    </xf>
    <xf numFmtId="14" fontId="91" fillId="18" borderId="138" xfId="17" applyNumberFormat="1" applyFont="1" applyFill="1" applyBorder="1" applyAlignment="1">
      <alignment horizontal="center" vertical="center"/>
    </xf>
    <xf numFmtId="0" fontId="12" fillId="0" borderId="140" xfId="2" applyFont="1" applyBorder="1" applyAlignment="1">
      <alignment horizontal="center" vertical="center" wrapText="1"/>
    </xf>
    <xf numFmtId="14" fontId="36" fillId="18" borderId="138" xfId="17" applyNumberFormat="1" applyFont="1" applyFill="1" applyBorder="1" applyAlignment="1">
      <alignment horizontal="center" vertical="center"/>
    </xf>
    <xf numFmtId="0" fontId="12" fillId="0" borderId="141" xfId="2" applyFont="1" applyBorder="1" applyAlignment="1">
      <alignment horizontal="center" vertical="center" wrapText="1"/>
    </xf>
    <xf numFmtId="14" fontId="91" fillId="18" borderId="138" xfId="17" applyNumberFormat="1" applyFont="1" applyFill="1" applyBorder="1" applyAlignment="1">
      <alignment horizontal="center" vertical="center" wrapText="1"/>
    </xf>
    <xf numFmtId="0" fontId="12" fillId="0" borderId="142" xfId="2" applyFont="1" applyBorder="1" applyAlignment="1">
      <alignment horizontal="center" vertical="center" wrapText="1"/>
    </xf>
    <xf numFmtId="14" fontId="12" fillId="18" borderId="138" xfId="17" applyNumberFormat="1" applyFont="1" applyFill="1" applyBorder="1" applyAlignment="1">
      <alignment horizontal="center" vertical="center" wrapText="1"/>
    </xf>
    <xf numFmtId="0" fontId="12" fillId="0" borderId="143" xfId="2" applyFont="1" applyBorder="1" applyAlignment="1">
      <alignment horizontal="center" vertical="center" wrapText="1"/>
    </xf>
    <xf numFmtId="0" fontId="36" fillId="18" borderId="137" xfId="17" applyFont="1" applyFill="1" applyBorder="1" applyAlignment="1">
      <alignment horizontal="center" vertical="center" wrapText="1"/>
    </xf>
    <xf numFmtId="0" fontId="12" fillId="0" borderId="140" xfId="2" applyFont="1" applyBorder="1" applyAlignment="1">
      <alignment horizontal="center" vertical="center"/>
    </xf>
    <xf numFmtId="0" fontId="12" fillId="5" borderId="143" xfId="2" applyFont="1" applyFill="1" applyBorder="1" applyAlignment="1">
      <alignment horizontal="center" vertical="center" wrapText="1"/>
    </xf>
    <xf numFmtId="14" fontId="22" fillId="18" borderId="138" xfId="17" applyNumberFormat="1" applyFont="1" applyFill="1" applyBorder="1" applyAlignment="1">
      <alignment horizontal="center" vertical="center"/>
    </xf>
    <xf numFmtId="0" fontId="12" fillId="0" borderId="145" xfId="2" applyFont="1" applyBorder="1" applyAlignment="1">
      <alignment horizontal="center" vertical="center" wrapText="1"/>
    </xf>
    <xf numFmtId="0" fontId="1" fillId="18" borderId="146" xfId="17" applyFill="1" applyBorder="1" applyAlignment="1">
      <alignment horizontal="center" vertical="center" wrapText="1"/>
    </xf>
    <xf numFmtId="0" fontId="56" fillId="3" borderId="147" xfId="17" applyFont="1" applyFill="1" applyBorder="1" applyAlignment="1">
      <alignment horizontal="center" vertical="center" wrapText="1"/>
    </xf>
    <xf numFmtId="0" fontId="7" fillId="3" borderId="148" xfId="17" applyFont="1" applyFill="1" applyBorder="1" applyAlignment="1">
      <alignment horizontal="center" vertical="center" wrapText="1"/>
    </xf>
    <xf numFmtId="0" fontId="7" fillId="24" borderId="148" xfId="17" applyFont="1" applyFill="1" applyBorder="1" applyAlignment="1">
      <alignment horizontal="center" vertical="center" wrapText="1"/>
    </xf>
    <xf numFmtId="0" fontId="13" fillId="3" borderId="148" xfId="17" applyFont="1" applyFill="1" applyBorder="1" applyAlignment="1">
      <alignment horizontal="center" vertical="center" wrapText="1"/>
    </xf>
    <xf numFmtId="0" fontId="58" fillId="3" borderId="148" xfId="17" applyFont="1" applyFill="1" applyBorder="1" applyAlignment="1">
      <alignment horizontal="center" vertical="center" wrapText="1"/>
    </xf>
    <xf numFmtId="0" fontId="7" fillId="3" borderId="150" xfId="17" applyFont="1" applyFill="1" applyBorder="1" applyAlignment="1">
      <alignment horizontal="center" vertical="center" wrapText="1"/>
    </xf>
    <xf numFmtId="176" fontId="59" fillId="3" borderId="154" xfId="17" applyNumberFormat="1" applyFont="1" applyFill="1" applyBorder="1" applyAlignment="1">
      <alignment horizontal="center" vertical="center" wrapText="1"/>
    </xf>
    <xf numFmtId="0" fontId="59" fillId="3" borderId="154" xfId="17" applyFont="1" applyFill="1" applyBorder="1" applyAlignment="1">
      <alignment horizontal="left" vertical="center" wrapText="1"/>
    </xf>
    <xf numFmtId="176" fontId="59" fillId="11" borderId="155" xfId="17" applyNumberFormat="1" applyFont="1" applyFill="1" applyBorder="1" applyAlignment="1">
      <alignment horizontal="center" vertical="center" wrapText="1"/>
    </xf>
    <xf numFmtId="0" fontId="59" fillId="11" borderId="155" xfId="17" applyFont="1" applyFill="1" applyBorder="1" applyAlignment="1">
      <alignment horizontal="left" vertical="center" wrapText="1"/>
    </xf>
    <xf numFmtId="0" fontId="49" fillId="18" borderId="129" xfId="16" applyFont="1" applyFill="1" applyBorder="1">
      <alignment vertical="center"/>
    </xf>
    <xf numFmtId="0" fontId="63" fillId="12" borderId="156" xfId="17" applyFont="1" applyFill="1" applyBorder="1" applyAlignment="1">
      <alignment horizontal="center" vertical="center" wrapText="1"/>
    </xf>
    <xf numFmtId="176" fontId="61" fillId="12" borderId="156" xfId="17" applyNumberFormat="1" applyFont="1" applyFill="1" applyBorder="1" applyAlignment="1">
      <alignment horizontal="center" vertical="center" wrapText="1"/>
    </xf>
    <xf numFmtId="181" fontId="63" fillId="9" borderId="156" xfId="0" applyNumberFormat="1" applyFont="1" applyFill="1" applyBorder="1" applyAlignment="1">
      <alignment horizontal="center" vertical="center"/>
    </xf>
    <xf numFmtId="0" fontId="63" fillId="12" borderId="157" xfId="17" applyFont="1" applyFill="1" applyBorder="1" applyAlignment="1">
      <alignment horizontal="center" vertical="center" wrapText="1"/>
    </xf>
    <xf numFmtId="182" fontId="65" fillId="12" borderId="158" xfId="17" applyNumberFormat="1" applyFont="1" applyFill="1" applyBorder="1" applyAlignment="1">
      <alignment horizontal="center" vertical="center" wrapText="1"/>
    </xf>
    <xf numFmtId="0" fontId="17" fillId="22" borderId="147" xfId="2" applyFont="1" applyFill="1" applyBorder="1" applyAlignment="1">
      <alignment horizontal="center" vertical="center" wrapText="1"/>
    </xf>
    <xf numFmtId="0" fontId="31" fillId="20" borderId="159" xfId="2" applyFont="1" applyFill="1" applyBorder="1" applyAlignment="1">
      <alignment horizontal="center" vertical="center" wrapText="1"/>
    </xf>
    <xf numFmtId="0" fontId="150" fillId="20" borderId="159" xfId="2" applyFont="1" applyFill="1" applyBorder="1" applyAlignment="1">
      <alignment horizontal="center" vertical="center" wrapText="1"/>
    </xf>
    <xf numFmtId="0" fontId="133" fillId="20" borderId="159" xfId="2" applyFont="1" applyFill="1" applyBorder="1" applyAlignment="1">
      <alignment horizontal="center" vertical="center" wrapText="1"/>
    </xf>
    <xf numFmtId="0" fontId="6" fillId="0" borderId="160" xfId="2" applyBorder="1" applyAlignment="1">
      <alignment vertical="top" wrapText="1"/>
    </xf>
    <xf numFmtId="0" fontId="6" fillId="0" borderId="161" xfId="2" applyBorder="1" applyAlignment="1">
      <alignment vertical="top" wrapText="1"/>
    </xf>
    <xf numFmtId="0" fontId="6" fillId="13" borderId="160" xfId="2" applyFill="1" applyBorder="1" applyAlignment="1">
      <alignment vertical="top" wrapText="1"/>
    </xf>
    <xf numFmtId="0" fontId="1" fillId="13" borderId="162" xfId="2" applyFont="1" applyFill="1" applyBorder="1" applyAlignment="1">
      <alignment vertical="top" wrapText="1"/>
    </xf>
    <xf numFmtId="0" fontId="6" fillId="2" borderId="160" xfId="2" applyFill="1" applyBorder="1" applyAlignment="1">
      <alignment vertical="top" wrapText="1"/>
    </xf>
    <xf numFmtId="0" fontId="6" fillId="2" borderId="165" xfId="2" applyFill="1" applyBorder="1" applyAlignment="1">
      <alignment vertical="top" wrapText="1"/>
    </xf>
    <xf numFmtId="0" fontId="1" fillId="2" borderId="162" xfId="2" applyFont="1" applyFill="1" applyBorder="1" applyAlignment="1">
      <alignment vertical="top" wrapText="1"/>
    </xf>
    <xf numFmtId="0" fontId="98" fillId="2" borderId="165" xfId="2" applyFont="1" applyFill="1" applyBorder="1" applyAlignment="1">
      <alignment vertical="top" wrapText="1"/>
    </xf>
    <xf numFmtId="0" fontId="6" fillId="3" borderId="160" xfId="2" applyFill="1" applyBorder="1">
      <alignment vertical="center"/>
    </xf>
    <xf numFmtId="0" fontId="1" fillId="3" borderId="166" xfId="2" applyFont="1" applyFill="1" applyBorder="1" applyAlignment="1">
      <alignment vertical="top" wrapText="1"/>
    </xf>
    <xf numFmtId="0" fontId="0" fillId="20" borderId="160" xfId="0" applyFill="1" applyBorder="1" applyAlignment="1">
      <alignment vertical="top" wrapText="1"/>
    </xf>
    <xf numFmtId="0" fontId="6" fillId="14" borderId="160" xfId="2" applyFill="1" applyBorder="1">
      <alignment vertical="center"/>
    </xf>
    <xf numFmtId="0" fontId="17" fillId="3" borderId="167" xfId="2" applyFont="1" applyFill="1" applyBorder="1" applyAlignment="1">
      <alignment horizontal="center" vertical="center" wrapText="1"/>
    </xf>
    <xf numFmtId="0" fontId="89" fillId="20" borderId="168" xfId="2" applyFont="1" applyFill="1" applyBorder="1" applyAlignment="1">
      <alignment horizontal="center" vertical="center"/>
    </xf>
    <xf numFmtId="14" fontId="89" fillId="20" borderId="169" xfId="2" applyNumberFormat="1" applyFont="1" applyFill="1" applyBorder="1" applyAlignment="1">
      <alignment horizontal="center" vertical="center"/>
    </xf>
    <xf numFmtId="0" fontId="22" fillId="4" borderId="174" xfId="2" applyFont="1" applyFill="1" applyBorder="1" applyAlignment="1">
      <alignment horizontal="center" vertical="center" wrapText="1"/>
    </xf>
    <xf numFmtId="0" fontId="22" fillId="4" borderId="175" xfId="2" applyFont="1" applyFill="1" applyBorder="1" applyAlignment="1">
      <alignment horizontal="center" vertical="center" wrapText="1"/>
    </xf>
    <xf numFmtId="0" fontId="22" fillId="20" borderId="174" xfId="2" applyFont="1" applyFill="1" applyBorder="1" applyAlignment="1">
      <alignment horizontal="center" vertical="center" wrapText="1"/>
    </xf>
    <xf numFmtId="0" fontId="22" fillId="26" borderId="174" xfId="2" applyFont="1" applyFill="1" applyBorder="1" applyAlignment="1">
      <alignment horizontal="center" vertical="center" wrapText="1"/>
    </xf>
    <xf numFmtId="0" fontId="22" fillId="4" borderId="176" xfId="2" applyFont="1" applyFill="1" applyBorder="1" applyAlignment="1">
      <alignment horizontal="center" vertical="center" wrapText="1"/>
    </xf>
    <xf numFmtId="0" fontId="22" fillId="4" borderId="177" xfId="2" applyFont="1" applyFill="1" applyBorder="1" applyAlignment="1">
      <alignment horizontal="center" vertical="center" wrapText="1"/>
    </xf>
    <xf numFmtId="177" fontId="22" fillId="20" borderId="134" xfId="2" applyNumberFormat="1" applyFont="1" applyFill="1" applyBorder="1" applyAlignment="1">
      <alignment horizontal="center" vertical="center" shrinkToFit="1"/>
    </xf>
    <xf numFmtId="0" fontId="23" fillId="18" borderId="178" xfId="2" applyFont="1" applyFill="1" applyBorder="1" applyAlignment="1">
      <alignment horizontal="center" vertical="center" wrapText="1"/>
    </xf>
    <xf numFmtId="0" fontId="23" fillId="18" borderId="134" xfId="2" applyFont="1" applyFill="1" applyBorder="1" applyAlignment="1">
      <alignment horizontal="center" vertical="center" wrapText="1"/>
    </xf>
    <xf numFmtId="177" fontId="1" fillId="18" borderId="134" xfId="2" applyNumberFormat="1" applyFont="1" applyFill="1" applyBorder="1" applyAlignment="1">
      <alignment horizontal="center" vertical="center" wrapText="1"/>
    </xf>
    <xf numFmtId="0" fontId="22" fillId="18" borderId="178" xfId="2" applyFont="1" applyFill="1" applyBorder="1" applyAlignment="1">
      <alignment horizontal="center" vertical="center" wrapText="1"/>
    </xf>
    <xf numFmtId="177" fontId="22" fillId="18" borderId="134" xfId="2" applyNumberFormat="1" applyFont="1" applyFill="1" applyBorder="1" applyAlignment="1">
      <alignment horizontal="center" vertical="center" shrinkToFit="1"/>
    </xf>
    <xf numFmtId="0" fontId="22" fillId="31" borderId="178" xfId="2" applyFont="1" applyFill="1" applyBorder="1" applyAlignment="1">
      <alignment horizontal="center" vertical="center" wrapText="1"/>
    </xf>
    <xf numFmtId="0" fontId="22" fillId="18" borderId="145" xfId="2" applyFont="1" applyFill="1" applyBorder="1" applyAlignment="1">
      <alignment horizontal="left" vertical="center"/>
    </xf>
    <xf numFmtId="0" fontId="22" fillId="18" borderId="179" xfId="2" applyFont="1" applyFill="1" applyBorder="1" applyAlignment="1">
      <alignment horizontal="center" vertical="center" wrapText="1"/>
    </xf>
    <xf numFmtId="177" fontId="22" fillId="18" borderId="179" xfId="2" applyNumberFormat="1" applyFont="1" applyFill="1" applyBorder="1" applyAlignment="1">
      <alignment horizontal="center" vertical="center" shrinkToFit="1"/>
    </xf>
    <xf numFmtId="0" fontId="22" fillId="0" borderId="179" xfId="2" applyFont="1" applyBorder="1" applyAlignment="1">
      <alignment horizontal="center" vertical="center"/>
    </xf>
    <xf numFmtId="177" fontId="36" fillId="18" borderId="179" xfId="2" applyNumberFormat="1" applyFont="1" applyFill="1" applyBorder="1" applyAlignment="1">
      <alignment horizontal="center" vertical="center" wrapText="1"/>
    </xf>
    <xf numFmtId="0" fontId="22" fillId="33" borderId="179" xfId="2" applyFont="1" applyFill="1" applyBorder="1" applyAlignment="1">
      <alignment horizontal="center" vertical="center" wrapText="1"/>
    </xf>
    <xf numFmtId="177" fontId="22" fillId="33" borderId="179" xfId="2" applyNumberFormat="1" applyFont="1" applyFill="1" applyBorder="1" applyAlignment="1">
      <alignment horizontal="center" vertical="center" shrinkToFit="1"/>
    </xf>
    <xf numFmtId="177" fontId="22" fillId="31" borderId="179" xfId="2" applyNumberFormat="1" applyFont="1" applyFill="1" applyBorder="1" applyAlignment="1">
      <alignment horizontal="center" vertical="center" shrinkToFit="1"/>
    </xf>
    <xf numFmtId="0" fontId="6" fillId="31" borderId="179" xfId="2" applyFill="1" applyBorder="1" applyAlignment="1">
      <alignment horizontal="center" vertical="center"/>
    </xf>
    <xf numFmtId="177" fontId="1" fillId="18" borderId="179" xfId="2" applyNumberFormat="1" applyFont="1" applyFill="1" applyBorder="1" applyAlignment="1">
      <alignment horizontal="center" vertical="center" wrapText="1"/>
    </xf>
    <xf numFmtId="0" fontId="22" fillId="18" borderId="178" xfId="2" applyFont="1" applyFill="1" applyBorder="1" applyAlignment="1">
      <alignment horizontal="left" vertical="center"/>
    </xf>
    <xf numFmtId="0" fontId="22" fillId="33" borderId="178" xfId="2" applyFont="1" applyFill="1" applyBorder="1" applyAlignment="1">
      <alignment horizontal="left" vertical="center"/>
    </xf>
    <xf numFmtId="177" fontId="88" fillId="33" borderId="178" xfId="2" applyNumberFormat="1" applyFont="1" applyFill="1" applyBorder="1" applyAlignment="1">
      <alignment horizontal="center" vertical="center" shrinkToFit="1"/>
    </xf>
    <xf numFmtId="177" fontId="128" fillId="33" borderId="178" xfId="2" applyNumberFormat="1" applyFont="1" applyFill="1" applyBorder="1" applyAlignment="1">
      <alignment horizontal="center" vertical="center" wrapText="1"/>
    </xf>
    <xf numFmtId="0" fontId="22" fillId="18" borderId="180" xfId="2" applyFont="1" applyFill="1" applyBorder="1" applyAlignment="1">
      <alignment horizontal="left" vertical="center"/>
    </xf>
    <xf numFmtId="0" fontId="99" fillId="18" borderId="178" xfId="0" applyFont="1" applyFill="1" applyBorder="1" applyAlignment="1">
      <alignment horizontal="center" vertical="center" wrapText="1"/>
    </xf>
    <xf numFmtId="0" fontId="99" fillId="22" borderId="178" xfId="0" applyFont="1" applyFill="1" applyBorder="1" applyAlignment="1">
      <alignment horizontal="center" vertical="center" wrapText="1"/>
    </xf>
    <xf numFmtId="177" fontId="100" fillId="18" borderId="178" xfId="2" applyNumberFormat="1" applyFont="1" applyFill="1" applyBorder="1" applyAlignment="1">
      <alignment horizontal="center" vertical="center" shrinkToFit="1"/>
    </xf>
    <xf numFmtId="177" fontId="6" fillId="18" borderId="178" xfId="2" applyNumberFormat="1" applyFill="1" applyBorder="1" applyAlignment="1">
      <alignment horizontal="center" vertical="center" shrinkToFit="1"/>
    </xf>
    <xf numFmtId="177" fontId="6" fillId="22" borderId="178" xfId="2" applyNumberFormat="1" applyFill="1" applyBorder="1" applyAlignment="1">
      <alignment horizontal="center" vertical="center" shrinkToFit="1"/>
    </xf>
    <xf numFmtId="177" fontId="12" fillId="18" borderId="178" xfId="2" applyNumberFormat="1" applyFont="1" applyFill="1" applyBorder="1" applyAlignment="1">
      <alignment horizontal="center" vertical="center" shrinkToFit="1"/>
    </xf>
    <xf numFmtId="0" fontId="22" fillId="5" borderId="180" xfId="2" applyFont="1" applyFill="1" applyBorder="1" applyAlignment="1">
      <alignment horizontal="left" vertical="center"/>
    </xf>
    <xf numFmtId="177" fontId="12" fillId="29" borderId="181" xfId="2" applyNumberFormat="1" applyFont="1" applyFill="1" applyBorder="1" applyAlignment="1">
      <alignment horizontal="center" vertical="center" wrapText="1"/>
    </xf>
    <xf numFmtId="0" fontId="22" fillId="0" borderId="178" xfId="2" applyFont="1" applyBorder="1" applyAlignment="1">
      <alignment horizontal="left" vertical="center"/>
    </xf>
    <xf numFmtId="177" fontId="6" fillId="0" borderId="178" xfId="2" applyNumberFormat="1" applyBorder="1" applyAlignment="1">
      <alignment horizontal="center" vertical="center" shrinkToFit="1"/>
    </xf>
    <xf numFmtId="177" fontId="6" fillId="5" borderId="178" xfId="2" applyNumberFormat="1" applyFill="1" applyBorder="1" applyAlignment="1">
      <alignment horizontal="center" vertical="center" shrinkToFit="1"/>
    </xf>
    <xf numFmtId="177" fontId="6" fillId="21" borderId="178" xfId="2" applyNumberFormat="1" applyFill="1" applyBorder="1" applyAlignment="1">
      <alignment horizontal="center" vertical="center" shrinkToFit="1"/>
    </xf>
    <xf numFmtId="177" fontId="12" fillId="0" borderId="178" xfId="2" applyNumberFormat="1" applyFont="1" applyBorder="1" applyAlignment="1">
      <alignment horizontal="center" vertical="center" shrinkToFit="1"/>
    </xf>
    <xf numFmtId="177" fontId="10" fillId="0" borderId="178" xfId="2" applyNumberFormat="1" applyFont="1" applyBorder="1" applyAlignment="1">
      <alignment horizontal="center" vertical="center" shrinkToFit="1"/>
    </xf>
    <xf numFmtId="177" fontId="12" fillId="29" borderId="178" xfId="2" applyNumberFormat="1" applyFont="1" applyFill="1" applyBorder="1" applyAlignment="1">
      <alignment horizontal="center" vertical="center" shrinkToFit="1"/>
    </xf>
    <xf numFmtId="0" fontId="22" fillId="5" borderId="178" xfId="2" applyFont="1" applyFill="1" applyBorder="1" applyAlignment="1">
      <alignment horizontal="left" vertical="center"/>
    </xf>
    <xf numFmtId="177" fontId="6" fillId="6" borderId="178" xfId="2" applyNumberFormat="1" applyFill="1" applyBorder="1" applyAlignment="1">
      <alignment horizontal="center" vertical="center" shrinkToFit="1"/>
    </xf>
    <xf numFmtId="177" fontId="6" fillId="2" borderId="178" xfId="2" applyNumberFormat="1" applyFill="1" applyBorder="1" applyAlignment="1">
      <alignment horizontal="center" vertical="center" shrinkToFit="1"/>
    </xf>
    <xf numFmtId="177" fontId="12" fillId="7" borderId="178" xfId="2" applyNumberFormat="1" applyFont="1" applyFill="1" applyBorder="1" applyAlignment="1">
      <alignment horizontal="center" vertical="center" shrinkToFit="1"/>
    </xf>
    <xf numFmtId="0" fontId="0" fillId="0" borderId="178" xfId="0" applyBorder="1" applyAlignment="1">
      <alignment horizontal="center" vertical="center" wrapText="1"/>
    </xf>
    <xf numFmtId="0" fontId="0" fillId="2" borderId="178" xfId="0" applyFill="1" applyBorder="1" applyAlignment="1">
      <alignment horizontal="center" vertical="center" wrapText="1"/>
    </xf>
    <xf numFmtId="0" fontId="1" fillId="0" borderId="178" xfId="0" applyFont="1" applyBorder="1" applyAlignment="1">
      <alignment horizontal="center" vertical="center" wrapText="1"/>
    </xf>
    <xf numFmtId="0" fontId="6" fillId="5" borderId="178" xfId="2" applyFill="1" applyBorder="1" applyAlignment="1">
      <alignment horizontal="center" vertical="center" wrapText="1"/>
    </xf>
    <xf numFmtId="0" fontId="6" fillId="0" borderId="178" xfId="2" applyBorder="1" applyAlignment="1">
      <alignment horizontal="center" vertical="center"/>
    </xf>
    <xf numFmtId="177" fontId="1" fillId="0" borderId="178" xfId="2" applyNumberFormat="1" applyFont="1" applyBorder="1" applyAlignment="1">
      <alignment horizontal="center" vertical="center" shrinkToFit="1"/>
    </xf>
    <xf numFmtId="0" fontId="22" fillId="5" borderId="180" xfId="2" applyFont="1" applyFill="1" applyBorder="1" applyAlignment="1">
      <alignment horizontal="center" vertical="center"/>
    </xf>
    <xf numFmtId="177" fontId="6" fillId="5" borderId="178" xfId="2" applyNumberFormat="1" applyFill="1" applyBorder="1" applyAlignment="1">
      <alignment horizontal="center" vertical="center" wrapText="1"/>
    </xf>
    <xf numFmtId="177" fontId="6" fillId="0" borderId="178" xfId="2" applyNumberFormat="1" applyBorder="1" applyAlignment="1">
      <alignment horizontal="center" vertical="center" wrapText="1"/>
    </xf>
    <xf numFmtId="177" fontId="6" fillId="6" borderId="178" xfId="2" applyNumberFormat="1" applyFill="1" applyBorder="1" applyAlignment="1">
      <alignment horizontal="center" vertical="center" wrapText="1"/>
    </xf>
    <xf numFmtId="0" fontId="6" fillId="0" borderId="178" xfId="2" applyBorder="1" applyAlignment="1">
      <alignment horizontal="center" vertical="center" wrapText="1"/>
    </xf>
    <xf numFmtId="177" fontId="12" fillId="0" borderId="178" xfId="2" applyNumberFormat="1" applyFont="1" applyBorder="1" applyAlignment="1">
      <alignment horizontal="center" vertical="center" wrapText="1"/>
    </xf>
    <xf numFmtId="177" fontId="6" fillId="7" borderId="181" xfId="2" applyNumberFormat="1" applyFill="1" applyBorder="1" applyAlignment="1">
      <alignment horizontal="center" vertical="center" wrapText="1"/>
    </xf>
    <xf numFmtId="0" fontId="6" fillId="6" borderId="178" xfId="2" applyFill="1" applyBorder="1" applyAlignment="1">
      <alignment horizontal="center" vertical="center" wrapText="1"/>
    </xf>
    <xf numFmtId="177" fontId="6" fillId="0" borderId="181" xfId="2" applyNumberFormat="1" applyBorder="1" applyAlignment="1">
      <alignment horizontal="center" vertical="center" wrapText="1"/>
    </xf>
    <xf numFmtId="177" fontId="6" fillId="7" borderId="178" xfId="2" applyNumberFormat="1" applyFill="1" applyBorder="1" applyAlignment="1">
      <alignment horizontal="center" vertical="center" wrapText="1"/>
    </xf>
    <xf numFmtId="0" fontId="6" fillId="0" borderId="182" xfId="2" applyBorder="1" applyAlignment="1">
      <alignment horizontal="center" vertical="center" wrapText="1"/>
    </xf>
    <xf numFmtId="0" fontId="6" fillId="6" borderId="182" xfId="2" applyFill="1" applyBorder="1" applyAlignment="1">
      <alignment horizontal="center" vertical="center" wrapText="1"/>
    </xf>
    <xf numFmtId="177" fontId="6" fillId="0" borderId="183" xfId="2" applyNumberFormat="1" applyBorder="1" applyAlignment="1">
      <alignment horizontal="center" vertical="center" wrapText="1"/>
    </xf>
    <xf numFmtId="0" fontId="6" fillId="2" borderId="178" xfId="2" applyFill="1" applyBorder="1" applyAlignment="1">
      <alignment horizontal="center" vertical="center" wrapText="1"/>
    </xf>
    <xf numFmtId="0" fontId="70" fillId="5" borderId="188" xfId="2" applyFont="1" applyFill="1" applyBorder="1" applyAlignment="1">
      <alignment horizontal="center" vertical="center"/>
    </xf>
    <xf numFmtId="0" fontId="6" fillId="0" borderId="170" xfId="2" applyBorder="1">
      <alignment vertical="center"/>
    </xf>
    <xf numFmtId="0" fontId="95" fillId="25" borderId="192" xfId="2" applyFont="1" applyFill="1" applyBorder="1" applyAlignment="1">
      <alignment horizontal="center" vertical="center" wrapText="1"/>
    </xf>
    <xf numFmtId="0" fontId="104" fillId="25" borderId="193" xfId="2" applyFont="1" applyFill="1" applyBorder="1" applyAlignment="1">
      <alignment horizontal="left" vertical="center" shrinkToFit="1"/>
    </xf>
    <xf numFmtId="0" fontId="94" fillId="25" borderId="193" xfId="2" applyFont="1" applyFill="1" applyBorder="1" applyAlignment="1">
      <alignment horizontal="center" vertical="center"/>
    </xf>
    <xf numFmtId="0" fontId="94" fillId="25" borderId="194" xfId="2" applyFont="1" applyFill="1" applyBorder="1" applyAlignment="1">
      <alignment horizontal="center" vertical="center"/>
    </xf>
    <xf numFmtId="14" fontId="109" fillId="18" borderId="197" xfId="2" applyNumberFormat="1" applyFont="1" applyFill="1" applyBorder="1" applyAlignment="1">
      <alignment horizontal="left" vertical="center"/>
    </xf>
    <xf numFmtId="0" fontId="0" fillId="20" borderId="195" xfId="0" applyFill="1" applyBorder="1" applyAlignment="1">
      <alignment horizontal="center" vertical="center"/>
    </xf>
    <xf numFmtId="0" fontId="0" fillId="0" borderId="195" xfId="0" applyBorder="1" applyAlignment="1">
      <alignment horizontal="center" vertical="center"/>
    </xf>
    <xf numFmtId="0" fontId="0" fillId="18" borderId="195" xfId="0" applyFill="1" applyBorder="1" applyAlignment="1">
      <alignment horizontal="center" vertical="center"/>
    </xf>
    <xf numFmtId="9" fontId="0" fillId="20" borderId="195" xfId="0" applyNumberFormat="1" applyFill="1" applyBorder="1" applyAlignment="1">
      <alignment horizontal="center" vertical="center"/>
    </xf>
    <xf numFmtId="9" fontId="0" fillId="0" borderId="195" xfId="0" applyNumberFormat="1" applyBorder="1" applyAlignment="1">
      <alignment horizontal="center" vertical="center"/>
    </xf>
    <xf numFmtId="9" fontId="0" fillId="18" borderId="195" xfId="0" applyNumberFormat="1" applyFill="1" applyBorder="1" applyAlignment="1">
      <alignment horizontal="center" vertical="center"/>
    </xf>
    <xf numFmtId="0" fontId="0" fillId="0" borderId="202" xfId="0" applyBorder="1" applyAlignment="1">
      <alignment horizontal="center" vertical="center"/>
    </xf>
    <xf numFmtId="0" fontId="0" fillId="0" borderId="203" xfId="0" applyBorder="1" applyAlignment="1">
      <alignment horizontal="center" vertical="center"/>
    </xf>
    <xf numFmtId="0" fontId="0" fillId="0" borderId="204" xfId="0" applyBorder="1" applyAlignment="1">
      <alignment horizontal="center" vertical="center"/>
    </xf>
    <xf numFmtId="0" fontId="0" fillId="0" borderId="205" xfId="0" applyBorder="1" applyAlignment="1">
      <alignment horizontal="center" vertical="center"/>
    </xf>
    <xf numFmtId="9" fontId="0" fillId="0" borderId="202" xfId="0" applyNumberFormat="1" applyBorder="1" applyAlignment="1">
      <alignment horizontal="center" vertical="center"/>
    </xf>
    <xf numFmtId="9" fontId="0" fillId="0" borderId="203" xfId="0" applyNumberFormat="1" applyBorder="1" applyAlignment="1">
      <alignment horizontal="center" vertical="center"/>
    </xf>
    <xf numFmtId="9" fontId="0" fillId="0" borderId="204" xfId="0" applyNumberFormat="1" applyBorder="1" applyAlignment="1">
      <alignment horizontal="center" vertical="center"/>
    </xf>
    <xf numFmtId="9" fontId="0" fillId="0" borderId="205" xfId="0" applyNumberFormat="1" applyBorder="1" applyAlignment="1">
      <alignment horizontal="center" vertical="center"/>
    </xf>
    <xf numFmtId="0" fontId="10" fillId="2" borderId="208" xfId="2" applyFont="1" applyFill="1" applyBorder="1" applyAlignment="1">
      <alignment horizontal="center" vertical="center"/>
    </xf>
    <xf numFmtId="0" fontId="8" fillId="0" borderId="210" xfId="1" applyFill="1" applyBorder="1" applyAlignment="1" applyProtection="1">
      <alignment vertical="center" wrapText="1"/>
    </xf>
    <xf numFmtId="0" fontId="117" fillId="0" borderId="209" xfId="1" applyFont="1" applyBorder="1" applyAlignment="1" applyProtection="1">
      <alignment horizontal="left" vertical="top" wrapText="1"/>
    </xf>
    <xf numFmtId="0" fontId="117" fillId="0" borderId="204" xfId="1" applyFont="1" applyBorder="1" applyAlignment="1" applyProtection="1">
      <alignment vertical="top" wrapText="1"/>
    </xf>
    <xf numFmtId="0" fontId="26" fillId="0" borderId="211" xfId="2" applyFont="1" applyBorder="1" applyAlignment="1">
      <alignment vertical="top" wrapText="1"/>
    </xf>
    <xf numFmtId="0" fontId="119" fillId="0" borderId="212" xfId="1" applyFont="1" applyFill="1" applyBorder="1" applyAlignment="1" applyProtection="1">
      <alignment horizontal="left" vertical="top" wrapText="1"/>
    </xf>
    <xf numFmtId="0" fontId="94" fillId="25" borderId="193" xfId="2" applyFont="1" applyFill="1" applyBorder="1" applyAlignment="1">
      <alignment horizontal="center" vertical="center" wrapText="1"/>
    </xf>
    <xf numFmtId="14" fontId="109" fillId="18" borderId="0" xfId="2" applyNumberFormat="1" applyFont="1" applyFill="1" applyAlignment="1">
      <alignment horizontal="left" vertical="center"/>
    </xf>
    <xf numFmtId="0" fontId="6" fillId="18" borderId="106" xfId="2" applyFill="1" applyBorder="1">
      <alignment vertical="center"/>
    </xf>
    <xf numFmtId="0" fontId="152" fillId="0" borderId="121" xfId="1" applyFont="1" applyFill="1" applyBorder="1" applyAlignment="1" applyProtection="1">
      <alignment horizontal="left" vertical="top" wrapText="1"/>
    </xf>
    <xf numFmtId="0" fontId="0" fillId="18" borderId="137" xfId="0" applyFill="1" applyBorder="1" applyAlignment="1">
      <alignment vertical="center" wrapText="1"/>
    </xf>
    <xf numFmtId="14" fontId="97" fillId="18" borderId="138" xfId="17" applyNumberFormat="1" applyFont="1" applyFill="1" applyBorder="1" applyAlignment="1">
      <alignment horizontal="center" vertical="center" wrapText="1"/>
    </xf>
    <xf numFmtId="0" fontId="117" fillId="0" borderId="98" xfId="1" applyFont="1" applyBorder="1" applyAlignment="1" applyProtection="1">
      <alignment horizontal="left" vertical="top" wrapText="1"/>
    </xf>
    <xf numFmtId="14" fontId="18" fillId="3" borderId="3" xfId="2" applyNumberFormat="1" applyFont="1" applyFill="1" applyBorder="1" applyAlignment="1">
      <alignment horizontal="center" vertical="center" shrinkToFit="1"/>
    </xf>
    <xf numFmtId="14" fontId="26" fillId="3" borderId="3"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6" fillId="3" borderId="0" xfId="1" applyNumberFormat="1" applyFont="1" applyFill="1" applyBorder="1" applyAlignment="1" applyProtection="1">
      <alignment horizontal="center" vertical="center" wrapText="1" shrinkToFit="1"/>
    </xf>
    <xf numFmtId="14" fontId="10" fillId="2" borderId="219" xfId="2" applyNumberFormat="1" applyFont="1" applyFill="1" applyBorder="1" applyAlignment="1">
      <alignment horizontal="center" vertical="center"/>
    </xf>
    <xf numFmtId="0" fontId="6" fillId="20" borderId="222" xfId="2" applyFill="1" applyBorder="1">
      <alignment vertical="center"/>
    </xf>
    <xf numFmtId="14" fontId="6" fillId="20" borderId="222" xfId="2" applyNumberFormat="1" applyFill="1" applyBorder="1">
      <alignment vertical="center"/>
    </xf>
    <xf numFmtId="0" fontId="97" fillId="18" borderId="137" xfId="17" applyFont="1" applyFill="1" applyBorder="1" applyAlignment="1">
      <alignment horizontal="center" vertical="center" wrapText="1"/>
    </xf>
    <xf numFmtId="14" fontId="12" fillId="18" borderId="138" xfId="17" applyNumberFormat="1" applyFont="1" applyFill="1" applyBorder="1" applyAlignment="1">
      <alignment horizontal="center" vertical="center"/>
    </xf>
    <xf numFmtId="0" fontId="158" fillId="20" borderId="97" xfId="2" applyFont="1" applyFill="1" applyBorder="1" applyAlignment="1">
      <alignment horizontal="center" vertical="center" wrapText="1"/>
    </xf>
    <xf numFmtId="0" fontId="159" fillId="20" borderId="159" xfId="2" applyFont="1" applyFill="1" applyBorder="1" applyAlignment="1">
      <alignment horizontal="center" vertical="center" wrapText="1"/>
    </xf>
    <xf numFmtId="0" fontId="31" fillId="30" borderId="93" xfId="1" applyFont="1" applyFill="1" applyBorder="1" applyAlignment="1" applyProtection="1">
      <alignment horizontal="center" vertical="center" wrapText="1" shrinkToFit="1"/>
    </xf>
    <xf numFmtId="0" fontId="86" fillId="0" borderId="106" xfId="2" applyFont="1" applyBorder="1" applyAlignment="1">
      <alignment vertical="center" shrinkToFit="1"/>
    </xf>
    <xf numFmtId="0" fontId="8" fillId="0" borderId="227" xfId="1" applyBorder="1" applyAlignment="1" applyProtection="1">
      <alignment horizontal="left" vertical="center" wrapText="1"/>
    </xf>
    <xf numFmtId="0" fontId="6" fillId="0" borderId="227" xfId="2" applyBorder="1">
      <alignment vertical="center"/>
    </xf>
    <xf numFmtId="14" fontId="6" fillId="20" borderId="228" xfId="2" applyNumberFormat="1" applyFill="1" applyBorder="1">
      <alignment vertical="center"/>
    </xf>
    <xf numFmtId="0" fontId="22" fillId="37" borderId="178" xfId="2" applyFont="1" applyFill="1" applyBorder="1" applyAlignment="1">
      <alignment horizontal="center" vertical="center" wrapText="1"/>
    </xf>
    <xf numFmtId="0" fontId="20" fillId="20" borderId="97" xfId="1" applyFont="1" applyFill="1" applyBorder="1" applyAlignment="1" applyProtection="1">
      <alignment horizontal="center" vertical="center" wrapText="1"/>
    </xf>
    <xf numFmtId="0" fontId="34" fillId="20" borderId="95" xfId="1" applyFont="1" applyFill="1" applyBorder="1" applyAlignment="1" applyProtection="1">
      <alignment horizontal="center" vertical="center"/>
    </xf>
    <xf numFmtId="0" fontId="127" fillId="18" borderId="0" xfId="2" applyFont="1" applyFill="1" applyAlignment="1">
      <alignment horizontal="left" vertical="top" wrapText="1"/>
    </xf>
    <xf numFmtId="0" fontId="119" fillId="0" borderId="0" xfId="0" applyFont="1" applyAlignment="1">
      <alignment horizontal="left" vertical="top" wrapText="1"/>
    </xf>
    <xf numFmtId="0" fontId="8" fillId="0" borderId="0" xfId="1" applyFill="1" applyBorder="1" applyAlignment="1" applyProtection="1">
      <alignment horizontal="left" vertical="top" wrapText="1"/>
    </xf>
    <xf numFmtId="0" fontId="6" fillId="20" borderId="0" xfId="2" applyFill="1">
      <alignment vertical="center"/>
    </xf>
    <xf numFmtId="0" fontId="22" fillId="18" borderId="229" xfId="2" applyFont="1" applyFill="1" applyBorder="1" applyAlignment="1">
      <alignment horizontal="center" vertical="center" wrapText="1"/>
    </xf>
    <xf numFmtId="0" fontId="132" fillId="18" borderId="229" xfId="2" applyFont="1" applyFill="1" applyBorder="1" applyAlignment="1">
      <alignment horizontal="center" vertical="center" wrapText="1"/>
    </xf>
    <xf numFmtId="0" fontId="22" fillId="18" borderId="229" xfId="2" applyFont="1" applyFill="1" applyBorder="1" applyAlignment="1">
      <alignment horizontal="left" vertical="center" shrinkToFit="1"/>
    </xf>
    <xf numFmtId="14" fontId="22" fillId="18" borderId="229" xfId="2" applyNumberFormat="1" applyFont="1" applyFill="1" applyBorder="1" applyAlignment="1">
      <alignment horizontal="center" vertical="center"/>
    </xf>
    <xf numFmtId="14" fontId="22" fillId="18" borderId="230" xfId="2" applyNumberFormat="1" applyFont="1" applyFill="1" applyBorder="1" applyAlignment="1">
      <alignment horizontal="center" vertical="center"/>
    </xf>
    <xf numFmtId="0" fontId="125" fillId="30" borderId="0" xfId="2" applyFont="1" applyFill="1">
      <alignment vertical="center"/>
    </xf>
    <xf numFmtId="14" fontId="89" fillId="20" borderId="95" xfId="2" applyNumberFormat="1" applyFont="1" applyFill="1" applyBorder="1" applyAlignment="1">
      <alignment horizontal="center" vertical="center" wrapText="1"/>
    </xf>
    <xf numFmtId="0" fontId="150" fillId="20" borderId="97" xfId="2" applyFont="1" applyFill="1" applyBorder="1" applyAlignment="1">
      <alignment horizontal="center" vertical="center" wrapText="1"/>
    </xf>
    <xf numFmtId="0" fontId="160" fillId="22" borderId="97" xfId="2" applyFont="1" applyFill="1" applyBorder="1" applyAlignment="1">
      <alignment horizontal="center" vertical="center" wrapText="1"/>
    </xf>
    <xf numFmtId="0" fontId="119" fillId="0" borderId="231" xfId="1" applyFont="1" applyFill="1" applyBorder="1" applyAlignment="1" applyProtection="1">
      <alignment horizontal="left" vertical="top" wrapText="1"/>
    </xf>
    <xf numFmtId="0" fontId="8" fillId="0" borderId="232" xfId="1" applyFill="1" applyBorder="1" applyAlignment="1" applyProtection="1">
      <alignment horizontal="left" vertical="top" wrapText="1"/>
    </xf>
    <xf numFmtId="0" fontId="6" fillId="0" borderId="232" xfId="2" applyBorder="1">
      <alignment vertical="center"/>
    </xf>
    <xf numFmtId="0" fontId="92" fillId="18" borderId="0" xfId="0" applyFont="1" applyFill="1" applyAlignment="1">
      <alignment horizontal="center" vertical="center" wrapText="1"/>
    </xf>
    <xf numFmtId="0" fontId="22" fillId="39" borderId="178" xfId="2" applyFont="1" applyFill="1" applyBorder="1" applyAlignment="1">
      <alignment horizontal="center" vertical="center" wrapText="1"/>
    </xf>
    <xf numFmtId="0" fontId="163" fillId="34" borderId="79" xfId="0" applyFont="1" applyFill="1" applyBorder="1" applyAlignment="1">
      <alignment horizontal="center" vertical="center" wrapText="1"/>
    </xf>
    <xf numFmtId="0" fontId="0" fillId="40" borderId="0" xfId="0" applyFill="1">
      <alignment vertical="center"/>
    </xf>
    <xf numFmtId="0" fontId="168" fillId="20" borderId="95" xfId="2" applyFont="1" applyFill="1" applyBorder="1" applyAlignment="1">
      <alignment horizontal="center" vertical="center"/>
    </xf>
    <xf numFmtId="0" fontId="0" fillId="40" borderId="0" xfId="0" applyFill="1" applyAlignment="1">
      <alignment horizontal="left" vertical="top"/>
    </xf>
    <xf numFmtId="0" fontId="0" fillId="0" borderId="0" xfId="0" applyAlignment="1">
      <alignment horizontal="left" vertical="top"/>
    </xf>
    <xf numFmtId="0" fontId="164" fillId="40" borderId="0" xfId="0" applyFont="1" applyFill="1" applyAlignment="1">
      <alignment horizontal="left" vertical="top"/>
    </xf>
    <xf numFmtId="0" fontId="0" fillId="40" borderId="0" xfId="0" applyFill="1" applyAlignment="1">
      <alignment horizontal="left" vertical="center"/>
    </xf>
    <xf numFmtId="0" fontId="83" fillId="38" borderId="65" xfId="0" applyFont="1" applyFill="1" applyBorder="1" applyAlignment="1">
      <alignment horizontal="center" vertical="center" wrapText="1"/>
    </xf>
    <xf numFmtId="0" fontId="17" fillId="22" borderId="159" xfId="2" applyFont="1" applyFill="1" applyBorder="1" applyAlignment="1">
      <alignment horizontal="center" vertical="center" wrapText="1"/>
    </xf>
    <xf numFmtId="0" fontId="169" fillId="40" borderId="0" xfId="0" applyFont="1" applyFill="1" applyAlignment="1">
      <alignment vertical="top" wrapText="1"/>
    </xf>
    <xf numFmtId="0" fontId="170" fillId="40" borderId="0" xfId="0" applyFont="1" applyFill="1" applyAlignment="1">
      <alignment vertical="top" wrapText="1"/>
    </xf>
    <xf numFmtId="0" fontId="165" fillId="40" borderId="0" xfId="0" applyFont="1" applyFill="1">
      <alignment vertical="center"/>
    </xf>
    <xf numFmtId="0" fontId="166" fillId="40" borderId="0" xfId="0" applyFont="1" applyFill="1">
      <alignment vertical="center"/>
    </xf>
    <xf numFmtId="0" fontId="171" fillId="40" borderId="0" xfId="0" applyFont="1" applyFill="1" applyAlignment="1">
      <alignment horizontal="left" vertical="center" indent="2"/>
    </xf>
    <xf numFmtId="0" fontId="69" fillId="18" borderId="137" xfId="0" applyFont="1" applyFill="1" applyBorder="1" applyAlignment="1">
      <alignment horizontal="center" vertical="center" wrapText="1"/>
    </xf>
    <xf numFmtId="0" fontId="22" fillId="18" borderId="137" xfId="17" applyFont="1" applyFill="1" applyBorder="1" applyAlignment="1">
      <alignment horizontal="center" vertical="center" wrapText="1"/>
    </xf>
    <xf numFmtId="0" fontId="17" fillId="22" borderId="0" xfId="1" applyFont="1" applyFill="1" applyAlignment="1" applyProtection="1">
      <alignment horizontal="center" vertical="center" wrapText="1"/>
    </xf>
    <xf numFmtId="0" fontId="117" fillId="0" borderId="0" xfId="0" applyFont="1" applyAlignment="1">
      <alignment horizontal="left" vertical="top" wrapText="1"/>
    </xf>
    <xf numFmtId="0" fontId="0" fillId="0" borderId="233" xfId="0" applyBorder="1" applyAlignment="1">
      <alignment horizontal="center" vertical="center" wrapText="1"/>
    </xf>
    <xf numFmtId="177" fontId="22" fillId="22" borderId="233" xfId="2" applyNumberFormat="1" applyFont="1" applyFill="1" applyBorder="1" applyAlignment="1">
      <alignment horizontal="center" vertical="center" shrinkToFit="1"/>
    </xf>
    <xf numFmtId="177" fontId="22" fillId="18" borderId="233" xfId="2" applyNumberFormat="1" applyFont="1" applyFill="1" applyBorder="1" applyAlignment="1">
      <alignment horizontal="center" vertical="center" shrinkToFit="1"/>
    </xf>
    <xf numFmtId="0" fontId="83" fillId="0" borderId="178" xfId="0" applyFont="1" applyBorder="1" applyAlignment="1">
      <alignment horizontal="center" vertical="center" wrapText="1"/>
    </xf>
    <xf numFmtId="0" fontId="83" fillId="22" borderId="178" xfId="0" applyFont="1" applyFill="1" applyBorder="1" applyAlignment="1">
      <alignment horizontal="center" vertical="center" wrapText="1"/>
    </xf>
    <xf numFmtId="0" fontId="83" fillId="18" borderId="178" xfId="0" applyFont="1" applyFill="1" applyBorder="1" applyAlignment="1">
      <alignment horizontal="center" vertical="center" wrapText="1"/>
    </xf>
    <xf numFmtId="0" fontId="23" fillId="18" borderId="178" xfId="2" applyFont="1" applyFill="1" applyBorder="1" applyAlignment="1">
      <alignment horizontal="center" vertical="top" wrapText="1"/>
    </xf>
    <xf numFmtId="0" fontId="154" fillId="0" borderId="0" xfId="2" applyFont="1">
      <alignment vertical="center"/>
    </xf>
    <xf numFmtId="0" fontId="174" fillId="3" borderId="0" xfId="4" applyFont="1" applyFill="1" applyAlignment="1">
      <alignment vertical="top"/>
    </xf>
    <xf numFmtId="0" fontId="174" fillId="3" borderId="0" xfId="2" applyFont="1" applyFill="1" applyAlignment="1">
      <alignment horizontal="center" vertical="center"/>
    </xf>
    <xf numFmtId="0" fontId="174" fillId="3" borderId="0" xfId="2" applyFont="1" applyFill="1" applyAlignment="1">
      <alignment vertical="top"/>
    </xf>
    <xf numFmtId="0" fontId="7" fillId="3" borderId="0" xfId="2" applyFont="1" applyFill="1" applyAlignment="1">
      <alignment vertical="top"/>
    </xf>
    <xf numFmtId="0" fontId="157" fillId="3" borderId="0" xfId="2" applyFont="1" applyFill="1" applyAlignment="1">
      <alignment vertical="top"/>
    </xf>
    <xf numFmtId="0" fontId="33" fillId="3" borderId="0" xfId="2" applyFont="1" applyFill="1" applyAlignment="1">
      <alignment vertical="top"/>
    </xf>
    <xf numFmtId="0" fontId="162" fillId="3" borderId="0" xfId="2" applyFont="1" applyFill="1" applyAlignment="1">
      <alignment vertical="top"/>
    </xf>
    <xf numFmtId="0" fontId="6" fillId="3" borderId="0" xfId="2" applyFill="1" applyAlignment="1">
      <alignment horizontal="left" vertical="center"/>
    </xf>
    <xf numFmtId="14" fontId="22" fillId="18" borderId="218" xfId="2" applyNumberFormat="1" applyFont="1" applyFill="1" applyBorder="1" applyAlignment="1">
      <alignment horizontal="center" vertical="center"/>
    </xf>
    <xf numFmtId="0" fontId="22" fillId="42" borderId="195" xfId="2" applyFont="1" applyFill="1" applyBorder="1" applyAlignment="1">
      <alignment horizontal="center" vertical="center" wrapText="1"/>
    </xf>
    <xf numFmtId="0" fontId="132" fillId="42" borderId="195" xfId="2" applyFont="1" applyFill="1" applyBorder="1" applyAlignment="1">
      <alignment horizontal="center" vertical="center" wrapText="1"/>
    </xf>
    <xf numFmtId="0" fontId="22" fillId="42" borderId="195" xfId="2" applyFont="1" applyFill="1" applyBorder="1" applyAlignment="1">
      <alignment horizontal="left" vertical="center" shrinkToFit="1"/>
    </xf>
    <xf numFmtId="14" fontId="22" fillId="42" borderId="195" xfId="2" applyNumberFormat="1" applyFont="1" applyFill="1" applyBorder="1" applyAlignment="1">
      <alignment horizontal="center" vertical="center"/>
    </xf>
    <xf numFmtId="14" fontId="22" fillId="42" borderId="196" xfId="2" applyNumberFormat="1" applyFont="1" applyFill="1" applyBorder="1" applyAlignment="1">
      <alignment horizontal="center" vertical="center"/>
    </xf>
    <xf numFmtId="0" fontId="22" fillId="42" borderId="229" xfId="2" applyFont="1" applyFill="1" applyBorder="1" applyAlignment="1">
      <alignment horizontal="center" vertical="center" wrapText="1"/>
    </xf>
    <xf numFmtId="0" fontId="132" fillId="42" borderId="229" xfId="2" applyFont="1" applyFill="1" applyBorder="1" applyAlignment="1">
      <alignment horizontal="center" vertical="center" wrapText="1"/>
    </xf>
    <xf numFmtId="0" fontId="22" fillId="42" borderId="229" xfId="2" applyFont="1" applyFill="1" applyBorder="1" applyAlignment="1">
      <alignment horizontal="left" vertical="center" shrinkToFit="1"/>
    </xf>
    <xf numFmtId="14" fontId="22" fillId="42" borderId="229" xfId="2" applyNumberFormat="1" applyFont="1" applyFill="1" applyBorder="1" applyAlignment="1">
      <alignment horizontal="center" vertical="center"/>
    </xf>
    <xf numFmtId="14" fontId="22" fillId="42" borderId="218" xfId="2" applyNumberFormat="1" applyFont="1" applyFill="1" applyBorder="1" applyAlignment="1">
      <alignment horizontal="center" vertical="center"/>
    </xf>
    <xf numFmtId="14" fontId="22" fillId="42" borderId="230" xfId="2" applyNumberFormat="1" applyFont="1" applyFill="1" applyBorder="1" applyAlignment="1">
      <alignment horizontal="center" vertical="center"/>
    </xf>
    <xf numFmtId="0" fontId="22" fillId="20" borderId="229" xfId="2" applyFont="1" applyFill="1" applyBorder="1" applyAlignment="1">
      <alignment horizontal="center" vertical="center" wrapText="1"/>
    </xf>
    <xf numFmtId="0" fontId="132" fillId="20" borderId="229" xfId="2" applyFont="1" applyFill="1" applyBorder="1" applyAlignment="1">
      <alignment horizontal="center" vertical="center" wrapText="1"/>
    </xf>
    <xf numFmtId="0" fontId="22" fillId="20" borderId="229" xfId="2" applyFont="1" applyFill="1" applyBorder="1" applyAlignment="1">
      <alignment horizontal="left" vertical="center" shrinkToFit="1"/>
    </xf>
    <xf numFmtId="14" fontId="22" fillId="20" borderId="229" xfId="2" applyNumberFormat="1" applyFont="1" applyFill="1" applyBorder="1" applyAlignment="1">
      <alignment horizontal="center" vertical="center"/>
    </xf>
    <xf numFmtId="14" fontId="22" fillId="20" borderId="230" xfId="2" applyNumberFormat="1" applyFont="1" applyFill="1" applyBorder="1" applyAlignment="1">
      <alignment horizontal="center" vertical="center"/>
    </xf>
    <xf numFmtId="14" fontId="22" fillId="20" borderId="218" xfId="2" applyNumberFormat="1" applyFont="1" applyFill="1" applyBorder="1" applyAlignment="1">
      <alignment horizontal="center" vertical="center"/>
    </xf>
    <xf numFmtId="0" fontId="22" fillId="43" borderId="229" xfId="2" applyFont="1" applyFill="1" applyBorder="1" applyAlignment="1">
      <alignment horizontal="center" vertical="center" wrapText="1"/>
    </xf>
    <xf numFmtId="0" fontId="132" fillId="43" borderId="229" xfId="2" applyFont="1" applyFill="1" applyBorder="1" applyAlignment="1">
      <alignment horizontal="center" vertical="center" wrapText="1"/>
    </xf>
    <xf numFmtId="0" fontId="22" fillId="43" borderId="229" xfId="2" applyFont="1" applyFill="1" applyBorder="1" applyAlignment="1">
      <alignment horizontal="left" vertical="center" shrinkToFit="1"/>
    </xf>
    <xf numFmtId="14" fontId="22" fillId="43" borderId="229" xfId="2" applyNumberFormat="1" applyFont="1" applyFill="1" applyBorder="1" applyAlignment="1">
      <alignment horizontal="center" vertical="center"/>
    </xf>
    <xf numFmtId="14" fontId="22" fillId="43" borderId="230" xfId="2" applyNumberFormat="1" applyFont="1" applyFill="1" applyBorder="1" applyAlignment="1">
      <alignment horizontal="center" vertical="center"/>
    </xf>
    <xf numFmtId="14" fontId="22" fillId="43" borderId="218" xfId="2" applyNumberFormat="1" applyFont="1" applyFill="1" applyBorder="1" applyAlignment="1">
      <alignment horizontal="center" vertical="center"/>
    </xf>
    <xf numFmtId="0" fontId="22" fillId="44" borderId="229" xfId="2" applyFont="1" applyFill="1" applyBorder="1" applyAlignment="1">
      <alignment horizontal="center" vertical="center" wrapText="1"/>
    </xf>
    <xf numFmtId="0" fontId="132" fillId="44" borderId="229" xfId="2" applyFont="1" applyFill="1" applyBorder="1" applyAlignment="1">
      <alignment horizontal="center" vertical="center" wrapText="1"/>
    </xf>
    <xf numFmtId="0" fontId="22" fillId="44" borderId="229" xfId="2" applyFont="1" applyFill="1" applyBorder="1" applyAlignment="1">
      <alignment horizontal="left" vertical="center" shrinkToFit="1"/>
    </xf>
    <xf numFmtId="14" fontId="22" fillId="44" borderId="229" xfId="2" applyNumberFormat="1" applyFont="1" applyFill="1" applyBorder="1" applyAlignment="1">
      <alignment horizontal="center" vertical="center"/>
    </xf>
    <xf numFmtId="14" fontId="22" fillId="44" borderId="218" xfId="2" applyNumberFormat="1" applyFont="1" applyFill="1" applyBorder="1" applyAlignment="1">
      <alignment horizontal="center" vertical="center"/>
    </xf>
    <xf numFmtId="0" fontId="22" fillId="45" borderId="229" xfId="2" applyFont="1" applyFill="1" applyBorder="1" applyAlignment="1">
      <alignment horizontal="center" vertical="center" wrapText="1"/>
    </xf>
    <xf numFmtId="0" fontId="132" fillId="45" borderId="229" xfId="2" applyFont="1" applyFill="1" applyBorder="1" applyAlignment="1">
      <alignment horizontal="center" vertical="center" wrapText="1"/>
    </xf>
    <xf numFmtId="0" fontId="22" fillId="45" borderId="229" xfId="2" applyFont="1" applyFill="1" applyBorder="1" applyAlignment="1">
      <alignment horizontal="left" vertical="center" shrinkToFit="1"/>
    </xf>
    <xf numFmtId="14" fontId="22" fillId="45" borderId="229" xfId="2" applyNumberFormat="1" applyFont="1" applyFill="1" applyBorder="1" applyAlignment="1">
      <alignment horizontal="center" vertical="center"/>
    </xf>
    <xf numFmtId="14" fontId="22" fillId="45" borderId="218" xfId="2" applyNumberFormat="1" applyFont="1" applyFill="1" applyBorder="1" applyAlignment="1">
      <alignment horizontal="center" vertical="center"/>
    </xf>
    <xf numFmtId="0" fontId="22" fillId="46" borderId="229" xfId="2" applyFont="1" applyFill="1" applyBorder="1" applyAlignment="1">
      <alignment horizontal="center" vertical="center" wrapText="1"/>
    </xf>
    <xf numFmtId="0" fontId="132" fillId="46" borderId="229" xfId="2" applyFont="1" applyFill="1" applyBorder="1" applyAlignment="1">
      <alignment horizontal="center" vertical="center" wrapText="1"/>
    </xf>
    <xf numFmtId="0" fontId="22" fillId="46" borderId="229" xfId="2" applyFont="1" applyFill="1" applyBorder="1" applyAlignment="1">
      <alignment horizontal="left" vertical="center" shrinkToFit="1"/>
    </xf>
    <xf numFmtId="14" fontId="22" fillId="46" borderId="229" xfId="2" applyNumberFormat="1" applyFont="1" applyFill="1" applyBorder="1" applyAlignment="1">
      <alignment horizontal="center" vertical="center"/>
    </xf>
    <xf numFmtId="14" fontId="22" fillId="46" borderId="218" xfId="2" applyNumberFormat="1" applyFont="1" applyFill="1" applyBorder="1" applyAlignment="1">
      <alignment horizontal="center" vertical="center"/>
    </xf>
    <xf numFmtId="0" fontId="22" fillId="47" borderId="229" xfId="2" applyFont="1" applyFill="1" applyBorder="1" applyAlignment="1">
      <alignment horizontal="center" vertical="center" wrapText="1"/>
    </xf>
    <xf numFmtId="0" fontId="132" fillId="47" borderId="229" xfId="2" applyFont="1" applyFill="1" applyBorder="1" applyAlignment="1">
      <alignment horizontal="center" vertical="center" wrapText="1"/>
    </xf>
    <xf numFmtId="0" fontId="22" fillId="47" borderId="229" xfId="2" applyFont="1" applyFill="1" applyBorder="1" applyAlignment="1">
      <alignment horizontal="left" vertical="center" shrinkToFit="1"/>
    </xf>
    <xf numFmtId="14" fontId="22" fillId="47" borderId="229" xfId="2" applyNumberFormat="1" applyFont="1" applyFill="1" applyBorder="1" applyAlignment="1">
      <alignment horizontal="center" vertical="center"/>
    </xf>
    <xf numFmtId="14" fontId="22" fillId="47" borderId="230" xfId="2" applyNumberFormat="1" applyFont="1" applyFill="1" applyBorder="1" applyAlignment="1">
      <alignment horizontal="center" vertical="center"/>
    </xf>
    <xf numFmtId="0" fontId="180" fillId="48" borderId="0" xfId="0" applyFont="1" applyFill="1" applyAlignment="1">
      <alignment horizontal="left" vertical="center"/>
    </xf>
    <xf numFmtId="0" fontId="180" fillId="48" borderId="0" xfId="0" applyFont="1" applyFill="1">
      <alignment vertical="center"/>
    </xf>
    <xf numFmtId="0" fontId="87" fillId="20" borderId="207" xfId="2" applyFont="1" applyFill="1" applyBorder="1" applyAlignment="1">
      <alignment horizontal="center" vertical="center" wrapText="1"/>
    </xf>
    <xf numFmtId="0" fontId="117" fillId="0" borderId="235" xfId="1" applyFont="1" applyFill="1" applyBorder="1" applyAlignment="1" applyProtection="1">
      <alignment vertical="top" wrapText="1"/>
    </xf>
    <xf numFmtId="14" fontId="85" fillId="20" borderId="238" xfId="1" applyNumberFormat="1" applyFont="1" applyFill="1" applyBorder="1" applyAlignment="1" applyProtection="1">
      <alignment horizontal="center" vertical="center" shrinkToFit="1"/>
    </xf>
    <xf numFmtId="14" fontId="85" fillId="20" borderId="238" xfId="2" applyNumberFormat="1" applyFont="1" applyFill="1" applyBorder="1" applyAlignment="1">
      <alignment horizontal="center" vertical="center" wrapText="1" shrinkToFit="1"/>
    </xf>
    <xf numFmtId="14" fontId="85" fillId="20" borderId="238" xfId="1" applyNumberFormat="1" applyFont="1" applyFill="1" applyBorder="1" applyAlignment="1" applyProtection="1">
      <alignment horizontal="center" vertical="center" wrapText="1"/>
    </xf>
    <xf numFmtId="0" fontId="8" fillId="0" borderId="239" xfId="1" applyBorder="1" applyAlignment="1" applyProtection="1">
      <alignment vertical="center"/>
    </xf>
    <xf numFmtId="0" fontId="7" fillId="8" borderId="0" xfId="4" applyFont="1" applyFill="1" applyAlignment="1">
      <alignment vertical="top"/>
    </xf>
    <xf numFmtId="0" fontId="7" fillId="8" borderId="0" xfId="2" applyFont="1" applyFill="1" applyAlignment="1">
      <alignment vertical="top"/>
    </xf>
    <xf numFmtId="0" fontId="16" fillId="50" borderId="0" xfId="4" applyFont="1" applyFill="1"/>
    <xf numFmtId="0" fontId="6" fillId="50" borderId="0" xfId="4" applyFill="1"/>
    <xf numFmtId="0" fontId="72" fillId="0" borderId="0" xfId="0" applyFont="1" applyAlignment="1">
      <alignment horizontal="left" vertical="center" wrapText="1"/>
    </xf>
    <xf numFmtId="0" fontId="76" fillId="0" borderId="0" xfId="0" applyFont="1" applyAlignment="1">
      <alignment horizontal="left" vertical="center" wrapText="1"/>
    </xf>
    <xf numFmtId="0" fontId="75" fillId="0" borderId="0" xfId="0" applyFont="1" applyAlignment="1">
      <alignment horizontal="left" vertical="center" wrapText="1"/>
    </xf>
    <xf numFmtId="0" fontId="76" fillId="0" borderId="0" xfId="0" applyFont="1" applyAlignment="1">
      <alignment horizontal="left" vertical="top" wrapText="1"/>
    </xf>
    <xf numFmtId="0" fontId="72" fillId="0" borderId="0" xfId="0" applyFont="1" applyAlignment="1">
      <alignment horizontal="left" vertical="top" wrapText="1"/>
    </xf>
    <xf numFmtId="0" fontId="73" fillId="0" borderId="0" xfId="0" applyFont="1" applyAlignment="1">
      <alignment horizontal="left" vertical="center" wrapText="1"/>
    </xf>
    <xf numFmtId="0" fontId="6" fillId="0" borderId="33" xfId="0" applyFont="1" applyBorder="1" applyAlignment="1">
      <alignment horizontal="left" vertical="center"/>
    </xf>
    <xf numFmtId="0" fontId="6" fillId="0" borderId="0" xfId="0" applyFont="1" applyAlignment="1">
      <alignment horizontal="left" vertical="center"/>
    </xf>
    <xf numFmtId="0" fontId="6" fillId="0" borderId="35" xfId="0" applyFont="1" applyBorder="1" applyAlignment="1">
      <alignment horizontal="left" vertical="center"/>
    </xf>
    <xf numFmtId="0" fontId="101" fillId="5" borderId="0" xfId="0" applyFont="1" applyFill="1" applyAlignment="1">
      <alignment horizontal="left" vertical="center" wrapText="1"/>
    </xf>
    <xf numFmtId="0" fontId="101" fillId="5" borderId="35" xfId="0" applyFont="1" applyFill="1" applyBorder="1" applyAlignment="1">
      <alignment horizontal="left" vertical="center" wrapText="1"/>
    </xf>
    <xf numFmtId="0" fontId="101" fillId="5" borderId="0" xfId="0" applyFont="1" applyFill="1" applyAlignment="1">
      <alignment horizontal="left" vertical="center"/>
    </xf>
    <xf numFmtId="0" fontId="101" fillId="5" borderId="0" xfId="0" applyFont="1" applyFill="1" applyAlignment="1">
      <alignment horizontal="left" vertical="top" wrapText="1"/>
    </xf>
    <xf numFmtId="0" fontId="8" fillId="0" borderId="0" xfId="1" applyAlignment="1" applyProtection="1">
      <alignment horizontal="center" vertical="center" wrapText="1"/>
    </xf>
    <xf numFmtId="0" fontId="166" fillId="40" borderId="0" xfId="0" applyFont="1" applyFill="1" applyAlignment="1">
      <alignment horizontal="center" vertical="center" wrapText="1"/>
    </xf>
    <xf numFmtId="0" fontId="166" fillId="40" borderId="0" xfId="0" applyFont="1" applyFill="1" applyAlignment="1">
      <alignment horizontal="center" vertical="center"/>
    </xf>
    <xf numFmtId="0" fontId="49" fillId="18" borderId="27" xfId="17" applyFont="1" applyFill="1" applyBorder="1" applyAlignment="1">
      <alignment horizontal="center" vertical="center"/>
    </xf>
    <xf numFmtId="0" fontId="49" fillId="18" borderId="28" xfId="17" applyFont="1" applyFill="1" applyBorder="1" applyAlignment="1">
      <alignment horizontal="center" vertical="center"/>
    </xf>
    <xf numFmtId="0" fontId="49" fillId="0" borderId="28" xfId="17" applyFont="1" applyBorder="1" applyAlignment="1">
      <alignment horizontal="center" vertical="center"/>
    </xf>
    <xf numFmtId="0" fontId="49" fillId="0" borderId="29" xfId="17" applyFont="1" applyBorder="1" applyAlignment="1">
      <alignment horizontal="center" vertical="center"/>
    </xf>
    <xf numFmtId="0" fontId="1" fillId="0" borderId="36" xfId="17" applyBorder="1" applyAlignment="1">
      <alignment horizontal="center" vertical="center"/>
    </xf>
    <xf numFmtId="0" fontId="1" fillId="0" borderId="37" xfId="17" applyBorder="1" applyAlignment="1">
      <alignment horizontal="center" vertical="center"/>
    </xf>
    <xf numFmtId="0" fontId="1" fillId="0" borderId="38" xfId="17" applyBorder="1" applyAlignment="1">
      <alignment horizontal="center" vertical="center"/>
    </xf>
    <xf numFmtId="0" fontId="37" fillId="0" borderId="39" xfId="17" applyFont="1" applyBorder="1" applyAlignment="1">
      <alignment horizontal="center" vertical="center" wrapText="1"/>
    </xf>
    <xf numFmtId="0" fontId="37" fillId="0" borderId="23" xfId="17" applyFont="1" applyBorder="1" applyAlignment="1">
      <alignment horizontal="center" vertical="center" wrapText="1"/>
    </xf>
    <xf numFmtId="0" fontId="33" fillId="16" borderId="0" xfId="17" applyFont="1" applyFill="1" applyAlignment="1">
      <alignment horizontal="center" vertical="center"/>
    </xf>
    <xf numFmtId="179" fontId="130" fillId="0" borderId="125" xfId="17" applyNumberFormat="1" applyFont="1" applyBorder="1" applyAlignment="1">
      <alignment horizontal="center" vertical="center" shrinkToFit="1"/>
    </xf>
    <xf numFmtId="179" fontId="130" fillId="0" borderId="126" xfId="17" applyNumberFormat="1" applyFont="1" applyBorder="1" applyAlignment="1">
      <alignment horizontal="center" vertical="center" shrinkToFit="1"/>
    </xf>
    <xf numFmtId="0" fontId="47" fillId="0" borderId="40" xfId="17" applyFont="1" applyBorder="1" applyAlignment="1">
      <alignment horizontal="center" vertical="center"/>
    </xf>
    <xf numFmtId="0" fontId="47" fillId="0" borderId="41" xfId="17" applyFont="1" applyBorder="1" applyAlignment="1">
      <alignment horizontal="center" vertical="center"/>
    </xf>
    <xf numFmtId="0" fontId="10" fillId="6" borderId="101" xfId="17" applyFont="1" applyFill="1" applyBorder="1" applyAlignment="1">
      <alignment horizontal="center" vertical="center" wrapText="1"/>
    </xf>
    <xf numFmtId="0" fontId="10" fillId="6" borderId="99" xfId="17" applyFont="1" applyFill="1" applyBorder="1" applyAlignment="1">
      <alignment horizontal="center" vertical="center" wrapText="1"/>
    </xf>
    <xf numFmtId="0" fontId="10" fillId="6" borderId="102" xfId="17" applyFont="1" applyFill="1" applyBorder="1" applyAlignment="1">
      <alignment horizontal="center" vertical="center" wrapText="1"/>
    </xf>
    <xf numFmtId="0" fontId="36" fillId="18" borderId="139" xfId="17" applyFont="1" applyFill="1" applyBorder="1" applyAlignment="1">
      <alignment horizontal="left" vertical="top" wrapText="1"/>
    </xf>
    <xf numFmtId="0" fontId="36" fillId="18" borderId="135" xfId="17" applyFont="1" applyFill="1" applyBorder="1" applyAlignment="1">
      <alignment horizontal="left" vertical="top" wrapText="1"/>
    </xf>
    <xf numFmtId="0" fontId="36" fillId="18" borderId="136" xfId="17" applyFont="1" applyFill="1" applyBorder="1" applyAlignment="1">
      <alignment horizontal="left" vertical="top" wrapText="1"/>
    </xf>
    <xf numFmtId="0" fontId="36" fillId="18" borderId="42" xfId="18" applyFont="1" applyFill="1" applyBorder="1" applyAlignment="1">
      <alignment horizontal="center" vertical="center"/>
    </xf>
    <xf numFmtId="0" fontId="36" fillId="18" borderId="43" xfId="18" applyFont="1" applyFill="1" applyBorder="1" applyAlignment="1">
      <alignment horizontal="center" vertical="center"/>
    </xf>
    <xf numFmtId="0" fontId="11" fillId="0" borderId="131" xfId="17" applyFont="1" applyBorder="1" applyAlignment="1">
      <alignment horizontal="center" vertical="center" wrapText="1"/>
    </xf>
    <xf numFmtId="0" fontId="11" fillId="0" borderId="132" xfId="17" applyFont="1" applyBorder="1" applyAlignment="1">
      <alignment horizontal="center" vertical="center" wrapText="1"/>
    </xf>
    <xf numFmtId="0" fontId="11" fillId="0" borderId="133" xfId="17" applyFont="1" applyBorder="1" applyAlignment="1">
      <alignment horizontal="center" vertical="center" wrapText="1"/>
    </xf>
    <xf numFmtId="0" fontId="54" fillId="18" borderId="67" xfId="17" applyFont="1" applyFill="1" applyBorder="1" applyAlignment="1">
      <alignment horizontal="center" vertical="center"/>
    </xf>
    <xf numFmtId="0" fontId="54" fillId="18" borderId="68" xfId="17" applyFont="1" applyFill="1" applyBorder="1" applyAlignment="1">
      <alignment horizontal="center" vertical="center"/>
    </xf>
    <xf numFmtId="0" fontId="54" fillId="18" borderId="69" xfId="17" applyFont="1" applyFill="1" applyBorder="1" applyAlignment="1">
      <alignment horizontal="center" vertical="center"/>
    </xf>
    <xf numFmtId="0" fontId="36" fillId="18" borderId="226" xfId="17" applyFont="1" applyFill="1" applyBorder="1" applyAlignment="1">
      <alignment horizontal="left" vertical="top" wrapText="1"/>
    </xf>
    <xf numFmtId="0" fontId="36" fillId="18" borderId="224" xfId="17" applyFont="1" applyFill="1" applyBorder="1" applyAlignment="1">
      <alignment horizontal="left" vertical="top" wrapText="1"/>
    </xf>
    <xf numFmtId="0" fontId="36" fillId="18" borderId="225" xfId="17" applyFont="1" applyFill="1" applyBorder="1" applyAlignment="1">
      <alignment horizontal="left" vertical="top" wrapText="1"/>
    </xf>
    <xf numFmtId="0" fontId="105" fillId="18" borderId="223" xfId="17" applyFont="1" applyFill="1" applyBorder="1" applyAlignment="1">
      <alignment horizontal="left" vertical="top" wrapText="1"/>
    </xf>
    <xf numFmtId="0" fontId="105" fillId="18" borderId="224" xfId="17" applyFont="1" applyFill="1" applyBorder="1" applyAlignment="1">
      <alignment horizontal="left" vertical="top" wrapText="1"/>
    </xf>
    <xf numFmtId="0" fontId="105" fillId="18" borderId="225" xfId="17" applyFont="1" applyFill="1" applyBorder="1" applyAlignment="1">
      <alignment horizontal="left" vertical="top" wrapText="1"/>
    </xf>
    <xf numFmtId="0" fontId="12" fillId="18" borderId="139" xfId="17" applyFont="1" applyFill="1" applyBorder="1" applyAlignment="1">
      <alignment horizontal="left" vertical="top" wrapText="1"/>
    </xf>
    <xf numFmtId="0" fontId="12" fillId="18" borderId="135" xfId="17" applyFont="1" applyFill="1" applyBorder="1" applyAlignment="1">
      <alignment horizontal="left" vertical="top" wrapText="1"/>
    </xf>
    <xf numFmtId="0" fontId="12" fillId="18" borderId="136" xfId="17" applyFont="1" applyFill="1" applyBorder="1" applyAlignment="1">
      <alignment horizontal="left" vertical="top" wrapText="1"/>
    </xf>
    <xf numFmtId="0" fontId="36" fillId="18" borderId="144" xfId="17" applyFont="1" applyFill="1" applyBorder="1" applyAlignment="1">
      <alignment horizontal="left" vertical="top" wrapText="1"/>
    </xf>
    <xf numFmtId="0" fontId="36" fillId="18" borderId="137" xfId="17" applyFont="1" applyFill="1" applyBorder="1" applyAlignment="1">
      <alignment horizontal="left" vertical="top" wrapText="1"/>
    </xf>
    <xf numFmtId="0" fontId="91" fillId="18" borderId="139" xfId="17" applyFont="1" applyFill="1" applyBorder="1" applyAlignment="1">
      <alignment horizontal="left" vertical="top" wrapText="1"/>
    </xf>
    <xf numFmtId="0" fontId="91" fillId="18" borderId="135" xfId="17" applyFont="1" applyFill="1" applyBorder="1" applyAlignment="1">
      <alignment horizontal="left" vertical="top" wrapText="1"/>
    </xf>
    <xf numFmtId="0" fontId="91" fillId="18" borderId="136" xfId="17" applyFont="1" applyFill="1" applyBorder="1" applyAlignment="1">
      <alignment horizontal="left" vertical="top" wrapText="1"/>
    </xf>
    <xf numFmtId="0" fontId="12" fillId="18" borderId="139" xfId="2" applyFont="1" applyFill="1" applyBorder="1" applyAlignment="1">
      <alignment horizontal="left" vertical="top" wrapText="1"/>
    </xf>
    <xf numFmtId="0" fontId="12" fillId="18" borderId="135" xfId="2" applyFont="1" applyFill="1" applyBorder="1" applyAlignment="1">
      <alignment horizontal="left" vertical="top" wrapText="1"/>
    </xf>
    <xf numFmtId="0" fontId="12" fillId="18" borderId="136" xfId="2" applyFont="1" applyFill="1" applyBorder="1" applyAlignment="1">
      <alignment horizontal="left" vertical="top" wrapText="1"/>
    </xf>
    <xf numFmtId="0" fontId="59" fillId="11" borderId="155" xfId="17" applyFont="1" applyFill="1" applyBorder="1" applyAlignment="1">
      <alignment horizontal="right" vertical="center" wrapText="1"/>
    </xf>
    <xf numFmtId="0" fontId="60" fillId="11" borderId="155" xfId="0" applyFont="1" applyFill="1" applyBorder="1" applyAlignment="1">
      <alignment horizontal="right" vertical="center"/>
    </xf>
    <xf numFmtId="0" fontId="0" fillId="11" borderId="155" xfId="0" applyFill="1" applyBorder="1" applyAlignment="1">
      <alignment horizontal="right" vertical="center"/>
    </xf>
    <xf numFmtId="180" fontId="59" fillId="11" borderId="155" xfId="17" applyNumberFormat="1" applyFont="1" applyFill="1" applyBorder="1" applyAlignment="1">
      <alignment horizontal="center" vertical="center" wrapText="1"/>
    </xf>
    <xf numFmtId="180" fontId="0" fillId="11" borderId="155" xfId="0" applyNumberFormat="1" applyFill="1" applyBorder="1" applyAlignment="1">
      <alignment horizontal="center" vertical="center" wrapText="1"/>
    </xf>
    <xf numFmtId="0" fontId="61" fillId="12" borderId="156" xfId="17" applyFont="1" applyFill="1" applyBorder="1" applyAlignment="1">
      <alignment horizontal="center" vertical="center" wrapText="1"/>
    </xf>
    <xf numFmtId="0" fontId="62" fillId="12" borderId="156" xfId="0" applyFont="1" applyFill="1" applyBorder="1" applyAlignment="1">
      <alignment horizontal="center" vertical="center"/>
    </xf>
    <xf numFmtId="0" fontId="61" fillId="9" borderId="156" xfId="0" applyFont="1" applyFill="1" applyBorder="1" applyAlignment="1">
      <alignment horizontal="center" vertical="center"/>
    </xf>
    <xf numFmtId="0" fontId="64" fillId="9" borderId="156" xfId="0" applyFont="1" applyFill="1" applyBorder="1" applyAlignment="1">
      <alignment horizontal="center" vertical="center"/>
    </xf>
    <xf numFmtId="0" fontId="66" fillId="17" borderId="53" xfId="16" applyFont="1" applyFill="1" applyBorder="1" applyAlignment="1">
      <alignment horizontal="center" vertical="center"/>
    </xf>
    <xf numFmtId="0" fontId="66" fillId="17" borderId="58" xfId="16" applyFont="1" applyFill="1" applyBorder="1" applyAlignment="1">
      <alignment horizontal="center" vertical="center"/>
    </xf>
    <xf numFmtId="0" fontId="66" fillId="17" borderId="60" xfId="16" applyFont="1" applyFill="1" applyBorder="1" applyAlignment="1">
      <alignment horizontal="center" vertical="center"/>
    </xf>
    <xf numFmtId="0" fontId="67" fillId="2" borderId="54" xfId="16" applyFont="1" applyFill="1" applyBorder="1" applyAlignment="1">
      <alignment vertical="center" wrapText="1"/>
    </xf>
    <xf numFmtId="0" fontId="67" fillId="2" borderId="55" xfId="16" applyFont="1" applyFill="1" applyBorder="1" applyAlignment="1">
      <alignment vertical="center" wrapText="1"/>
    </xf>
    <xf numFmtId="0" fontId="67" fillId="2" borderId="56" xfId="16" applyFont="1" applyFill="1" applyBorder="1" applyAlignment="1">
      <alignment vertical="center" wrapText="1"/>
    </xf>
    <xf numFmtId="0" fontId="67" fillId="2" borderId="48" xfId="16" applyFont="1" applyFill="1" applyBorder="1" applyAlignment="1">
      <alignment vertical="center" wrapText="1"/>
    </xf>
    <xf numFmtId="0" fontId="67" fillId="2" borderId="0" xfId="16" applyFont="1" applyFill="1" applyAlignment="1">
      <alignment vertical="center" wrapText="1"/>
    </xf>
    <xf numFmtId="0" fontId="67" fillId="2" borderId="49" xfId="16" applyFont="1" applyFill="1" applyBorder="1" applyAlignment="1">
      <alignment vertical="center" wrapText="1"/>
    </xf>
    <xf numFmtId="0" fontId="67" fillId="2" borderId="61" xfId="16" applyFont="1" applyFill="1" applyBorder="1" applyAlignment="1">
      <alignment vertical="center" wrapText="1"/>
    </xf>
    <xf numFmtId="0" fontId="67" fillId="2" borderId="62" xfId="16" applyFont="1" applyFill="1" applyBorder="1" applyAlignment="1">
      <alignment vertical="center" wrapText="1"/>
    </xf>
    <xf numFmtId="0" fontId="67" fillId="2" borderId="63" xfId="16" applyFont="1" applyFill="1" applyBorder="1" applyAlignment="1">
      <alignment vertical="center" wrapText="1"/>
    </xf>
    <xf numFmtId="0" fontId="67" fillId="2" borderId="54" xfId="16" applyFont="1" applyFill="1" applyBorder="1" applyAlignment="1">
      <alignment horizontal="left" vertical="center" wrapText="1"/>
    </xf>
    <xf numFmtId="0" fontId="67" fillId="2" borderId="55" xfId="16" applyFont="1" applyFill="1" applyBorder="1" applyAlignment="1">
      <alignment horizontal="left" vertical="center" wrapText="1"/>
    </xf>
    <xf numFmtId="0" fontId="67" fillId="2" borderId="57" xfId="16" applyFont="1" applyFill="1" applyBorder="1" applyAlignment="1">
      <alignment horizontal="left" vertical="center" wrapText="1"/>
    </xf>
    <xf numFmtId="0" fontId="67" fillId="2" borderId="48" xfId="16" applyFont="1" applyFill="1" applyBorder="1" applyAlignment="1">
      <alignment horizontal="left" vertical="center" wrapText="1"/>
    </xf>
    <xf numFmtId="0" fontId="67" fillId="2" borderId="0" xfId="16" applyFont="1" applyFill="1" applyAlignment="1">
      <alignment horizontal="left" vertical="center" wrapText="1"/>
    </xf>
    <xf numFmtId="0" fontId="67" fillId="2" borderId="59" xfId="16" applyFont="1" applyFill="1" applyBorder="1" applyAlignment="1">
      <alignment horizontal="left" vertical="center" wrapText="1"/>
    </xf>
    <xf numFmtId="0" fontId="67" fillId="2" borderId="61" xfId="16" applyFont="1" applyFill="1" applyBorder="1" applyAlignment="1">
      <alignment horizontal="left" vertical="center" wrapText="1"/>
    </xf>
    <xf numFmtId="0" fontId="67" fillId="2" borderId="62" xfId="16" applyFont="1" applyFill="1" applyBorder="1" applyAlignment="1">
      <alignment horizontal="left" vertical="center" wrapText="1"/>
    </xf>
    <xf numFmtId="0" fontId="67" fillId="2" borderId="64" xfId="16" applyFont="1" applyFill="1" applyBorder="1" applyAlignment="1">
      <alignment horizontal="left" vertical="center" wrapText="1"/>
    </xf>
    <xf numFmtId="0" fontId="7" fillId="5" borderId="18" xfId="17" applyFont="1" applyFill="1" applyBorder="1" applyAlignment="1">
      <alignment horizontal="center" vertical="center" wrapText="1"/>
    </xf>
    <xf numFmtId="0" fontId="59" fillId="24" borderId="149" xfId="17" applyFont="1" applyFill="1" applyBorder="1" applyAlignment="1">
      <alignment horizontal="center" vertical="center" wrapText="1"/>
    </xf>
    <xf numFmtId="0" fontId="57" fillId="15" borderId="149" xfId="17" applyFont="1" applyFill="1" applyBorder="1" applyAlignment="1">
      <alignment horizontal="center" vertical="center" wrapText="1"/>
    </xf>
    <xf numFmtId="0" fontId="0" fillId="15" borderId="149" xfId="0" applyFill="1" applyBorder="1" applyAlignment="1">
      <alignment horizontal="center" vertical="center" wrapText="1"/>
    </xf>
    <xf numFmtId="180" fontId="59" fillId="3" borderId="151" xfId="17" applyNumberFormat="1" applyFont="1" applyFill="1" applyBorder="1" applyAlignment="1">
      <alignment horizontal="center" vertical="center" wrapText="1"/>
    </xf>
    <xf numFmtId="180" fontId="59" fillId="3" borderId="153" xfId="17" applyNumberFormat="1" applyFont="1" applyFill="1" applyBorder="1" applyAlignment="1">
      <alignment horizontal="center" vertical="center" wrapText="1"/>
    </xf>
    <xf numFmtId="0" fontId="67" fillId="3" borderId="151" xfId="17" applyFont="1" applyFill="1" applyBorder="1" applyAlignment="1">
      <alignment horizontal="center" vertical="center" wrapText="1"/>
    </xf>
    <xf numFmtId="0" fontId="67" fillId="3" borderId="152" xfId="17" applyFont="1" applyFill="1" applyBorder="1" applyAlignment="1">
      <alignment horizontal="center" vertical="center" wrapText="1"/>
    </xf>
    <xf numFmtId="0" fontId="67" fillId="3" borderId="153" xfId="17" applyFont="1" applyFill="1" applyBorder="1" applyAlignment="1">
      <alignment horizontal="center" vertical="center" wrapText="1"/>
    </xf>
    <xf numFmtId="0" fontId="42" fillId="18" borderId="0" xfId="17" applyFont="1" applyFill="1" applyAlignment="1">
      <alignment horizontal="left" vertical="center"/>
    </xf>
    <xf numFmtId="0" fontId="93" fillId="18" borderId="139" xfId="2" applyFont="1" applyFill="1" applyBorder="1" applyAlignment="1">
      <alignment horizontal="left" vertical="top" wrapText="1"/>
    </xf>
    <xf numFmtId="0" fontId="93" fillId="18" borderId="135" xfId="2" applyFont="1" applyFill="1" applyBorder="1" applyAlignment="1">
      <alignment horizontal="left" vertical="top" wrapText="1"/>
    </xf>
    <xf numFmtId="0" fontId="93" fillId="18" borderId="136" xfId="2" applyFont="1" applyFill="1" applyBorder="1" applyAlignment="1">
      <alignment horizontal="left" vertical="top" wrapText="1"/>
    </xf>
    <xf numFmtId="0" fontId="176" fillId="50" borderId="0" xfId="4" applyFont="1" applyFill="1" applyAlignment="1">
      <alignment vertical="center" wrapText="1"/>
    </xf>
    <xf numFmtId="0" fontId="177" fillId="50" borderId="0" xfId="0" applyFont="1" applyFill="1">
      <alignment vertical="center"/>
    </xf>
    <xf numFmtId="0" fontId="131" fillId="41" borderId="0" xfId="2" applyFont="1" applyFill="1" applyAlignment="1">
      <alignment horizontal="center" vertical="center"/>
    </xf>
    <xf numFmtId="0" fontId="6" fillId="0" borderId="0" xfId="2">
      <alignment vertical="center"/>
    </xf>
    <xf numFmtId="0" fontId="183" fillId="8" borderId="0" xfId="2" applyFont="1" applyFill="1" applyAlignment="1">
      <alignment horizontal="center" vertical="center"/>
    </xf>
    <xf numFmtId="0" fontId="26" fillId="8" borderId="0" xfId="2" applyFont="1" applyFill="1" applyAlignment="1">
      <alignment horizontal="center" vertical="center"/>
    </xf>
    <xf numFmtId="0" fontId="173" fillId="8" borderId="0" xfId="2" applyFont="1" applyFill="1" applyAlignment="1">
      <alignment horizontal="center" vertical="center" wrapText="1"/>
    </xf>
    <xf numFmtId="0" fontId="173" fillId="8" borderId="0" xfId="2" applyFont="1" applyFill="1" applyAlignment="1">
      <alignment horizontal="center" vertical="center"/>
    </xf>
    <xf numFmtId="0" fontId="155" fillId="3" borderId="0" xfId="2" applyFont="1" applyFill="1" applyAlignment="1">
      <alignment vertical="top" wrapText="1"/>
    </xf>
    <xf numFmtId="0" fontId="156" fillId="3" borderId="0" xfId="2" applyFont="1" applyFill="1" applyAlignment="1">
      <alignment vertical="top" wrapText="1"/>
    </xf>
    <xf numFmtId="0" fontId="6" fillId="3" borderId="0" xfId="2" applyFill="1" applyAlignment="1">
      <alignment vertical="top" wrapText="1"/>
    </xf>
    <xf numFmtId="0" fontId="50" fillId="49" borderId="0" xfId="2" applyFont="1" applyFill="1" applyAlignment="1">
      <alignment horizontal="left" vertical="top" wrapText="1" indent="1"/>
    </xf>
    <xf numFmtId="0" fontId="175" fillId="49" borderId="0" xfId="2" applyFont="1" applyFill="1" applyAlignment="1">
      <alignment horizontal="left" vertical="top" wrapText="1" indent="1"/>
    </xf>
    <xf numFmtId="14" fontId="85" fillId="20" borderId="236" xfId="1" applyNumberFormat="1" applyFont="1" applyFill="1" applyBorder="1" applyAlignment="1" applyProtection="1">
      <alignment horizontal="center" vertical="center" wrapText="1"/>
    </xf>
    <xf numFmtId="14" fontId="85" fillId="20" borderId="237" xfId="1" applyNumberFormat="1" applyFont="1" applyFill="1" applyBorder="1" applyAlignment="1" applyProtection="1">
      <alignment horizontal="center" vertical="center" wrapText="1"/>
    </xf>
    <xf numFmtId="14" fontId="85" fillId="20" borderId="236" xfId="2" applyNumberFormat="1" applyFont="1" applyFill="1" applyBorder="1" applyAlignment="1">
      <alignment horizontal="center" vertical="center" wrapText="1" shrinkToFit="1"/>
    </xf>
    <xf numFmtId="14" fontId="85" fillId="20" borderId="237" xfId="2" applyNumberFormat="1" applyFont="1" applyFill="1" applyBorder="1" applyAlignment="1">
      <alignment horizontal="center" vertical="center" wrapText="1" shrinkToFit="1"/>
    </xf>
    <xf numFmtId="14" fontId="85" fillId="20" borderId="236" xfId="1" applyNumberFormat="1" applyFont="1" applyFill="1" applyBorder="1" applyAlignment="1" applyProtection="1">
      <alignment horizontal="center" vertical="center" shrinkToFit="1"/>
    </xf>
    <xf numFmtId="14" fontId="85" fillId="20" borderId="237" xfId="1" applyNumberFormat="1" applyFont="1" applyFill="1" applyBorder="1" applyAlignment="1" applyProtection="1">
      <alignment horizontal="center" vertical="center" shrinkToFit="1"/>
    </xf>
    <xf numFmtId="14" fontId="85" fillId="20" borderId="84" xfId="1" applyNumberFormat="1" applyFont="1" applyFill="1" applyBorder="1" applyAlignment="1" applyProtection="1">
      <alignment horizontal="center" vertical="center" wrapText="1"/>
    </xf>
    <xf numFmtId="14" fontId="85" fillId="20" borderId="105" xfId="1" applyNumberFormat="1" applyFont="1" applyFill="1" applyBorder="1" applyAlignment="1" applyProtection="1">
      <alignment horizontal="center" vertical="center" wrapText="1"/>
    </xf>
    <xf numFmtId="14" fontId="85" fillId="20" borderId="1" xfId="1" applyNumberFormat="1" applyFont="1" applyFill="1" applyBorder="1" applyAlignment="1" applyProtection="1">
      <alignment horizontal="center" vertical="center" shrinkToFit="1"/>
    </xf>
    <xf numFmtId="14" fontId="85" fillId="20" borderId="75" xfId="1" applyNumberFormat="1" applyFont="1" applyFill="1" applyBorder="1" applyAlignment="1" applyProtection="1">
      <alignment horizontal="center" vertical="center" shrinkToFit="1"/>
    </xf>
    <xf numFmtId="14" fontId="85" fillId="20" borderId="86" xfId="2" applyNumberFormat="1" applyFont="1" applyFill="1" applyBorder="1" applyAlignment="1">
      <alignment horizontal="center" vertical="center" wrapText="1" shrinkToFit="1"/>
    </xf>
    <xf numFmtId="14" fontId="85" fillId="20" borderId="1" xfId="2" applyNumberFormat="1" applyFont="1" applyFill="1" applyBorder="1" applyAlignment="1">
      <alignment horizontal="center" vertical="center" wrapText="1" shrinkToFit="1"/>
    </xf>
    <xf numFmtId="14" fontId="85" fillId="20" borderId="86" xfId="1" applyNumberFormat="1" applyFont="1" applyFill="1" applyBorder="1" applyAlignment="1" applyProtection="1">
      <alignment horizontal="center" vertical="center" shrinkToFit="1"/>
    </xf>
    <xf numFmtId="14" fontId="85" fillId="20" borderId="86" xfId="2" applyNumberFormat="1" applyFont="1" applyFill="1" applyBorder="1" applyAlignment="1">
      <alignment horizontal="center" vertical="center" shrinkToFit="1"/>
    </xf>
    <xf numFmtId="14" fontId="85" fillId="20" borderId="1" xfId="2" applyNumberFormat="1" applyFont="1" applyFill="1" applyBorder="1" applyAlignment="1">
      <alignment horizontal="center" vertical="center" shrinkToFit="1"/>
    </xf>
    <xf numFmtId="14" fontId="85" fillId="20" borderId="75" xfId="2" applyNumberFormat="1" applyFont="1" applyFill="1" applyBorder="1" applyAlignment="1">
      <alignment horizontal="center" vertical="center" shrinkToFit="1"/>
    </xf>
    <xf numFmtId="0" fontId="127" fillId="0" borderId="234" xfId="2" applyFont="1" applyBorder="1" applyAlignment="1">
      <alignment horizontal="left" vertical="top" wrapText="1"/>
    </xf>
    <xf numFmtId="0" fontId="127" fillId="0" borderId="104" xfId="2" applyFont="1" applyBorder="1" applyAlignment="1">
      <alignment horizontal="left" vertical="top" wrapText="1"/>
    </xf>
    <xf numFmtId="0" fontId="167" fillId="18" borderId="189" xfId="2" applyFont="1" applyFill="1" applyBorder="1" applyAlignment="1">
      <alignment horizontal="center" vertical="center" wrapText="1"/>
    </xf>
    <xf numFmtId="0" fontId="167" fillId="18" borderId="190" xfId="2" applyFont="1" applyFill="1" applyBorder="1" applyAlignment="1">
      <alignment horizontal="center" vertical="center" wrapText="1"/>
    </xf>
    <xf numFmtId="0" fontId="167" fillId="18" borderId="191" xfId="2" applyFont="1" applyFill="1" applyBorder="1" applyAlignment="1">
      <alignment horizontal="center" vertical="center" wrapText="1"/>
    </xf>
    <xf numFmtId="0" fontId="6" fillId="5" borderId="171" xfId="2" applyFill="1" applyBorder="1">
      <alignment vertical="center"/>
    </xf>
    <xf numFmtId="0" fontId="6" fillId="5" borderId="172" xfId="2" applyFill="1" applyBorder="1">
      <alignment vertical="center"/>
    </xf>
    <xf numFmtId="0" fontId="6" fillId="5" borderId="173" xfId="2" applyFill="1" applyBorder="1">
      <alignment vertical="center"/>
    </xf>
    <xf numFmtId="0" fontId="21" fillId="5" borderId="44" xfId="2" applyFont="1" applyFill="1" applyBorder="1" applyAlignment="1">
      <alignment horizontal="center" vertical="top" wrapText="1"/>
    </xf>
    <xf numFmtId="0" fontId="21" fillId="5" borderId="41" xfId="2" applyFont="1" applyFill="1" applyBorder="1" applyAlignment="1">
      <alignment horizontal="center" vertical="top" wrapText="1"/>
    </xf>
    <xf numFmtId="0" fontId="21" fillId="5" borderId="45" xfId="2" applyFont="1" applyFill="1" applyBorder="1" applyAlignment="1">
      <alignment horizontal="center" vertical="top" wrapText="1"/>
    </xf>
    <xf numFmtId="0" fontId="21" fillId="5" borderId="46" xfId="2" applyFont="1" applyFill="1" applyBorder="1" applyAlignment="1">
      <alignment horizontal="center" vertical="top" wrapText="1"/>
    </xf>
    <xf numFmtId="0" fontId="21" fillId="5" borderId="47" xfId="2" applyFont="1" applyFill="1" applyBorder="1" applyAlignment="1">
      <alignment horizontal="center" vertical="top" wrapText="1"/>
    </xf>
    <xf numFmtId="0" fontId="1" fillId="5" borderId="6" xfId="2" applyFont="1" applyFill="1" applyBorder="1" applyAlignment="1">
      <alignment vertical="top" wrapText="1"/>
    </xf>
    <xf numFmtId="0" fontId="6" fillId="5" borderId="0" xfId="2" applyFill="1" applyAlignment="1">
      <alignment vertical="top" wrapText="1"/>
    </xf>
    <xf numFmtId="0" fontId="6" fillId="5" borderId="7" xfId="2" applyFill="1" applyBorder="1" applyAlignment="1">
      <alignment vertical="top" wrapText="1"/>
    </xf>
    <xf numFmtId="0" fontId="146" fillId="22" borderId="187" xfId="2" applyFont="1" applyFill="1" applyBorder="1" applyAlignment="1">
      <alignment horizontal="center" vertical="center" shrinkToFit="1"/>
    </xf>
    <xf numFmtId="0" fontId="146" fillId="22" borderId="176" xfId="2" applyFont="1" applyFill="1" applyBorder="1" applyAlignment="1">
      <alignment horizontal="center" vertical="center" shrinkToFit="1"/>
    </xf>
    <xf numFmtId="0" fontId="79" fillId="5" borderId="184" xfId="2" applyFont="1" applyFill="1" applyBorder="1" applyAlignment="1">
      <alignment horizontal="center" vertical="center"/>
    </xf>
    <xf numFmtId="0" fontId="79" fillId="5" borderId="185" xfId="2" applyFont="1" applyFill="1" applyBorder="1" applyAlignment="1">
      <alignment horizontal="center" vertical="center"/>
    </xf>
    <xf numFmtId="0" fontId="79" fillId="5" borderId="186" xfId="2" applyFont="1" applyFill="1" applyBorder="1" applyAlignment="1">
      <alignment horizontal="center" vertical="center"/>
    </xf>
    <xf numFmtId="0" fontId="6" fillId="0" borderId="0" xfId="2" applyAlignment="1">
      <alignment horizontal="center" vertical="center" wrapText="1"/>
    </xf>
    <xf numFmtId="0" fontId="79" fillId="32" borderId="0" xfId="2" applyFont="1" applyFill="1" applyAlignment="1">
      <alignment horizontal="left" vertical="center" wrapText="1"/>
    </xf>
    <xf numFmtId="0" fontId="79" fillId="32" borderId="0" xfId="2" applyFont="1" applyFill="1" applyAlignment="1">
      <alignment horizontal="left" vertical="center"/>
    </xf>
    <xf numFmtId="0" fontId="1" fillId="14" borderId="166" xfId="2" applyFont="1" applyFill="1" applyBorder="1" applyAlignment="1">
      <alignment vertical="top" wrapText="1"/>
    </xf>
    <xf numFmtId="0" fontId="6" fillId="0" borderId="161" xfId="2" applyBorder="1" applyAlignment="1">
      <alignment vertical="top" wrapText="1"/>
    </xf>
    <xf numFmtId="0" fontId="132" fillId="0" borderId="0" xfId="1" applyFont="1" applyAlignment="1" applyProtection="1">
      <alignment vertical="center"/>
    </xf>
    <xf numFmtId="0" fontId="6" fillId="23" borderId="163" xfId="2" applyFill="1" applyBorder="1" applyAlignment="1">
      <alignment horizontal="left" vertical="top" wrapText="1"/>
    </xf>
    <xf numFmtId="0" fontId="6" fillId="23" borderId="66" xfId="2" applyFill="1" applyBorder="1" applyAlignment="1">
      <alignment horizontal="left" vertical="top" wrapText="1"/>
    </xf>
    <xf numFmtId="0" fontId="6" fillId="23" borderId="77" xfId="2" applyFill="1" applyBorder="1" applyAlignment="1">
      <alignment horizontal="left" vertical="top" wrapText="1"/>
    </xf>
    <xf numFmtId="0" fontId="1" fillId="27" borderId="163" xfId="2" applyFont="1" applyFill="1" applyBorder="1" applyAlignment="1">
      <alignment horizontal="left" vertical="top" wrapText="1"/>
    </xf>
    <xf numFmtId="0" fontId="1" fillId="27" borderId="162" xfId="2" applyFont="1" applyFill="1" applyBorder="1" applyAlignment="1">
      <alignment horizontal="left" vertical="top" wrapText="1"/>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6" fillId="2" borderId="164" xfId="2" applyFill="1" applyBorder="1" applyAlignment="1">
      <alignment vertical="top" wrapText="1"/>
    </xf>
    <xf numFmtId="0" fontId="14" fillId="2" borderId="161" xfId="0" applyFont="1" applyFill="1" applyBorder="1" applyAlignment="1">
      <alignment vertical="top" wrapText="1"/>
    </xf>
    <xf numFmtId="0" fontId="1" fillId="2" borderId="164" xfId="2" applyFont="1" applyFill="1" applyBorder="1" applyAlignment="1">
      <alignment horizontal="left" vertical="top" wrapText="1"/>
    </xf>
    <xf numFmtId="0" fontId="1" fillId="2" borderId="161" xfId="2" applyFont="1" applyFill="1" applyBorder="1" applyAlignment="1">
      <alignment horizontal="left" vertical="top" wrapText="1"/>
    </xf>
    <xf numFmtId="0" fontId="178" fillId="40" borderId="0" xfId="0" applyFont="1" applyFill="1" applyAlignment="1">
      <alignment horizontal="left" vertical="center" wrapText="1"/>
    </xf>
    <xf numFmtId="0" fontId="181" fillId="48" borderId="0" xfId="1" applyFont="1" applyFill="1" applyAlignment="1" applyProtection="1">
      <alignment vertical="center" wrapText="1"/>
    </xf>
    <xf numFmtId="0" fontId="182" fillId="48" borderId="0" xfId="0" applyFont="1" applyFill="1">
      <alignment vertical="center"/>
    </xf>
    <xf numFmtId="0" fontId="179" fillId="48" borderId="0" xfId="0" applyFont="1" applyFill="1" applyAlignment="1">
      <alignment horizontal="left" vertical="center" wrapText="1"/>
    </xf>
    <xf numFmtId="0" fontId="25" fillId="18" borderId="0" xfId="19" applyFont="1" applyFill="1" applyAlignment="1">
      <alignment vertical="center" wrapText="1"/>
    </xf>
    <xf numFmtId="0" fontId="25" fillId="18" borderId="0" xfId="19" applyFont="1" applyFill="1" applyAlignment="1">
      <alignment horizontal="left" vertical="center" wrapText="1"/>
    </xf>
    <xf numFmtId="0" fontId="69" fillId="22" borderId="206" xfId="0" applyFont="1" applyFill="1" applyBorder="1" applyAlignment="1">
      <alignment horizontal="center" vertical="center"/>
    </xf>
    <xf numFmtId="0" fontId="69" fillId="22" borderId="79" xfId="0" applyFont="1" applyFill="1" applyBorder="1" applyAlignment="1">
      <alignment horizontal="center" vertical="center"/>
    </xf>
    <xf numFmtId="0" fontId="69" fillId="28" borderId="206" xfId="0" applyFont="1" applyFill="1" applyBorder="1" applyAlignment="1">
      <alignment horizontal="center" vertical="center"/>
    </xf>
    <xf numFmtId="0" fontId="69" fillId="28" borderId="79" xfId="0" applyFont="1" applyFill="1" applyBorder="1" applyAlignment="1">
      <alignment horizontal="center" vertical="center"/>
    </xf>
    <xf numFmtId="0" fontId="69" fillId="28" borderId="80" xfId="0" applyFont="1" applyFill="1" applyBorder="1" applyAlignment="1">
      <alignment horizontal="center" vertical="center"/>
    </xf>
    <xf numFmtId="0" fontId="69" fillId="37" borderId="198" xfId="0" applyFont="1" applyFill="1" applyBorder="1" applyAlignment="1">
      <alignment horizontal="center" vertical="center"/>
    </xf>
    <xf numFmtId="0" fontId="69" fillId="37" borderId="199" xfId="0" applyFont="1" applyFill="1" applyBorder="1" applyAlignment="1">
      <alignment horizontal="center" vertical="center"/>
    </xf>
    <xf numFmtId="0" fontId="69" fillId="22" borderId="198" xfId="0" applyFont="1" applyFill="1" applyBorder="1" applyAlignment="1">
      <alignment horizontal="center" vertical="center"/>
    </xf>
    <xf numFmtId="0" fontId="69" fillId="22" borderId="200" xfId="0" applyFont="1" applyFill="1" applyBorder="1" applyAlignment="1">
      <alignment horizontal="center" vertical="center"/>
    </xf>
    <xf numFmtId="0" fontId="69" fillId="22" borderId="201" xfId="0" applyFont="1" applyFill="1" applyBorder="1" applyAlignment="1">
      <alignment horizontal="center" vertical="center"/>
    </xf>
    <xf numFmtId="0" fontId="69" fillId="28" borderId="198" xfId="0" applyFont="1" applyFill="1" applyBorder="1" applyAlignment="1">
      <alignment horizontal="center" vertical="center"/>
    </xf>
    <xf numFmtId="0" fontId="69" fillId="28" borderId="200" xfId="0" applyFont="1" applyFill="1" applyBorder="1" applyAlignment="1">
      <alignment horizontal="center" vertical="center"/>
    </xf>
    <xf numFmtId="0" fontId="69" fillId="28" borderId="199" xfId="0" applyFont="1" applyFill="1" applyBorder="1" applyAlignment="1">
      <alignment horizontal="center" vertical="center"/>
    </xf>
    <xf numFmtId="178" fontId="26" fillId="3" borderId="220" xfId="2" applyNumberFormat="1" applyFont="1" applyFill="1" applyBorder="1" applyAlignment="1">
      <alignment horizontal="center" vertical="center"/>
    </xf>
    <xf numFmtId="178" fontId="26" fillId="3" borderId="221" xfId="0" applyNumberFormat="1" applyFont="1" applyFill="1" applyBorder="1" applyAlignment="1">
      <alignment horizontal="center" vertical="center"/>
    </xf>
    <xf numFmtId="178" fontId="26" fillId="3" borderId="221" xfId="2" applyNumberFormat="1" applyFont="1" applyFill="1" applyBorder="1" applyAlignment="1">
      <alignment horizontal="center" vertical="center"/>
    </xf>
    <xf numFmtId="178" fontId="26" fillId="3" borderId="222" xfId="0" applyNumberFormat="1" applyFont="1" applyFill="1" applyBorder="1" applyAlignment="1">
      <alignment horizontal="center" vertical="center"/>
    </xf>
    <xf numFmtId="0" fontId="27" fillId="20" borderId="213" xfId="2" applyFont="1" applyFill="1" applyBorder="1" applyAlignment="1">
      <alignment horizontal="center" vertical="center" shrinkToFit="1"/>
    </xf>
    <xf numFmtId="0" fontId="17" fillId="20" borderId="214" xfId="2" applyFont="1" applyFill="1" applyBorder="1" applyAlignment="1">
      <alignment horizontal="center" vertical="center" shrinkToFit="1"/>
    </xf>
    <xf numFmtId="0" fontId="17" fillId="20" borderId="215" xfId="2" applyFont="1" applyFill="1" applyBorder="1" applyAlignment="1">
      <alignment horizontal="center" vertical="center" shrinkToFit="1"/>
    </xf>
    <xf numFmtId="0" fontId="111" fillId="18" borderId="213" xfId="2" applyFont="1" applyFill="1" applyBorder="1" applyAlignment="1">
      <alignment horizontal="center" vertical="center" wrapText="1" shrinkToFit="1"/>
    </xf>
    <xf numFmtId="0" fontId="31" fillId="18" borderId="214" xfId="2" applyFont="1" applyFill="1" applyBorder="1" applyAlignment="1">
      <alignment horizontal="center" vertical="center" shrinkToFit="1"/>
    </xf>
    <xf numFmtId="0" fontId="31" fillId="18" borderId="215" xfId="2" applyFont="1" applyFill="1" applyBorder="1" applyAlignment="1">
      <alignment horizontal="center" vertical="center" shrinkToFit="1"/>
    </xf>
    <xf numFmtId="0" fontId="111" fillId="28" borderId="213" xfId="2" applyFont="1" applyFill="1" applyBorder="1" applyAlignment="1">
      <alignment horizontal="center" vertical="center" wrapText="1" shrinkToFit="1"/>
    </xf>
    <xf numFmtId="0" fontId="17" fillId="28" borderId="214" xfId="2" applyFont="1" applyFill="1" applyBorder="1" applyAlignment="1">
      <alignment horizontal="center" vertical="center" shrinkToFit="1"/>
    </xf>
    <xf numFmtId="0" fontId="17" fillId="28" borderId="215" xfId="2" applyFont="1" applyFill="1" applyBorder="1" applyAlignment="1">
      <alignment horizontal="center" vertical="center" shrinkToFit="1"/>
    </xf>
    <xf numFmtId="0" fontId="119" fillId="28" borderId="128" xfId="1" applyFont="1" applyFill="1" applyBorder="1" applyAlignment="1" applyProtection="1">
      <alignment horizontal="left" vertical="top" wrapText="1"/>
    </xf>
    <xf numFmtId="0" fontId="119" fillId="28" borderId="197" xfId="1" applyFont="1" applyFill="1" applyBorder="1" applyAlignment="1" applyProtection="1">
      <alignment horizontal="left" vertical="top" wrapText="1"/>
    </xf>
    <xf numFmtId="0" fontId="119" fillId="28" borderId="216" xfId="1" applyFont="1" applyFill="1" applyBorder="1" applyAlignment="1" applyProtection="1">
      <alignment horizontal="left" vertical="top" wrapText="1"/>
    </xf>
    <xf numFmtId="0" fontId="153" fillId="18" borderId="128" xfId="1" applyFont="1" applyFill="1" applyBorder="1" applyAlignment="1" applyProtection="1">
      <alignment horizontal="left" vertical="top" wrapText="1"/>
    </xf>
    <xf numFmtId="0" fontId="117" fillId="18" borderId="197" xfId="1" applyFont="1" applyFill="1" applyBorder="1" applyAlignment="1" applyProtection="1">
      <alignment horizontal="left" vertical="top" wrapText="1"/>
    </xf>
    <xf numFmtId="0" fontId="117" fillId="18" borderId="216" xfId="1" applyFont="1" applyFill="1" applyBorder="1" applyAlignment="1" applyProtection="1">
      <alignment horizontal="left" vertical="top" wrapText="1"/>
    </xf>
    <xf numFmtId="0" fontId="85" fillId="18" borderId="188" xfId="1" applyFont="1" applyFill="1" applyBorder="1" applyAlignment="1" applyProtection="1">
      <alignment horizontal="center" vertical="center" wrapText="1" shrinkToFit="1"/>
    </xf>
    <xf numFmtId="0" fontId="17" fillId="18" borderId="190" xfId="2" applyFont="1" applyFill="1" applyBorder="1" applyAlignment="1">
      <alignment horizontal="center" vertical="center" wrapText="1" shrinkToFit="1"/>
    </xf>
    <xf numFmtId="0" fontId="17" fillId="18" borderId="191" xfId="2" applyFont="1" applyFill="1" applyBorder="1" applyAlignment="1">
      <alignment horizontal="center" vertical="center" wrapText="1" shrinkToFit="1"/>
    </xf>
    <xf numFmtId="0" fontId="119" fillId="18" borderId="206" xfId="2" applyFont="1" applyFill="1" applyBorder="1" applyAlignment="1">
      <alignment horizontal="left" vertical="top" wrapText="1" shrinkToFit="1"/>
    </xf>
    <xf numFmtId="0" fontId="19" fillId="18" borderId="79" xfId="2" applyFont="1" applyFill="1" applyBorder="1" applyAlignment="1">
      <alignment horizontal="left" vertical="top" wrapText="1" shrinkToFit="1"/>
    </xf>
    <xf numFmtId="0" fontId="19" fillId="18" borderId="80"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8" fillId="0" borderId="79" xfId="1" applyBorder="1" applyAlignment="1" applyProtection="1">
      <alignment vertical="center" wrapText="1"/>
    </xf>
    <xf numFmtId="0" fontId="10" fillId="0" borderId="79" xfId="2" applyFont="1" applyBorder="1">
      <alignment vertical="center"/>
    </xf>
    <xf numFmtId="0" fontId="27" fillId="42" borderId="188" xfId="2" applyFont="1" applyFill="1" applyBorder="1" applyAlignment="1">
      <alignment horizontal="center" vertical="center" wrapText="1" shrinkToFit="1"/>
    </xf>
    <xf numFmtId="0" fontId="27" fillId="42" borderId="190" xfId="2" applyFont="1" applyFill="1" applyBorder="1" applyAlignment="1">
      <alignment horizontal="center" vertical="center" wrapText="1" shrinkToFit="1"/>
    </xf>
    <xf numFmtId="0" fontId="27" fillId="42" borderId="191" xfId="2" applyFont="1" applyFill="1" applyBorder="1" applyAlignment="1">
      <alignment horizontal="center" vertical="center" wrapText="1" shrinkToFit="1"/>
    </xf>
    <xf numFmtId="0" fontId="34" fillId="42" borderId="206" xfId="1" applyFont="1" applyFill="1" applyBorder="1" applyAlignment="1" applyProtection="1">
      <alignment horizontal="left" vertical="top" wrapText="1" shrinkToFit="1"/>
    </xf>
    <xf numFmtId="0" fontId="172" fillId="42" borderId="79" xfId="2" applyFont="1" applyFill="1" applyBorder="1" applyAlignment="1">
      <alignment horizontal="left" vertical="top" wrapText="1" shrinkToFit="1"/>
    </xf>
    <xf numFmtId="0" fontId="172" fillId="42" borderId="80" xfId="2" applyFont="1" applyFill="1" applyBorder="1" applyAlignment="1">
      <alignment horizontal="left" vertical="top" wrapText="1" shrinkToFit="1"/>
    </xf>
    <xf numFmtId="0" fontId="117" fillId="18" borderId="124" xfId="1" applyFont="1" applyFill="1" applyBorder="1" applyAlignment="1" applyProtection="1">
      <alignment vertical="top" wrapText="1"/>
    </xf>
    <xf numFmtId="0" fontId="20" fillId="18" borderId="211" xfId="2" applyFont="1" applyFill="1" applyBorder="1" applyAlignment="1">
      <alignment vertical="top" wrapText="1"/>
    </xf>
    <xf numFmtId="0" fontId="20" fillId="18" borderId="217" xfId="2" applyFont="1" applyFill="1" applyBorder="1" applyAlignment="1">
      <alignment vertical="top" wrapText="1"/>
    </xf>
    <xf numFmtId="0" fontId="17" fillId="18" borderId="214" xfId="2" applyFont="1" applyFill="1" applyBorder="1" applyAlignment="1">
      <alignment horizontal="center" vertical="center" shrinkToFit="1"/>
    </xf>
    <xf numFmtId="0" fontId="17" fillId="18" borderId="215" xfId="2" applyFont="1" applyFill="1" applyBorder="1" applyAlignment="1">
      <alignment horizontal="center" vertical="center" shrinkToFit="1"/>
    </xf>
    <xf numFmtId="0" fontId="119" fillId="18" borderId="128" xfId="1" applyFont="1" applyFill="1" applyBorder="1" applyAlignment="1" applyProtection="1">
      <alignment horizontal="left" vertical="top" wrapText="1"/>
    </xf>
    <xf numFmtId="0" fontId="119" fillId="18" borderId="197" xfId="1" applyFont="1" applyFill="1" applyBorder="1" applyAlignment="1" applyProtection="1">
      <alignment horizontal="left" vertical="top" wrapText="1"/>
    </xf>
    <xf numFmtId="0" fontId="119" fillId="18" borderId="216" xfId="1" applyFont="1" applyFill="1" applyBorder="1" applyAlignment="1" applyProtection="1">
      <alignment horizontal="left" vertical="top" wrapText="1"/>
    </xf>
    <xf numFmtId="0" fontId="184" fillId="0" borderId="0" xfId="2" applyFont="1" applyAlignment="1">
      <alignment horizontal="center" vertical="center"/>
    </xf>
    <xf numFmtId="0" fontId="185" fillId="0" borderId="0" xfId="2" applyFont="1" applyAlignment="1">
      <alignment horizontal="center" vertical="center"/>
    </xf>
    <xf numFmtId="0" fontId="186" fillId="0" borderId="0" xfId="2" applyFont="1" applyAlignment="1">
      <alignment horizontal="center" vertical="center" wrapText="1"/>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14">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outline="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ill>
        <patternFill patternType="solid">
          <fgColor indexed="64"/>
          <bgColor theme="0"/>
        </patternFill>
      </fill>
    </dxf>
  </dxfs>
  <tableStyles count="0" defaultTableStyle="TableStyleMedium2" defaultPivotStyle="PivotStyleLight16"/>
  <colors>
    <mruColors>
      <color rgb="FF6DDDF7"/>
      <color rgb="FF95F963"/>
      <color rgb="FF6EF729"/>
      <color rgb="FFFFE9A3"/>
      <color rgb="FFBCE76F"/>
      <color rgb="FFFFD653"/>
      <color rgb="FFFFCF37"/>
      <color rgb="FF97FBF9"/>
      <color rgb="FF3399FF"/>
      <color rgb="FFFFB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'41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'41　感染症統計'!$B$7:$M$7</c:f>
              <c:numCache>
                <c:formatCode>General</c:formatCode>
                <c:ptCount val="12"/>
                <c:pt idx="0">
                  <c:v>102</c:v>
                </c:pt>
                <c:pt idx="1">
                  <c:v>102</c:v>
                </c:pt>
                <c:pt idx="2">
                  <c:v>115</c:v>
                </c:pt>
                <c:pt idx="3">
                  <c:v>122</c:v>
                </c:pt>
                <c:pt idx="4">
                  <c:v>257</c:v>
                </c:pt>
                <c:pt idx="5">
                  <c:v>307</c:v>
                </c:pt>
                <c:pt idx="6">
                  <c:v>518</c:v>
                </c:pt>
                <c:pt idx="7">
                  <c:v>705</c:v>
                </c:pt>
                <c:pt idx="8">
                  <c:v>532</c:v>
                </c:pt>
                <c:pt idx="9">
                  <c:v>225</c:v>
                </c:pt>
              </c:numCache>
            </c:numRef>
          </c:val>
          <c:smooth val="0"/>
          <c:extLst>
            <c:ext xmlns:c16="http://schemas.microsoft.com/office/drawing/2014/chart" uri="{C3380CC4-5D6E-409C-BE32-E72D297353CC}">
              <c16:uniqueId val="{00000008-9549-4A62-BF04-398DC0EE804A}"/>
            </c:ext>
          </c:extLst>
        </c:ser>
        <c:ser>
          <c:idx val="6"/>
          <c:order val="1"/>
          <c:tx>
            <c:strRef>
              <c:f>'41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'41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'41　感染症統計'!$A$9</c:f>
              <c:strCache>
                <c:ptCount val="1"/>
                <c:pt idx="0">
                  <c:v>2022年</c:v>
                </c:pt>
              </c:strCache>
            </c:strRef>
          </c:tx>
          <c:spPr>
            <a:ln w="28575" cap="rnd">
              <a:solidFill>
                <a:schemeClr val="accent1"/>
              </a:solidFill>
              <a:round/>
            </a:ln>
            <a:effectLst/>
          </c:spPr>
          <c:marker>
            <c:symbol val="none"/>
          </c:marker>
          <c:val>
            <c:numRef>
              <c:f>'41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'41　感染症統計'!$A$10</c:f>
              <c:strCache>
                <c:ptCount val="1"/>
                <c:pt idx="0">
                  <c:v>2021年</c:v>
                </c:pt>
              </c:strCache>
            </c:strRef>
          </c:tx>
          <c:spPr>
            <a:ln w="28575" cap="rnd">
              <a:solidFill>
                <a:schemeClr val="accent2"/>
              </a:solidFill>
              <a:round/>
            </a:ln>
            <a:effectLst/>
          </c:spPr>
          <c:marker>
            <c:symbol val="none"/>
          </c:marker>
          <c:val>
            <c:numRef>
              <c:f>'41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'41　感染症統計'!$A$11</c:f>
              <c:strCache>
                <c:ptCount val="1"/>
                <c:pt idx="0">
                  <c:v>2020年</c:v>
                </c:pt>
              </c:strCache>
            </c:strRef>
          </c:tx>
          <c:spPr>
            <a:ln w="28575" cap="rnd">
              <a:solidFill>
                <a:schemeClr val="accent3"/>
              </a:solidFill>
              <a:round/>
            </a:ln>
            <a:effectLst/>
          </c:spPr>
          <c:marker>
            <c:symbol val="none"/>
          </c:marker>
          <c:val>
            <c:numRef>
              <c:f>'41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'41　感染症統計'!$A$12</c:f>
              <c:strCache>
                <c:ptCount val="1"/>
                <c:pt idx="0">
                  <c:v>2019年</c:v>
                </c:pt>
              </c:strCache>
            </c:strRef>
          </c:tx>
          <c:spPr>
            <a:ln w="28575" cap="rnd">
              <a:solidFill>
                <a:schemeClr val="accent4"/>
              </a:solidFill>
              <a:round/>
            </a:ln>
            <a:effectLst/>
          </c:spPr>
          <c:marker>
            <c:symbol val="none"/>
          </c:marker>
          <c:val>
            <c:numRef>
              <c:f>'41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'41　感染症統計'!$A$13</c:f>
              <c:strCache>
                <c:ptCount val="1"/>
                <c:pt idx="0">
                  <c:v>2018年</c:v>
                </c:pt>
              </c:strCache>
            </c:strRef>
          </c:tx>
          <c:spPr>
            <a:ln w="28575" cap="rnd">
              <a:solidFill>
                <a:schemeClr val="accent5"/>
              </a:solidFill>
              <a:round/>
            </a:ln>
            <a:effectLst/>
          </c:spPr>
          <c:marker>
            <c:symbol val="none"/>
          </c:marker>
          <c:val>
            <c:numRef>
              <c:f>'41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'41　感染症統計'!$P$7</c:f>
              <c:strCache>
                <c:ptCount val="1"/>
                <c:pt idx="0">
                  <c:v>2024年</c:v>
                </c:pt>
              </c:strCache>
            </c:strRef>
          </c:tx>
          <c:spPr>
            <a:ln w="63500" cap="rnd">
              <a:solidFill>
                <a:srgbClr val="FF0000"/>
              </a:solidFill>
              <a:round/>
            </a:ln>
            <a:effectLst/>
          </c:spPr>
          <c:marker>
            <c:symbol val="none"/>
          </c:marker>
          <c:val>
            <c:numRef>
              <c:f>'41　感染症統計'!$Q$7:$AB$7</c:f>
              <c:numCache>
                <c:formatCode>General</c:formatCode>
                <c:ptCount val="12"/>
                <c:pt idx="0" formatCode="#,##0_ ">
                  <c:v>4</c:v>
                </c:pt>
                <c:pt idx="1">
                  <c:v>4</c:v>
                </c:pt>
                <c:pt idx="2">
                  <c:v>4</c:v>
                </c:pt>
                <c:pt idx="3">
                  <c:v>8</c:v>
                </c:pt>
                <c:pt idx="4">
                  <c:v>1</c:v>
                </c:pt>
                <c:pt idx="5">
                  <c:v>2</c:v>
                </c:pt>
                <c:pt idx="6">
                  <c:v>6</c:v>
                </c:pt>
                <c:pt idx="7">
                  <c:v>21</c:v>
                </c:pt>
                <c:pt idx="8">
                  <c:v>12</c:v>
                </c:pt>
                <c:pt idx="9">
                  <c:v>3</c:v>
                </c:pt>
              </c:numCache>
            </c:numRef>
          </c:val>
          <c:smooth val="0"/>
          <c:extLst>
            <c:ext xmlns:c16="http://schemas.microsoft.com/office/drawing/2014/chart" uri="{C3380CC4-5D6E-409C-BE32-E72D297353CC}">
              <c16:uniqueId val="{00000000-691A-4A61-BF12-3A5977548A2F}"/>
            </c:ext>
          </c:extLst>
        </c:ser>
        <c:ser>
          <c:idx val="0"/>
          <c:order val="1"/>
          <c:tx>
            <c:strRef>
              <c:f>'41　感染症統計'!$P$8</c:f>
              <c:strCache>
                <c:ptCount val="1"/>
                <c:pt idx="0">
                  <c:v>2023年</c:v>
                </c:pt>
              </c:strCache>
            </c:strRef>
          </c:tx>
          <c:spPr>
            <a:ln w="28575" cap="rnd">
              <a:solidFill>
                <a:schemeClr val="accent1"/>
              </a:solidFill>
              <a:round/>
            </a:ln>
            <a:effectLst/>
          </c:spPr>
          <c:marker>
            <c:symbol val="none"/>
          </c:marker>
          <c:val>
            <c:numRef>
              <c:f>'41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'41　感染症統計'!$P$9</c:f>
              <c:strCache>
                <c:ptCount val="1"/>
                <c:pt idx="0">
                  <c:v>2022年</c:v>
                </c:pt>
              </c:strCache>
            </c:strRef>
          </c:tx>
          <c:spPr>
            <a:ln w="28575" cap="rnd">
              <a:solidFill>
                <a:schemeClr val="accent2"/>
              </a:solidFill>
              <a:round/>
            </a:ln>
            <a:effectLst/>
          </c:spPr>
          <c:marker>
            <c:symbol val="none"/>
          </c:marker>
          <c:val>
            <c:numRef>
              <c:f>'41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'41　感染症統計'!$P$10</c:f>
              <c:strCache>
                <c:ptCount val="1"/>
                <c:pt idx="0">
                  <c:v>2021年</c:v>
                </c:pt>
              </c:strCache>
            </c:strRef>
          </c:tx>
          <c:spPr>
            <a:ln w="28575" cap="rnd">
              <a:solidFill>
                <a:schemeClr val="accent3"/>
              </a:solidFill>
              <a:round/>
            </a:ln>
            <a:effectLst/>
          </c:spPr>
          <c:marker>
            <c:symbol val="none"/>
          </c:marker>
          <c:val>
            <c:numRef>
              <c:f>'41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'41　感染症統計'!$P$11</c:f>
              <c:strCache>
                <c:ptCount val="1"/>
                <c:pt idx="0">
                  <c:v>2020年</c:v>
                </c:pt>
              </c:strCache>
            </c:strRef>
          </c:tx>
          <c:spPr>
            <a:ln w="28575" cap="rnd">
              <a:solidFill>
                <a:schemeClr val="accent4"/>
              </a:solidFill>
              <a:round/>
            </a:ln>
            <a:effectLst/>
          </c:spPr>
          <c:marker>
            <c:symbol val="none"/>
          </c:marker>
          <c:val>
            <c:numRef>
              <c:f>'41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'41　感染症統計'!$P$12</c:f>
              <c:strCache>
                <c:ptCount val="1"/>
                <c:pt idx="0">
                  <c:v>2019年</c:v>
                </c:pt>
              </c:strCache>
            </c:strRef>
          </c:tx>
          <c:spPr>
            <a:ln w="28575" cap="rnd">
              <a:solidFill>
                <a:schemeClr val="accent5"/>
              </a:solidFill>
              <a:round/>
            </a:ln>
            <a:effectLst/>
          </c:spPr>
          <c:marker>
            <c:symbol val="none"/>
          </c:marker>
          <c:val>
            <c:numRef>
              <c:f>'41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'41　感染症統計'!$P$13</c:f>
              <c:strCache>
                <c:ptCount val="1"/>
                <c:pt idx="0">
                  <c:v>2018年</c:v>
                </c:pt>
              </c:strCache>
            </c:strRef>
          </c:tx>
          <c:spPr>
            <a:ln w="28575" cap="rnd">
              <a:solidFill>
                <a:schemeClr val="accent6"/>
              </a:solidFill>
              <a:round/>
            </a:ln>
            <a:effectLst/>
          </c:spPr>
          <c:marker>
            <c:symbol val="none"/>
          </c:marker>
          <c:val>
            <c:numRef>
              <c:f>'41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9.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16</xdr:col>
      <xdr:colOff>8966</xdr:colOff>
      <xdr:row>31</xdr:row>
      <xdr:rowOff>51907</xdr:rowOff>
    </xdr:to>
    <xdr:pic>
      <xdr:nvPicPr>
        <xdr:cNvPr id="4" name="図 3">
          <a:extLst>
            <a:ext uri="{FF2B5EF4-FFF2-40B4-BE49-F238E27FC236}">
              <a16:creationId xmlns:a16="http://schemas.microsoft.com/office/drawing/2014/main" id="{5F0D9229-151E-529A-807E-099CEF33E75B}"/>
            </a:ext>
          </a:extLst>
        </xdr:cNvPr>
        <xdr:cNvPicPr>
          <a:picLocks noChangeAspect="1"/>
        </xdr:cNvPicPr>
      </xdr:nvPicPr>
      <xdr:blipFill>
        <a:blip xmlns:r="http://schemas.openxmlformats.org/officeDocument/2006/relationships" r:embed="rId1"/>
        <a:stretch>
          <a:fillRect/>
        </a:stretch>
      </xdr:blipFill>
      <xdr:spPr>
        <a:xfrm>
          <a:off x="1" y="1"/>
          <a:ext cx="9628094" cy="54845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15552</xdr:colOff>
      <xdr:row>3</xdr:row>
      <xdr:rowOff>217713</xdr:rowOff>
    </xdr:from>
    <xdr:to>
      <xdr:col>13</xdr:col>
      <xdr:colOff>171063</xdr:colOff>
      <xdr:row>18</xdr:row>
      <xdr:rowOff>15550</xdr:rowOff>
    </xdr:to>
    <xdr:pic>
      <xdr:nvPicPr>
        <xdr:cNvPr id="69" name="図 68" descr="感染性胃腸炎患者報告数　直近5シーズン">
          <a:extLst>
            <a:ext uri="{FF2B5EF4-FFF2-40B4-BE49-F238E27FC236}">
              <a16:creationId xmlns:a16="http://schemas.microsoft.com/office/drawing/2014/main" id="{2B4ABC6E-8DC9-489D-3966-FD299161DA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450" y="979713"/>
          <a:ext cx="7371184" cy="28147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526559</xdr:colOff>
      <xdr:row>9</xdr:row>
      <xdr:rowOff>137139</xdr:rowOff>
    </xdr:from>
    <xdr:to>
      <xdr:col>13</xdr:col>
      <xdr:colOff>343680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7457" y="1972159"/>
          <a:ext cx="7032794" cy="1128853"/>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1</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1</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2.63</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521836</xdr:colOff>
      <xdr:row>4</xdr:row>
      <xdr:rowOff>101082</xdr:rowOff>
    </xdr:from>
    <xdr:to>
      <xdr:col>12</xdr:col>
      <xdr:colOff>655564</xdr:colOff>
      <xdr:row>8</xdr:row>
      <xdr:rowOff>15734</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8888285" y="1080796"/>
          <a:ext cx="2598565" cy="598897"/>
        </a:xfrm>
        <a:prstGeom prst="borderCallout2">
          <a:avLst>
            <a:gd name="adj1" fmla="val 50645"/>
            <a:gd name="adj2" fmla="val -406"/>
            <a:gd name="adj3" fmla="val 54689"/>
            <a:gd name="adj4" fmla="val -85688"/>
            <a:gd name="adj5" fmla="val 298464"/>
            <a:gd name="adj6" fmla="val -113110"/>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400" b="1" i="0" u="none" strike="noStrike" baseline="0">
              <a:solidFill>
                <a:srgbClr val="FF0000"/>
              </a:solidFill>
              <a:latin typeface="ＭＳ Ｐゴシック"/>
              <a:ea typeface="ＭＳ Ｐゴシック"/>
            </a:rPr>
            <a:t>今週ですが、</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0</a:t>
          </a:r>
          <a:r>
            <a:rPr lang="ja-JP" altLang="en-US" sz="1600" b="1" i="0" u="none" strike="noStrike" baseline="0">
              <a:solidFill>
                <a:srgbClr val="FF0000"/>
              </a:solidFill>
              <a:latin typeface="ＭＳ Ｐゴシック"/>
              <a:ea typeface="ＭＳ Ｐゴシック"/>
            </a:rPr>
            <a:t>件</a:t>
          </a:r>
          <a:endParaRPr lang="en-US" altLang="ja-JP" sz="1600" b="1" i="0" u="none" strike="noStrike" baseline="0">
            <a:solidFill>
              <a:srgbClr val="FF0000"/>
            </a:solidFill>
            <a:latin typeface="ＭＳ Ｐゴシック"/>
            <a:ea typeface="ＭＳ Ｐゴシック"/>
          </a:endParaRPr>
        </a:p>
      </xdr:txBody>
    </xdr:sp>
    <xdr:clientData/>
  </xdr:twoCellAnchor>
  <xdr:twoCellAnchor>
    <xdr:from>
      <xdr:col>7</xdr:col>
      <xdr:colOff>1199288</xdr:colOff>
      <xdr:row>14</xdr:row>
      <xdr:rowOff>60350</xdr:rowOff>
    </xdr:from>
    <xdr:to>
      <xdr:col>7</xdr:col>
      <xdr:colOff>1525244</xdr:colOff>
      <xdr:row>16</xdr:row>
      <xdr:rowOff>29870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5740186" y="2750677"/>
          <a:ext cx="325956" cy="311642"/>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777090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31104</xdr:colOff>
      <xdr:row>2</xdr:row>
      <xdr:rowOff>7776</xdr:rowOff>
    </xdr:from>
    <xdr:to>
      <xdr:col>6</xdr:col>
      <xdr:colOff>759252</xdr:colOff>
      <xdr:row>16</xdr:row>
      <xdr:rowOff>54429</xdr:rowOff>
    </xdr:to>
    <xdr:pic>
      <xdr:nvPicPr>
        <xdr:cNvPr id="34" name="図 33">
          <a:extLst>
            <a:ext uri="{FF2B5EF4-FFF2-40B4-BE49-F238E27FC236}">
              <a16:creationId xmlns:a16="http://schemas.microsoft.com/office/drawing/2014/main" id="{A1717D02-8048-202A-4F90-0904660B82BA}"/>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92492" y="552062"/>
          <a:ext cx="1630107" cy="2534816"/>
        </a:xfrm>
        <a:prstGeom prst="rect">
          <a:avLst/>
        </a:prstGeom>
      </xdr:spPr>
    </xdr:pic>
    <xdr:clientData/>
  </xdr:twoCellAnchor>
  <xdr:twoCellAnchor editAs="oneCell">
    <xdr:from>
      <xdr:col>0</xdr:col>
      <xdr:colOff>0</xdr:colOff>
      <xdr:row>2</xdr:row>
      <xdr:rowOff>0</xdr:rowOff>
    </xdr:from>
    <xdr:to>
      <xdr:col>3</xdr:col>
      <xdr:colOff>144985</xdr:colOff>
      <xdr:row>16</xdr:row>
      <xdr:rowOff>46653</xdr:rowOff>
    </xdr:to>
    <xdr:pic>
      <xdr:nvPicPr>
        <xdr:cNvPr id="32" name="図 31">
          <a:extLst>
            <a:ext uri="{FF2B5EF4-FFF2-40B4-BE49-F238E27FC236}">
              <a16:creationId xmlns:a16="http://schemas.microsoft.com/office/drawing/2014/main" id="{C3D14574-F121-4AE6-98D0-B285B57F1835}"/>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4286"/>
          <a:ext cx="1630107" cy="2534816"/>
        </a:xfrm>
        <a:prstGeom prst="rect">
          <a:avLst/>
        </a:prstGeom>
      </xdr:spPr>
    </xdr:pic>
    <xdr:clientData/>
  </xdr:two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5</xdr:col>
      <xdr:colOff>266700</xdr:colOff>
      <xdr:row>9</xdr:row>
      <xdr:rowOff>38100</xdr:rowOff>
    </xdr:from>
    <xdr:to>
      <xdr:col>6</xdr:col>
      <xdr:colOff>495300</xdr:colOff>
      <xdr:row>13</xdr:row>
      <xdr:rowOff>114300</xdr:rowOff>
    </xdr:to>
    <xdr:sp macro="" textlink="">
      <xdr:nvSpPr>
        <xdr:cNvPr id="2" name="右矢印 1">
          <a:extLst>
            <a:ext uri="{FF2B5EF4-FFF2-40B4-BE49-F238E27FC236}">
              <a16:creationId xmlns:a16="http://schemas.microsoft.com/office/drawing/2014/main" id="{479E6F0E-6C7A-4397-9670-6E4AB1848E76}"/>
            </a:ext>
          </a:extLst>
        </xdr:cNvPr>
        <xdr:cNvSpPr/>
      </xdr:nvSpPr>
      <xdr:spPr>
        <a:xfrm>
          <a:off x="3070860" y="3192780"/>
          <a:ext cx="845820" cy="12496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9525</xdr:colOff>
      <xdr:row>6</xdr:row>
      <xdr:rowOff>133350</xdr:rowOff>
    </xdr:from>
    <xdr:to>
      <xdr:col>5</xdr:col>
      <xdr:colOff>1905</xdr:colOff>
      <xdr:row>14</xdr:row>
      <xdr:rowOff>72190</xdr:rowOff>
    </xdr:to>
    <xdr:sp macro="" textlink="">
      <xdr:nvSpPr>
        <xdr:cNvPr id="3" name="正方形/長方形 2">
          <a:extLst>
            <a:ext uri="{FF2B5EF4-FFF2-40B4-BE49-F238E27FC236}">
              <a16:creationId xmlns:a16="http://schemas.microsoft.com/office/drawing/2014/main" id="{4B0AAA49-DED3-47B2-8B18-748C73CE1CD1}"/>
            </a:ext>
          </a:extLst>
        </xdr:cNvPr>
        <xdr:cNvSpPr>
          <a:spLocks noChangeArrowheads="1"/>
        </xdr:cNvSpPr>
      </xdr:nvSpPr>
      <xdr:spPr bwMode="auto">
        <a:xfrm>
          <a:off x="344805" y="2312670"/>
          <a:ext cx="2461260" cy="2362000"/>
        </a:xfrm>
        <a:prstGeom prst="rect">
          <a:avLst/>
        </a:prstGeom>
        <a:noFill/>
        <a:ln w="63500" algn="ctr">
          <a:solidFill>
            <a:srgbClr val="0000FF"/>
          </a:solidFill>
          <a:round/>
          <a:headEnd/>
          <a:tailEnd/>
        </a:ln>
      </xdr:spPr>
    </xdr:sp>
    <xdr:clientData/>
  </xdr:twoCellAnchor>
  <xdr:twoCellAnchor editAs="oneCell">
    <xdr:from>
      <xdr:col>11</xdr:col>
      <xdr:colOff>1196340</xdr:colOff>
      <xdr:row>18</xdr:row>
      <xdr:rowOff>60960</xdr:rowOff>
    </xdr:from>
    <xdr:to>
      <xdr:col>11</xdr:col>
      <xdr:colOff>2346960</xdr:colOff>
      <xdr:row>21</xdr:row>
      <xdr:rowOff>78217</xdr:rowOff>
    </xdr:to>
    <xdr:pic>
      <xdr:nvPicPr>
        <xdr:cNvPr id="4" name="図 3">
          <a:extLst>
            <a:ext uri="{FF2B5EF4-FFF2-40B4-BE49-F238E27FC236}">
              <a16:creationId xmlns:a16="http://schemas.microsoft.com/office/drawing/2014/main" id="{CB884031-634F-4CA5-9B26-06440A7880F7}"/>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7284720" y="5440680"/>
          <a:ext cx="1150620" cy="901177"/>
        </a:xfrm>
        <a:prstGeom prst="rect">
          <a:avLst/>
        </a:prstGeom>
      </xdr:spPr>
    </xdr:pic>
    <xdr:clientData/>
  </xdr:twoCellAnchor>
  <xdr:twoCellAnchor editAs="oneCell">
    <xdr:from>
      <xdr:col>11</xdr:col>
      <xdr:colOff>1463843</xdr:colOff>
      <xdr:row>10</xdr:row>
      <xdr:rowOff>87698</xdr:rowOff>
    </xdr:from>
    <xdr:to>
      <xdr:col>11</xdr:col>
      <xdr:colOff>2378709</xdr:colOff>
      <xdr:row>12</xdr:row>
      <xdr:rowOff>261486</xdr:rowOff>
    </xdr:to>
    <xdr:pic>
      <xdr:nvPicPr>
        <xdr:cNvPr id="5" name="図 4">
          <a:extLst>
            <a:ext uri="{FF2B5EF4-FFF2-40B4-BE49-F238E27FC236}">
              <a16:creationId xmlns:a16="http://schemas.microsoft.com/office/drawing/2014/main" id="{E5AF66C2-1DFE-4D1F-B0D4-7133536918FB}"/>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7552223" y="3592898"/>
          <a:ext cx="914866" cy="722428"/>
        </a:xfrm>
        <a:prstGeom prst="rect">
          <a:avLst/>
        </a:prstGeom>
      </xdr:spPr>
    </xdr:pic>
    <xdr:clientData/>
  </xdr:twoCellAnchor>
  <xdr:twoCellAnchor editAs="oneCell">
    <xdr:from>
      <xdr:col>11</xdr:col>
      <xdr:colOff>526582</xdr:colOff>
      <xdr:row>11</xdr:row>
      <xdr:rowOff>48327</xdr:rowOff>
    </xdr:from>
    <xdr:to>
      <xdr:col>11</xdr:col>
      <xdr:colOff>1380022</xdr:colOff>
      <xdr:row>14</xdr:row>
      <xdr:rowOff>52137</xdr:rowOff>
    </xdr:to>
    <xdr:pic>
      <xdr:nvPicPr>
        <xdr:cNvPr id="6" name="図 5">
          <a:extLst>
            <a:ext uri="{FF2B5EF4-FFF2-40B4-BE49-F238E27FC236}">
              <a16:creationId xmlns:a16="http://schemas.microsoft.com/office/drawing/2014/main" id="{3466A1F3-F1A3-4D5E-B568-60ADFB399F73}"/>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6614561" y="3834264"/>
          <a:ext cx="853440" cy="821957"/>
        </a:xfrm>
        <a:prstGeom prst="rect">
          <a:avLst/>
        </a:prstGeom>
      </xdr:spPr>
    </xdr:pic>
    <xdr:clientData/>
  </xdr:twoCellAnchor>
  <xdr:twoCellAnchor editAs="oneCell">
    <xdr:from>
      <xdr:col>1</xdr:col>
      <xdr:colOff>30480</xdr:colOff>
      <xdr:row>6</xdr:row>
      <xdr:rowOff>169378</xdr:rowOff>
    </xdr:from>
    <xdr:to>
      <xdr:col>4</xdr:col>
      <xdr:colOff>583316</xdr:colOff>
      <xdr:row>14</xdr:row>
      <xdr:rowOff>76200</xdr:rowOff>
    </xdr:to>
    <xdr:pic>
      <xdr:nvPicPr>
        <xdr:cNvPr id="7" name="図 6">
          <a:extLst>
            <a:ext uri="{FF2B5EF4-FFF2-40B4-BE49-F238E27FC236}">
              <a16:creationId xmlns:a16="http://schemas.microsoft.com/office/drawing/2014/main" id="{FBDE5BE4-998A-40D6-83B9-63DCF6E4C1D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365760" y="2348698"/>
          <a:ext cx="2404496" cy="23299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94288" y="2672244"/>
          <a:ext cx="3476583" cy="452812"/>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98620" y="3023429"/>
          <a:ext cx="2370740" cy="805836"/>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75389" y="3125056"/>
          <a:ext cx="1765528" cy="704208"/>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196921</xdr:colOff>
      <xdr:row>24</xdr:row>
      <xdr:rowOff>8562</xdr:rowOff>
    </xdr:from>
    <xdr:to>
      <xdr:col>23</xdr:col>
      <xdr:colOff>359596</xdr:colOff>
      <xdr:row>44</xdr:row>
      <xdr:rowOff>25685</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835775" y="4066854"/>
          <a:ext cx="2474360" cy="350177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24</xdr:row>
      <xdr:rowOff>17124</xdr:rowOff>
    </xdr:from>
    <xdr:to>
      <xdr:col>10</xdr:col>
      <xdr:colOff>308225</xdr:colOff>
      <xdr:row>40</xdr:row>
      <xdr:rowOff>85618</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2037708" y="4075416"/>
          <a:ext cx="3005191" cy="2868202"/>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91340</xdr:colOff>
      <xdr:row>24</xdr:row>
      <xdr:rowOff>69276</xdr:rowOff>
    </xdr:from>
    <xdr:to>
      <xdr:col>16</xdr:col>
      <xdr:colOff>72713</xdr:colOff>
      <xdr:row>29</xdr:row>
      <xdr:rowOff>3982</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35164" y="4140747"/>
          <a:ext cx="2969608" cy="734059"/>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111303</xdr:colOff>
      <xdr:row>6</xdr:row>
      <xdr:rowOff>231169</xdr:rowOff>
    </xdr:from>
    <xdr:to>
      <xdr:col>25</xdr:col>
      <xdr:colOff>136989</xdr:colOff>
      <xdr:row>23</xdr:row>
      <xdr:rowOff>0</xdr:rowOff>
    </xdr:to>
    <xdr:cxnSp macro="">
      <xdr:nvCxnSpPr>
        <xdr:cNvPr id="23" name="直線矢印コネクタ 22">
          <a:extLst>
            <a:ext uri="{FF2B5EF4-FFF2-40B4-BE49-F238E27FC236}">
              <a16:creationId xmlns:a16="http://schemas.microsoft.com/office/drawing/2014/main" id="{7A29144E-041C-9143-99EF-12ABB118F1F4}"/>
            </a:ext>
          </a:extLst>
        </xdr:cNvPr>
        <xdr:cNvCxnSpPr/>
      </xdr:nvCxnSpPr>
      <xdr:spPr>
        <a:xfrm flipV="1">
          <a:off x="8750157" y="1489753"/>
          <a:ext cx="3262045" cy="2149011"/>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393842</xdr:colOff>
      <xdr:row>6</xdr:row>
      <xdr:rowOff>214045</xdr:rowOff>
    </xdr:from>
    <xdr:to>
      <xdr:col>10</xdr:col>
      <xdr:colOff>94180</xdr:colOff>
      <xdr:row>23</xdr:row>
      <xdr:rowOff>0</xdr:rowOff>
    </xdr:to>
    <xdr:cxnSp macro="">
      <xdr:nvCxnSpPr>
        <xdr:cNvPr id="21" name="直線矢印コネクタ 20">
          <a:extLst>
            <a:ext uri="{FF2B5EF4-FFF2-40B4-BE49-F238E27FC236}">
              <a16:creationId xmlns:a16="http://schemas.microsoft.com/office/drawing/2014/main" id="{E84FB067-99CA-4696-946D-6E3B5F007F0C}"/>
            </a:ext>
          </a:extLst>
        </xdr:cNvPr>
        <xdr:cNvCxnSpPr/>
      </xdr:nvCxnSpPr>
      <xdr:spPr>
        <a:xfrm flipV="1">
          <a:off x="1892157" y="1472629"/>
          <a:ext cx="2936697" cy="2166135"/>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14</xdr:row>
      <xdr:rowOff>22860</xdr:rowOff>
    </xdr:from>
    <xdr:to>
      <xdr:col>2</xdr:col>
      <xdr:colOff>4069235</xdr:colOff>
      <xdr:row>32</xdr:row>
      <xdr:rowOff>129540</xdr:rowOff>
    </xdr:to>
    <xdr:pic>
      <xdr:nvPicPr>
        <xdr:cNvPr id="3" name="図 2">
          <a:extLst>
            <a:ext uri="{FF2B5EF4-FFF2-40B4-BE49-F238E27FC236}">
              <a16:creationId xmlns:a16="http://schemas.microsoft.com/office/drawing/2014/main" id="{ECCE8FBC-F699-55BC-2978-7A1AF179B602}"/>
            </a:ext>
          </a:extLst>
        </xdr:cNvPr>
        <xdr:cNvPicPr>
          <a:picLocks noChangeAspect="1"/>
        </xdr:cNvPicPr>
      </xdr:nvPicPr>
      <xdr:blipFill>
        <a:blip xmlns:r="http://schemas.openxmlformats.org/officeDocument/2006/relationships" r:embed="rId2"/>
        <a:stretch>
          <a:fillRect/>
        </a:stretch>
      </xdr:blipFill>
      <xdr:spPr>
        <a:xfrm>
          <a:off x="2110740" y="6339840"/>
          <a:ext cx="4069235" cy="32537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32</xdr:row>
      <xdr:rowOff>0</xdr:rowOff>
    </xdr:from>
    <xdr:to>
      <xdr:col>2</xdr:col>
      <xdr:colOff>4544059</xdr:colOff>
      <xdr:row>33</xdr:row>
      <xdr:rowOff>198355</xdr:rowOff>
    </xdr:to>
    <xdr:pic>
      <xdr:nvPicPr>
        <xdr:cNvPr id="2" name="図 1">
          <a:extLst>
            <a:ext uri="{FF2B5EF4-FFF2-40B4-BE49-F238E27FC236}">
              <a16:creationId xmlns:a16="http://schemas.microsoft.com/office/drawing/2014/main" id="{70040CEF-2B9A-FC29-0018-BF38B459FB97}"/>
            </a:ext>
          </a:extLst>
        </xdr:cNvPr>
        <xdr:cNvPicPr>
          <a:picLocks noChangeAspect="1"/>
        </xdr:cNvPicPr>
      </xdr:nvPicPr>
      <xdr:blipFill>
        <a:blip xmlns:r="http://schemas.openxmlformats.org/officeDocument/2006/relationships" r:embed="rId1"/>
        <a:stretch>
          <a:fillRect/>
        </a:stretch>
      </xdr:blipFill>
      <xdr:spPr>
        <a:xfrm>
          <a:off x="2826327" y="9441873"/>
          <a:ext cx="4544059" cy="4477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7993224</xdr:colOff>
      <xdr:row>14</xdr:row>
      <xdr:rowOff>124409</xdr:rowOff>
    </xdr:from>
    <xdr:to>
      <xdr:col>0</xdr:col>
      <xdr:colOff>10116574</xdr:colOff>
      <xdr:row>14</xdr:row>
      <xdr:rowOff>1819470</xdr:rowOff>
    </xdr:to>
    <xdr:pic>
      <xdr:nvPicPr>
        <xdr:cNvPr id="2" name="図 1">
          <a:extLst>
            <a:ext uri="{FF2B5EF4-FFF2-40B4-BE49-F238E27FC236}">
              <a16:creationId xmlns:a16="http://schemas.microsoft.com/office/drawing/2014/main" id="{E03A39E4-717A-A2C4-AEFA-61431DD36216}"/>
            </a:ext>
          </a:extLst>
        </xdr:cNvPr>
        <xdr:cNvPicPr>
          <a:picLocks noChangeAspect="1"/>
        </xdr:cNvPicPr>
      </xdr:nvPicPr>
      <xdr:blipFill>
        <a:blip xmlns:r="http://schemas.openxmlformats.org/officeDocument/2006/relationships" r:embed="rId1"/>
        <a:stretch>
          <a:fillRect/>
        </a:stretch>
      </xdr:blipFill>
      <xdr:spPr>
        <a:xfrm>
          <a:off x="7993224" y="14944531"/>
          <a:ext cx="2123350" cy="169506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07841D-8FC2-43DF-96B5-3B91945092C3}" name="テーブル1" displayName="テーブル1" ref="C31:E32" totalsRowShown="0" headerRowDxfId="13" dataDxfId="11" headerRowBorderDxfId="12" tableBorderDxfId="10" totalsRowBorderDxfId="9" headerRowCellStyle="標準 2">
  <autoFilter ref="C31:E32" xr:uid="{9807841D-8FC2-43DF-96B5-3B91945092C3}"/>
  <tableColumns count="3">
    <tableColumn id="1" xr3:uid="{6E006F73-B265-4EE3-8391-E71F4B22D1F6}" name="　" dataDxfId="8"/>
    <tableColumn id="2" xr3:uid="{988D7C61-172E-45E7-B531-3776D2125DCE}" name="列1" dataDxfId="7"/>
    <tableColumn id="3" xr3:uid="{85CE4AB0-DF1D-4633-A7C5-2B9921906653}" name="列2" dataDxfId="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wellness-news.co.jp/posts/241018-5/" TargetMode="External"/><Relationship Id="rId7" Type="http://schemas.openxmlformats.org/officeDocument/2006/relationships/hyperlink" Target="https://wellness-news.co.jp/posts/241017-5/" TargetMode="External"/><Relationship Id="rId2" Type="http://schemas.openxmlformats.org/officeDocument/2006/relationships/hyperlink" Target="https://news.livedoor.com/article/detail/27394553/" TargetMode="External"/><Relationship Id="rId1" Type="http://schemas.openxmlformats.org/officeDocument/2006/relationships/hyperlink" Target="https://www.yomiuri.co.jp/local/kyushu/news/20241019-OYTNT50055/" TargetMode="External"/><Relationship Id="rId6" Type="http://schemas.openxmlformats.org/officeDocument/2006/relationships/hyperlink" Target="https://www.tsuhannews.jp/shopblogs/detail/73795" TargetMode="External"/><Relationship Id="rId5" Type="http://schemas.openxmlformats.org/officeDocument/2006/relationships/hyperlink" Target="https://wellness-news.co.jp/posts/241017-3/" TargetMode="External"/><Relationship Id="rId4" Type="http://schemas.openxmlformats.org/officeDocument/2006/relationships/hyperlink" Target="https://wellness-news.co.jp/posts/20241018-4/" TargetMode="External"/><Relationship Id="rId9"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goo.ne.jp/article/look/region/look-45082.html" TargetMode="External"/><Relationship Id="rId3" Type="http://schemas.openxmlformats.org/officeDocument/2006/relationships/hyperlink" Target="https://news.goo.ne.jp/article/trendnewscaster/trend/trendnewscaster-62235.html" TargetMode="External"/><Relationship Id="rId7" Type="http://schemas.openxmlformats.org/officeDocument/2006/relationships/hyperlink" Target="https://www.msn.com/ja-jp/health/healthy-lifestyle/%E6%AF%92%E3%82%AD%E3%83%8E%E3%82%B3%E3%82%92%E3%81%BF%E3%81%9D%E6%B1%81%E3%81%AB-3%E4%BA%BA%E3%81%8C%E9%A3%9F%E4%B8%AD%E6%AF%92-%E5%AE%AE%E5%9F%8E/ar-AA1ssVQl" TargetMode="External"/><Relationship Id="rId2" Type="http://schemas.openxmlformats.org/officeDocument/2006/relationships/hyperlink" Target="https://www.pref.saga.lg.jp/kiji003110097/index.html" TargetMode="External"/><Relationship Id="rId1" Type="http://schemas.openxmlformats.org/officeDocument/2006/relationships/hyperlink" Target="https://www.pref.saga.lg.jp/kiji003110101/index.html" TargetMode="External"/><Relationship Id="rId6" Type="http://schemas.openxmlformats.org/officeDocument/2006/relationships/hyperlink" Target="https://www.pref.kanagawa.jp/docs/e8z/prs/r3904514.html" TargetMode="External"/><Relationship Id="rId11" Type="http://schemas.openxmlformats.org/officeDocument/2006/relationships/printerSettings" Target="../printerSettings/printerSettings5.bin"/><Relationship Id="rId5" Type="http://schemas.openxmlformats.org/officeDocument/2006/relationships/hyperlink" Target="https://www.pref.tokushima.lg.jp/ippannokata/kurashi/shokunoanzen/2008103000017" TargetMode="External"/><Relationship Id="rId10" Type="http://schemas.openxmlformats.org/officeDocument/2006/relationships/hyperlink" Target="https://news.yahoo.co.jp/articles/7c73412022a1a47bf68aa13872c5f4b4fac4bad8" TargetMode="External"/><Relationship Id="rId4" Type="http://schemas.openxmlformats.org/officeDocument/2006/relationships/hyperlink" Target="https://www.takashimaya.co.jp/aboutinfo/excuse/top/info_detail.html?id=2701&amp;dn=" TargetMode="External"/><Relationship Id="rId9" Type="http://schemas.openxmlformats.org/officeDocument/2006/relationships/hyperlink" Target="https://www.chunichi.co.jp/article/972205"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ews.biglobe.ne.jp/smart/entertainment/1017/4224003050/tec_tec_20241017140713_1_jpg.html" TargetMode="External"/><Relationship Id="rId3" Type="http://schemas.openxmlformats.org/officeDocument/2006/relationships/hyperlink" Target="https://news.nissyoku.co.jp/flash/1088732" TargetMode="External"/><Relationship Id="rId7" Type="http://schemas.openxmlformats.org/officeDocument/2006/relationships/hyperlink" Target="https://www.jetro.go.jp/biz/areareports/2024/e94e0eb76d2ffd1e.html" TargetMode="External"/><Relationship Id="rId2" Type="http://schemas.openxmlformats.org/officeDocument/2006/relationships/hyperlink" Target="https://www.cnn.co.jp/usa/35224868.html" TargetMode="External"/><Relationship Id="rId1" Type="http://schemas.openxmlformats.org/officeDocument/2006/relationships/hyperlink" Target="https://news.yahoo.co.jp/articles/c1adcb35ee6423f13b5f230f97733eb75f488ce5" TargetMode="External"/><Relationship Id="rId6" Type="http://schemas.openxmlformats.org/officeDocument/2006/relationships/hyperlink" Target="https://www.asiax.biz/news/65214/" TargetMode="External"/><Relationship Id="rId11" Type="http://schemas.openxmlformats.org/officeDocument/2006/relationships/printerSettings" Target="../printerSettings/printerSettings6.bin"/><Relationship Id="rId5" Type="http://schemas.openxmlformats.org/officeDocument/2006/relationships/hyperlink" Target="https://topics.smt.docomo.ne.jp/article/recordchina/business/recordchina-RC_942102" TargetMode="External"/><Relationship Id="rId10" Type="http://schemas.openxmlformats.org/officeDocument/2006/relationships/hyperlink" Target="https://topics.smt.docomo.ne.jp/article/recordchina/business/recordchina-RC_942102" TargetMode="External"/><Relationship Id="rId4" Type="http://schemas.openxmlformats.org/officeDocument/2006/relationships/hyperlink" Target="https://www.logi-today.com/667014" TargetMode="External"/><Relationship Id="rId9" Type="http://schemas.openxmlformats.org/officeDocument/2006/relationships/hyperlink" Target="https://news.nissyoku.co.jp/news/aoyagi20241016032435542"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niid.go.jp/niid/ja/calenda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F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84" t="s">
        <v>0</v>
      </c>
      <c r="B1" s="85"/>
      <c r="C1" s="85" t="s">
        <v>1</v>
      </c>
      <c r="D1" s="85"/>
      <c r="E1" s="85"/>
      <c r="F1" s="85"/>
      <c r="G1" s="85"/>
      <c r="H1" s="85"/>
      <c r="I1" s="61"/>
    </row>
    <row r="2" spans="1:9">
      <c r="A2" s="86" t="s">
        <v>2</v>
      </c>
      <c r="B2" s="87"/>
      <c r="C2" s="87"/>
      <c r="D2" s="87"/>
      <c r="E2" s="87"/>
      <c r="F2" s="87"/>
      <c r="G2" s="87"/>
      <c r="H2" s="87"/>
      <c r="I2" s="61"/>
    </row>
    <row r="3" spans="1:9" ht="15.75" customHeight="1">
      <c r="A3" s="595" t="s">
        <v>3</v>
      </c>
      <c r="B3" s="596"/>
      <c r="C3" s="596"/>
      <c r="D3" s="596"/>
      <c r="E3" s="596"/>
      <c r="F3" s="596"/>
      <c r="G3" s="596"/>
      <c r="H3" s="597"/>
      <c r="I3" s="61"/>
    </row>
    <row r="4" spans="1:9">
      <c r="A4" s="86" t="s">
        <v>4</v>
      </c>
      <c r="B4" s="87"/>
      <c r="C4" s="87"/>
      <c r="D4" s="87"/>
      <c r="E4" s="87"/>
      <c r="F4" s="87"/>
      <c r="G4" s="87"/>
      <c r="H4" s="87"/>
      <c r="I4" s="61"/>
    </row>
    <row r="5" spans="1:9">
      <c r="A5" s="86" t="s">
        <v>5</v>
      </c>
      <c r="B5" s="87"/>
      <c r="C5" s="87"/>
      <c r="D5" s="87"/>
      <c r="E5" s="87"/>
      <c r="F5" s="87"/>
      <c r="G5" s="87"/>
      <c r="H5" s="87"/>
      <c r="I5" s="61"/>
    </row>
    <row r="6" spans="1:9">
      <c r="A6" s="88" t="s">
        <v>2</v>
      </c>
      <c r="B6" s="89"/>
      <c r="C6" s="89"/>
      <c r="D6" s="89"/>
      <c r="E6" s="89"/>
      <c r="F6" s="89"/>
      <c r="G6" s="89"/>
      <c r="H6" s="89"/>
      <c r="I6" s="61"/>
    </row>
    <row r="7" spans="1:9">
      <c r="A7" s="88"/>
      <c r="B7" s="89"/>
      <c r="C7" s="89"/>
      <c r="D7" s="89"/>
      <c r="E7" s="89"/>
      <c r="F7" s="89"/>
      <c r="G7" s="89"/>
      <c r="H7" s="89"/>
      <c r="I7" s="61"/>
    </row>
    <row r="8" spans="1:9">
      <c r="A8" s="88" t="s">
        <v>6</v>
      </c>
      <c r="B8" s="89"/>
      <c r="C8" s="89"/>
      <c r="D8" s="89"/>
      <c r="E8" s="89"/>
      <c r="F8" s="89"/>
      <c r="G8" s="89"/>
      <c r="H8" s="89"/>
      <c r="I8" s="61"/>
    </row>
    <row r="9" spans="1:9">
      <c r="A9" s="90" t="s">
        <v>7</v>
      </c>
      <c r="B9" s="91"/>
      <c r="C9" s="91"/>
      <c r="D9" s="91"/>
      <c r="E9" s="91"/>
      <c r="F9" s="91"/>
      <c r="G9" s="91"/>
      <c r="H9" s="91"/>
      <c r="I9" s="61"/>
    </row>
    <row r="10" spans="1:9" ht="15" customHeight="1">
      <c r="A10" s="197" t="s">
        <v>8</v>
      </c>
      <c r="B10" s="102" t="str">
        <f>+'41　食中毒記事等 '!A2</f>
        <v>腸管出血性大腸菌O157による食中毒が発生しました(佐賀県)　</v>
      </c>
      <c r="C10" s="102"/>
      <c r="D10" s="104"/>
      <c r="E10" s="102"/>
      <c r="F10" s="105"/>
      <c r="G10" s="103"/>
      <c r="H10" s="103"/>
      <c r="I10" s="61"/>
    </row>
    <row r="11" spans="1:9" ht="15" customHeight="1">
      <c r="A11" s="197" t="s">
        <v>9</v>
      </c>
      <c r="B11" s="102" t="str">
        <f>+'41　ノロウイルス関連情報 '!H72</f>
        <v>管理レベル「1」　</v>
      </c>
      <c r="C11" s="102"/>
      <c r="D11" s="102" t="s">
        <v>10</v>
      </c>
      <c r="E11" s="102"/>
      <c r="F11" s="104">
        <f>+'41　ノロウイルス関連情報 '!G73</f>
        <v>2.63</v>
      </c>
      <c r="G11" s="102" t="str">
        <f>+'41　ノロウイルス関連情報 '!H73</f>
        <v>　：先週より</v>
      </c>
      <c r="H11" s="225">
        <f>+'41　ノロウイルス関連情報 '!I73</f>
        <v>-5.0000000000000266E-2</v>
      </c>
      <c r="I11" s="61"/>
    </row>
    <row r="12" spans="1:9" s="69" customFormat="1" ht="15" customHeight="1">
      <c r="A12" s="106" t="s">
        <v>11</v>
      </c>
      <c r="B12" s="601" t="str">
        <f>+'41 残留農薬など'!A2</f>
        <v>日本の長ネギが残留農薬の規定違反で不合格・台湾</v>
      </c>
      <c r="C12" s="601"/>
      <c r="D12" s="601"/>
      <c r="E12" s="601"/>
      <c r="F12" s="601"/>
      <c r="G12" s="601"/>
      <c r="H12" s="107"/>
      <c r="I12" s="68"/>
    </row>
    <row r="13" spans="1:9" ht="15" customHeight="1">
      <c r="A13" s="101" t="s">
        <v>12</v>
      </c>
      <c r="B13" s="601" t="str">
        <f>+'41　食品表示'!A2</f>
        <v xml:space="preserve">「売れ行きが悪かったので」中国・韓国産アサリを「熊本産」表示…佐賀県鳥栖市の販売会社に県 ... 読売新聞オンライン </v>
      </c>
      <c r="C13" s="601"/>
      <c r="D13" s="601"/>
      <c r="E13" s="601"/>
      <c r="F13" s="601"/>
      <c r="G13" s="601"/>
      <c r="H13" s="103"/>
      <c r="I13" s="61"/>
    </row>
    <row r="14" spans="1:9" ht="15" customHeight="1">
      <c r="A14" s="101" t="s">
        <v>13</v>
      </c>
      <c r="B14" s="103" t="str">
        <f>+'41 海外情報'!A2</f>
        <v xml:space="preserve">「自然の中のホテル」、世界最高の新高層ビルに（CNN.co.jp） - Yahoo!ニュース </v>
      </c>
      <c r="D14" s="103"/>
      <c r="E14" s="103"/>
      <c r="F14" s="103"/>
      <c r="G14" s="103"/>
      <c r="H14" s="103"/>
      <c r="I14" s="61"/>
    </row>
    <row r="15" spans="1:9" ht="15" customHeight="1">
      <c r="A15" s="108" t="s">
        <v>14</v>
      </c>
      <c r="B15" s="109" t="str">
        <f>+'41 海外情報'!A5</f>
        <v xml:space="preserve">今年も酒類禁止 万聖節で北部墓地 - まにら新聞 </v>
      </c>
      <c r="C15" s="598" t="s">
        <v>15</v>
      </c>
      <c r="D15" s="598"/>
      <c r="E15" s="598"/>
      <c r="F15" s="598"/>
      <c r="G15" s="598"/>
      <c r="H15" s="599"/>
      <c r="I15" s="61"/>
    </row>
    <row r="16" spans="1:9" ht="15" customHeight="1">
      <c r="A16" s="101" t="s">
        <v>16</v>
      </c>
      <c r="B16" s="102" t="str">
        <f>+'40　感染症情報'!B2</f>
        <v>2024年第38週（9月16日〜9月22日）</v>
      </c>
      <c r="C16" s="103"/>
      <c r="D16" s="102" t="s">
        <v>17</v>
      </c>
      <c r="E16" s="103"/>
      <c r="F16" s="103"/>
      <c r="G16" s="103"/>
      <c r="H16" s="103"/>
      <c r="I16" s="61"/>
    </row>
    <row r="17" spans="1:16" ht="15" customHeight="1">
      <c r="A17" s="101" t="s">
        <v>18</v>
      </c>
      <c r="B17" s="600" t="str">
        <f>+'40　感染症情報'!B2</f>
        <v>2024年第38週（9月16日〜9月22日）</v>
      </c>
      <c r="C17" s="600"/>
      <c r="D17" s="600"/>
      <c r="E17" s="600"/>
      <c r="F17" s="600"/>
      <c r="G17" s="600"/>
      <c r="H17" s="103"/>
      <c r="I17" s="61"/>
    </row>
    <row r="18" spans="1:16" ht="15" customHeight="1">
      <c r="A18" s="101" t="s">
        <v>19</v>
      </c>
      <c r="B18" s="165" t="str">
        <f>+'41  衛生訓話'!A2</f>
        <v>今週のお題(良質な原材料(肉、魚、生鮮野菜、果物)受け入れていますか)</v>
      </c>
      <c r="C18" s="103"/>
      <c r="D18" s="103"/>
      <c r="E18" s="103"/>
      <c r="F18" s="110"/>
      <c r="G18" s="103"/>
      <c r="H18" s="103"/>
      <c r="I18" s="61"/>
    </row>
    <row r="19" spans="1:16" ht="15" customHeight="1">
      <c r="A19" s="101" t="s">
        <v>20</v>
      </c>
      <c r="B19" s="165" t="s">
        <v>422</v>
      </c>
      <c r="C19" s="103"/>
      <c r="D19" s="103"/>
      <c r="E19" s="103"/>
      <c r="F19" s="103" t="s">
        <v>17</v>
      </c>
      <c r="G19" s="103"/>
      <c r="H19" s="103"/>
      <c r="I19" s="61"/>
      <c r="P19" t="s">
        <v>21</v>
      </c>
    </row>
    <row r="20" spans="1:16" ht="15" customHeight="1">
      <c r="A20" s="101" t="s">
        <v>17</v>
      </c>
      <c r="C20" s="103"/>
      <c r="D20" s="103"/>
      <c r="E20" s="103"/>
      <c r="F20" s="103"/>
      <c r="G20" s="103"/>
      <c r="H20" s="103"/>
      <c r="I20" s="61"/>
      <c r="L20" t="s">
        <v>15</v>
      </c>
    </row>
    <row r="21" spans="1:16">
      <c r="A21" s="90" t="s">
        <v>7</v>
      </c>
      <c r="B21" s="91"/>
      <c r="C21" s="91"/>
      <c r="D21" s="91"/>
      <c r="E21" s="91"/>
      <c r="F21" s="91"/>
      <c r="G21" s="91"/>
      <c r="H21" s="91"/>
      <c r="I21" s="61"/>
    </row>
    <row r="22" spans="1:16">
      <c r="A22" s="88" t="s">
        <v>17</v>
      </c>
      <c r="B22" s="89"/>
      <c r="C22" s="89"/>
      <c r="D22" s="89"/>
      <c r="E22" s="89"/>
      <c r="F22" s="89"/>
      <c r="G22" s="89"/>
      <c r="H22" s="89"/>
      <c r="I22" s="61"/>
    </row>
    <row r="23" spans="1:16">
      <c r="A23" s="62" t="s">
        <v>22</v>
      </c>
      <c r="I23" s="61"/>
    </row>
    <row r="24" spans="1:16">
      <c r="A24" s="61"/>
      <c r="I24" s="61"/>
    </row>
    <row r="25" spans="1:16">
      <c r="A25" s="61"/>
      <c r="I25" s="61"/>
    </row>
    <row r="26" spans="1:16">
      <c r="A26" s="61"/>
      <c r="I26" s="61"/>
    </row>
    <row r="27" spans="1:16">
      <c r="A27" s="61"/>
      <c r="I27" s="61"/>
    </row>
    <row r="28" spans="1:16">
      <c r="A28" s="61"/>
      <c r="I28" s="61"/>
    </row>
    <row r="29" spans="1:16">
      <c r="A29" s="61"/>
      <c r="I29" s="61"/>
    </row>
    <row r="30" spans="1:16">
      <c r="A30" s="61"/>
      <c r="H30" t="s">
        <v>23</v>
      </c>
      <c r="I30" s="61"/>
    </row>
    <row r="31" spans="1:16">
      <c r="A31" s="61"/>
      <c r="I31" s="61"/>
    </row>
    <row r="32" spans="1:16">
      <c r="A32" s="61"/>
      <c r="I32" s="61"/>
    </row>
    <row r="33" spans="1:9">
      <c r="A33" s="61"/>
      <c r="I33" s="61"/>
    </row>
    <row r="34" spans="1:9" ht="13.8" thickBot="1">
      <c r="A34" s="63"/>
      <c r="B34" s="64"/>
      <c r="C34" s="64"/>
      <c r="D34" s="64"/>
      <c r="E34" s="64"/>
      <c r="F34" s="64"/>
      <c r="G34" s="64"/>
      <c r="H34" s="64"/>
      <c r="I34" s="61"/>
    </row>
    <row r="35" spans="1:9" ht="13.8" thickTop="1"/>
    <row r="38" spans="1:9" ht="24.6">
      <c r="A38" s="71" t="s">
        <v>24</v>
      </c>
    </row>
    <row r="39" spans="1:9" ht="40.5" customHeight="1">
      <c r="A39" s="602" t="s">
        <v>25</v>
      </c>
      <c r="B39" s="602"/>
      <c r="C39" s="602"/>
      <c r="D39" s="602"/>
      <c r="E39" s="602"/>
      <c r="F39" s="602"/>
      <c r="G39" s="602"/>
    </row>
    <row r="40" spans="1:9" ht="30.75" customHeight="1">
      <c r="A40" s="594" t="s">
        <v>26</v>
      </c>
      <c r="B40" s="594"/>
      <c r="C40" s="594"/>
      <c r="D40" s="594"/>
      <c r="E40" s="594"/>
      <c r="F40" s="594"/>
      <c r="G40" s="594"/>
    </row>
    <row r="41" spans="1:9" ht="15">
      <c r="A41" s="72"/>
    </row>
    <row r="42" spans="1:9" ht="69.75" customHeight="1">
      <c r="A42" s="589" t="s">
        <v>27</v>
      </c>
      <c r="B42" s="589"/>
      <c r="C42" s="589"/>
      <c r="D42" s="589"/>
      <c r="E42" s="589"/>
      <c r="F42" s="589"/>
      <c r="G42" s="589"/>
    </row>
    <row r="43" spans="1:9" ht="35.25" customHeight="1">
      <c r="A43" s="594" t="s">
        <v>28</v>
      </c>
      <c r="B43" s="594"/>
      <c r="C43" s="594"/>
      <c r="D43" s="594"/>
      <c r="E43" s="594"/>
      <c r="F43" s="594"/>
      <c r="G43" s="594"/>
    </row>
    <row r="44" spans="1:9" ht="59.25" customHeight="1">
      <c r="A44" s="589" t="s">
        <v>29</v>
      </c>
      <c r="B44" s="589"/>
      <c r="C44" s="589"/>
      <c r="D44" s="589"/>
      <c r="E44" s="589"/>
      <c r="F44" s="589"/>
      <c r="G44" s="589"/>
    </row>
    <row r="45" spans="1:9" ht="15">
      <c r="A45" s="73"/>
    </row>
    <row r="46" spans="1:9" ht="27.75" customHeight="1">
      <c r="A46" s="591" t="s">
        <v>30</v>
      </c>
      <c r="B46" s="591"/>
      <c r="C46" s="591"/>
      <c r="D46" s="591"/>
      <c r="E46" s="591"/>
      <c r="F46" s="591"/>
      <c r="G46" s="591"/>
    </row>
    <row r="47" spans="1:9" ht="53.25" customHeight="1">
      <c r="A47" s="590" t="s">
        <v>31</v>
      </c>
      <c r="B47" s="589"/>
      <c r="C47" s="589"/>
      <c r="D47" s="589"/>
      <c r="E47" s="589"/>
      <c r="F47" s="589"/>
      <c r="G47" s="589"/>
    </row>
    <row r="48" spans="1:9" ht="15">
      <c r="A48" s="73"/>
    </row>
    <row r="49" spans="1:7" ht="32.25" customHeight="1">
      <c r="A49" s="591" t="s">
        <v>32</v>
      </c>
      <c r="B49" s="591"/>
      <c r="C49" s="591"/>
      <c r="D49" s="591"/>
      <c r="E49" s="591"/>
      <c r="F49" s="591"/>
      <c r="G49" s="591"/>
    </row>
    <row r="50" spans="1:7" ht="15">
      <c r="A50" s="72"/>
    </row>
    <row r="51" spans="1:7" ht="87" customHeight="1">
      <c r="A51" s="590" t="s">
        <v>33</v>
      </c>
      <c r="B51" s="589"/>
      <c r="C51" s="589"/>
      <c r="D51" s="589"/>
      <c r="E51" s="589"/>
      <c r="F51" s="589"/>
      <c r="G51" s="589"/>
    </row>
    <row r="52" spans="1:7" ht="15">
      <c r="A52" s="73"/>
    </row>
    <row r="53" spans="1:7" ht="32.25" customHeight="1">
      <c r="A53" s="591" t="s">
        <v>34</v>
      </c>
      <c r="B53" s="591"/>
      <c r="C53" s="591"/>
      <c r="D53" s="591"/>
      <c r="E53" s="591"/>
      <c r="F53" s="591"/>
      <c r="G53" s="591"/>
    </row>
    <row r="54" spans="1:7" ht="29.25" customHeight="1">
      <c r="A54" s="589" t="s">
        <v>35</v>
      </c>
      <c r="B54" s="589"/>
      <c r="C54" s="589"/>
      <c r="D54" s="589"/>
      <c r="E54" s="589"/>
      <c r="F54" s="589"/>
      <c r="G54" s="589"/>
    </row>
    <row r="55" spans="1:7" ht="15">
      <c r="A55" s="73"/>
    </row>
    <row r="56" spans="1:7" s="69" customFormat="1" ht="110.25" customHeight="1">
      <c r="A56" s="592" t="s">
        <v>36</v>
      </c>
      <c r="B56" s="593"/>
      <c r="C56" s="593"/>
      <c r="D56" s="593"/>
      <c r="E56" s="593"/>
      <c r="F56" s="593"/>
      <c r="G56" s="593"/>
    </row>
    <row r="57" spans="1:7" ht="34.5" customHeight="1">
      <c r="A57" s="594" t="s">
        <v>37</v>
      </c>
      <c r="B57" s="594"/>
      <c r="C57" s="594"/>
      <c r="D57" s="594"/>
      <c r="E57" s="594"/>
      <c r="F57" s="594"/>
      <c r="G57" s="594"/>
    </row>
    <row r="58" spans="1:7" ht="114" customHeight="1">
      <c r="A58" s="590" t="s">
        <v>38</v>
      </c>
      <c r="B58" s="589"/>
      <c r="C58" s="589"/>
      <c r="D58" s="589"/>
      <c r="E58" s="589"/>
      <c r="F58" s="589"/>
      <c r="G58" s="589"/>
    </row>
    <row r="59" spans="1:7" ht="109.5" customHeight="1">
      <c r="A59" s="589"/>
      <c r="B59" s="589"/>
      <c r="C59" s="589"/>
      <c r="D59" s="589"/>
      <c r="E59" s="589"/>
      <c r="F59" s="589"/>
      <c r="G59" s="589"/>
    </row>
    <row r="60" spans="1:7" ht="15">
      <c r="A60" s="73"/>
    </row>
    <row r="61" spans="1:7" s="70" customFormat="1" ht="57.75" customHeight="1">
      <c r="A61" s="589"/>
      <c r="B61" s="589"/>
      <c r="C61" s="589"/>
      <c r="D61" s="589"/>
      <c r="E61" s="589"/>
      <c r="F61" s="589"/>
      <c r="G61" s="589"/>
    </row>
  </sheetData>
  <mergeCells count="21">
    <mergeCell ref="A3:H3"/>
    <mergeCell ref="C15:H15"/>
    <mergeCell ref="B17:G17"/>
    <mergeCell ref="B12:G12"/>
    <mergeCell ref="A39:G39"/>
    <mergeCell ref="B13:G13"/>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32"/>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8"/>
  <sheetViews>
    <sheetView view="pageBreakPreview" zoomScale="110" zoomScaleNormal="100" zoomScaleSheetLayoutView="110" workbookViewId="0">
      <selection activeCell="C1" sqref="C1"/>
    </sheetView>
  </sheetViews>
  <sheetFormatPr defaultColWidth="9" defaultRowHeight="13.2"/>
  <cols>
    <col min="1" max="1" width="21.33203125" style="28" customWidth="1"/>
    <col min="2" max="2" width="19.88671875" style="28" customWidth="1"/>
    <col min="3" max="3" width="91.6640625" style="156" customWidth="1"/>
    <col min="4" max="4" width="14.44140625" style="29" customWidth="1"/>
    <col min="5" max="5" width="13.6640625" style="29"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30" t="s">
        <v>234</v>
      </c>
      <c r="B1" s="455" t="s">
        <v>204</v>
      </c>
      <c r="C1" s="431" t="s">
        <v>423</v>
      </c>
      <c r="D1" s="432" t="s">
        <v>181</v>
      </c>
      <c r="E1" s="433" t="s">
        <v>182</v>
      </c>
    </row>
    <row r="2" spans="1:5" ht="23.4" customHeight="1">
      <c r="A2" s="534" t="s">
        <v>239</v>
      </c>
      <c r="B2" s="535" t="s">
        <v>240</v>
      </c>
      <c r="C2" s="536" t="s">
        <v>285</v>
      </c>
      <c r="D2" s="537">
        <v>45583</v>
      </c>
      <c r="E2" s="538">
        <v>45583</v>
      </c>
    </row>
    <row r="3" spans="1:5" ht="23.4" customHeight="1">
      <c r="A3" s="562" t="s">
        <v>239</v>
      </c>
      <c r="B3" s="563" t="s">
        <v>241</v>
      </c>
      <c r="C3" s="564" t="s">
        <v>297</v>
      </c>
      <c r="D3" s="565">
        <v>45583</v>
      </c>
      <c r="E3" s="566">
        <v>45583</v>
      </c>
    </row>
    <row r="4" spans="1:5" ht="23.4" customHeight="1">
      <c r="A4" s="545" t="s">
        <v>242</v>
      </c>
      <c r="B4" s="546" t="s">
        <v>243</v>
      </c>
      <c r="C4" s="547" t="s">
        <v>286</v>
      </c>
      <c r="D4" s="548">
        <v>45582</v>
      </c>
      <c r="E4" s="549">
        <v>45583</v>
      </c>
    </row>
    <row r="5" spans="1:5" ht="23.4" customHeight="1">
      <c r="A5" s="545" t="s">
        <v>242</v>
      </c>
      <c r="B5" s="546" t="s">
        <v>244</v>
      </c>
      <c r="C5" s="547" t="s">
        <v>287</v>
      </c>
      <c r="D5" s="548">
        <v>45582</v>
      </c>
      <c r="E5" s="550">
        <v>45583</v>
      </c>
    </row>
    <row r="6" spans="1:5" ht="23.4" customHeight="1">
      <c r="A6" s="545" t="s">
        <v>242</v>
      </c>
      <c r="B6" s="546" t="s">
        <v>245</v>
      </c>
      <c r="C6" s="547" t="s">
        <v>288</v>
      </c>
      <c r="D6" s="548">
        <v>45582</v>
      </c>
      <c r="E6" s="550">
        <v>45583</v>
      </c>
    </row>
    <row r="7" spans="1:5" ht="23.4" customHeight="1">
      <c r="A7" s="485" t="s">
        <v>242</v>
      </c>
      <c r="B7" s="486" t="s">
        <v>246</v>
      </c>
      <c r="C7" s="487" t="s">
        <v>289</v>
      </c>
      <c r="D7" s="488">
        <v>45582</v>
      </c>
      <c r="E7" s="533">
        <v>45583</v>
      </c>
    </row>
    <row r="8" spans="1:5" ht="23.4" customHeight="1">
      <c r="A8" s="545" t="s">
        <v>242</v>
      </c>
      <c r="B8" s="546" t="s">
        <v>247</v>
      </c>
      <c r="C8" s="547" t="s">
        <v>290</v>
      </c>
      <c r="D8" s="548">
        <v>45582</v>
      </c>
      <c r="E8" s="550">
        <v>45583</v>
      </c>
    </row>
    <row r="9" spans="1:5" ht="23.4" customHeight="1">
      <c r="A9" s="557" t="s">
        <v>239</v>
      </c>
      <c r="B9" s="558" t="s">
        <v>248</v>
      </c>
      <c r="C9" s="559" t="s">
        <v>291</v>
      </c>
      <c r="D9" s="560">
        <v>45582</v>
      </c>
      <c r="E9" s="561">
        <v>45583</v>
      </c>
    </row>
    <row r="10" spans="1:5" ht="23.4" customHeight="1">
      <c r="A10" s="545" t="s">
        <v>242</v>
      </c>
      <c r="B10" s="546" t="s">
        <v>249</v>
      </c>
      <c r="C10" s="547" t="s">
        <v>292</v>
      </c>
      <c r="D10" s="548">
        <v>45582</v>
      </c>
      <c r="E10" s="550">
        <v>45582</v>
      </c>
    </row>
    <row r="11" spans="1:5" ht="23.4" customHeight="1">
      <c r="A11" s="545" t="s">
        <v>242</v>
      </c>
      <c r="B11" s="546" t="s">
        <v>250</v>
      </c>
      <c r="C11" s="547" t="s">
        <v>293</v>
      </c>
      <c r="D11" s="548">
        <v>45581</v>
      </c>
      <c r="E11" s="550">
        <v>45582</v>
      </c>
    </row>
    <row r="12" spans="1:5" ht="23.4" customHeight="1">
      <c r="A12" s="562" t="s">
        <v>242</v>
      </c>
      <c r="B12" s="563" t="s">
        <v>251</v>
      </c>
      <c r="C12" s="564" t="s">
        <v>294</v>
      </c>
      <c r="D12" s="565">
        <v>45581</v>
      </c>
      <c r="E12" s="566">
        <v>45582</v>
      </c>
    </row>
    <row r="13" spans="1:5" ht="23.4" customHeight="1">
      <c r="A13" s="557" t="s">
        <v>252</v>
      </c>
      <c r="B13" s="558" t="s">
        <v>253</v>
      </c>
      <c r="C13" s="559" t="s">
        <v>295</v>
      </c>
      <c r="D13" s="560">
        <v>45581</v>
      </c>
      <c r="E13" s="561">
        <v>45582</v>
      </c>
    </row>
    <row r="14" spans="1:5" ht="23.4" customHeight="1">
      <c r="A14" s="551" t="s">
        <v>242</v>
      </c>
      <c r="B14" s="552" t="s">
        <v>254</v>
      </c>
      <c r="C14" s="553" t="s">
        <v>296</v>
      </c>
      <c r="D14" s="554">
        <v>45581</v>
      </c>
      <c r="E14" s="556">
        <v>45582</v>
      </c>
    </row>
    <row r="15" spans="1:5" ht="23.4" customHeight="1">
      <c r="A15" s="545" t="s">
        <v>252</v>
      </c>
      <c r="B15" s="546" t="s">
        <v>255</v>
      </c>
      <c r="C15" s="547" t="s">
        <v>256</v>
      </c>
      <c r="D15" s="548">
        <v>45581</v>
      </c>
      <c r="E15" s="550">
        <v>45581</v>
      </c>
    </row>
    <row r="16" spans="1:5" ht="23.4" customHeight="1">
      <c r="A16" s="485" t="s">
        <v>242</v>
      </c>
      <c r="B16" s="486" t="s">
        <v>257</v>
      </c>
      <c r="C16" s="487" t="s">
        <v>258</v>
      </c>
      <c r="D16" s="488">
        <v>45580</v>
      </c>
      <c r="E16" s="533">
        <v>45581</v>
      </c>
    </row>
    <row r="17" spans="1:11" ht="23.4" customHeight="1">
      <c r="A17" s="539" t="s">
        <v>242</v>
      </c>
      <c r="B17" s="540" t="s">
        <v>259</v>
      </c>
      <c r="C17" s="541" t="s">
        <v>260</v>
      </c>
      <c r="D17" s="542">
        <v>45580</v>
      </c>
      <c r="E17" s="543">
        <v>45581</v>
      </c>
    </row>
    <row r="18" spans="1:11" ht="23.4" customHeight="1">
      <c r="A18" s="545" t="s">
        <v>239</v>
      </c>
      <c r="B18" s="546" t="s">
        <v>261</v>
      </c>
      <c r="C18" s="547" t="s">
        <v>262</v>
      </c>
      <c r="D18" s="548">
        <v>45580</v>
      </c>
      <c r="E18" s="550">
        <v>45581</v>
      </c>
    </row>
    <row r="19" spans="1:11" ht="23.4" customHeight="1">
      <c r="A19" s="485" t="s">
        <v>242</v>
      </c>
      <c r="B19" s="486" t="s">
        <v>263</v>
      </c>
      <c r="C19" s="487" t="s">
        <v>264</v>
      </c>
      <c r="D19" s="488">
        <v>45580</v>
      </c>
      <c r="E19" s="533">
        <v>45581</v>
      </c>
    </row>
    <row r="20" spans="1:11" ht="23.4" customHeight="1">
      <c r="A20" s="567" t="s">
        <v>242</v>
      </c>
      <c r="B20" s="568" t="s">
        <v>265</v>
      </c>
      <c r="C20" s="569" t="s">
        <v>266</v>
      </c>
      <c r="D20" s="570">
        <v>45580</v>
      </c>
      <c r="E20" s="571">
        <v>45581</v>
      </c>
    </row>
    <row r="21" spans="1:11" ht="23.4" customHeight="1">
      <c r="A21" s="539" t="s">
        <v>242</v>
      </c>
      <c r="B21" s="540" t="s">
        <v>267</v>
      </c>
      <c r="C21" s="541" t="s">
        <v>268</v>
      </c>
      <c r="D21" s="542">
        <v>45580</v>
      </c>
      <c r="E21" s="543">
        <v>45580</v>
      </c>
    </row>
    <row r="22" spans="1:11" ht="23.4" customHeight="1">
      <c r="A22" s="545" t="s">
        <v>252</v>
      </c>
      <c r="B22" s="546" t="s">
        <v>269</v>
      </c>
      <c r="C22" s="547" t="s">
        <v>270</v>
      </c>
      <c r="D22" s="548">
        <v>45580</v>
      </c>
      <c r="E22" s="550">
        <v>45580</v>
      </c>
    </row>
    <row r="23" spans="1:11" ht="23.4" customHeight="1">
      <c r="A23" s="557" t="s">
        <v>252</v>
      </c>
      <c r="B23" s="558" t="s">
        <v>271</v>
      </c>
      <c r="C23" s="559" t="s">
        <v>272</v>
      </c>
      <c r="D23" s="560">
        <v>45576</v>
      </c>
      <c r="E23" s="561">
        <v>45580</v>
      </c>
    </row>
    <row r="24" spans="1:11" ht="23.4" customHeight="1">
      <c r="A24" s="567" t="s">
        <v>252</v>
      </c>
      <c r="B24" s="568" t="s">
        <v>273</v>
      </c>
      <c r="C24" s="569" t="s">
        <v>274</v>
      </c>
      <c r="D24" s="570">
        <v>45576</v>
      </c>
      <c r="E24" s="571">
        <v>45580</v>
      </c>
    </row>
    <row r="25" spans="1:11" ht="23.4" customHeight="1">
      <c r="A25" s="562" t="s">
        <v>242</v>
      </c>
      <c r="B25" s="563" t="s">
        <v>275</v>
      </c>
      <c r="C25" s="564" t="s">
        <v>276</v>
      </c>
      <c r="D25" s="565">
        <v>45576</v>
      </c>
      <c r="E25" s="566">
        <v>45580</v>
      </c>
    </row>
    <row r="26" spans="1:11" ht="23.4" customHeight="1">
      <c r="A26" s="539" t="s">
        <v>242</v>
      </c>
      <c r="B26" s="540" t="s">
        <v>277</v>
      </c>
      <c r="C26" s="541" t="s">
        <v>278</v>
      </c>
      <c r="D26" s="542">
        <v>45576</v>
      </c>
      <c r="E26" s="544">
        <v>45580</v>
      </c>
    </row>
    <row r="27" spans="1:11" ht="23.4" customHeight="1">
      <c r="A27" s="572" t="s">
        <v>242</v>
      </c>
      <c r="B27" s="573" t="s">
        <v>279</v>
      </c>
      <c r="C27" s="574" t="s">
        <v>280</v>
      </c>
      <c r="D27" s="575">
        <v>45576</v>
      </c>
      <c r="E27" s="576">
        <v>45580</v>
      </c>
    </row>
    <row r="28" spans="1:11" ht="23.4" customHeight="1">
      <c r="A28" s="551" t="s">
        <v>242</v>
      </c>
      <c r="B28" s="552" t="s">
        <v>281</v>
      </c>
      <c r="C28" s="553" t="s">
        <v>282</v>
      </c>
      <c r="D28" s="554">
        <v>45576</v>
      </c>
      <c r="E28" s="555">
        <v>45580</v>
      </c>
    </row>
    <row r="29" spans="1:11" ht="23.4" customHeight="1">
      <c r="A29" s="551" t="s">
        <v>242</v>
      </c>
      <c r="B29" s="552" t="s">
        <v>283</v>
      </c>
      <c r="C29" s="553" t="s">
        <v>284</v>
      </c>
      <c r="D29" s="554">
        <v>45576</v>
      </c>
      <c r="E29" s="555">
        <v>45580</v>
      </c>
    </row>
    <row r="30" spans="1:11" ht="23.4" customHeight="1">
      <c r="A30" s="485"/>
      <c r="B30" s="486"/>
      <c r="C30" s="487"/>
      <c r="D30" s="488"/>
      <c r="E30" s="489"/>
    </row>
    <row r="31" spans="1:11" s="65" customFormat="1" ht="24" hidden="1" customHeight="1">
      <c r="A31" s="287"/>
      <c r="B31" s="287"/>
      <c r="C31" s="65" t="s">
        <v>183</v>
      </c>
      <c r="D31" s="457" t="s">
        <v>202</v>
      </c>
      <c r="E31" s="457" t="s">
        <v>203</v>
      </c>
    </row>
    <row r="32" spans="1:11" ht="20.25" customHeight="1">
      <c r="A32" s="25"/>
      <c r="B32" s="26"/>
      <c r="C32" s="434" t="s">
        <v>184</v>
      </c>
      <c r="D32" s="456"/>
      <c r="E32" s="456"/>
      <c r="J32" s="77"/>
      <c r="K32" s="77"/>
    </row>
    <row r="33" spans="1:11" ht="20.25" customHeight="1">
      <c r="A33" s="279" t="s">
        <v>185</v>
      </c>
      <c r="B33" s="280">
        <v>28</v>
      </c>
      <c r="C33" s="154"/>
      <c r="D33" s="27"/>
      <c r="E33" s="27"/>
      <c r="J33" s="77"/>
      <c r="K33" s="77"/>
    </row>
    <row r="34" spans="1:11" ht="20.25" customHeight="1">
      <c r="A34" s="179"/>
      <c r="B34" s="265"/>
      <c r="C34" s="154"/>
      <c r="D34" s="27"/>
      <c r="E34" s="27"/>
      <c r="J34" s="77"/>
      <c r="K34" s="77"/>
    </row>
    <row r="35" spans="1:11" ht="20.25" customHeight="1">
      <c r="A35" s="1"/>
      <c r="B35" s="1"/>
      <c r="C35" s="266"/>
      <c r="D35" s="180"/>
      <c r="E35" s="180"/>
      <c r="J35" s="77"/>
      <c r="K35" s="77"/>
    </row>
    <row r="36" spans="1:11">
      <c r="A36" s="155" t="s">
        <v>186</v>
      </c>
      <c r="B36" s="155"/>
      <c r="C36" s="286"/>
      <c r="D36" s="181"/>
      <c r="E36" s="181"/>
    </row>
    <row r="37" spans="1:11">
      <c r="A37" s="764" t="s">
        <v>187</v>
      </c>
      <c r="B37" s="764"/>
      <c r="C37" s="765"/>
      <c r="D37" s="182"/>
      <c r="E37" s="182"/>
    </row>
    <row r="42" spans="1:11">
      <c r="A42" s="1"/>
      <c r="B42" s="1"/>
      <c r="C42" s="1"/>
      <c r="D42" s="1"/>
      <c r="E42" s="1"/>
    </row>
    <row r="43" spans="1:11">
      <c r="A43" s="1"/>
      <c r="B43" s="1"/>
      <c r="C43" s="1"/>
      <c r="D43" s="1"/>
      <c r="E43" s="1"/>
    </row>
    <row r="44" spans="1:11">
      <c r="A44" s="1"/>
      <c r="B44" s="1"/>
      <c r="C44" s="1"/>
      <c r="D44" s="1"/>
      <c r="E44" s="1"/>
    </row>
    <row r="45" spans="1:11">
      <c r="A45" s="1"/>
      <c r="B45" s="1"/>
      <c r="C45" s="1"/>
      <c r="D45" s="1"/>
      <c r="E45" s="1"/>
    </row>
    <row r="46" spans="1:11">
      <c r="A46" s="1"/>
      <c r="B46" s="1"/>
      <c r="C46" s="1"/>
      <c r="D46" s="1"/>
      <c r="E46" s="1"/>
    </row>
    <row r="47" spans="1:11">
      <c r="A47" s="1"/>
      <c r="B47" s="1"/>
      <c r="C47" s="1"/>
      <c r="D47" s="1"/>
      <c r="E47" s="1"/>
    </row>
    <row r="48" spans="1:11">
      <c r="A48" s="1"/>
      <c r="B48" s="1"/>
      <c r="C48" s="1"/>
      <c r="D48" s="1"/>
      <c r="E48" s="1"/>
    </row>
  </sheetData>
  <autoFilter ref="A1:E30" xr:uid="{00000000-0001-0000-0800-000000000000}"/>
  <mergeCells count="1">
    <mergeCell ref="A37:C37"/>
  </mergeCells>
  <phoneticPr fontId="29"/>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9DDE2-1344-4366-A123-9BB84F5F343F}">
  <sheetPr codeName="Sheet13"/>
  <dimension ref="A1:Z24"/>
  <sheetViews>
    <sheetView topLeftCell="C1" workbookViewId="0">
      <selection activeCell="I18" sqref="H17:I18"/>
    </sheetView>
  </sheetViews>
  <sheetFormatPr defaultRowHeight="13.2"/>
  <cols>
    <col min="4" max="9" width="7.21875" customWidth="1"/>
    <col min="14" max="14" width="9.44140625" bestFit="1" customWidth="1"/>
  </cols>
  <sheetData>
    <row r="1" spans="1:26">
      <c r="A1" s="289"/>
      <c r="D1" t="s">
        <v>188</v>
      </c>
      <c r="E1" s="267" t="s">
        <v>189</v>
      </c>
      <c r="F1" t="s">
        <v>190</v>
      </c>
      <c r="G1" t="s">
        <v>191</v>
      </c>
      <c r="H1" t="s">
        <v>192</v>
      </c>
      <c r="I1" t="s">
        <v>193</v>
      </c>
      <c r="J1" t="s">
        <v>194</v>
      </c>
    </row>
    <row r="2" spans="1:26">
      <c r="E2" t="s">
        <v>207</v>
      </c>
    </row>
    <row r="3" spans="1:26">
      <c r="D3" s="435">
        <v>9</v>
      </c>
      <c r="E3" s="435">
        <v>4</v>
      </c>
      <c r="F3" s="436">
        <v>2</v>
      </c>
      <c r="G3" s="437">
        <v>3</v>
      </c>
      <c r="H3" s="436">
        <v>4</v>
      </c>
      <c r="I3" s="436">
        <v>3</v>
      </c>
      <c r="J3" s="436">
        <v>3</v>
      </c>
      <c r="L3" s="268"/>
      <c r="M3">
        <f>SUM(D3:L3)</f>
        <v>28</v>
      </c>
    </row>
    <row r="4" spans="1:26">
      <c r="D4" s="438">
        <f>+D3/$M$3</f>
        <v>0.32142857142857145</v>
      </c>
      <c r="E4" s="438">
        <f t="shared" ref="E4:J4" si="0">+E3/$M$3</f>
        <v>0.14285714285714285</v>
      </c>
      <c r="F4" s="439">
        <f t="shared" si="0"/>
        <v>7.1428571428571425E-2</v>
      </c>
      <c r="G4" s="440">
        <f t="shared" si="0"/>
        <v>0.10714285714285714</v>
      </c>
      <c r="H4" s="439">
        <f t="shared" si="0"/>
        <v>0.14285714285714285</v>
      </c>
      <c r="I4" s="439">
        <f t="shared" si="0"/>
        <v>0.10714285714285714</v>
      </c>
      <c r="J4" s="439">
        <f t="shared" si="0"/>
        <v>0.10714285714285714</v>
      </c>
    </row>
    <row r="7" spans="1:26" ht="13.8" thickBot="1"/>
    <row r="8" spans="1:26" ht="13.8" thickBot="1">
      <c r="N8" s="771" t="s">
        <v>210</v>
      </c>
      <c r="O8" s="772"/>
      <c r="P8" s="174"/>
      <c r="Q8" s="174"/>
      <c r="R8" s="174"/>
      <c r="S8" s="174"/>
    </row>
    <row r="9" spans="1:26" ht="13.8" thickBot="1">
      <c r="N9" s="773" t="s">
        <v>195</v>
      </c>
      <c r="O9" s="774"/>
      <c r="P9" s="775"/>
      <c r="Q9" s="776" t="s">
        <v>196</v>
      </c>
      <c r="R9" s="777"/>
      <c r="S9" s="778"/>
    </row>
    <row r="10" spans="1:26" ht="13.8" thickBot="1">
      <c r="N10" s="305" t="s">
        <v>197</v>
      </c>
      <c r="O10" s="269" t="s">
        <v>197</v>
      </c>
      <c r="P10" s="271" t="s">
        <v>197</v>
      </c>
      <c r="Q10" s="305" t="s">
        <v>197</v>
      </c>
      <c r="R10" s="269" t="s">
        <v>197</v>
      </c>
      <c r="S10" s="270" t="s">
        <v>197</v>
      </c>
    </row>
    <row r="11" spans="1:26" ht="13.8" thickTop="1">
      <c r="N11" s="275" t="s">
        <v>198</v>
      </c>
      <c r="O11" s="276" t="s">
        <v>199</v>
      </c>
      <c r="P11" s="278" t="s">
        <v>200</v>
      </c>
      <c r="Q11" s="275" t="s">
        <v>198</v>
      </c>
      <c r="R11" s="276" t="s">
        <v>199</v>
      </c>
      <c r="S11" s="277" t="s">
        <v>200</v>
      </c>
    </row>
    <row r="12" spans="1:26" ht="13.8" thickBot="1">
      <c r="N12" s="441">
        <f>+U12</f>
        <v>2725</v>
      </c>
      <c r="O12" s="442">
        <f t="shared" ref="O12:S12" si="1">+V12</f>
        <v>1450</v>
      </c>
      <c r="P12" s="443">
        <f t="shared" si="1"/>
        <v>1275</v>
      </c>
      <c r="Q12" s="441">
        <f t="shared" si="1"/>
        <v>21400</v>
      </c>
      <c r="R12" s="442">
        <f t="shared" si="1"/>
        <v>10348</v>
      </c>
      <c r="S12" s="444">
        <f t="shared" si="1"/>
        <v>11052</v>
      </c>
      <c r="U12">
        <v>2725</v>
      </c>
      <c r="V12">
        <v>1450</v>
      </c>
      <c r="W12">
        <v>1275</v>
      </c>
      <c r="X12">
        <v>21400</v>
      </c>
      <c r="Y12">
        <v>10348</v>
      </c>
      <c r="Z12">
        <v>11052</v>
      </c>
    </row>
    <row r="14" spans="1:26" ht="13.8" thickBot="1"/>
    <row r="15" spans="1:26" ht="13.8" thickBot="1">
      <c r="N15" s="771" t="s">
        <v>225</v>
      </c>
      <c r="O15" s="772"/>
      <c r="P15" s="174"/>
      <c r="Q15" s="174"/>
      <c r="R15" s="174"/>
      <c r="S15" s="174"/>
    </row>
    <row r="16" spans="1:26" ht="13.8" thickBot="1">
      <c r="N16" s="773" t="s">
        <v>195</v>
      </c>
      <c r="O16" s="774"/>
      <c r="P16" s="775"/>
      <c r="Q16" s="776" t="s">
        <v>196</v>
      </c>
      <c r="R16" s="777"/>
      <c r="S16" s="778"/>
    </row>
    <row r="17" spans="14:26" ht="13.8" thickBot="1">
      <c r="N17" s="305" t="s">
        <v>197</v>
      </c>
      <c r="O17" s="269" t="s">
        <v>197</v>
      </c>
      <c r="P17" s="271" t="s">
        <v>197</v>
      </c>
      <c r="Q17" s="305" t="s">
        <v>197</v>
      </c>
      <c r="R17" s="269" t="s">
        <v>197</v>
      </c>
      <c r="S17" s="270" t="s">
        <v>197</v>
      </c>
    </row>
    <row r="18" spans="14:26" ht="13.8" thickTop="1">
      <c r="N18" s="275" t="s">
        <v>198</v>
      </c>
      <c r="O18" s="276" t="s">
        <v>199</v>
      </c>
      <c r="P18" s="278" t="s">
        <v>200</v>
      </c>
      <c r="Q18" s="275" t="s">
        <v>198</v>
      </c>
      <c r="R18" s="276" t="s">
        <v>199</v>
      </c>
      <c r="S18" s="277" t="s">
        <v>200</v>
      </c>
    </row>
    <row r="19" spans="14:26" ht="13.8" thickBot="1">
      <c r="N19" s="441">
        <f t="shared" ref="N19:S19" si="2">+U19</f>
        <v>3124</v>
      </c>
      <c r="O19" s="442">
        <f t="shared" si="2"/>
        <v>1634</v>
      </c>
      <c r="P19" s="443">
        <f t="shared" si="2"/>
        <v>1490</v>
      </c>
      <c r="Q19" s="441">
        <f t="shared" si="2"/>
        <v>17674</v>
      </c>
      <c r="R19" s="442">
        <f t="shared" si="2"/>
        <v>8525</v>
      </c>
      <c r="S19" s="444">
        <f t="shared" si="2"/>
        <v>9149</v>
      </c>
      <c r="U19">
        <v>3124</v>
      </c>
      <c r="V19">
        <v>1634</v>
      </c>
      <c r="W19">
        <v>1490</v>
      </c>
      <c r="X19">
        <v>17674</v>
      </c>
      <c r="Y19">
        <v>8525</v>
      </c>
      <c r="Z19">
        <v>9149</v>
      </c>
    </row>
    <row r="21" spans="14:26" ht="13.8" thickBot="1"/>
    <row r="22" spans="14:26" ht="13.8" thickBot="1">
      <c r="N22" s="766" t="s">
        <v>195</v>
      </c>
      <c r="O22" s="767"/>
      <c r="P22" s="767"/>
      <c r="Q22" s="768" t="s">
        <v>196</v>
      </c>
      <c r="R22" s="769"/>
      <c r="S22" s="770"/>
    </row>
    <row r="23" spans="14:26">
      <c r="N23" s="306" t="s">
        <v>198</v>
      </c>
      <c r="O23" s="272" t="s">
        <v>199</v>
      </c>
      <c r="P23" s="273" t="s">
        <v>200</v>
      </c>
      <c r="Q23" s="306" t="s">
        <v>198</v>
      </c>
      <c r="R23" s="272" t="s">
        <v>199</v>
      </c>
      <c r="S23" s="274" t="s">
        <v>200</v>
      </c>
    </row>
    <row r="24" spans="14:26" ht="13.8" thickBot="1">
      <c r="N24" s="445">
        <f t="shared" ref="N24:S24" si="3">(N19-N12)/N19</f>
        <v>0.12772087067861715</v>
      </c>
      <c r="O24" s="446">
        <f t="shared" si="3"/>
        <v>0.11260709914320685</v>
      </c>
      <c r="P24" s="447">
        <f t="shared" si="3"/>
        <v>0.14429530201342283</v>
      </c>
      <c r="Q24" s="445">
        <f t="shared" si="3"/>
        <v>-0.21081815095620685</v>
      </c>
      <c r="R24" s="446">
        <f t="shared" si="3"/>
        <v>-0.213841642228739</v>
      </c>
      <c r="S24" s="448">
        <f t="shared" si="3"/>
        <v>-0.20800087441250409</v>
      </c>
    </row>
  </sheetData>
  <mergeCells count="8">
    <mergeCell ref="N22:P22"/>
    <mergeCell ref="Q22:S22"/>
    <mergeCell ref="N8:O8"/>
    <mergeCell ref="N15:O15"/>
    <mergeCell ref="N9:P9"/>
    <mergeCell ref="Q9:S9"/>
    <mergeCell ref="N16:P16"/>
    <mergeCell ref="Q16:S16"/>
  </mergeCells>
  <phoneticPr fontId="84"/>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41"/>
  <sheetViews>
    <sheetView view="pageBreakPreview" zoomScale="78" zoomScaleNormal="75" zoomScaleSheetLayoutView="78" workbookViewId="0">
      <selection activeCell="M9" sqref="M9"/>
    </sheetView>
  </sheetViews>
  <sheetFormatPr defaultColWidth="9" defaultRowHeight="14.4"/>
  <cols>
    <col min="1" max="1" width="225.33203125" style="4" customWidth="1"/>
    <col min="2" max="2" width="33.109375" style="2" hidden="1" customWidth="1"/>
    <col min="3" max="3" width="26.88671875" style="3" customWidth="1"/>
    <col min="4" max="16384" width="9" style="1"/>
  </cols>
  <sheetData>
    <row r="1" spans="1:3" s="28" customFormat="1" ht="46.2" customHeight="1" thickBot="1">
      <c r="A1" s="579" t="s">
        <v>235</v>
      </c>
      <c r="B1" s="449" t="s">
        <v>123</v>
      </c>
      <c r="C1" s="466" t="s">
        <v>125</v>
      </c>
    </row>
    <row r="2" spans="1:3" ht="46.95" customHeight="1">
      <c r="A2" s="177" t="s">
        <v>303</v>
      </c>
      <c r="B2" s="462"/>
      <c r="C2" s="779">
        <v>45310</v>
      </c>
    </row>
    <row r="3" spans="1:3" ht="73.2" customHeight="1">
      <c r="A3" s="451" t="s">
        <v>304</v>
      </c>
      <c r="B3" s="463"/>
      <c r="C3" s="780"/>
    </row>
    <row r="4" spans="1:3" ht="34.950000000000003" customHeight="1" thickBot="1">
      <c r="A4" s="450" t="s">
        <v>305</v>
      </c>
      <c r="B4" s="1"/>
      <c r="C4" s="467"/>
    </row>
    <row r="5" spans="1:3" ht="45.6" customHeight="1">
      <c r="A5" s="177" t="s">
        <v>306</v>
      </c>
      <c r="B5" s="462"/>
      <c r="C5" s="779">
        <v>45309</v>
      </c>
    </row>
    <row r="6" spans="1:3" ht="76.2" customHeight="1">
      <c r="A6" s="451" t="s">
        <v>307</v>
      </c>
      <c r="B6" s="463"/>
      <c r="C6" s="780"/>
    </row>
    <row r="7" spans="1:3" ht="34.950000000000003" customHeight="1" thickBot="1">
      <c r="A7" s="450" t="s">
        <v>308</v>
      </c>
      <c r="B7" s="1"/>
      <c r="C7" s="467"/>
    </row>
    <row r="8" spans="1:3" ht="49.2" customHeight="1">
      <c r="A8" s="231" t="s">
        <v>309</v>
      </c>
      <c r="B8" s="462"/>
      <c r="C8" s="779">
        <v>45309</v>
      </c>
    </row>
    <row r="9" spans="1:3" ht="161.4" customHeight="1">
      <c r="A9" s="224" t="s">
        <v>310</v>
      </c>
      <c r="B9" s="463"/>
      <c r="C9" s="780"/>
    </row>
    <row r="10" spans="1:3" ht="46.8" customHeight="1" thickBot="1">
      <c r="A10" s="294" t="s">
        <v>311</v>
      </c>
      <c r="B10" s="1"/>
      <c r="C10" s="468"/>
    </row>
    <row r="11" spans="1:3" ht="51" customHeight="1">
      <c r="A11" s="499" t="s">
        <v>312</v>
      </c>
      <c r="B11" s="464"/>
      <c r="C11" s="779">
        <v>45583</v>
      </c>
    </row>
    <row r="12" spans="1:3" ht="408.6" customHeight="1">
      <c r="A12" s="482" t="s">
        <v>313</v>
      </c>
      <c r="B12" s="465"/>
      <c r="C12" s="780"/>
    </row>
    <row r="13" spans="1:3" ht="43.2" customHeight="1" thickBot="1">
      <c r="A13" s="475" t="s">
        <v>315</v>
      </c>
      <c r="B13" s="476"/>
      <c r="C13" s="477"/>
    </row>
    <row r="14" spans="1:3" s="194" customFormat="1" ht="49.8" customHeight="1">
      <c r="A14" s="473" t="s">
        <v>314</v>
      </c>
      <c r="B14" s="474"/>
      <c r="C14" s="781">
        <v>45582</v>
      </c>
    </row>
    <row r="15" spans="1:3" ht="159" customHeight="1" thickBot="1">
      <c r="A15" s="452" t="s">
        <v>316</v>
      </c>
      <c r="B15" s="453"/>
      <c r="C15" s="780"/>
    </row>
    <row r="16" spans="1:3" s="196" customFormat="1" ht="40.200000000000003" customHeight="1" thickBot="1">
      <c r="A16" s="195" t="s">
        <v>320</v>
      </c>
      <c r="B16" s="295"/>
      <c r="C16" s="468"/>
    </row>
    <row r="17" spans="1:3" ht="56.4" customHeight="1">
      <c r="A17" s="246" t="s">
        <v>317</v>
      </c>
      <c r="B17" s="1"/>
      <c r="C17" s="484"/>
    </row>
    <row r="18" spans="1:3" ht="321.60000000000002" customHeight="1" thickBot="1">
      <c r="A18" s="454" t="s">
        <v>318</v>
      </c>
      <c r="B18" s="1"/>
      <c r="C18" s="781">
        <v>45582</v>
      </c>
    </row>
    <row r="19" spans="1:3" ht="35.4" customHeight="1">
      <c r="A19" s="483" t="s">
        <v>319</v>
      </c>
      <c r="B19" s="1"/>
      <c r="C19" s="780"/>
    </row>
    <row r="20" spans="1:3" ht="38.4" customHeight="1">
      <c r="A20" s="246" t="s">
        <v>321</v>
      </c>
      <c r="B20" s="1"/>
      <c r="C20" s="484"/>
    </row>
    <row r="21" spans="1:3" ht="343.8" customHeight="1" thickBot="1">
      <c r="A21" s="494" t="s">
        <v>322</v>
      </c>
      <c r="B21" s="1"/>
      <c r="C21" s="781">
        <v>45582</v>
      </c>
    </row>
    <row r="22" spans="1:3" ht="33" customHeight="1" thickBot="1">
      <c r="A22" s="495" t="s">
        <v>323</v>
      </c>
      <c r="B22" s="496"/>
      <c r="C22" s="782"/>
    </row>
    <row r="23" spans="1:3" ht="36.75" customHeight="1">
      <c r="A23" s="1" t="s">
        <v>201</v>
      </c>
    </row>
    <row r="24" spans="1:3" ht="36.75" customHeight="1"/>
    <row r="25" spans="1:3" ht="25.5" customHeight="1"/>
    <row r="26" spans="1:3" ht="32.25" customHeight="1"/>
    <row r="27" spans="1:3" ht="30.75" customHeight="1"/>
    <row r="28" spans="1:3" ht="42.75" customHeight="1"/>
    <row r="29" spans="1:3" ht="43.5" customHeight="1"/>
    <row r="30" spans="1:3" ht="27.75" customHeight="1"/>
    <row r="31" spans="1:3" ht="30.75" customHeight="1">
      <c r="A31" s="251"/>
    </row>
    <row r="32" spans="1:3" ht="29.25" customHeight="1"/>
    <row r="33" ht="27" customHeight="1"/>
    <row r="34" ht="27" customHeight="1"/>
    <row r="35" ht="27" customHeight="1"/>
    <row r="36" ht="27" customHeight="1"/>
    <row r="37" ht="27" customHeight="1"/>
    <row r="38" ht="27" customHeight="1"/>
    <row r="39" ht="27" customHeight="1"/>
    <row r="40" ht="27" customHeight="1"/>
    <row r="41" ht="27" customHeight="1"/>
  </sheetData>
  <mergeCells count="7">
    <mergeCell ref="C2:C3"/>
    <mergeCell ref="C14:C15"/>
    <mergeCell ref="C21:C22"/>
    <mergeCell ref="C18:C19"/>
    <mergeCell ref="C5:C6"/>
    <mergeCell ref="C8:C9"/>
    <mergeCell ref="C11:C12"/>
  </mergeCells>
  <phoneticPr fontId="84"/>
  <hyperlinks>
    <hyperlink ref="A4" r:id="rId1" xr:uid="{FC6634D5-D222-4CB2-95B5-BFFBA861A7A3}"/>
    <hyperlink ref="A7" r:id="rId2" xr:uid="{5DCD8279-49ED-4E58-B315-8461E8A00CE2}"/>
    <hyperlink ref="A10" r:id="rId3" xr:uid="{CD0F26D6-5CF5-4BCF-B046-FDE351DA9E99}"/>
    <hyperlink ref="A13" r:id="rId4" xr:uid="{32ABA8B3-CA9A-4078-A300-ED74FD7C7870}"/>
    <hyperlink ref="A19" r:id="rId5" xr:uid="{7EAA794F-A82F-41CA-83E2-E29FFEE106F2}"/>
    <hyperlink ref="A16" r:id="rId6" xr:uid="{E13F590D-A27A-42EA-953E-179A53E7DD50}"/>
    <hyperlink ref="A22" r:id="rId7" xr:uid="{A125E3A9-FD14-4F50-8A83-2CB053984195}"/>
  </hyperlinks>
  <pageMargins left="0" right="0" top="0.19685039370078741" bottom="0.39370078740157483" header="0" footer="0.19685039370078741"/>
  <pageSetup paperSize="9" scale="39" orientation="portrait" r:id="rId8"/>
  <headerFooter alignWithMargins="0"/>
  <rowBreaks count="1" manualBreakCount="1">
    <brk id="19" max="2" man="1"/>
  </rowBreaks>
  <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7"/>
  <sheetViews>
    <sheetView view="pageBreakPreview" zoomScale="86" zoomScaleNormal="100" zoomScaleSheetLayoutView="86" workbookViewId="0">
      <selection activeCell="A17" sqref="A6:XFD17"/>
    </sheetView>
  </sheetViews>
  <sheetFormatPr defaultColWidth="9" defaultRowHeight="36" customHeight="1"/>
  <cols>
    <col min="1" max="13" width="9" style="1"/>
    <col min="14" max="14" width="111.88671875" style="1" customWidth="1"/>
    <col min="15" max="15" width="26.88671875" style="5" customWidth="1"/>
    <col min="16" max="16384" width="9" style="1"/>
  </cols>
  <sheetData>
    <row r="1" spans="1:16" ht="46.2" customHeight="1" thickBot="1">
      <c r="A1" s="783" t="s">
        <v>236</v>
      </c>
      <c r="B1" s="784"/>
      <c r="C1" s="784"/>
      <c r="D1" s="784"/>
      <c r="E1" s="784"/>
      <c r="F1" s="784"/>
      <c r="G1" s="784"/>
      <c r="H1" s="784"/>
      <c r="I1" s="784"/>
      <c r="J1" s="784"/>
      <c r="K1" s="784"/>
      <c r="L1" s="784"/>
      <c r="M1" s="784"/>
      <c r="N1" s="785"/>
    </row>
    <row r="2" spans="1:16" ht="40.200000000000003" customHeight="1">
      <c r="A2" s="786" t="s">
        <v>324</v>
      </c>
      <c r="B2" s="787"/>
      <c r="C2" s="787"/>
      <c r="D2" s="787"/>
      <c r="E2" s="787"/>
      <c r="F2" s="787"/>
      <c r="G2" s="787"/>
      <c r="H2" s="787"/>
      <c r="I2" s="787"/>
      <c r="J2" s="787"/>
      <c r="K2" s="787"/>
      <c r="L2" s="787"/>
      <c r="M2" s="787"/>
      <c r="N2" s="788"/>
    </row>
    <row r="3" spans="1:16" ht="143.4" customHeight="1" thickBot="1">
      <c r="A3" s="795" t="s">
        <v>325</v>
      </c>
      <c r="B3" s="796"/>
      <c r="C3" s="796"/>
      <c r="D3" s="796"/>
      <c r="E3" s="796"/>
      <c r="F3" s="796"/>
      <c r="G3" s="796"/>
      <c r="H3" s="796"/>
      <c r="I3" s="796"/>
      <c r="J3" s="796"/>
      <c r="K3" s="796"/>
      <c r="L3" s="796"/>
      <c r="M3" s="796"/>
      <c r="N3" s="797"/>
      <c r="P3" s="173"/>
    </row>
    <row r="4" spans="1:16" ht="45.6" customHeight="1" thickBot="1">
      <c r="A4" s="808" t="s">
        <v>326</v>
      </c>
      <c r="B4" s="809"/>
      <c r="C4" s="809"/>
      <c r="D4" s="809"/>
      <c r="E4" s="809"/>
      <c r="F4" s="809"/>
      <c r="G4" s="809"/>
      <c r="H4" s="809"/>
      <c r="I4" s="809"/>
      <c r="J4" s="809"/>
      <c r="K4" s="809"/>
      <c r="L4" s="809"/>
      <c r="M4" s="809"/>
      <c r="N4" s="810"/>
      <c r="O4" s="31"/>
    </row>
    <row r="5" spans="1:16" ht="381.6" customHeight="1">
      <c r="A5" s="811" t="s">
        <v>327</v>
      </c>
      <c r="B5" s="812"/>
      <c r="C5" s="812"/>
      <c r="D5" s="812"/>
      <c r="E5" s="812"/>
      <c r="F5" s="812"/>
      <c r="G5" s="812"/>
      <c r="H5" s="812"/>
      <c r="I5" s="812"/>
      <c r="J5" s="812"/>
      <c r="K5" s="812"/>
      <c r="L5" s="812"/>
      <c r="M5" s="812"/>
      <c r="N5" s="813"/>
      <c r="O5" s="31"/>
    </row>
    <row r="6" spans="1:16" ht="41.4" hidden="1" customHeight="1" thickBot="1">
      <c r="A6" s="798"/>
      <c r="B6" s="799"/>
      <c r="C6" s="799"/>
      <c r="D6" s="799"/>
      <c r="E6" s="799"/>
      <c r="F6" s="799"/>
      <c r="G6" s="799"/>
      <c r="H6" s="799"/>
      <c r="I6" s="799"/>
      <c r="J6" s="799"/>
      <c r="K6" s="799"/>
      <c r="L6" s="799"/>
      <c r="M6" s="799"/>
      <c r="N6" s="800"/>
    </row>
    <row r="7" spans="1:16" ht="363.6" hidden="1" customHeight="1" thickBot="1">
      <c r="A7" s="801"/>
      <c r="B7" s="802"/>
      <c r="C7" s="802"/>
      <c r="D7" s="802"/>
      <c r="E7" s="802"/>
      <c r="F7" s="802"/>
      <c r="G7" s="802"/>
      <c r="H7" s="802"/>
      <c r="I7" s="802"/>
      <c r="J7" s="802"/>
      <c r="K7" s="802"/>
      <c r="L7" s="802"/>
      <c r="M7" s="802"/>
      <c r="N7" s="803"/>
      <c r="O7" s="30"/>
    </row>
    <row r="8" spans="1:16" ht="47.4" hidden="1" customHeight="1">
      <c r="A8" s="789"/>
      <c r="B8" s="790"/>
      <c r="C8" s="790"/>
      <c r="D8" s="790"/>
      <c r="E8" s="790"/>
      <c r="F8" s="790"/>
      <c r="G8" s="790"/>
      <c r="H8" s="790"/>
      <c r="I8" s="790"/>
      <c r="J8" s="790"/>
      <c r="K8" s="790"/>
      <c r="L8" s="790"/>
      <c r="M8" s="790"/>
      <c r="N8" s="791"/>
    </row>
    <row r="9" spans="1:16" ht="126" hidden="1" customHeight="1" thickBot="1">
      <c r="A9" s="792"/>
      <c r="B9" s="793"/>
      <c r="C9" s="793"/>
      <c r="D9" s="793"/>
      <c r="E9" s="793"/>
      <c r="F9" s="793"/>
      <c r="G9" s="793"/>
      <c r="H9" s="793"/>
      <c r="I9" s="793"/>
      <c r="J9" s="793"/>
      <c r="K9" s="793"/>
      <c r="L9" s="793"/>
      <c r="M9" s="793"/>
      <c r="N9" s="794"/>
    </row>
    <row r="10" spans="1:16" ht="47.4" hidden="1" customHeight="1">
      <c r="A10" s="786"/>
      <c r="B10" s="787"/>
      <c r="C10" s="787"/>
      <c r="D10" s="787"/>
      <c r="E10" s="787"/>
      <c r="F10" s="787"/>
      <c r="G10" s="787"/>
      <c r="H10" s="787"/>
      <c r="I10" s="787"/>
      <c r="J10" s="787"/>
      <c r="K10" s="787"/>
      <c r="L10" s="787"/>
      <c r="M10" s="787"/>
      <c r="N10" s="788"/>
    </row>
    <row r="11" spans="1:16" ht="54" hidden="1" customHeight="1" thickBot="1">
      <c r="A11" s="814"/>
      <c r="B11" s="815"/>
      <c r="C11" s="815"/>
      <c r="D11" s="815"/>
      <c r="E11" s="815"/>
      <c r="F11" s="815"/>
      <c r="G11" s="815"/>
      <c r="H11" s="815"/>
      <c r="I11" s="815"/>
      <c r="J11" s="815"/>
      <c r="K11" s="815"/>
      <c r="L11" s="815"/>
      <c r="M11" s="815"/>
      <c r="N11" s="816"/>
      <c r="P11" s="173"/>
    </row>
    <row r="12" spans="1:16" ht="45.6" hidden="1" customHeight="1">
      <c r="A12" s="789"/>
      <c r="B12" s="790"/>
      <c r="C12" s="790"/>
      <c r="D12" s="790"/>
      <c r="E12" s="790"/>
      <c r="F12" s="790"/>
      <c r="G12" s="790"/>
      <c r="H12" s="790"/>
      <c r="I12" s="790"/>
      <c r="J12" s="790"/>
      <c r="K12" s="790"/>
      <c r="L12" s="790"/>
      <c r="M12" s="790"/>
      <c r="N12" s="791"/>
      <c r="O12" s="1"/>
      <c r="P12" s="253"/>
    </row>
    <row r="13" spans="1:16" ht="146.4" hidden="1" customHeight="1" thickBot="1">
      <c r="A13" s="792"/>
      <c r="B13" s="793"/>
      <c r="C13" s="793"/>
      <c r="D13" s="793"/>
      <c r="E13" s="793"/>
      <c r="F13" s="793"/>
      <c r="G13" s="793"/>
      <c r="H13" s="793"/>
      <c r="I13" s="793"/>
      <c r="J13" s="793"/>
      <c r="K13" s="793"/>
      <c r="L13" s="793"/>
      <c r="M13" s="793"/>
      <c r="N13" s="794"/>
      <c r="O13" s="1"/>
      <c r="P13" s="253"/>
    </row>
    <row r="14" spans="1:16" ht="45.6" hidden="1" customHeight="1">
      <c r="A14" s="786"/>
      <c r="B14" s="817"/>
      <c r="C14" s="817"/>
      <c r="D14" s="817"/>
      <c r="E14" s="817"/>
      <c r="F14" s="817"/>
      <c r="G14" s="817"/>
      <c r="H14" s="817"/>
      <c r="I14" s="817"/>
      <c r="J14" s="817"/>
      <c r="K14" s="817"/>
      <c r="L14" s="817"/>
      <c r="M14" s="817"/>
      <c r="N14" s="818"/>
      <c r="O14" s="1"/>
      <c r="P14" s="253"/>
    </row>
    <row r="15" spans="1:16" ht="58.8" hidden="1" customHeight="1" thickBot="1">
      <c r="A15" s="819"/>
      <c r="B15" s="820"/>
      <c r="C15" s="820"/>
      <c r="D15" s="820"/>
      <c r="E15" s="820"/>
      <c r="F15" s="820"/>
      <c r="G15" s="820"/>
      <c r="H15" s="820"/>
      <c r="I15" s="820"/>
      <c r="J15" s="820"/>
      <c r="K15" s="820"/>
      <c r="L15" s="820"/>
      <c r="M15" s="820"/>
      <c r="N15" s="821"/>
      <c r="O15" s="1"/>
      <c r="P15" s="253"/>
    </row>
    <row r="16" spans="1:16" ht="36" hidden="1" customHeight="1">
      <c r="A16" s="806"/>
      <c r="B16" s="807"/>
      <c r="C16" s="807"/>
      <c r="D16" s="807"/>
      <c r="E16" s="807"/>
      <c r="F16" s="807"/>
      <c r="G16" s="807"/>
      <c r="H16" s="807"/>
      <c r="I16" s="807"/>
      <c r="J16" s="807"/>
      <c r="K16" s="807"/>
      <c r="L16" s="807"/>
      <c r="M16" s="807"/>
      <c r="N16" s="807"/>
    </row>
    <row r="17" spans="1:14" ht="36" hidden="1" customHeight="1">
      <c r="A17" s="804"/>
      <c r="B17" s="805"/>
      <c r="C17" s="805"/>
      <c r="D17" s="805"/>
      <c r="E17" s="805"/>
      <c r="F17" s="805"/>
      <c r="G17" s="805"/>
      <c r="H17" s="805"/>
      <c r="I17" s="805"/>
      <c r="J17" s="805"/>
      <c r="K17" s="805"/>
      <c r="L17" s="805"/>
      <c r="M17" s="805"/>
      <c r="N17" s="805"/>
    </row>
  </sheetData>
  <mergeCells count="17">
    <mergeCell ref="A17:N17"/>
    <mergeCell ref="A16:N16"/>
    <mergeCell ref="A4:N4"/>
    <mergeCell ref="A5:N5"/>
    <mergeCell ref="A10:N10"/>
    <mergeCell ref="A11:N11"/>
    <mergeCell ref="A14:N14"/>
    <mergeCell ref="A15:N15"/>
    <mergeCell ref="A12:N12"/>
    <mergeCell ref="A13:N13"/>
    <mergeCell ref="A1:N1"/>
    <mergeCell ref="A2:N2"/>
    <mergeCell ref="A8:N8"/>
    <mergeCell ref="A9:N9"/>
    <mergeCell ref="A3:N3"/>
    <mergeCell ref="A6:N6"/>
    <mergeCell ref="A7:N7"/>
  </mergeCells>
  <phoneticPr fontId="15"/>
  <pageMargins left="0.7" right="0.7" top="0.75" bottom="0.75" header="0.3" footer="0.3"/>
  <pageSetup paperSize="9" scale="3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56D59-1E8E-4D06-8920-92D8533A60A1}">
  <dimension ref="A1:AB78"/>
  <sheetViews>
    <sheetView view="pageBreakPreview" zoomScale="85" zoomScaleNormal="100" zoomScaleSheetLayoutView="85" workbookViewId="0">
      <selection activeCell="W24" sqref="W24"/>
    </sheetView>
  </sheetViews>
  <sheetFormatPr defaultRowHeight="13.2"/>
  <cols>
    <col min="3" max="3" width="20.6640625" bestFit="1" customWidth="1"/>
    <col min="11" max="11" width="4.21875" customWidth="1"/>
    <col min="12" max="12" width="5.33203125" customWidth="1"/>
    <col min="13" max="15" width="8.88671875" customWidth="1"/>
    <col min="16" max="16" width="3.33203125" customWidth="1"/>
    <col min="17" max="17" width="9.33203125" customWidth="1"/>
  </cols>
  <sheetData>
    <row r="1" spans="1:28">
      <c r="A1" s="500"/>
      <c r="B1" s="500"/>
      <c r="C1" s="500"/>
      <c r="D1" s="500"/>
      <c r="E1" s="500"/>
      <c r="F1" s="500"/>
      <c r="G1" s="500"/>
      <c r="H1" s="500"/>
      <c r="I1" s="500"/>
      <c r="J1" s="500"/>
      <c r="K1" s="500"/>
      <c r="L1" s="500"/>
      <c r="M1" s="500"/>
      <c r="N1" s="500"/>
      <c r="O1" s="500"/>
      <c r="P1" s="500"/>
      <c r="Q1" s="500"/>
      <c r="R1" s="500"/>
      <c r="S1" s="500"/>
      <c r="T1" s="500"/>
      <c r="U1" s="500"/>
    </row>
    <row r="2" spans="1:28" ht="13.2" customHeight="1">
      <c r="A2" s="500"/>
      <c r="B2" s="510"/>
      <c r="C2" s="603"/>
      <c r="D2" s="604"/>
      <c r="E2" s="604"/>
      <c r="F2" s="604"/>
      <c r="G2" s="604"/>
      <c r="H2" s="604"/>
      <c r="I2" s="604"/>
      <c r="J2" s="604"/>
      <c r="K2" s="604"/>
      <c r="L2" s="604"/>
      <c r="M2" s="604"/>
      <c r="N2" s="604"/>
      <c r="O2" s="604"/>
      <c r="P2" s="604"/>
      <c r="Q2" s="604"/>
      <c r="R2" s="604"/>
      <c r="S2" s="604"/>
      <c r="T2" s="500"/>
      <c r="U2" s="500"/>
    </row>
    <row r="3" spans="1:28" ht="13.2" customHeight="1">
      <c r="A3" s="500"/>
      <c r="B3" s="511"/>
      <c r="C3" s="604"/>
      <c r="D3" s="604"/>
      <c r="E3" s="604"/>
      <c r="F3" s="604"/>
      <c r="G3" s="604"/>
      <c r="H3" s="604"/>
      <c r="I3" s="604"/>
      <c r="J3" s="604"/>
      <c r="K3" s="604"/>
      <c r="L3" s="604"/>
      <c r="M3" s="604"/>
      <c r="N3" s="604"/>
      <c r="O3" s="604"/>
      <c r="P3" s="604"/>
      <c r="Q3" s="604"/>
      <c r="R3" s="604"/>
      <c r="S3" s="604"/>
      <c r="T3" s="500"/>
      <c r="U3" s="500"/>
    </row>
    <row r="4" spans="1:28" ht="13.2" customHeight="1">
      <c r="A4" s="500"/>
      <c r="B4" s="511"/>
      <c r="C4" s="604"/>
      <c r="D4" s="604"/>
      <c r="E4" s="604"/>
      <c r="F4" s="604"/>
      <c r="G4" s="604"/>
      <c r="H4" s="604"/>
      <c r="I4" s="604"/>
      <c r="J4" s="604"/>
      <c r="K4" s="604"/>
      <c r="L4" s="604"/>
      <c r="M4" s="604"/>
      <c r="N4" s="604"/>
      <c r="O4" s="604"/>
      <c r="P4" s="604"/>
      <c r="Q4" s="604"/>
      <c r="R4" s="604"/>
      <c r="S4" s="604"/>
      <c r="T4" s="500"/>
      <c r="U4" s="500"/>
    </row>
    <row r="5" spans="1:28" ht="13.8" customHeight="1">
      <c r="A5" s="500"/>
      <c r="B5" s="500"/>
      <c r="C5" s="604"/>
      <c r="D5" s="604"/>
      <c r="E5" s="604"/>
      <c r="F5" s="604"/>
      <c r="G5" s="604"/>
      <c r="H5" s="604"/>
      <c r="I5" s="604"/>
      <c r="J5" s="604"/>
      <c r="K5" s="604"/>
      <c r="L5" s="604"/>
      <c r="M5" s="604"/>
      <c r="N5" s="604"/>
      <c r="O5" s="604"/>
      <c r="P5" s="604"/>
      <c r="Q5" s="604"/>
      <c r="R5" s="604"/>
      <c r="S5" s="604"/>
      <c r="T5" s="500"/>
      <c r="U5" s="500"/>
    </row>
    <row r="6" spans="1:28">
      <c r="A6" s="500"/>
      <c r="B6" s="500"/>
      <c r="C6" s="604"/>
      <c r="D6" s="604"/>
      <c r="E6" s="604"/>
      <c r="F6" s="604"/>
      <c r="G6" s="604"/>
      <c r="H6" s="604"/>
      <c r="I6" s="604"/>
      <c r="J6" s="604"/>
      <c r="K6" s="604"/>
      <c r="L6" s="604"/>
      <c r="M6" s="604"/>
      <c r="N6" s="604"/>
      <c r="O6" s="604"/>
      <c r="P6" s="604"/>
      <c r="Q6" s="604"/>
      <c r="R6" s="604"/>
      <c r="S6" s="604"/>
      <c r="T6" s="500"/>
      <c r="U6" s="500"/>
      <c r="V6" s="66"/>
      <c r="W6" s="66"/>
      <c r="X6" s="66"/>
      <c r="Y6" s="66"/>
      <c r="Z6" s="66"/>
      <c r="AA6" s="66"/>
      <c r="AB6" s="66"/>
    </row>
    <row r="7" spans="1:28">
      <c r="A7" s="500"/>
      <c r="B7" s="500"/>
      <c r="C7" s="604"/>
      <c r="D7" s="604"/>
      <c r="E7" s="604"/>
      <c r="F7" s="604"/>
      <c r="G7" s="604"/>
      <c r="H7" s="604"/>
      <c r="I7" s="604"/>
      <c r="J7" s="604"/>
      <c r="K7" s="604"/>
      <c r="L7" s="604"/>
      <c r="M7" s="604"/>
      <c r="N7" s="604"/>
      <c r="O7" s="604"/>
      <c r="P7" s="604"/>
      <c r="Q7" s="604"/>
      <c r="R7" s="604"/>
      <c r="S7" s="604"/>
      <c r="T7" s="500"/>
      <c r="U7" s="500"/>
      <c r="V7" s="66"/>
      <c r="W7" s="66"/>
      <c r="X7" s="66"/>
      <c r="Y7" s="66"/>
      <c r="Z7" s="66"/>
      <c r="AA7" s="66"/>
      <c r="AB7" s="66"/>
    </row>
    <row r="8" spans="1:28">
      <c r="A8" s="500"/>
      <c r="B8" s="500"/>
      <c r="C8" s="604"/>
      <c r="D8" s="604"/>
      <c r="E8" s="604"/>
      <c r="F8" s="604"/>
      <c r="G8" s="604"/>
      <c r="H8" s="604"/>
      <c r="I8" s="604"/>
      <c r="J8" s="604"/>
      <c r="K8" s="604"/>
      <c r="L8" s="604"/>
      <c r="M8" s="604"/>
      <c r="N8" s="604"/>
      <c r="O8" s="604"/>
      <c r="P8" s="604"/>
      <c r="Q8" s="604"/>
      <c r="R8" s="604"/>
      <c r="S8" s="604"/>
      <c r="T8" s="500"/>
      <c r="U8" s="500"/>
      <c r="V8" s="66"/>
      <c r="W8" s="66"/>
      <c r="X8" s="66"/>
      <c r="Y8" s="66"/>
      <c r="Z8" s="66"/>
      <c r="AA8" s="66"/>
    </row>
    <row r="9" spans="1:28">
      <c r="A9" s="500"/>
      <c r="B9" s="500"/>
      <c r="C9" s="500"/>
      <c r="D9" s="500"/>
      <c r="E9" s="500"/>
      <c r="F9" s="500"/>
      <c r="G9" s="500"/>
      <c r="H9" s="500"/>
      <c r="I9" s="500"/>
      <c r="J9" s="500"/>
      <c r="K9" s="500"/>
      <c r="L9" s="500"/>
      <c r="M9" s="500"/>
      <c r="N9" s="500"/>
      <c r="O9" s="500"/>
      <c r="P9" s="500"/>
      <c r="Q9" s="500"/>
      <c r="R9" s="500"/>
      <c r="S9" s="500"/>
      <c r="T9" s="500"/>
      <c r="U9" s="500"/>
      <c r="V9" s="66"/>
      <c r="W9" s="66"/>
      <c r="X9" s="66"/>
      <c r="Y9" s="66"/>
      <c r="Z9" s="66"/>
      <c r="AA9" s="66"/>
    </row>
    <row r="10" spans="1:28">
      <c r="A10" s="500"/>
      <c r="B10" s="500"/>
      <c r="C10" s="500"/>
      <c r="D10" s="500"/>
      <c r="E10" s="500"/>
      <c r="F10" s="500"/>
      <c r="G10" s="500"/>
      <c r="H10" s="500"/>
      <c r="I10" s="500"/>
      <c r="J10" s="500"/>
      <c r="K10" s="500"/>
      <c r="L10" s="500"/>
      <c r="M10" s="500"/>
      <c r="N10" s="500"/>
      <c r="O10" s="500"/>
      <c r="P10" s="500"/>
      <c r="Q10" s="500"/>
      <c r="R10" s="500"/>
      <c r="S10" s="500"/>
      <c r="T10" s="500"/>
      <c r="U10" s="500"/>
    </row>
    <row r="11" spans="1:28">
      <c r="A11" s="500"/>
      <c r="B11" s="500"/>
      <c r="C11" s="500"/>
      <c r="D11" s="500"/>
      <c r="E11" s="500"/>
      <c r="F11" s="500"/>
      <c r="G11" s="500"/>
      <c r="H11" s="500"/>
      <c r="I11" s="500"/>
      <c r="J11" s="500"/>
      <c r="K11" s="500"/>
      <c r="L11" s="500"/>
      <c r="M11" s="500"/>
      <c r="N11" s="500"/>
      <c r="O11" s="500"/>
      <c r="P11" s="500"/>
      <c r="Q11" s="500"/>
      <c r="R11" s="500"/>
      <c r="S11" s="500"/>
      <c r="T11" s="500"/>
      <c r="U11" s="500"/>
    </row>
    <row r="12" spans="1:28" ht="24.6">
      <c r="A12" s="500"/>
      <c r="B12" s="500"/>
      <c r="C12" s="500"/>
      <c r="D12" s="500"/>
      <c r="E12" s="500"/>
      <c r="F12" s="500"/>
      <c r="G12" s="512"/>
      <c r="H12" s="500"/>
      <c r="I12" s="500"/>
      <c r="J12" s="500"/>
      <c r="K12" s="500"/>
      <c r="L12" s="500"/>
      <c r="M12" s="500"/>
      <c r="N12" s="500"/>
      <c r="O12" s="500"/>
      <c r="P12" s="500"/>
      <c r="Q12" s="500"/>
      <c r="R12" s="500"/>
      <c r="S12" s="500"/>
      <c r="T12" s="500"/>
      <c r="U12" s="500"/>
    </row>
    <row r="13" spans="1:28">
      <c r="A13" s="500"/>
      <c r="B13" s="500"/>
      <c r="C13" s="500"/>
      <c r="D13" s="500"/>
      <c r="E13" s="500"/>
      <c r="F13" s="500"/>
      <c r="G13" s="500"/>
      <c r="H13" s="500"/>
      <c r="I13" s="500"/>
      <c r="J13" s="500"/>
      <c r="K13" s="500"/>
      <c r="L13" s="500"/>
      <c r="M13" s="500"/>
      <c r="N13" s="500"/>
      <c r="O13" s="500"/>
      <c r="P13" s="500"/>
      <c r="Q13" s="500"/>
      <c r="R13" s="500"/>
      <c r="S13" s="500"/>
      <c r="T13" s="500"/>
      <c r="U13" s="500"/>
    </row>
    <row r="14" spans="1:28">
      <c r="A14" s="500"/>
      <c r="B14" s="500"/>
      <c r="C14" s="500"/>
      <c r="D14" s="500"/>
      <c r="E14" s="500"/>
      <c r="F14" s="500"/>
      <c r="G14" s="500"/>
      <c r="H14" s="500"/>
      <c r="I14" s="500"/>
      <c r="J14" s="500"/>
      <c r="K14" s="500"/>
      <c r="L14" s="500"/>
      <c r="M14" s="500"/>
      <c r="N14" s="500"/>
      <c r="O14" s="500"/>
      <c r="P14" s="500"/>
      <c r="Q14" s="500"/>
      <c r="R14" s="500"/>
      <c r="S14" s="500"/>
      <c r="T14" s="500"/>
      <c r="U14" s="500"/>
    </row>
    <row r="15" spans="1:28">
      <c r="A15" s="500"/>
      <c r="B15" s="500"/>
      <c r="C15" s="500"/>
      <c r="D15" s="500"/>
      <c r="E15" s="500"/>
      <c r="F15" s="500"/>
      <c r="G15" s="500"/>
      <c r="H15" s="500"/>
      <c r="I15" s="500"/>
      <c r="J15" s="500"/>
      <c r="K15" s="500"/>
      <c r="L15" s="500"/>
      <c r="M15" s="500"/>
      <c r="N15" s="500"/>
      <c r="O15" s="500"/>
      <c r="P15" s="500"/>
      <c r="Q15" s="500"/>
      <c r="R15" s="500"/>
      <c r="S15" s="500"/>
      <c r="T15" s="500"/>
      <c r="U15" s="500"/>
    </row>
    <row r="16" spans="1:28">
      <c r="A16" s="500"/>
      <c r="B16" s="500"/>
      <c r="C16" s="500"/>
      <c r="D16" s="500"/>
      <c r="E16" s="500"/>
      <c r="F16" s="500"/>
      <c r="G16" s="500"/>
      <c r="H16" s="500"/>
      <c r="I16" s="500"/>
      <c r="J16" s="500"/>
      <c r="K16" s="500"/>
      <c r="L16" s="500"/>
      <c r="M16" s="500"/>
      <c r="N16" s="500"/>
      <c r="O16" s="500"/>
      <c r="P16" s="500"/>
      <c r="Q16" s="500"/>
      <c r="R16" s="500"/>
      <c r="S16" s="500"/>
      <c r="T16" s="500"/>
      <c r="U16" s="500"/>
    </row>
    <row r="17" spans="1:21">
      <c r="A17" s="500"/>
      <c r="B17" s="500"/>
      <c r="C17" s="500"/>
      <c r="D17" s="500"/>
      <c r="E17" s="500"/>
      <c r="F17" s="500"/>
      <c r="G17" s="500"/>
      <c r="H17" s="500"/>
      <c r="I17" s="500"/>
      <c r="J17" s="500"/>
      <c r="K17" s="500"/>
      <c r="L17" s="500"/>
      <c r="M17" s="500"/>
      <c r="N17" s="500"/>
      <c r="O17" s="500"/>
      <c r="P17" s="500"/>
      <c r="Q17" s="500"/>
      <c r="R17" s="500"/>
      <c r="S17" s="500"/>
      <c r="T17" s="500"/>
      <c r="U17" s="500"/>
    </row>
    <row r="18" spans="1:21">
      <c r="A18" s="500"/>
      <c r="B18" s="500"/>
      <c r="C18" s="500"/>
      <c r="D18" s="500"/>
      <c r="E18" s="500"/>
      <c r="F18" s="500"/>
      <c r="G18" s="500"/>
      <c r="H18" s="500"/>
      <c r="I18" s="500"/>
      <c r="J18" s="500"/>
      <c r="K18" s="500"/>
      <c r="L18" s="500"/>
      <c r="M18" s="500"/>
      <c r="N18" s="500"/>
      <c r="O18" s="500"/>
      <c r="P18" s="500"/>
      <c r="Q18" s="500"/>
      <c r="R18" s="500"/>
      <c r="S18" s="500"/>
      <c r="T18" s="500"/>
      <c r="U18" s="500"/>
    </row>
    <row r="19" spans="1:21">
      <c r="A19" s="500"/>
      <c r="B19" s="500"/>
      <c r="C19" s="500"/>
      <c r="D19" s="500"/>
      <c r="E19" s="500"/>
      <c r="F19" s="500"/>
      <c r="G19" s="500"/>
      <c r="H19" s="500"/>
      <c r="I19" s="500"/>
      <c r="J19" s="500"/>
      <c r="K19" s="500"/>
      <c r="L19" s="500"/>
      <c r="M19" s="500"/>
      <c r="N19" s="500"/>
      <c r="O19" s="500"/>
      <c r="P19" s="500"/>
      <c r="Q19" s="500"/>
      <c r="R19" s="500"/>
      <c r="S19" s="500"/>
      <c r="T19" s="500"/>
      <c r="U19" s="500"/>
    </row>
    <row r="20" spans="1:21">
      <c r="A20" s="500"/>
      <c r="B20" s="500"/>
      <c r="C20" s="500"/>
      <c r="D20" s="500"/>
      <c r="E20" s="500"/>
      <c r="F20" s="500"/>
      <c r="G20" s="500"/>
      <c r="H20" s="500"/>
      <c r="I20" s="500"/>
      <c r="J20" s="500"/>
      <c r="K20" s="500"/>
      <c r="L20" s="500"/>
      <c r="M20" s="500"/>
      <c r="N20" s="500"/>
      <c r="O20" s="500"/>
      <c r="P20" s="500"/>
      <c r="Q20" s="500"/>
      <c r="R20" s="500"/>
      <c r="S20" s="500"/>
      <c r="T20" s="500"/>
      <c r="U20" s="500"/>
    </row>
    <row r="21" spans="1:21">
      <c r="A21" s="500"/>
      <c r="B21" s="500"/>
      <c r="C21" s="500"/>
      <c r="D21" s="500"/>
      <c r="E21" s="500"/>
      <c r="F21" s="500"/>
      <c r="G21" s="500"/>
      <c r="H21" s="500"/>
      <c r="I21" s="500"/>
      <c r="J21" s="500"/>
      <c r="K21" s="500"/>
      <c r="L21" s="500"/>
      <c r="M21" s="500"/>
      <c r="N21" s="500"/>
      <c r="O21" s="500"/>
      <c r="P21" s="500"/>
      <c r="Q21" s="500"/>
      <c r="R21" s="500"/>
      <c r="S21" s="500"/>
      <c r="T21" s="500"/>
      <c r="U21" s="500"/>
    </row>
    <row r="22" spans="1:21">
      <c r="A22" s="500"/>
      <c r="B22" s="500"/>
      <c r="C22" s="500"/>
      <c r="D22" s="500"/>
      <c r="E22" s="500"/>
      <c r="F22" s="500"/>
      <c r="G22" s="500"/>
      <c r="H22" s="500"/>
      <c r="I22" s="500"/>
      <c r="J22" s="500"/>
      <c r="K22" s="500"/>
      <c r="L22" s="500"/>
      <c r="M22" s="500"/>
      <c r="N22" s="500"/>
      <c r="O22" s="500"/>
      <c r="P22" s="500"/>
      <c r="Q22" s="500"/>
      <c r="R22" s="500"/>
      <c r="S22" s="500"/>
      <c r="T22" s="500"/>
      <c r="U22" s="500"/>
    </row>
    <row r="23" spans="1:21">
      <c r="A23" s="500"/>
      <c r="B23" s="500"/>
      <c r="C23" s="500"/>
      <c r="D23" s="500"/>
      <c r="E23" s="500"/>
      <c r="F23" s="500"/>
      <c r="G23" s="500"/>
      <c r="H23" s="500"/>
      <c r="I23" s="500"/>
      <c r="J23" s="500"/>
      <c r="K23" s="500"/>
      <c r="L23" s="500"/>
      <c r="M23" s="500"/>
      <c r="N23" s="500"/>
      <c r="O23" s="500"/>
      <c r="P23" s="500"/>
      <c r="Q23" s="500"/>
      <c r="R23" s="500"/>
      <c r="S23" s="500"/>
      <c r="T23" s="500"/>
      <c r="U23" s="500"/>
    </row>
    <row r="24" spans="1:21">
      <c r="A24" s="500"/>
      <c r="B24" s="500"/>
      <c r="C24" s="500"/>
      <c r="D24" s="500"/>
      <c r="E24" s="500"/>
      <c r="F24" s="500"/>
      <c r="G24" s="500"/>
      <c r="H24" s="500"/>
      <c r="I24" s="500"/>
      <c r="J24" s="500"/>
      <c r="K24" s="500"/>
      <c r="L24" s="500"/>
      <c r="M24" s="500"/>
      <c r="N24" s="500"/>
      <c r="O24" s="500"/>
      <c r="P24" s="500"/>
      <c r="Q24" s="500"/>
      <c r="R24" s="500"/>
      <c r="S24" s="500"/>
      <c r="T24" s="500"/>
      <c r="U24" s="500"/>
    </row>
    <row r="25" spans="1:21">
      <c r="A25" s="500"/>
      <c r="B25" s="500"/>
      <c r="C25" s="500"/>
      <c r="D25" s="500"/>
      <c r="E25" s="500"/>
      <c r="F25" s="500"/>
      <c r="G25" s="500"/>
      <c r="H25" s="500"/>
      <c r="I25" s="500"/>
      <c r="J25" s="500"/>
      <c r="K25" s="500"/>
      <c r="L25" s="500"/>
      <c r="M25" s="500"/>
      <c r="N25" s="500"/>
      <c r="O25" s="500"/>
      <c r="P25" s="500"/>
      <c r="Q25" s="500"/>
      <c r="R25" s="500"/>
      <c r="S25" s="500"/>
      <c r="T25" s="500"/>
      <c r="U25" s="500"/>
    </row>
    <row r="26" spans="1:21">
      <c r="A26" s="500"/>
      <c r="B26" s="500"/>
      <c r="C26" s="500"/>
      <c r="D26" s="500"/>
      <c r="E26" s="500"/>
      <c r="F26" s="500"/>
      <c r="G26" s="500"/>
      <c r="H26" s="500"/>
      <c r="I26" s="500"/>
      <c r="J26" s="500"/>
      <c r="K26" s="500"/>
      <c r="L26" s="500"/>
      <c r="M26" s="500"/>
      <c r="N26" s="500"/>
      <c r="O26" s="500"/>
      <c r="P26" s="500"/>
      <c r="Q26" s="500"/>
      <c r="R26" s="500"/>
      <c r="S26" s="500"/>
      <c r="T26" s="500"/>
      <c r="U26" s="500"/>
    </row>
    <row r="27" spans="1:21">
      <c r="A27" s="500"/>
      <c r="B27" s="500"/>
      <c r="C27" s="500"/>
      <c r="D27" s="500"/>
      <c r="E27" s="500"/>
      <c r="F27" s="500"/>
      <c r="G27" s="500"/>
      <c r="H27" s="500"/>
      <c r="I27" s="500"/>
      <c r="J27" s="500"/>
      <c r="K27" s="500"/>
      <c r="L27" s="500"/>
      <c r="M27" s="500"/>
      <c r="N27" s="500"/>
      <c r="O27" s="500"/>
      <c r="P27" s="500"/>
      <c r="Q27" s="500"/>
      <c r="R27" s="500"/>
      <c r="S27" s="500"/>
      <c r="T27" s="500"/>
      <c r="U27" s="500"/>
    </row>
    <row r="28" spans="1:21">
      <c r="A28" s="500"/>
      <c r="B28" s="500"/>
      <c r="C28" s="500"/>
      <c r="D28" s="500"/>
      <c r="E28" s="500"/>
      <c r="F28" s="500"/>
      <c r="G28" s="500"/>
      <c r="H28" s="500"/>
      <c r="I28" s="500"/>
      <c r="J28" s="500"/>
      <c r="K28" s="500"/>
      <c r="L28" s="500"/>
      <c r="M28" s="500"/>
      <c r="N28" s="500"/>
      <c r="O28" s="500"/>
      <c r="P28" s="500"/>
      <c r="Q28" s="500"/>
      <c r="R28" s="500"/>
      <c r="S28" s="500"/>
      <c r="T28" s="500"/>
      <c r="U28" s="500"/>
    </row>
    <row r="29" spans="1:21">
      <c r="A29" s="500"/>
      <c r="B29" s="500"/>
      <c r="C29" s="500"/>
      <c r="D29" s="500"/>
      <c r="E29" s="500"/>
      <c r="F29" s="500"/>
      <c r="G29" s="500"/>
      <c r="H29" s="500"/>
      <c r="I29" s="500"/>
      <c r="J29" s="500"/>
      <c r="K29" s="500"/>
      <c r="L29" s="500"/>
      <c r="M29" s="500"/>
      <c r="N29" s="500"/>
      <c r="O29" s="500"/>
      <c r="P29" s="500"/>
      <c r="Q29" s="500"/>
      <c r="R29" s="500"/>
      <c r="S29" s="500"/>
      <c r="T29" s="500"/>
      <c r="U29" s="500"/>
    </row>
    <row r="30" spans="1:21">
      <c r="A30" s="500"/>
      <c r="B30" s="500"/>
      <c r="C30" s="500"/>
      <c r="D30" s="500"/>
      <c r="E30" s="500"/>
      <c r="F30" s="500"/>
      <c r="G30" s="500"/>
      <c r="H30" s="500"/>
      <c r="I30" s="500"/>
      <c r="J30" s="500"/>
      <c r="K30" s="500"/>
      <c r="L30" s="500"/>
      <c r="M30" s="500"/>
      <c r="N30" s="500"/>
      <c r="O30" s="500"/>
      <c r="P30" s="500"/>
      <c r="Q30" s="500"/>
      <c r="R30" s="500"/>
      <c r="S30" s="500"/>
      <c r="T30" s="500"/>
      <c r="U30" s="500"/>
    </row>
    <row r="31" spans="1:21">
      <c r="A31" s="500"/>
      <c r="B31" s="500"/>
      <c r="C31" s="500"/>
      <c r="D31" s="500"/>
      <c r="E31" s="500"/>
      <c r="F31" s="500"/>
      <c r="G31" s="500"/>
      <c r="H31" s="500"/>
      <c r="I31" s="500"/>
      <c r="J31" s="500"/>
      <c r="K31" s="500"/>
      <c r="L31" s="500"/>
      <c r="M31" s="500"/>
      <c r="N31" s="500"/>
      <c r="O31" s="500"/>
      <c r="P31" s="500"/>
      <c r="Q31" s="500"/>
      <c r="R31" s="500"/>
      <c r="S31" s="500"/>
      <c r="T31" s="500"/>
      <c r="U31" s="500"/>
    </row>
    <row r="32" spans="1:21">
      <c r="A32" s="500"/>
      <c r="B32" s="500"/>
      <c r="C32" s="500"/>
      <c r="D32" s="500"/>
      <c r="E32" s="500"/>
      <c r="F32" s="500"/>
      <c r="G32" s="500"/>
      <c r="H32" s="500"/>
      <c r="I32" s="500"/>
      <c r="J32" s="500"/>
      <c r="K32" s="500"/>
      <c r="L32" s="500"/>
      <c r="M32" s="500"/>
      <c r="N32" s="500"/>
      <c r="O32" s="500"/>
      <c r="P32" s="500"/>
      <c r="Q32" s="500"/>
      <c r="R32" s="500"/>
      <c r="S32" s="500"/>
      <c r="T32" s="500"/>
      <c r="U32" s="500"/>
    </row>
    <row r="33" spans="1:21">
      <c r="A33" s="500"/>
      <c r="B33" s="500"/>
      <c r="C33" s="500"/>
      <c r="D33" s="500"/>
      <c r="E33" s="500"/>
      <c r="F33" s="500"/>
      <c r="G33" s="500"/>
      <c r="H33" s="500"/>
      <c r="I33" s="500"/>
      <c r="J33" s="500"/>
      <c r="K33" s="500"/>
      <c r="L33" s="500"/>
      <c r="M33" s="500"/>
      <c r="N33" s="500"/>
      <c r="O33" s="500"/>
      <c r="P33" s="500"/>
      <c r="Q33" s="500"/>
      <c r="R33" s="500"/>
      <c r="S33" s="500"/>
      <c r="T33" s="500"/>
      <c r="U33" s="500"/>
    </row>
    <row r="34" spans="1:21">
      <c r="A34" s="500"/>
      <c r="B34" s="500"/>
      <c r="C34" s="500"/>
      <c r="D34" s="500"/>
      <c r="E34" s="500"/>
      <c r="F34" s="500"/>
      <c r="G34" s="500"/>
      <c r="H34" s="500"/>
      <c r="I34" s="500"/>
      <c r="J34" s="500"/>
      <c r="K34" s="500"/>
      <c r="L34" s="500"/>
      <c r="M34" s="500"/>
      <c r="N34" s="500"/>
      <c r="O34" s="500"/>
      <c r="P34" s="500"/>
      <c r="Q34" s="500"/>
      <c r="R34" s="500"/>
      <c r="S34" s="500"/>
      <c r="T34" s="500"/>
      <c r="U34" s="500"/>
    </row>
    <row r="35" spans="1:21">
      <c r="A35" s="500"/>
      <c r="B35" s="500"/>
      <c r="C35" s="500"/>
      <c r="D35" s="500"/>
      <c r="E35" s="500"/>
      <c r="F35" s="500"/>
      <c r="G35" s="500"/>
      <c r="H35" s="500"/>
      <c r="I35" s="500"/>
      <c r="J35" s="500"/>
      <c r="K35" s="500"/>
      <c r="L35" s="500"/>
      <c r="M35" s="500"/>
      <c r="N35" s="500"/>
      <c r="O35" s="500"/>
      <c r="P35" s="500"/>
      <c r="Q35" s="500"/>
      <c r="R35" s="500"/>
      <c r="S35" s="500"/>
      <c r="T35" s="500"/>
      <c r="U35" s="500"/>
    </row>
    <row r="36" spans="1:21">
      <c r="A36" s="500"/>
      <c r="B36" s="500"/>
      <c r="C36" s="500"/>
      <c r="D36" s="500"/>
      <c r="E36" s="500"/>
      <c r="F36" s="500"/>
      <c r="G36" s="500"/>
      <c r="H36" s="500"/>
      <c r="I36" s="500"/>
      <c r="J36" s="500"/>
      <c r="K36" s="500"/>
      <c r="L36" s="500"/>
      <c r="M36" s="500"/>
      <c r="N36" s="500"/>
      <c r="O36" s="500"/>
      <c r="P36" s="500"/>
      <c r="Q36" s="500"/>
      <c r="R36" s="500"/>
      <c r="S36" s="500"/>
      <c r="T36" s="500"/>
      <c r="U36" s="500"/>
    </row>
    <row r="37" spans="1:21" ht="13.2" customHeight="1">
      <c r="A37" s="500"/>
      <c r="B37" s="508"/>
      <c r="C37" s="508"/>
      <c r="D37" s="508"/>
      <c r="E37" s="508"/>
      <c r="F37" s="508"/>
      <c r="G37" s="508"/>
      <c r="H37" s="508"/>
      <c r="I37" s="508"/>
      <c r="J37" s="508"/>
      <c r="K37" s="508"/>
      <c r="L37" s="508"/>
      <c r="M37" s="508"/>
      <c r="N37" s="508"/>
      <c r="O37" s="508"/>
      <c r="P37" s="508"/>
      <c r="Q37" s="508"/>
      <c r="R37" s="508"/>
      <c r="S37" s="508"/>
      <c r="T37" s="508"/>
      <c r="U37" s="500"/>
    </row>
    <row r="38" spans="1:21" s="500" customFormat="1" ht="17.399999999999999" customHeight="1">
      <c r="B38" s="508"/>
      <c r="C38" s="508"/>
      <c r="D38" s="508"/>
      <c r="E38" s="508"/>
      <c r="F38" s="508"/>
      <c r="G38" s="508"/>
      <c r="H38" s="508"/>
      <c r="I38" s="508"/>
      <c r="J38" s="508"/>
      <c r="K38" s="508"/>
      <c r="L38" s="508"/>
      <c r="M38" s="508"/>
      <c r="N38" s="508"/>
      <c r="O38" s="508"/>
      <c r="P38" s="508"/>
      <c r="Q38" s="508"/>
      <c r="R38" s="508"/>
      <c r="S38" s="508"/>
      <c r="T38" s="508"/>
    </row>
    <row r="39" spans="1:21" s="505" customFormat="1" ht="17.399999999999999" customHeight="1">
      <c r="A39" s="500"/>
      <c r="B39" s="508"/>
      <c r="C39" s="508"/>
      <c r="D39" s="508"/>
      <c r="E39" s="508"/>
      <c r="F39" s="508"/>
      <c r="G39" s="508"/>
      <c r="H39" s="508"/>
      <c r="I39" s="508"/>
      <c r="J39" s="508"/>
      <c r="K39" s="508"/>
      <c r="L39" s="508"/>
      <c r="M39" s="508"/>
      <c r="N39" s="508"/>
      <c r="O39" s="508"/>
      <c r="P39" s="508"/>
      <c r="Q39" s="508"/>
      <c r="R39" s="508"/>
      <c r="S39" s="508"/>
      <c r="T39" s="508"/>
    </row>
    <row r="40" spans="1:21" s="505" customFormat="1" ht="17.399999999999999" customHeight="1">
      <c r="A40" s="500"/>
      <c r="B40" s="508"/>
      <c r="C40" s="508"/>
      <c r="D40" s="508"/>
      <c r="E40" s="508"/>
      <c r="F40" s="508"/>
      <c r="G40" s="508"/>
      <c r="H40" s="508"/>
      <c r="I40" s="508"/>
      <c r="J40" s="508"/>
      <c r="K40" s="508"/>
      <c r="L40" s="508"/>
      <c r="M40" s="508"/>
      <c r="N40" s="508"/>
      <c r="O40" s="508"/>
      <c r="P40" s="508"/>
      <c r="Q40" s="508"/>
      <c r="R40" s="508"/>
      <c r="S40" s="508"/>
      <c r="T40" s="508"/>
    </row>
    <row r="41" spans="1:21" s="503" customFormat="1" ht="24" customHeight="1">
      <c r="A41" s="500"/>
      <c r="B41" s="508"/>
      <c r="C41" s="508"/>
      <c r="D41" s="508"/>
      <c r="E41" s="508"/>
      <c r="F41" s="508"/>
      <c r="G41" s="508"/>
      <c r="H41" s="508"/>
      <c r="I41" s="508"/>
      <c r="J41" s="508"/>
      <c r="K41" s="508"/>
      <c r="L41" s="508"/>
      <c r="M41" s="508"/>
      <c r="N41" s="508"/>
      <c r="O41" s="508"/>
      <c r="P41" s="508"/>
      <c r="Q41" s="508"/>
      <c r="R41" s="508"/>
      <c r="S41" s="508"/>
      <c r="T41" s="508"/>
      <c r="U41" s="502"/>
    </row>
    <row r="42" spans="1:21" s="503" customFormat="1" ht="15" customHeight="1">
      <c r="A42" s="500"/>
      <c r="B42" s="508"/>
      <c r="C42" s="508"/>
      <c r="D42" s="508"/>
      <c r="E42" s="508"/>
      <c r="F42" s="508"/>
      <c r="G42" s="508"/>
      <c r="H42" s="508"/>
      <c r="I42" s="508"/>
      <c r="J42" s="508"/>
      <c r="K42" s="508"/>
      <c r="L42" s="508"/>
      <c r="M42" s="508"/>
      <c r="N42" s="508"/>
      <c r="O42" s="508"/>
      <c r="P42" s="508"/>
      <c r="Q42" s="508"/>
      <c r="R42" s="508"/>
      <c r="S42" s="508"/>
      <c r="T42" s="508"/>
      <c r="U42" s="502"/>
    </row>
    <row r="43" spans="1:21" s="503" customFormat="1" ht="31.8" customHeight="1">
      <c r="A43" s="500"/>
      <c r="B43" s="508"/>
      <c r="C43" s="508"/>
      <c r="D43" s="508"/>
      <c r="E43" s="508"/>
      <c r="F43" s="508"/>
      <c r="G43" s="508"/>
      <c r="H43" s="508"/>
      <c r="I43" s="508"/>
      <c r="J43" s="508"/>
      <c r="K43" s="508"/>
      <c r="L43" s="508"/>
      <c r="M43" s="508"/>
      <c r="N43" s="508"/>
      <c r="O43" s="508"/>
      <c r="P43" s="508"/>
      <c r="Q43" s="508"/>
      <c r="R43" s="508"/>
      <c r="S43" s="508"/>
      <c r="T43" s="508"/>
      <c r="U43" s="502"/>
    </row>
    <row r="44" spans="1:21" s="503" customFormat="1" ht="31.8" customHeight="1">
      <c r="A44" s="500"/>
      <c r="B44" s="508"/>
      <c r="C44" s="508"/>
      <c r="D44" s="508"/>
      <c r="E44" s="508"/>
      <c r="F44" s="508"/>
      <c r="G44" s="504"/>
      <c r="H44" s="504"/>
      <c r="I44" s="502"/>
      <c r="J44" s="502"/>
      <c r="K44" s="502"/>
      <c r="L44" s="502"/>
      <c r="M44" s="502"/>
      <c r="N44" s="502"/>
      <c r="O44" s="502"/>
      <c r="P44" s="502"/>
      <c r="Q44" s="502"/>
      <c r="R44" s="502"/>
      <c r="S44" s="502"/>
      <c r="T44" s="502"/>
      <c r="U44" s="502"/>
    </row>
    <row r="45" spans="1:21" s="503" customFormat="1" ht="31.8" customHeight="1">
      <c r="A45" s="500"/>
      <c r="B45" s="508"/>
      <c r="C45" s="508"/>
      <c r="D45" s="508"/>
      <c r="E45" s="508"/>
      <c r="F45" s="508"/>
      <c r="G45" s="504"/>
      <c r="H45" s="504"/>
      <c r="I45" s="502"/>
      <c r="J45" s="502"/>
      <c r="K45" s="502"/>
      <c r="L45" s="502"/>
      <c r="M45" s="502"/>
      <c r="N45" s="502"/>
      <c r="O45" s="502"/>
      <c r="P45" s="502"/>
      <c r="Q45" s="502"/>
      <c r="R45" s="502"/>
      <c r="S45" s="502"/>
      <c r="T45" s="502"/>
      <c r="U45" s="502"/>
    </row>
    <row r="46" spans="1:21" s="503" customFormat="1" ht="20.399999999999999" customHeight="1">
      <c r="A46" s="500"/>
      <c r="B46" s="508"/>
      <c r="C46" s="508"/>
      <c r="D46" s="508"/>
      <c r="E46" s="508"/>
      <c r="F46" s="508"/>
      <c r="G46" s="502"/>
      <c r="H46" s="502"/>
      <c r="I46" s="502"/>
      <c r="J46" s="502"/>
      <c r="K46" s="502"/>
      <c r="L46" s="502"/>
      <c r="M46" s="502"/>
      <c r="N46" s="502"/>
      <c r="O46" s="502"/>
      <c r="P46" s="502"/>
      <c r="Q46" s="502"/>
      <c r="R46" s="502"/>
      <c r="S46" s="502"/>
      <c r="T46" s="502"/>
      <c r="U46" s="502"/>
    </row>
    <row r="47" spans="1:21" s="503" customFormat="1" ht="20.399999999999999" customHeight="1">
      <c r="A47" s="500"/>
      <c r="B47" s="508"/>
      <c r="C47" s="508"/>
      <c r="D47" s="508"/>
      <c r="E47" s="508"/>
      <c r="F47" s="508"/>
      <c r="G47" s="502"/>
      <c r="H47" s="502"/>
      <c r="I47" s="502"/>
      <c r="J47" s="502"/>
      <c r="K47" s="502"/>
      <c r="L47" s="502"/>
      <c r="M47" s="502"/>
      <c r="N47" s="502"/>
      <c r="O47" s="502"/>
      <c r="P47" s="502"/>
      <c r="Q47" s="502"/>
      <c r="R47" s="502"/>
      <c r="S47" s="502"/>
      <c r="T47" s="502"/>
      <c r="U47" s="502"/>
    </row>
    <row r="48" spans="1:21" s="503" customFormat="1" ht="20.399999999999999" customHeight="1">
      <c r="A48" s="500"/>
      <c r="B48" s="508"/>
      <c r="C48" s="508"/>
      <c r="D48" s="508"/>
      <c r="E48" s="508"/>
      <c r="F48" s="508"/>
      <c r="G48" s="502"/>
      <c r="H48" s="502"/>
      <c r="I48" s="502"/>
      <c r="J48" s="502"/>
      <c r="K48" s="502"/>
      <c r="L48" s="502"/>
      <c r="M48" s="502"/>
      <c r="N48" s="502"/>
      <c r="O48" s="502"/>
      <c r="P48" s="502"/>
      <c r="Q48" s="502"/>
      <c r="R48" s="502"/>
      <c r="S48" s="502"/>
      <c r="T48" s="502"/>
      <c r="U48" s="502"/>
    </row>
    <row r="49" spans="1:21" s="503" customFormat="1" ht="16.2" customHeight="1">
      <c r="A49" s="500"/>
      <c r="B49" s="508"/>
      <c r="C49" s="508"/>
      <c r="D49" s="508"/>
      <c r="E49" s="508"/>
      <c r="F49" s="508"/>
      <c r="G49" s="502"/>
      <c r="H49" s="502"/>
      <c r="I49" s="502"/>
      <c r="J49" s="502"/>
      <c r="K49" s="502"/>
      <c r="L49" s="502"/>
      <c r="M49" s="502"/>
      <c r="N49" s="502"/>
      <c r="O49" s="502"/>
      <c r="P49" s="502"/>
      <c r="Q49" s="502"/>
      <c r="R49" s="502"/>
      <c r="S49" s="502"/>
      <c r="T49" s="502"/>
      <c r="U49" s="502"/>
    </row>
    <row r="50" spans="1:21" s="503" customFormat="1" ht="14.4" customHeight="1">
      <c r="A50" s="500"/>
      <c r="B50" s="508"/>
      <c r="C50" s="508"/>
      <c r="D50" s="508"/>
      <c r="E50" s="508"/>
      <c r="F50" s="508"/>
      <c r="G50" s="508"/>
      <c r="H50" s="508"/>
      <c r="I50" s="508"/>
      <c r="J50" s="508"/>
      <c r="K50" s="508"/>
      <c r="L50" s="508"/>
      <c r="M50" s="508"/>
      <c r="N50" s="508"/>
      <c r="O50" s="508"/>
      <c r="P50" s="508"/>
      <c r="Q50" s="502"/>
      <c r="R50" s="502"/>
      <c r="S50" s="502"/>
      <c r="T50" s="502"/>
      <c r="U50" s="502"/>
    </row>
    <row r="51" spans="1:21" s="503" customFormat="1" ht="26.4" customHeight="1">
      <c r="A51" s="500"/>
      <c r="B51" s="509"/>
      <c r="C51" s="509"/>
      <c r="D51" s="508"/>
      <c r="E51" s="508"/>
      <c r="F51" s="508"/>
      <c r="G51" s="508"/>
      <c r="H51" s="508"/>
      <c r="I51" s="508"/>
      <c r="J51" s="508"/>
      <c r="K51" s="508"/>
      <c r="L51" s="508"/>
      <c r="M51" s="508"/>
      <c r="N51" s="508"/>
      <c r="O51" s="508"/>
      <c r="P51" s="508"/>
      <c r="Q51" s="502"/>
      <c r="R51" s="502"/>
      <c r="S51" s="502"/>
      <c r="T51" s="502"/>
      <c r="U51" s="502"/>
    </row>
    <row r="52" spans="1:21" s="503" customFormat="1" ht="31.8" customHeight="1">
      <c r="A52" s="500"/>
      <c r="B52" s="508"/>
      <c r="C52" s="508"/>
      <c r="D52" s="508"/>
      <c r="E52" s="508"/>
      <c r="F52" s="508"/>
      <c r="G52" s="508"/>
      <c r="H52" s="508"/>
      <c r="I52" s="508"/>
      <c r="J52" s="508"/>
      <c r="K52" s="508"/>
      <c r="L52" s="508"/>
      <c r="M52" s="508"/>
      <c r="N52" s="508"/>
      <c r="O52" s="508"/>
      <c r="P52" s="508"/>
      <c r="Q52" s="502"/>
      <c r="R52" s="502"/>
      <c r="S52" s="502"/>
      <c r="T52" s="502"/>
      <c r="U52" s="502"/>
    </row>
    <row r="53" spans="1:21" s="503" customFormat="1" ht="16.8" customHeight="1">
      <c r="A53" s="500"/>
      <c r="B53" s="508"/>
      <c r="C53" s="508"/>
      <c r="D53" s="508"/>
      <c r="E53" s="508"/>
      <c r="F53" s="508"/>
      <c r="G53" s="508"/>
      <c r="H53" s="508"/>
      <c r="I53" s="508"/>
      <c r="J53" s="508"/>
      <c r="K53" s="508"/>
      <c r="L53" s="508"/>
      <c r="M53" s="508"/>
      <c r="N53" s="508"/>
      <c r="O53" s="508"/>
      <c r="P53" s="508"/>
      <c r="Q53" s="502"/>
      <c r="R53" s="502"/>
      <c r="S53" s="502"/>
      <c r="T53" s="502"/>
      <c r="U53" s="502"/>
    </row>
    <row r="54" spans="1:21" s="503" customFormat="1" ht="31.8" customHeight="1">
      <c r="A54" s="500"/>
      <c r="B54" s="508"/>
      <c r="C54" s="508"/>
      <c r="D54" s="508"/>
      <c r="E54" s="508"/>
      <c r="F54" s="508"/>
      <c r="G54" s="508"/>
      <c r="H54" s="508"/>
      <c r="I54" s="508"/>
      <c r="J54" s="508"/>
      <c r="K54" s="508"/>
      <c r="L54" s="508"/>
      <c r="M54" s="508"/>
      <c r="N54" s="508"/>
      <c r="O54" s="508"/>
      <c r="P54" s="508"/>
      <c r="Q54" s="502"/>
      <c r="R54" s="502"/>
      <c r="S54" s="502"/>
      <c r="T54" s="502"/>
      <c r="U54" s="502"/>
    </row>
    <row r="55" spans="1:21">
      <c r="A55" s="500"/>
      <c r="B55" s="502"/>
      <c r="C55" s="502"/>
      <c r="D55" s="508"/>
      <c r="E55" s="502"/>
      <c r="F55" s="502"/>
      <c r="G55" s="502"/>
      <c r="H55" s="502"/>
      <c r="I55" s="502"/>
      <c r="J55" s="502"/>
      <c r="K55" s="502"/>
      <c r="L55" s="502"/>
      <c r="M55" s="502"/>
      <c r="N55" s="502"/>
      <c r="O55" s="502"/>
      <c r="P55" s="502"/>
      <c r="Q55" s="502"/>
      <c r="R55" s="502"/>
      <c r="S55" s="502"/>
      <c r="T55" s="502"/>
      <c r="U55" s="502"/>
    </row>
    <row r="56" spans="1:21">
      <c r="A56" s="502"/>
      <c r="B56" s="502"/>
      <c r="C56" s="502"/>
      <c r="D56" s="502"/>
      <c r="E56" s="502"/>
      <c r="F56" s="502"/>
      <c r="G56" s="502"/>
      <c r="H56" s="502"/>
      <c r="I56" s="502"/>
      <c r="J56" s="502"/>
      <c r="K56" s="502"/>
      <c r="L56" s="502"/>
      <c r="M56" s="502"/>
      <c r="N56" s="502"/>
      <c r="O56" s="502"/>
      <c r="P56" s="502"/>
      <c r="Q56" s="502"/>
      <c r="R56" s="502"/>
      <c r="S56" s="502"/>
      <c r="T56" s="502"/>
      <c r="U56" s="502"/>
    </row>
    <row r="76" spans="4:4">
      <c r="D76" s="173"/>
    </row>
    <row r="78" spans="4:4">
      <c r="D78" t="s">
        <v>207</v>
      </c>
    </row>
  </sheetData>
  <sheetProtection formatCells="0" formatColumns="0" formatRows="0" insertColumns="0" insertRows="0" insertHyperlinks="0" deleteColumns="0" deleteRows="0" sort="0" autoFilter="0" pivotTables="0"/>
  <mergeCells count="1">
    <mergeCell ref="C2:S8"/>
  </mergeCells>
  <phoneticPr fontId="84"/>
  <pageMargins left="0.7" right="0.7" top="0.75" bottom="0.75" header="0.3" footer="0.3"/>
  <pageSetup paperSize="9" scale="2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98" zoomScaleNormal="98" zoomScaleSheetLayoutView="100" workbookViewId="0">
      <selection activeCell="O3" sqref="O3"/>
    </sheetView>
  </sheetViews>
  <sheetFormatPr defaultColWidth="9" defaultRowHeight="13.2"/>
  <cols>
    <col min="1" max="1" width="12.77734375" style="37" customWidth="1"/>
    <col min="2" max="2" width="5.109375" style="37" customWidth="1"/>
    <col min="3" max="3" width="3.77734375" style="37" customWidth="1"/>
    <col min="4" max="4" width="6.88671875" style="37" customWidth="1"/>
    <col min="5" max="5" width="13.109375" style="37" customWidth="1"/>
    <col min="6" max="6" width="13.109375" style="57" customWidth="1"/>
    <col min="7" max="7" width="11.33203125" style="37" customWidth="1"/>
    <col min="8" max="8" width="26.6640625" style="49" customWidth="1"/>
    <col min="9" max="9" width="13" style="42" customWidth="1"/>
    <col min="10" max="10" width="16.109375" style="42" customWidth="1"/>
    <col min="11" max="11" width="13.44140625" style="57" customWidth="1"/>
    <col min="12" max="12" width="22.44140625" style="57" customWidth="1"/>
    <col min="13" max="13" width="13.44140625" style="47" customWidth="1"/>
    <col min="14" max="14" width="22.44140625" style="37" customWidth="1"/>
    <col min="15" max="15" width="9" style="38"/>
    <col min="16" max="16384" width="9" style="37"/>
  </cols>
  <sheetData>
    <row r="1" spans="1:16" ht="26.25" customHeight="1" thickTop="1">
      <c r="A1" s="32" t="s">
        <v>39</v>
      </c>
      <c r="B1" s="33"/>
      <c r="C1" s="33"/>
      <c r="D1" s="34"/>
      <c r="E1" s="34"/>
      <c r="F1" s="35"/>
      <c r="G1" s="36"/>
      <c r="H1" s="198"/>
      <c r="I1" s="199" t="s">
        <v>40</v>
      </c>
      <c r="J1" s="200"/>
      <c r="K1" s="201"/>
      <c r="L1" s="202"/>
      <c r="M1" s="203"/>
    </row>
    <row r="2" spans="1:16" ht="17.399999999999999">
      <c r="A2" s="39"/>
      <c r="B2" s="113"/>
      <c r="C2" s="113"/>
      <c r="D2" s="113"/>
      <c r="E2" s="113"/>
      <c r="F2" s="113"/>
      <c r="G2" s="40"/>
      <c r="H2" s="204"/>
      <c r="I2" s="689" t="s">
        <v>205</v>
      </c>
      <c r="J2" s="689"/>
      <c r="K2" s="689"/>
      <c r="L2" s="689"/>
      <c r="M2" s="689"/>
      <c r="N2" s="97"/>
      <c r="P2" s="74"/>
    </row>
    <row r="3" spans="1:16" ht="17.399999999999999">
      <c r="A3" s="291" t="s">
        <v>41</v>
      </c>
      <c r="B3" s="114"/>
      <c r="D3" s="115"/>
      <c r="E3" s="115"/>
      <c r="F3" s="115"/>
      <c r="G3" s="41"/>
      <c r="H3" s="66"/>
      <c r="I3" s="207"/>
      <c r="J3" s="208"/>
      <c r="K3" s="209"/>
      <c r="L3" s="201"/>
      <c r="M3" s="210"/>
    </row>
    <row r="4" spans="1:16" ht="17.399999999999999">
      <c r="A4" s="43"/>
      <c r="B4" s="114"/>
      <c r="C4" s="57"/>
      <c r="D4" s="115"/>
      <c r="E4" s="115"/>
      <c r="F4" s="116"/>
      <c r="G4" s="44"/>
      <c r="H4" s="211"/>
      <c r="I4" s="211"/>
      <c r="J4" s="200"/>
      <c r="K4" s="209"/>
      <c r="L4" s="201"/>
      <c r="M4" s="210"/>
      <c r="N4" s="149"/>
    </row>
    <row r="5" spans="1:16">
      <c r="A5" s="117"/>
      <c r="D5" s="115"/>
      <c r="E5" s="45"/>
      <c r="F5" s="118"/>
      <c r="G5" s="46"/>
      <c r="H5"/>
      <c r="I5" s="212"/>
      <c r="J5" s="200"/>
      <c r="K5" s="209"/>
      <c r="L5" s="209"/>
      <c r="M5" s="210"/>
    </row>
    <row r="6" spans="1:16">
      <c r="A6" s="117"/>
      <c r="D6" s="115"/>
      <c r="E6" s="118"/>
      <c r="F6" s="118"/>
      <c r="G6" s="46"/>
      <c r="H6"/>
      <c r="I6" s="213"/>
      <c r="J6" s="200"/>
      <c r="K6" s="209"/>
      <c r="L6" s="209"/>
      <c r="M6" s="210"/>
    </row>
    <row r="7" spans="1:16">
      <c r="A7" s="117"/>
      <c r="D7" s="115"/>
      <c r="E7" s="118"/>
      <c r="F7" s="118"/>
      <c r="G7" s="46"/>
      <c r="H7" s="214"/>
      <c r="I7" s="212"/>
      <c r="J7" s="200"/>
      <c r="K7" s="209"/>
      <c r="L7" s="209"/>
      <c r="M7" s="210"/>
    </row>
    <row r="8" spans="1:16">
      <c r="A8" s="117"/>
      <c r="D8" s="115"/>
      <c r="E8" s="118"/>
      <c r="F8" s="118"/>
      <c r="G8" s="46"/>
      <c r="H8" s="205"/>
      <c r="I8" s="215"/>
      <c r="J8" s="215"/>
      <c r="K8" s="215"/>
      <c r="L8" s="209"/>
      <c r="M8" s="216"/>
    </row>
    <row r="9" spans="1:16">
      <c r="A9" s="117"/>
      <c r="D9" s="115"/>
      <c r="E9" s="118"/>
      <c r="F9" s="118"/>
      <c r="G9" s="46"/>
      <c r="H9" s="215"/>
      <c r="I9" s="215"/>
      <c r="J9" s="215"/>
      <c r="K9" s="215"/>
      <c r="L9" s="209"/>
      <c r="M9" s="216"/>
      <c r="N9" s="48"/>
    </row>
    <row r="10" spans="1:16">
      <c r="A10" s="117"/>
      <c r="D10" s="115"/>
      <c r="E10" s="118"/>
      <c r="F10" s="118"/>
      <c r="G10" s="46"/>
      <c r="H10" s="215"/>
      <c r="I10" s="215"/>
      <c r="J10" s="215"/>
      <c r="K10" s="215"/>
      <c r="L10" s="209"/>
      <c r="M10" s="216"/>
      <c r="N10" s="48" t="s">
        <v>42</v>
      </c>
    </row>
    <row r="11" spans="1:16">
      <c r="A11" s="117"/>
      <c r="D11" s="115"/>
      <c r="E11" s="118"/>
      <c r="F11" s="118"/>
      <c r="G11" s="46"/>
      <c r="H11" s="215"/>
      <c r="I11" s="215"/>
      <c r="J11" s="215"/>
      <c r="K11" s="215"/>
      <c r="L11" s="209"/>
      <c r="M11" s="216"/>
    </row>
    <row r="12" spans="1:16">
      <c r="A12" s="117"/>
      <c r="D12" s="115"/>
      <c r="E12" s="118"/>
      <c r="F12" s="118"/>
      <c r="G12" s="46"/>
      <c r="H12" s="215"/>
      <c r="I12" s="215"/>
      <c r="J12" s="215"/>
      <c r="K12" s="215"/>
      <c r="L12" s="209"/>
      <c r="M12" s="216"/>
      <c r="N12" s="48" t="s">
        <v>43</v>
      </c>
      <c r="O12" s="164"/>
    </row>
    <row r="13" spans="1:16">
      <c r="A13" s="117"/>
      <c r="D13" s="115"/>
      <c r="E13" s="118"/>
      <c r="F13" s="118"/>
      <c r="G13" s="46"/>
      <c r="H13" s="215"/>
      <c r="I13" s="215"/>
      <c r="J13" s="215"/>
      <c r="K13" s="215"/>
      <c r="L13" s="209"/>
      <c r="M13" s="216"/>
    </row>
    <row r="14" spans="1:16">
      <c r="A14" s="117"/>
      <c r="D14" s="115"/>
      <c r="E14" s="118"/>
      <c r="F14" s="118"/>
      <c r="G14" s="46"/>
      <c r="H14" s="215"/>
      <c r="I14" s="215"/>
      <c r="J14" s="215"/>
      <c r="K14" s="215"/>
      <c r="L14" s="209"/>
      <c r="M14" s="216"/>
      <c r="N14" s="183" t="s">
        <v>44</v>
      </c>
    </row>
    <row r="15" spans="1:16">
      <c r="A15" s="117"/>
      <c r="D15" s="115"/>
      <c r="E15" s="115" t="s">
        <v>17</v>
      </c>
      <c r="F15" s="116"/>
      <c r="G15" s="41"/>
      <c r="H15" s="214"/>
      <c r="I15" s="212"/>
      <c r="J15" s="205"/>
      <c r="K15" s="209"/>
      <c r="L15" s="209"/>
      <c r="M15" s="216"/>
    </row>
    <row r="16" spans="1:16">
      <c r="A16" s="117"/>
      <c r="D16" s="115"/>
      <c r="E16" s="115"/>
      <c r="F16" s="116"/>
      <c r="G16" s="41"/>
      <c r="H16" s="200"/>
      <c r="I16" s="212"/>
      <c r="J16" s="200"/>
      <c r="K16" s="209"/>
      <c r="L16" s="209"/>
      <c r="M16" s="216"/>
      <c r="N16" s="150" t="s">
        <v>45</v>
      </c>
    </row>
    <row r="17" spans="1:19" ht="20.25" customHeight="1" thickBot="1">
      <c r="A17" s="605" t="s">
        <v>228</v>
      </c>
      <c r="B17" s="606"/>
      <c r="C17" s="606"/>
      <c r="D17" s="120"/>
      <c r="E17" s="121"/>
      <c r="F17" s="607" t="s">
        <v>229</v>
      </c>
      <c r="G17" s="608"/>
      <c r="H17" s="214"/>
      <c r="I17" s="212"/>
      <c r="J17" s="205"/>
      <c r="K17" s="209"/>
      <c r="L17" s="206"/>
      <c r="M17" s="210"/>
      <c r="N17" s="119" t="s">
        <v>46</v>
      </c>
    </row>
    <row r="18" spans="1:19" ht="39" customHeight="1" thickTop="1">
      <c r="A18" s="609" t="s">
        <v>47</v>
      </c>
      <c r="B18" s="610"/>
      <c r="C18" s="611"/>
      <c r="D18" s="122" t="s">
        <v>48</v>
      </c>
      <c r="E18" s="123"/>
      <c r="F18" s="612" t="s">
        <v>49</v>
      </c>
      <c r="G18" s="613"/>
      <c r="H18" s="200"/>
      <c r="I18" s="212"/>
      <c r="J18" s="200"/>
      <c r="K18" s="209"/>
      <c r="L18" s="209"/>
      <c r="M18" s="210"/>
      <c r="Q18" s="37" t="s">
        <v>3</v>
      </c>
      <c r="S18" s="37" t="s">
        <v>17</v>
      </c>
    </row>
    <row r="19" spans="1:19" ht="30" customHeight="1">
      <c r="A19" s="614" t="s">
        <v>206</v>
      </c>
      <c r="B19" s="614"/>
      <c r="C19" s="614"/>
      <c r="D19" s="614"/>
      <c r="E19" s="614"/>
      <c r="F19" s="614"/>
      <c r="G19" s="614"/>
      <c r="H19" s="217"/>
      <c r="I19" s="218" t="s">
        <v>50</v>
      </c>
      <c r="J19" s="218"/>
      <c r="K19" s="218"/>
      <c r="L19" s="206"/>
      <c r="M19" s="210"/>
    </row>
    <row r="20" spans="1:19" ht="17.399999999999999">
      <c r="E20" s="124" t="s">
        <v>51</v>
      </c>
      <c r="F20" s="125" t="s">
        <v>52</v>
      </c>
      <c r="H20" s="166" t="s">
        <v>41</v>
      </c>
      <c r="I20" s="212"/>
      <c r="J20" s="200" t="s">
        <v>17</v>
      </c>
      <c r="K20" s="219" t="s">
        <v>17</v>
      </c>
      <c r="L20" s="209"/>
      <c r="M20" s="210"/>
    </row>
    <row r="21" spans="1:19" ht="16.8" thickBot="1">
      <c r="A21" s="126"/>
      <c r="B21" s="615">
        <v>45585</v>
      </c>
      <c r="C21" s="616"/>
      <c r="D21" s="307" t="s">
        <v>53</v>
      </c>
      <c r="E21" s="617" t="s">
        <v>54</v>
      </c>
      <c r="F21" s="618"/>
      <c r="G21" s="42" t="s">
        <v>55</v>
      </c>
      <c r="H21" s="625" t="s">
        <v>230</v>
      </c>
      <c r="I21" s="626"/>
      <c r="J21" s="626"/>
      <c r="K21" s="626"/>
      <c r="L21" s="626"/>
      <c r="M21" s="220">
        <v>7</v>
      </c>
      <c r="N21" s="222"/>
    </row>
    <row r="22" spans="1:19" ht="36" customHeight="1" thickTop="1" thickBot="1">
      <c r="A22" s="308" t="s">
        <v>56</v>
      </c>
      <c r="B22" s="627" t="s">
        <v>57</v>
      </c>
      <c r="C22" s="628"/>
      <c r="D22" s="629"/>
      <c r="E22" s="309" t="s">
        <v>215</v>
      </c>
      <c r="F22" s="309" t="s">
        <v>231</v>
      </c>
      <c r="G22" s="310" t="s">
        <v>58</v>
      </c>
      <c r="H22" s="630" t="s">
        <v>59</v>
      </c>
      <c r="I22" s="631"/>
      <c r="J22" s="631"/>
      <c r="K22" s="631"/>
      <c r="L22" s="632"/>
      <c r="M22" s="221" t="s">
        <v>60</v>
      </c>
      <c r="N22" s="223" t="s">
        <v>61</v>
      </c>
      <c r="R22" s="37" t="s">
        <v>3</v>
      </c>
    </row>
    <row r="23" spans="1:19" ht="85.2" customHeight="1" thickBot="1">
      <c r="A23" s="234" t="s">
        <v>62</v>
      </c>
      <c r="B23" s="619" t="s">
        <v>216</v>
      </c>
      <c r="C23" s="620"/>
      <c r="D23" s="621"/>
      <c r="E23" s="192">
        <v>0.85</v>
      </c>
      <c r="F23" s="192">
        <v>0.85</v>
      </c>
      <c r="G23" s="168">
        <f>F23-E23</f>
        <v>0</v>
      </c>
      <c r="H23" s="633"/>
      <c r="I23" s="634"/>
      <c r="J23" s="634"/>
      <c r="K23" s="634"/>
      <c r="L23" s="635"/>
      <c r="M23" s="459"/>
      <c r="N23" s="460"/>
      <c r="O23" s="157" t="s">
        <v>63</v>
      </c>
    </row>
    <row r="24" spans="1:19" ht="76.2" customHeight="1" thickBot="1">
      <c r="A24" s="127" t="s">
        <v>64</v>
      </c>
      <c r="B24" s="619" t="str">
        <f>IF(G24&gt;5,"☆☆☆☆",IF(AND(G24&gt;=2.39,G24&lt;5),"☆☆☆",IF(AND(G24&gt;=1.39,G24&lt;2.4),"☆☆",IF(AND(G24&gt;0,G24&lt;1.4),"☆",IF(AND(G24&gt;=-1.39,G24&lt;0),"★",IF(AND(G24&gt;=-2.39,G24&lt;-1.4),"★★",IF(AND(G24&gt;=-3.39,G24&lt;-2.4),"★★★")))))))</f>
        <v>★</v>
      </c>
      <c r="C24" s="620"/>
      <c r="D24" s="621"/>
      <c r="E24" s="192">
        <v>1.78</v>
      </c>
      <c r="F24" s="192">
        <v>1.49</v>
      </c>
      <c r="G24" s="168">
        <f t="shared" ref="G24:G70" si="0">F24-E24</f>
        <v>-0.29000000000000004</v>
      </c>
      <c r="H24" s="636"/>
      <c r="I24" s="637"/>
      <c r="J24" s="637"/>
      <c r="K24" s="637"/>
      <c r="L24" s="638"/>
      <c r="M24" s="311"/>
      <c r="N24" s="312"/>
      <c r="O24" s="157" t="s">
        <v>64</v>
      </c>
      <c r="Q24" s="37" t="s">
        <v>3</v>
      </c>
    </row>
    <row r="25" spans="1:19" ht="81" customHeight="1" thickBot="1">
      <c r="A25" s="313" t="s">
        <v>65</v>
      </c>
      <c r="B25" s="619" t="str">
        <f t="shared" ref="B25:B68" si="1">IF(G25&gt;5,"☆☆☆☆",IF(AND(G25&gt;=2.39,G25&lt;5),"☆☆☆",IF(AND(G25&gt;=1.39,G25&lt;2.4),"☆☆",IF(AND(G25&gt;0,G25&lt;1.4),"☆",IF(AND(G25&gt;=-1.39,G25&lt;0),"★",IF(AND(G25&gt;=-2.39,G25&lt;-1.4),"★★",IF(AND(G25&gt;=-3.39,G25&lt;-2.4),"★★★")))))))</f>
        <v>☆</v>
      </c>
      <c r="C25" s="620"/>
      <c r="D25" s="621"/>
      <c r="E25" s="192">
        <v>2.65</v>
      </c>
      <c r="F25" s="192">
        <v>2.73</v>
      </c>
      <c r="G25" s="168">
        <f t="shared" si="0"/>
        <v>8.0000000000000071E-2</v>
      </c>
      <c r="H25" s="622"/>
      <c r="I25" s="623"/>
      <c r="J25" s="623"/>
      <c r="K25" s="623"/>
      <c r="L25" s="624"/>
      <c r="M25" s="469"/>
      <c r="N25" s="312"/>
      <c r="O25" s="157" t="s">
        <v>65</v>
      </c>
    </row>
    <row r="26" spans="1:19" ht="83.25" customHeight="1" thickBot="1">
      <c r="A26" s="313" t="s">
        <v>66</v>
      </c>
      <c r="B26" s="619" t="str">
        <f t="shared" si="1"/>
        <v>★</v>
      </c>
      <c r="C26" s="620"/>
      <c r="D26" s="621"/>
      <c r="E26" s="192">
        <v>1.78</v>
      </c>
      <c r="F26" s="192">
        <v>1.6</v>
      </c>
      <c r="G26" s="168">
        <f t="shared" si="0"/>
        <v>-0.17999999999999994</v>
      </c>
      <c r="H26" s="622"/>
      <c r="I26" s="623"/>
      <c r="J26" s="623"/>
      <c r="K26" s="623"/>
      <c r="L26" s="624"/>
      <c r="M26" s="311"/>
      <c r="N26" s="312"/>
      <c r="O26" s="157" t="s">
        <v>66</v>
      </c>
    </row>
    <row r="27" spans="1:19" ht="78.599999999999994" customHeight="1" thickBot="1">
      <c r="A27" s="313" t="s">
        <v>67</v>
      </c>
      <c r="B27" s="619" t="str">
        <f t="shared" si="1"/>
        <v>★</v>
      </c>
      <c r="C27" s="620"/>
      <c r="D27" s="621"/>
      <c r="E27" s="192">
        <v>2.0299999999999998</v>
      </c>
      <c r="F27" s="192">
        <v>1.67</v>
      </c>
      <c r="G27" s="168">
        <f t="shared" si="0"/>
        <v>-0.35999999999999988</v>
      </c>
      <c r="H27" s="622"/>
      <c r="I27" s="623"/>
      <c r="J27" s="623"/>
      <c r="K27" s="623"/>
      <c r="L27" s="624"/>
      <c r="M27" s="311"/>
      <c r="N27" s="314"/>
      <c r="O27" s="157" t="s">
        <v>67</v>
      </c>
    </row>
    <row r="28" spans="1:19" ht="87" customHeight="1" thickBot="1">
      <c r="A28" s="313" t="s">
        <v>68</v>
      </c>
      <c r="B28" s="619" t="str">
        <f t="shared" si="1"/>
        <v>★</v>
      </c>
      <c r="C28" s="620"/>
      <c r="D28" s="621"/>
      <c r="E28" s="192">
        <v>2</v>
      </c>
      <c r="F28" s="192">
        <v>1.46</v>
      </c>
      <c r="G28" s="168">
        <f t="shared" si="0"/>
        <v>-0.54</v>
      </c>
      <c r="H28" s="622"/>
      <c r="I28" s="623"/>
      <c r="J28" s="623"/>
      <c r="K28" s="623"/>
      <c r="L28" s="624"/>
      <c r="M28" s="311"/>
      <c r="N28" s="312"/>
      <c r="O28" s="157" t="s">
        <v>68</v>
      </c>
    </row>
    <row r="29" spans="1:19" ht="81" customHeight="1" thickBot="1">
      <c r="A29" s="313" t="s">
        <v>69</v>
      </c>
      <c r="B29" s="619" t="str">
        <f t="shared" si="1"/>
        <v>☆</v>
      </c>
      <c r="C29" s="620"/>
      <c r="D29" s="621"/>
      <c r="E29" s="192">
        <v>2.1800000000000002</v>
      </c>
      <c r="F29" s="192">
        <v>2.29</v>
      </c>
      <c r="G29" s="168">
        <f t="shared" si="0"/>
        <v>0.10999999999999988</v>
      </c>
      <c r="H29" s="622"/>
      <c r="I29" s="623"/>
      <c r="J29" s="623"/>
      <c r="K29" s="623"/>
      <c r="L29" s="624"/>
      <c r="M29" s="311"/>
      <c r="N29" s="312"/>
      <c r="O29" s="157" t="s">
        <v>69</v>
      </c>
    </row>
    <row r="30" spans="1:19" ht="73.5" customHeight="1" thickBot="1">
      <c r="A30" s="313" t="s">
        <v>70</v>
      </c>
      <c r="B30" s="619" t="str">
        <f t="shared" si="1"/>
        <v>★</v>
      </c>
      <c r="C30" s="620"/>
      <c r="D30" s="621"/>
      <c r="E30" s="192">
        <v>2.41</v>
      </c>
      <c r="F30" s="192">
        <v>2.13</v>
      </c>
      <c r="G30" s="168">
        <f t="shared" si="0"/>
        <v>-0.28000000000000025</v>
      </c>
      <c r="H30" s="622"/>
      <c r="I30" s="623"/>
      <c r="J30" s="623"/>
      <c r="K30" s="623"/>
      <c r="L30" s="624"/>
      <c r="M30" s="282"/>
      <c r="N30" s="312"/>
      <c r="O30" s="157" t="s">
        <v>70</v>
      </c>
    </row>
    <row r="31" spans="1:19" ht="75.75" customHeight="1" thickBot="1">
      <c r="A31" s="313" t="s">
        <v>71</v>
      </c>
      <c r="B31" s="619" t="str">
        <f t="shared" si="1"/>
        <v>☆</v>
      </c>
      <c r="C31" s="620"/>
      <c r="D31" s="621"/>
      <c r="E31" s="192">
        <v>1.38</v>
      </c>
      <c r="F31" s="192">
        <v>1.58</v>
      </c>
      <c r="G31" s="168">
        <f t="shared" si="0"/>
        <v>0.20000000000000018</v>
      </c>
      <c r="H31" s="622"/>
      <c r="I31" s="623"/>
      <c r="J31" s="623"/>
      <c r="K31" s="623"/>
      <c r="L31" s="624"/>
      <c r="M31" s="311"/>
      <c r="N31" s="312"/>
      <c r="O31" s="157" t="s">
        <v>71</v>
      </c>
    </row>
    <row r="32" spans="1:19" ht="75" customHeight="1" thickBot="1">
      <c r="A32" s="315" t="s">
        <v>72</v>
      </c>
      <c r="B32" s="619" t="str">
        <f t="shared" si="1"/>
        <v>★</v>
      </c>
      <c r="C32" s="620"/>
      <c r="D32" s="621"/>
      <c r="E32" s="192">
        <v>2.98</v>
      </c>
      <c r="F32" s="192">
        <v>2.68</v>
      </c>
      <c r="G32" s="168">
        <f t="shared" si="0"/>
        <v>-0.29999999999999982</v>
      </c>
      <c r="H32" s="622"/>
      <c r="I32" s="623"/>
      <c r="J32" s="623"/>
      <c r="K32" s="623"/>
      <c r="L32" s="624"/>
      <c r="M32" s="311"/>
      <c r="N32" s="316"/>
      <c r="O32" s="157" t="s">
        <v>72</v>
      </c>
    </row>
    <row r="33" spans="1:16" ht="74.400000000000006" customHeight="1" thickBot="1">
      <c r="A33" s="317" t="s">
        <v>73</v>
      </c>
      <c r="B33" s="619" t="str">
        <f t="shared" si="1"/>
        <v>★</v>
      </c>
      <c r="C33" s="620"/>
      <c r="D33" s="621"/>
      <c r="E33" s="192">
        <v>2.83</v>
      </c>
      <c r="F33" s="192">
        <v>2.74</v>
      </c>
      <c r="G33" s="168">
        <f t="shared" si="0"/>
        <v>-8.9999999999999858E-2</v>
      </c>
      <c r="H33" s="622"/>
      <c r="I33" s="623"/>
      <c r="J33" s="623"/>
      <c r="K33" s="623"/>
      <c r="L33" s="624"/>
      <c r="M33" s="311"/>
      <c r="N33" s="312"/>
      <c r="O33" s="157" t="s">
        <v>73</v>
      </c>
    </row>
    <row r="34" spans="1:16" ht="93" customHeight="1" thickBot="1">
      <c r="A34" s="127" t="s">
        <v>74</v>
      </c>
      <c r="B34" s="619" t="str">
        <f t="shared" si="1"/>
        <v>★</v>
      </c>
      <c r="C34" s="620"/>
      <c r="D34" s="621"/>
      <c r="E34" s="76">
        <v>3.4</v>
      </c>
      <c r="F34" s="76">
        <v>3.09</v>
      </c>
      <c r="G34" s="168">
        <f t="shared" si="0"/>
        <v>-0.31000000000000005</v>
      </c>
      <c r="H34" s="639"/>
      <c r="I34" s="640"/>
      <c r="J34" s="640"/>
      <c r="K34" s="640"/>
      <c r="L34" s="641"/>
      <c r="M34" s="284"/>
      <c r="N34" s="318"/>
      <c r="O34" s="157" t="s">
        <v>74</v>
      </c>
    </row>
    <row r="35" spans="1:16" ht="78.599999999999994" customHeight="1" thickBot="1">
      <c r="A35" s="319" t="s">
        <v>75</v>
      </c>
      <c r="B35" s="619" t="str">
        <f t="shared" si="1"/>
        <v>★</v>
      </c>
      <c r="C35" s="620"/>
      <c r="D35" s="621"/>
      <c r="E35" s="192">
        <v>2.77</v>
      </c>
      <c r="F35" s="192">
        <v>2.65</v>
      </c>
      <c r="G35" s="168">
        <f t="shared" si="0"/>
        <v>-0.12000000000000011</v>
      </c>
      <c r="H35" s="639"/>
      <c r="I35" s="640"/>
      <c r="J35" s="640"/>
      <c r="K35" s="640"/>
      <c r="L35" s="641"/>
      <c r="M35" s="320"/>
      <c r="N35" s="470"/>
      <c r="O35" s="157" t="s">
        <v>75</v>
      </c>
    </row>
    <row r="36" spans="1:16" ht="92.4" customHeight="1" thickBot="1">
      <c r="A36" s="321" t="s">
        <v>76</v>
      </c>
      <c r="B36" s="619" t="str">
        <f t="shared" si="1"/>
        <v>☆</v>
      </c>
      <c r="C36" s="620"/>
      <c r="D36" s="621"/>
      <c r="E36" s="192">
        <v>2.2599999999999998</v>
      </c>
      <c r="F36" s="192">
        <v>2.35</v>
      </c>
      <c r="G36" s="168">
        <f t="shared" si="0"/>
        <v>9.0000000000000302E-2</v>
      </c>
      <c r="H36" s="622"/>
      <c r="I36" s="623"/>
      <c r="J36" s="623"/>
      <c r="K36" s="623"/>
      <c r="L36" s="624"/>
      <c r="M36" s="320"/>
      <c r="N36" s="314"/>
      <c r="O36" s="157" t="s">
        <v>76</v>
      </c>
    </row>
    <row r="37" spans="1:16" ht="87.75" customHeight="1" thickBot="1">
      <c r="A37" s="313" t="s">
        <v>77</v>
      </c>
      <c r="B37" s="619" t="str">
        <f t="shared" si="1"/>
        <v>★</v>
      </c>
      <c r="C37" s="620"/>
      <c r="D37" s="621"/>
      <c r="E37" s="192">
        <v>1.4</v>
      </c>
      <c r="F37" s="192">
        <v>0.89</v>
      </c>
      <c r="G37" s="168">
        <f t="shared" si="0"/>
        <v>-0.5099999999999999</v>
      </c>
      <c r="H37" s="622"/>
      <c r="I37" s="623"/>
      <c r="J37" s="623"/>
      <c r="K37" s="623"/>
      <c r="L37" s="624"/>
      <c r="M37" s="311"/>
      <c r="N37" s="312"/>
      <c r="O37" s="157" t="s">
        <v>77</v>
      </c>
    </row>
    <row r="38" spans="1:16" ht="75.75" customHeight="1" thickBot="1">
      <c r="A38" s="313" t="s">
        <v>78</v>
      </c>
      <c r="B38" s="619" t="str">
        <f t="shared" si="1"/>
        <v>☆</v>
      </c>
      <c r="C38" s="620"/>
      <c r="D38" s="621"/>
      <c r="E38" s="192">
        <v>2.57</v>
      </c>
      <c r="F38" s="192">
        <v>2.82</v>
      </c>
      <c r="G38" s="168">
        <f t="shared" si="0"/>
        <v>0.25</v>
      </c>
      <c r="H38" s="622"/>
      <c r="I38" s="623"/>
      <c r="J38" s="623"/>
      <c r="K38" s="623"/>
      <c r="L38" s="624"/>
      <c r="M38" s="311"/>
      <c r="N38" s="312"/>
      <c r="O38" s="157" t="s">
        <v>78</v>
      </c>
    </row>
    <row r="39" spans="1:16" ht="90" customHeight="1" thickBot="1">
      <c r="A39" s="313" t="s">
        <v>79</v>
      </c>
      <c r="B39" s="619" t="str">
        <f t="shared" ref="B39" si="2">IF(G39&gt;5,"☆☆☆☆",IF(AND(G39&gt;=2.39,G39&lt;5),"☆☆☆",IF(AND(G39&gt;=1.39,G39&lt;2.4),"☆☆",IF(AND(G39&gt;0,G39&lt;1.4),"☆",IF(AND(G39&gt;=-1.39,G39&lt;0),"★",IF(AND(G39&gt;=-2.39,G39&lt;-1.4),"★★",IF(AND(G39&gt;=-3.39,G39&lt;-2.4),"★★★")))))))</f>
        <v>☆</v>
      </c>
      <c r="C39" s="620"/>
      <c r="D39" s="621"/>
      <c r="E39" s="76">
        <v>4.45</v>
      </c>
      <c r="F39" s="76">
        <v>5.24</v>
      </c>
      <c r="G39" s="168">
        <f t="shared" si="0"/>
        <v>0.79</v>
      </c>
      <c r="H39" s="622"/>
      <c r="I39" s="623"/>
      <c r="J39" s="623"/>
      <c r="K39" s="623"/>
      <c r="L39" s="624"/>
      <c r="M39" s="320"/>
      <c r="N39" s="314"/>
      <c r="O39" s="157" t="s">
        <v>79</v>
      </c>
    </row>
    <row r="40" spans="1:16" ht="78.75" customHeight="1" thickBot="1">
      <c r="A40" s="313" t="s">
        <v>80</v>
      </c>
      <c r="B40" s="619" t="str">
        <f t="shared" si="1"/>
        <v>☆</v>
      </c>
      <c r="C40" s="620"/>
      <c r="D40" s="621"/>
      <c r="E40" s="76">
        <v>5</v>
      </c>
      <c r="F40" s="76">
        <v>5.12</v>
      </c>
      <c r="G40" s="168">
        <f t="shared" si="0"/>
        <v>0.12000000000000011</v>
      </c>
      <c r="H40" s="622"/>
      <c r="I40" s="623"/>
      <c r="J40" s="623"/>
      <c r="K40" s="623"/>
      <c r="L40" s="624"/>
      <c r="M40" s="311"/>
      <c r="N40" s="312"/>
      <c r="O40" s="157" t="s">
        <v>80</v>
      </c>
    </row>
    <row r="41" spans="1:16" ht="66" customHeight="1" thickBot="1">
      <c r="A41" s="313" t="s">
        <v>81</v>
      </c>
      <c r="B41" s="619" t="str">
        <f t="shared" si="1"/>
        <v>☆</v>
      </c>
      <c r="C41" s="620"/>
      <c r="D41" s="621"/>
      <c r="E41" s="192">
        <v>1.88</v>
      </c>
      <c r="F41" s="192">
        <v>2.33</v>
      </c>
      <c r="G41" s="168">
        <f t="shared" si="0"/>
        <v>0.45000000000000018</v>
      </c>
      <c r="H41" s="200"/>
      <c r="I41" s="207"/>
      <c r="J41" s="207"/>
      <c r="K41" s="209"/>
      <c r="L41" s="209"/>
      <c r="M41" s="311"/>
      <c r="N41" s="312"/>
      <c r="O41" s="157" t="s">
        <v>81</v>
      </c>
    </row>
    <row r="42" spans="1:16" ht="77.25" customHeight="1" thickBot="1">
      <c r="A42" s="313" t="s">
        <v>82</v>
      </c>
      <c r="B42" s="619" t="str">
        <f t="shared" si="1"/>
        <v>★</v>
      </c>
      <c r="C42" s="620"/>
      <c r="D42" s="621"/>
      <c r="E42" s="192">
        <v>1.89</v>
      </c>
      <c r="F42" s="192">
        <v>1.6</v>
      </c>
      <c r="G42" s="168">
        <f t="shared" si="0"/>
        <v>-0.28999999999999981</v>
      </c>
      <c r="H42" s="622"/>
      <c r="I42" s="623"/>
      <c r="J42" s="623"/>
      <c r="K42" s="623"/>
      <c r="L42" s="624"/>
      <c r="M42" s="320"/>
      <c r="N42" s="312"/>
      <c r="O42" s="157" t="s">
        <v>82</v>
      </c>
      <c r="P42" s="37" t="s">
        <v>41</v>
      </c>
    </row>
    <row r="43" spans="1:16" ht="93" customHeight="1" thickBot="1">
      <c r="A43" s="313" t="s">
        <v>83</v>
      </c>
      <c r="B43" s="619" t="str">
        <f t="shared" si="1"/>
        <v>★</v>
      </c>
      <c r="C43" s="620"/>
      <c r="D43" s="621"/>
      <c r="E43" s="192">
        <v>2.4</v>
      </c>
      <c r="F43" s="192">
        <v>1.77</v>
      </c>
      <c r="G43" s="168">
        <f t="shared" si="0"/>
        <v>-0.62999999999999989</v>
      </c>
      <c r="H43" s="622"/>
      <c r="I43" s="623"/>
      <c r="J43" s="623"/>
      <c r="K43" s="623"/>
      <c r="L43" s="624"/>
      <c r="M43" s="320"/>
      <c r="N43" s="312"/>
      <c r="O43" s="157" t="s">
        <v>83</v>
      </c>
    </row>
    <row r="44" spans="1:16" ht="77.25" customHeight="1" thickBot="1">
      <c r="A44" s="322" t="s">
        <v>208</v>
      </c>
      <c r="B44" s="619" t="str">
        <f t="shared" ref="B44:B45" si="3">IF(G44&gt;5,"☆☆☆☆",IF(AND(G44&gt;=2.39,G44&lt;5),"☆☆☆",IF(AND(G44&gt;=1.39,G44&lt;2.4),"☆☆",IF(AND(G44&gt;0,G44&lt;1.4),"☆",IF(AND(G44&gt;=-1.39,G44&lt;0),"★",IF(AND(G44&gt;=-2.39,G44&lt;-1.4),"★★",IF(AND(G44&gt;=-3.39,G44&lt;-2.4),"★★★")))))))</f>
        <v>★</v>
      </c>
      <c r="C44" s="620"/>
      <c r="D44" s="621"/>
      <c r="E44" s="192">
        <v>2.1800000000000002</v>
      </c>
      <c r="F44" s="192">
        <v>1.91</v>
      </c>
      <c r="G44" s="168">
        <f t="shared" si="0"/>
        <v>-0.27000000000000024</v>
      </c>
      <c r="H44" s="642"/>
      <c r="I44" s="643"/>
      <c r="J44" s="643"/>
      <c r="K44" s="643"/>
      <c r="L44" s="643"/>
      <c r="M44" s="320"/>
      <c r="N44" s="312"/>
      <c r="O44" s="37" t="s">
        <v>208</v>
      </c>
    </row>
    <row r="45" spans="1:16" ht="81.75" customHeight="1" thickBot="1">
      <c r="A45" s="313" t="s">
        <v>84</v>
      </c>
      <c r="B45" s="619" t="str">
        <f t="shared" si="3"/>
        <v>☆</v>
      </c>
      <c r="C45" s="620"/>
      <c r="D45" s="621"/>
      <c r="E45" s="192">
        <v>2.16</v>
      </c>
      <c r="F45" s="192">
        <v>2.4900000000000002</v>
      </c>
      <c r="G45" s="168">
        <f t="shared" si="0"/>
        <v>0.33000000000000007</v>
      </c>
      <c r="H45" s="644"/>
      <c r="I45" s="645"/>
      <c r="J45" s="645"/>
      <c r="K45" s="645"/>
      <c r="L45" s="646"/>
      <c r="M45" s="311"/>
      <c r="N45" s="316"/>
      <c r="O45" s="157" t="s">
        <v>84</v>
      </c>
    </row>
    <row r="46" spans="1:16" ht="81" customHeight="1" thickBot="1">
      <c r="A46" s="313" t="s">
        <v>85</v>
      </c>
      <c r="B46" s="619" t="str">
        <f t="shared" si="1"/>
        <v>★</v>
      </c>
      <c r="C46" s="620"/>
      <c r="D46" s="621"/>
      <c r="E46" s="76">
        <v>4.1100000000000003</v>
      </c>
      <c r="F46" s="76">
        <v>3.58</v>
      </c>
      <c r="G46" s="168">
        <f t="shared" si="0"/>
        <v>-0.53000000000000025</v>
      </c>
      <c r="H46" s="622"/>
      <c r="I46" s="623"/>
      <c r="J46" s="623"/>
      <c r="K46" s="623"/>
      <c r="L46" s="624"/>
      <c r="M46" s="311"/>
      <c r="N46" s="312"/>
      <c r="O46" s="157" t="s">
        <v>85</v>
      </c>
    </row>
    <row r="47" spans="1:16" ht="88.2" customHeight="1" thickBot="1">
      <c r="A47" s="313" t="s">
        <v>86</v>
      </c>
      <c r="B47" s="619" t="str">
        <f t="shared" si="1"/>
        <v>★</v>
      </c>
      <c r="C47" s="620"/>
      <c r="D47" s="621"/>
      <c r="E47" s="192">
        <v>2.44</v>
      </c>
      <c r="F47" s="192">
        <v>1.17</v>
      </c>
      <c r="G47" s="168">
        <f t="shared" si="0"/>
        <v>-1.27</v>
      </c>
      <c r="H47" s="622"/>
      <c r="I47" s="623"/>
      <c r="J47" s="623"/>
      <c r="K47" s="623"/>
      <c r="L47" s="624"/>
      <c r="M47" s="311"/>
      <c r="N47" s="312"/>
      <c r="O47" s="157" t="s">
        <v>86</v>
      </c>
    </row>
    <row r="48" spans="1:16" ht="78.75" customHeight="1" thickBot="1">
      <c r="A48" s="313" t="s">
        <v>87</v>
      </c>
      <c r="B48" s="619" t="str">
        <f t="shared" si="1"/>
        <v>★</v>
      </c>
      <c r="C48" s="620"/>
      <c r="D48" s="621"/>
      <c r="E48" s="192">
        <v>2.0699999999999998</v>
      </c>
      <c r="F48" s="192">
        <v>1.72</v>
      </c>
      <c r="G48" s="168">
        <f t="shared" si="0"/>
        <v>-0.34999999999999987</v>
      </c>
      <c r="H48" s="647"/>
      <c r="I48" s="648"/>
      <c r="J48" s="648"/>
      <c r="K48" s="648"/>
      <c r="L48" s="649"/>
      <c r="M48" s="311"/>
      <c r="N48" s="312"/>
      <c r="O48" s="157" t="s">
        <v>87</v>
      </c>
    </row>
    <row r="49" spans="1:15" ht="74.25" customHeight="1" thickBot="1">
      <c r="A49" s="313" t="s">
        <v>88</v>
      </c>
      <c r="B49" s="619" t="str">
        <f t="shared" si="1"/>
        <v>★</v>
      </c>
      <c r="C49" s="620"/>
      <c r="D49" s="621"/>
      <c r="E49" s="192">
        <v>2.94</v>
      </c>
      <c r="F49" s="192">
        <v>2.87</v>
      </c>
      <c r="G49" s="168">
        <f t="shared" si="0"/>
        <v>-6.999999999999984E-2</v>
      </c>
      <c r="H49" s="622"/>
      <c r="I49" s="623"/>
      <c r="J49" s="623"/>
      <c r="K49" s="623"/>
      <c r="L49" s="624"/>
      <c r="M49" s="311"/>
      <c r="N49" s="312"/>
      <c r="O49" s="157" t="s">
        <v>88</v>
      </c>
    </row>
    <row r="50" spans="1:15" ht="73.2" customHeight="1" thickBot="1">
      <c r="A50" s="313" t="s">
        <v>89</v>
      </c>
      <c r="B50" s="619" t="str">
        <f t="shared" si="1"/>
        <v>★</v>
      </c>
      <c r="C50" s="620"/>
      <c r="D50" s="621"/>
      <c r="E50" s="76">
        <v>3.56</v>
      </c>
      <c r="F50" s="76">
        <v>3.49</v>
      </c>
      <c r="G50" s="168">
        <f t="shared" si="0"/>
        <v>-6.999999999999984E-2</v>
      </c>
      <c r="H50" s="647"/>
      <c r="I50" s="648"/>
      <c r="J50" s="648"/>
      <c r="K50" s="648"/>
      <c r="L50" s="649"/>
      <c r="M50" s="311"/>
      <c r="N50" s="323"/>
      <c r="O50" s="157" t="s">
        <v>89</v>
      </c>
    </row>
    <row r="51" spans="1:15" ht="73.5" customHeight="1" thickBot="1">
      <c r="A51" s="313" t="s">
        <v>90</v>
      </c>
      <c r="B51" s="619" t="str">
        <f t="shared" si="1"/>
        <v>★</v>
      </c>
      <c r="C51" s="620"/>
      <c r="D51" s="621"/>
      <c r="E51" s="76">
        <v>3.21</v>
      </c>
      <c r="F51" s="192">
        <v>2.79</v>
      </c>
      <c r="G51" s="168">
        <f t="shared" si="0"/>
        <v>-0.41999999999999993</v>
      </c>
      <c r="H51" s="622"/>
      <c r="I51" s="623"/>
      <c r="J51" s="623"/>
      <c r="K51" s="623"/>
      <c r="L51" s="624"/>
      <c r="M51" s="311"/>
      <c r="N51" s="312"/>
      <c r="O51" s="157" t="s">
        <v>90</v>
      </c>
    </row>
    <row r="52" spans="1:15" ht="91.95" customHeight="1" thickBot="1">
      <c r="A52" s="313" t="s">
        <v>91</v>
      </c>
      <c r="B52" s="619" t="str">
        <f t="shared" si="1"/>
        <v>☆</v>
      </c>
      <c r="C52" s="620"/>
      <c r="D52" s="621"/>
      <c r="E52" s="192">
        <v>1.93</v>
      </c>
      <c r="F52" s="192">
        <v>2.1</v>
      </c>
      <c r="G52" s="168">
        <f t="shared" si="0"/>
        <v>0.17000000000000015</v>
      </c>
      <c r="H52" s="622"/>
      <c r="I52" s="623"/>
      <c r="J52" s="623"/>
      <c r="K52" s="623"/>
      <c r="L52" s="624"/>
      <c r="M52" s="311"/>
      <c r="N52" s="312"/>
      <c r="O52" s="157" t="s">
        <v>91</v>
      </c>
    </row>
    <row r="53" spans="1:15" ht="77.25" customHeight="1" thickBot="1">
      <c r="A53" s="313" t="s">
        <v>92</v>
      </c>
      <c r="B53" s="619" t="str">
        <f t="shared" si="1"/>
        <v>☆</v>
      </c>
      <c r="C53" s="620"/>
      <c r="D53" s="621"/>
      <c r="E53" s="192">
        <v>2.95</v>
      </c>
      <c r="F53" s="76">
        <v>3.42</v>
      </c>
      <c r="G53" s="168">
        <f t="shared" si="0"/>
        <v>0.46999999999999975</v>
      </c>
      <c r="H53" s="622"/>
      <c r="I53" s="623"/>
      <c r="J53" s="623"/>
      <c r="K53" s="623"/>
      <c r="L53" s="624"/>
      <c r="M53" s="285"/>
      <c r="N53" s="312"/>
      <c r="O53" s="157" t="s">
        <v>92</v>
      </c>
    </row>
    <row r="54" spans="1:15" ht="78" customHeight="1" thickBot="1">
      <c r="A54" s="313" t="s">
        <v>93</v>
      </c>
      <c r="B54" s="619" t="str">
        <f t="shared" si="1"/>
        <v>☆</v>
      </c>
      <c r="C54" s="620"/>
      <c r="D54" s="621"/>
      <c r="E54" s="192">
        <v>2.59</v>
      </c>
      <c r="F54" s="192">
        <v>2.96</v>
      </c>
      <c r="G54" s="168">
        <f t="shared" si="0"/>
        <v>0.37000000000000011</v>
      </c>
      <c r="H54" s="622"/>
      <c r="I54" s="623"/>
      <c r="J54" s="623"/>
      <c r="K54" s="623"/>
      <c r="L54" s="624"/>
      <c r="M54" s="311"/>
      <c r="N54" s="312"/>
      <c r="O54" s="157" t="s">
        <v>93</v>
      </c>
    </row>
    <row r="55" spans="1:15" ht="69" customHeight="1" thickBot="1">
      <c r="A55" s="313" t="s">
        <v>94</v>
      </c>
      <c r="B55" s="619" t="str">
        <f t="shared" si="1"/>
        <v>☆</v>
      </c>
      <c r="C55" s="620"/>
      <c r="D55" s="621"/>
      <c r="E55" s="192">
        <v>2.46</v>
      </c>
      <c r="F55" s="192">
        <v>2.81</v>
      </c>
      <c r="G55" s="168">
        <f t="shared" si="0"/>
        <v>0.35000000000000009</v>
      </c>
      <c r="H55" s="622"/>
      <c r="I55" s="623"/>
      <c r="J55" s="623"/>
      <c r="K55" s="623"/>
      <c r="L55" s="624"/>
      <c r="M55" s="311"/>
      <c r="N55" s="312"/>
      <c r="O55" s="157" t="s">
        <v>94</v>
      </c>
    </row>
    <row r="56" spans="1:15" ht="77.400000000000006" customHeight="1" thickBot="1">
      <c r="A56" s="313" t="s">
        <v>95</v>
      </c>
      <c r="B56" s="619" t="str">
        <f t="shared" si="1"/>
        <v>☆</v>
      </c>
      <c r="C56" s="620"/>
      <c r="D56" s="621"/>
      <c r="E56" s="192">
        <v>2.38</v>
      </c>
      <c r="F56" s="192">
        <v>2.44</v>
      </c>
      <c r="G56" s="168">
        <f t="shared" si="0"/>
        <v>6.0000000000000053E-2</v>
      </c>
      <c r="H56" s="622" t="s">
        <v>41</v>
      </c>
      <c r="I56" s="623"/>
      <c r="J56" s="623"/>
      <c r="K56" s="623"/>
      <c r="L56" s="624"/>
      <c r="M56" s="311"/>
      <c r="N56" s="312"/>
      <c r="O56" s="157" t="s">
        <v>95</v>
      </c>
    </row>
    <row r="57" spans="1:15" ht="63.75" customHeight="1" thickBot="1">
      <c r="A57" s="313" t="s">
        <v>96</v>
      </c>
      <c r="B57" s="619" t="str">
        <f t="shared" si="1"/>
        <v>☆</v>
      </c>
      <c r="C57" s="620"/>
      <c r="D57" s="621"/>
      <c r="E57" s="192">
        <v>2.4700000000000002</v>
      </c>
      <c r="F57" s="192">
        <v>2.84</v>
      </c>
      <c r="G57" s="168">
        <f t="shared" si="0"/>
        <v>0.36999999999999966</v>
      </c>
      <c r="H57" s="647"/>
      <c r="I57" s="648"/>
      <c r="J57" s="648"/>
      <c r="K57" s="648"/>
      <c r="L57" s="649"/>
      <c r="M57" s="311"/>
      <c r="N57" s="312"/>
      <c r="O57" s="157" t="s">
        <v>96</v>
      </c>
    </row>
    <row r="58" spans="1:15" ht="69.75" customHeight="1" thickBot="1">
      <c r="A58" s="313" t="s">
        <v>97</v>
      </c>
      <c r="B58" s="619" t="str">
        <f t="shared" si="1"/>
        <v>★</v>
      </c>
      <c r="C58" s="620"/>
      <c r="D58" s="621"/>
      <c r="E58" s="76">
        <v>5.22</v>
      </c>
      <c r="F58" s="76">
        <v>5.13</v>
      </c>
      <c r="G58" s="168">
        <f t="shared" si="0"/>
        <v>-8.9999999999999858E-2</v>
      </c>
      <c r="H58" s="622"/>
      <c r="I58" s="623"/>
      <c r="J58" s="623"/>
      <c r="K58" s="623"/>
      <c r="L58" s="624"/>
      <c r="M58" s="311"/>
      <c r="N58" s="312"/>
      <c r="O58" s="157" t="s">
        <v>97</v>
      </c>
    </row>
    <row r="59" spans="1:15" ht="76.2" customHeight="1" thickBot="1">
      <c r="A59" s="313" t="s">
        <v>98</v>
      </c>
      <c r="B59" s="619" t="str">
        <f t="shared" si="1"/>
        <v>★</v>
      </c>
      <c r="C59" s="620"/>
      <c r="D59" s="621"/>
      <c r="E59" s="76">
        <v>3.82</v>
      </c>
      <c r="F59" s="76">
        <v>3.29</v>
      </c>
      <c r="G59" s="168">
        <f t="shared" si="0"/>
        <v>-0.5299999999999998</v>
      </c>
      <c r="H59" s="622"/>
      <c r="I59" s="623"/>
      <c r="J59" s="623"/>
      <c r="K59" s="623"/>
      <c r="L59" s="624"/>
      <c r="M59" s="311"/>
      <c r="N59" s="312"/>
      <c r="O59" s="157" t="s">
        <v>98</v>
      </c>
    </row>
    <row r="60" spans="1:15" ht="73.95" customHeight="1" thickBot="1">
      <c r="A60" s="313" t="s">
        <v>99</v>
      </c>
      <c r="B60" s="619" t="str">
        <f t="shared" si="1"/>
        <v>★</v>
      </c>
      <c r="C60" s="620"/>
      <c r="D60" s="621"/>
      <c r="E60" s="76">
        <v>3.39</v>
      </c>
      <c r="F60" s="76">
        <v>3.36</v>
      </c>
      <c r="G60" s="168">
        <f t="shared" si="0"/>
        <v>-3.0000000000000249E-2</v>
      </c>
      <c r="H60" s="622"/>
      <c r="I60" s="623"/>
      <c r="J60" s="623"/>
      <c r="K60" s="623"/>
      <c r="L60" s="624"/>
      <c r="M60" s="311"/>
      <c r="N60" s="312"/>
      <c r="O60" s="157" t="s">
        <v>99</v>
      </c>
    </row>
    <row r="61" spans="1:15" ht="81" customHeight="1" thickBot="1">
      <c r="A61" s="313" t="s">
        <v>100</v>
      </c>
      <c r="B61" s="619" t="str">
        <f t="shared" si="1"/>
        <v>★</v>
      </c>
      <c r="C61" s="620"/>
      <c r="D61" s="621"/>
      <c r="E61" s="192">
        <v>2</v>
      </c>
      <c r="F61" s="192">
        <v>1.56</v>
      </c>
      <c r="G61" s="168">
        <f t="shared" si="0"/>
        <v>-0.43999999999999995</v>
      </c>
      <c r="H61" s="622"/>
      <c r="I61" s="623"/>
      <c r="J61" s="623"/>
      <c r="K61" s="623"/>
      <c r="L61" s="624"/>
      <c r="M61" s="311"/>
      <c r="N61" s="312"/>
      <c r="O61" s="157" t="s">
        <v>100</v>
      </c>
    </row>
    <row r="62" spans="1:15" ht="96" customHeight="1" thickBot="1">
      <c r="A62" s="313" t="s">
        <v>101</v>
      </c>
      <c r="B62" s="619" t="str">
        <f t="shared" si="1"/>
        <v>★</v>
      </c>
      <c r="C62" s="620"/>
      <c r="D62" s="621"/>
      <c r="E62" s="76">
        <v>3.55</v>
      </c>
      <c r="F62" s="76">
        <v>3.51</v>
      </c>
      <c r="G62" s="168">
        <f t="shared" si="0"/>
        <v>-4.0000000000000036E-2</v>
      </c>
      <c r="H62" s="622"/>
      <c r="I62" s="623"/>
      <c r="J62" s="623"/>
      <c r="K62" s="623"/>
      <c r="L62" s="624"/>
      <c r="M62" s="513"/>
      <c r="N62" s="312"/>
      <c r="O62" s="157" t="s">
        <v>101</v>
      </c>
    </row>
    <row r="63" spans="1:15" ht="87" customHeight="1" thickBot="1">
      <c r="A63" s="313" t="s">
        <v>102</v>
      </c>
      <c r="B63" s="619" t="str">
        <f t="shared" si="1"/>
        <v>☆</v>
      </c>
      <c r="C63" s="620"/>
      <c r="D63" s="621"/>
      <c r="E63" s="192">
        <v>1.91</v>
      </c>
      <c r="F63" s="192">
        <v>2.2599999999999998</v>
      </c>
      <c r="G63" s="168">
        <f t="shared" si="0"/>
        <v>0.34999999999999987</v>
      </c>
      <c r="H63" s="622"/>
      <c r="I63" s="623"/>
      <c r="J63" s="623"/>
      <c r="K63" s="623"/>
      <c r="L63" s="624"/>
      <c r="M63" s="255"/>
      <c r="N63" s="312"/>
      <c r="O63" s="157" t="s">
        <v>102</v>
      </c>
    </row>
    <row r="64" spans="1:15" ht="73.2" customHeight="1" thickBot="1">
      <c r="A64" s="313" t="s">
        <v>103</v>
      </c>
      <c r="B64" s="619" t="str">
        <f t="shared" si="1"/>
        <v>☆</v>
      </c>
      <c r="C64" s="620"/>
      <c r="D64" s="621"/>
      <c r="E64" s="192">
        <v>1.48</v>
      </c>
      <c r="F64" s="192">
        <v>1.5</v>
      </c>
      <c r="G64" s="168">
        <f t="shared" si="0"/>
        <v>2.0000000000000018E-2</v>
      </c>
      <c r="H64" s="690"/>
      <c r="I64" s="691"/>
      <c r="J64" s="691"/>
      <c r="K64" s="691"/>
      <c r="L64" s="692"/>
      <c r="M64" s="311"/>
      <c r="N64" s="312"/>
      <c r="O64" s="157" t="s">
        <v>103</v>
      </c>
    </row>
    <row r="65" spans="1:18" ht="80.25" customHeight="1" thickBot="1">
      <c r="A65" s="313" t="s">
        <v>104</v>
      </c>
      <c r="B65" s="619" t="str">
        <f t="shared" si="1"/>
        <v>☆</v>
      </c>
      <c r="C65" s="620"/>
      <c r="D65" s="621"/>
      <c r="E65" s="76">
        <v>4.74</v>
      </c>
      <c r="F65" s="76">
        <v>4.78</v>
      </c>
      <c r="G65" s="168">
        <f t="shared" si="0"/>
        <v>4.0000000000000036E-2</v>
      </c>
      <c r="H65" s="647"/>
      <c r="I65" s="648"/>
      <c r="J65" s="648"/>
      <c r="K65" s="648"/>
      <c r="L65" s="649"/>
      <c r="M65" s="497"/>
      <c r="N65" s="312"/>
      <c r="O65" s="157" t="s">
        <v>104</v>
      </c>
    </row>
    <row r="66" spans="1:18" ht="88.5" customHeight="1" thickBot="1">
      <c r="A66" s="313" t="s">
        <v>105</v>
      </c>
      <c r="B66" s="619" t="str">
        <f t="shared" si="1"/>
        <v>☆</v>
      </c>
      <c r="C66" s="620"/>
      <c r="D66" s="621"/>
      <c r="E66" s="232">
        <v>7.17</v>
      </c>
      <c r="F66" s="232">
        <v>8.5</v>
      </c>
      <c r="G66" s="168">
        <f t="shared" si="0"/>
        <v>1.33</v>
      </c>
      <c r="H66" s="647"/>
      <c r="I66" s="648"/>
      <c r="J66" s="648"/>
      <c r="K66" s="648"/>
      <c r="L66" s="649"/>
      <c r="M66" s="514"/>
      <c r="N66" s="323"/>
      <c r="O66" s="157" t="s">
        <v>105</v>
      </c>
    </row>
    <row r="67" spans="1:18" ht="78.75" customHeight="1" thickBot="1">
      <c r="A67" s="313" t="s">
        <v>106</v>
      </c>
      <c r="B67" s="619" t="s">
        <v>216</v>
      </c>
      <c r="C67" s="620"/>
      <c r="D67" s="621"/>
      <c r="E67" s="76">
        <v>4.6399999999999997</v>
      </c>
      <c r="F67" s="76">
        <v>4.6399999999999997</v>
      </c>
      <c r="G67" s="168">
        <f t="shared" si="0"/>
        <v>0</v>
      </c>
      <c r="H67" s="622"/>
      <c r="I67" s="623"/>
      <c r="J67" s="623"/>
      <c r="K67" s="623"/>
      <c r="L67" s="624"/>
      <c r="M67" s="311"/>
      <c r="N67" s="312"/>
      <c r="O67" s="157" t="s">
        <v>106</v>
      </c>
    </row>
    <row r="68" spans="1:18" ht="73.95" customHeight="1" thickBot="1">
      <c r="A68" s="321" t="s">
        <v>107</v>
      </c>
      <c r="B68" s="619" t="str">
        <f t="shared" si="1"/>
        <v>☆</v>
      </c>
      <c r="C68" s="620"/>
      <c r="D68" s="621"/>
      <c r="E68" s="76">
        <v>3.31</v>
      </c>
      <c r="F68" s="76">
        <v>3.82</v>
      </c>
      <c r="G68" s="168">
        <f t="shared" si="0"/>
        <v>0.50999999999999979</v>
      </c>
      <c r="H68" s="622"/>
      <c r="I68" s="623"/>
      <c r="J68" s="623"/>
      <c r="K68" s="623"/>
      <c r="L68" s="624"/>
      <c r="M68" s="311"/>
      <c r="N68" s="312"/>
      <c r="O68" s="157" t="s">
        <v>107</v>
      </c>
    </row>
    <row r="69" spans="1:18" ht="72.75" customHeight="1" thickBot="1">
      <c r="A69" s="315" t="s">
        <v>108</v>
      </c>
      <c r="B69" s="619" t="str">
        <f t="shared" ref="B69:B70" si="4">IF(G69&gt;5,"☆☆☆☆",IF(AND(G69&gt;=2.39,G69&lt;5),"☆☆☆",IF(AND(G69&gt;=1.39,G69&lt;2.4),"☆☆",IF(AND(G69&gt;0,G69&lt;1.4),"☆",IF(AND(G69&gt;=-1.39,G69&lt;0),"★",IF(AND(G69&gt;=-2.39,G69&lt;-1.4),"★★",IF(AND(G69&gt;=-3.39,G69&lt;-2.4),"★★★")))))))</f>
        <v>★</v>
      </c>
      <c r="C69" s="620"/>
      <c r="D69" s="621"/>
      <c r="E69" s="238">
        <v>1.88</v>
      </c>
      <c r="F69" s="238">
        <v>1.44</v>
      </c>
      <c r="G69" s="168">
        <f t="shared" si="0"/>
        <v>-0.43999999999999995</v>
      </c>
      <c r="H69" s="647" t="s">
        <v>41</v>
      </c>
      <c r="I69" s="648"/>
      <c r="J69" s="648"/>
      <c r="K69" s="648"/>
      <c r="L69" s="649"/>
      <c r="M69" s="311"/>
      <c r="N69" s="312"/>
      <c r="O69" s="157" t="s">
        <v>108</v>
      </c>
    </row>
    <row r="70" spans="1:18" ht="58.5" customHeight="1" thickBot="1">
      <c r="A70" s="324" t="s">
        <v>109</v>
      </c>
      <c r="B70" s="619" t="str">
        <f t="shared" si="4"/>
        <v>★</v>
      </c>
      <c r="C70" s="620"/>
      <c r="D70" s="621"/>
      <c r="E70" s="506">
        <v>2.68</v>
      </c>
      <c r="F70" s="506">
        <v>2.63</v>
      </c>
      <c r="G70" s="168">
        <f t="shared" si="0"/>
        <v>-5.0000000000000266E-2</v>
      </c>
      <c r="H70" s="622"/>
      <c r="I70" s="623"/>
      <c r="J70" s="623"/>
      <c r="K70" s="623"/>
      <c r="L70" s="624"/>
      <c r="M70" s="325"/>
      <c r="N70" s="312"/>
      <c r="O70" s="157"/>
    </row>
    <row r="71" spans="1:18" ht="42.75" customHeight="1" thickBot="1">
      <c r="A71" s="128"/>
      <c r="B71" s="128"/>
      <c r="C71" s="128"/>
      <c r="D71" s="128"/>
      <c r="E71" s="680"/>
      <c r="F71" s="680"/>
      <c r="G71" s="680"/>
      <c r="H71" s="680"/>
      <c r="I71" s="680"/>
      <c r="J71" s="680"/>
      <c r="K71" s="680"/>
      <c r="L71" s="680"/>
      <c r="M71" s="38">
        <f>COUNTIF(E24:E70,"&gt;=10")</f>
        <v>0</v>
      </c>
      <c r="N71" s="38">
        <f>COUNTIF(F24:F70,"&gt;=10")</f>
        <v>0</v>
      </c>
      <c r="O71" s="38" t="s">
        <v>3</v>
      </c>
    </row>
    <row r="72" spans="1:18" ht="36.75" customHeight="1" thickBot="1">
      <c r="A72" s="326" t="s">
        <v>17</v>
      </c>
      <c r="B72" s="327"/>
      <c r="C72" s="328"/>
      <c r="D72" s="328"/>
      <c r="E72" s="681" t="s">
        <v>110</v>
      </c>
      <c r="F72" s="681"/>
      <c r="G72" s="681"/>
      <c r="H72" s="682" t="s">
        <v>111</v>
      </c>
      <c r="I72" s="683"/>
      <c r="J72" s="327"/>
      <c r="K72" s="329"/>
      <c r="L72" s="329"/>
      <c r="M72" s="330"/>
      <c r="N72" s="331"/>
    </row>
    <row r="73" spans="1:18" ht="36.75" customHeight="1" thickBot="1">
      <c r="A73" s="50"/>
      <c r="B73" s="129"/>
      <c r="C73" s="686" t="s">
        <v>112</v>
      </c>
      <c r="D73" s="687"/>
      <c r="E73" s="687"/>
      <c r="F73" s="688"/>
      <c r="G73" s="332">
        <f>+F70</f>
        <v>2.63</v>
      </c>
      <c r="H73" s="333" t="s">
        <v>113</v>
      </c>
      <c r="I73" s="684">
        <f>+G70</f>
        <v>-5.0000000000000266E-2</v>
      </c>
      <c r="J73" s="685"/>
      <c r="K73" s="130"/>
      <c r="L73" s="130"/>
      <c r="M73" s="131"/>
      <c r="N73" s="51"/>
    </row>
    <row r="74" spans="1:18" ht="36.75" customHeight="1" thickBot="1">
      <c r="A74" s="50"/>
      <c r="B74" s="129"/>
      <c r="C74" s="650" t="s">
        <v>114</v>
      </c>
      <c r="D74" s="651"/>
      <c r="E74" s="651"/>
      <c r="F74" s="652"/>
      <c r="G74" s="334">
        <f>+F35</f>
        <v>2.65</v>
      </c>
      <c r="H74" s="335" t="s">
        <v>115</v>
      </c>
      <c r="I74" s="653">
        <f>+G35</f>
        <v>-0.12000000000000011</v>
      </c>
      <c r="J74" s="654"/>
      <c r="K74" s="130"/>
      <c r="L74" s="130"/>
      <c r="M74" s="131"/>
      <c r="N74" s="51"/>
      <c r="R74" s="336" t="s">
        <v>17</v>
      </c>
    </row>
    <row r="75" spans="1:18" ht="36.75" customHeight="1" thickBot="1">
      <c r="A75" s="50"/>
      <c r="B75" s="129"/>
      <c r="C75" s="655" t="s">
        <v>116</v>
      </c>
      <c r="D75" s="656"/>
      <c r="E75" s="656"/>
      <c r="F75" s="337" t="str">
        <f>VLOOKUP(G75,F:P,10,0)</f>
        <v>大分県</v>
      </c>
      <c r="G75" s="338">
        <f>MAX(F23:F69)</f>
        <v>8.5</v>
      </c>
      <c r="H75" s="657" t="s">
        <v>117</v>
      </c>
      <c r="I75" s="658"/>
      <c r="J75" s="658"/>
      <c r="K75" s="339">
        <f>+N71</f>
        <v>0</v>
      </c>
      <c r="L75" s="340" t="s">
        <v>118</v>
      </c>
      <c r="M75" s="341">
        <f>N71-M71</f>
        <v>0</v>
      </c>
      <c r="N75" s="51"/>
      <c r="R75" s="147"/>
    </row>
    <row r="76" spans="1:18" ht="36.75" customHeight="1" thickBot="1">
      <c r="A76" s="52"/>
      <c r="B76" s="53"/>
      <c r="C76" s="53"/>
      <c r="D76" s="53"/>
      <c r="E76" s="53"/>
      <c r="F76" s="53"/>
      <c r="G76" s="53"/>
      <c r="H76" s="53"/>
      <c r="I76" s="53"/>
      <c r="J76" s="53"/>
      <c r="K76" s="54"/>
      <c r="L76" s="54"/>
      <c r="M76" s="55"/>
      <c r="N76" s="56"/>
      <c r="R76" s="147"/>
    </row>
    <row r="77" spans="1:18" ht="30.75" customHeight="1">
      <c r="A77" s="67"/>
      <c r="B77" s="67"/>
      <c r="C77" s="67"/>
      <c r="D77" s="67"/>
      <c r="E77" s="67"/>
      <c r="F77" s="67"/>
      <c r="G77" s="67"/>
      <c r="H77" s="67"/>
      <c r="I77" s="67"/>
      <c r="J77" s="67"/>
      <c r="K77" s="132"/>
      <c r="L77" s="132"/>
      <c r="M77" s="133"/>
      <c r="N77" s="134"/>
      <c r="R77" s="148"/>
    </row>
    <row r="78" spans="1:18" ht="30.75" customHeight="1" thickBot="1">
      <c r="A78" s="135"/>
      <c r="B78" s="135"/>
      <c r="C78" s="135"/>
      <c r="D78" s="135"/>
      <c r="E78" s="135"/>
      <c r="F78" s="135"/>
      <c r="G78" s="135"/>
      <c r="H78" s="135"/>
      <c r="I78" s="135"/>
      <c r="J78" s="135"/>
      <c r="K78" s="136"/>
      <c r="L78" s="136"/>
      <c r="M78" s="256"/>
      <c r="N78" s="135"/>
    </row>
    <row r="79" spans="1:18" ht="24.75" customHeight="1" thickTop="1">
      <c r="A79" s="659">
        <v>1</v>
      </c>
      <c r="B79" s="662" t="s">
        <v>119</v>
      </c>
      <c r="C79" s="663"/>
      <c r="D79" s="663"/>
      <c r="E79" s="663"/>
      <c r="F79" s="664"/>
      <c r="G79" s="671" t="s">
        <v>120</v>
      </c>
      <c r="H79" s="672"/>
      <c r="I79" s="672"/>
      <c r="J79" s="672"/>
      <c r="K79" s="672"/>
      <c r="L79" s="672"/>
      <c r="M79" s="672"/>
      <c r="N79" s="673"/>
    </row>
    <row r="80" spans="1:18" ht="24.75" customHeight="1">
      <c r="A80" s="660"/>
      <c r="B80" s="665"/>
      <c r="C80" s="666"/>
      <c r="D80" s="666"/>
      <c r="E80" s="666"/>
      <c r="F80" s="667"/>
      <c r="G80" s="674"/>
      <c r="H80" s="675"/>
      <c r="I80" s="675"/>
      <c r="J80" s="675"/>
      <c r="K80" s="675"/>
      <c r="L80" s="675"/>
      <c r="M80" s="675"/>
      <c r="N80" s="676"/>
      <c r="O80" s="137" t="s">
        <v>3</v>
      </c>
      <c r="P80" s="137"/>
    </row>
    <row r="81" spans="1:16" ht="24.75" customHeight="1">
      <c r="A81" s="660"/>
      <c r="B81" s="665"/>
      <c r="C81" s="666"/>
      <c r="D81" s="666"/>
      <c r="E81" s="666"/>
      <c r="F81" s="667"/>
      <c r="G81" s="674"/>
      <c r="H81" s="675"/>
      <c r="I81" s="675"/>
      <c r="J81" s="675"/>
      <c r="K81" s="675"/>
      <c r="L81" s="675"/>
      <c r="M81" s="675"/>
      <c r="N81" s="676"/>
      <c r="O81" s="137" t="s">
        <v>17</v>
      </c>
      <c r="P81" s="137" t="s">
        <v>121</v>
      </c>
    </row>
    <row r="82" spans="1:16" ht="24.75" customHeight="1">
      <c r="A82" s="660"/>
      <c r="B82" s="665"/>
      <c r="C82" s="666"/>
      <c r="D82" s="666"/>
      <c r="E82" s="666"/>
      <c r="F82" s="667"/>
      <c r="G82" s="674"/>
      <c r="H82" s="675"/>
      <c r="I82" s="675"/>
      <c r="J82" s="675"/>
      <c r="K82" s="675"/>
      <c r="L82" s="675"/>
      <c r="M82" s="675"/>
      <c r="N82" s="676"/>
      <c r="O82" s="138"/>
      <c r="P82" s="137"/>
    </row>
    <row r="83" spans="1:16" ht="46.2" customHeight="1" thickBot="1">
      <c r="A83" s="661"/>
      <c r="B83" s="668"/>
      <c r="C83" s="669"/>
      <c r="D83" s="669"/>
      <c r="E83" s="669"/>
      <c r="F83" s="670"/>
      <c r="G83" s="677"/>
      <c r="H83" s="678"/>
      <c r="I83" s="678"/>
      <c r="J83" s="678"/>
      <c r="K83" s="678"/>
      <c r="L83" s="678"/>
      <c r="M83" s="678"/>
      <c r="N83" s="679"/>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2:L42"/>
    <mergeCell ref="B42:D42"/>
    <mergeCell ref="B49:D49"/>
    <mergeCell ref="H49:L49"/>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4"/>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700A8-E5F7-44A4-A45C-F88B341BADA6}">
  <sheetPr>
    <pageSetUpPr fitToPage="1"/>
  </sheetPr>
  <dimension ref="A1:N38"/>
  <sheetViews>
    <sheetView view="pageBreakPreview" zoomScale="95" zoomScaleNormal="100" zoomScaleSheetLayoutView="95" workbookViewId="0">
      <selection activeCell="V7" sqref="V7"/>
    </sheetView>
  </sheetViews>
  <sheetFormatPr defaultColWidth="9" defaultRowHeight="13.2"/>
  <cols>
    <col min="1" max="1" width="4.88671875" style="257" customWidth="1"/>
    <col min="2" max="8" width="9" style="257"/>
    <col min="9" max="9" width="6" style="257" customWidth="1"/>
    <col min="10" max="10" width="9" style="257"/>
    <col min="11" max="11" width="5.88671875" style="257" customWidth="1"/>
    <col min="12" max="12" width="34.77734375" style="257" customWidth="1"/>
    <col min="13" max="13" width="6.33203125" style="257" customWidth="1"/>
    <col min="14" max="14" width="3.44140625" style="257" customWidth="1"/>
    <col min="15" max="16384" width="9" style="257"/>
  </cols>
  <sheetData>
    <row r="1" spans="1:14" ht="23.4">
      <c r="A1" s="695" t="s">
        <v>122</v>
      </c>
      <c r="B1" s="695"/>
      <c r="C1" s="695"/>
      <c r="D1" s="695"/>
      <c r="E1" s="695"/>
      <c r="F1" s="695"/>
      <c r="G1" s="695"/>
      <c r="H1" s="695"/>
      <c r="I1" s="695"/>
      <c r="J1" s="696"/>
      <c r="K1" s="696"/>
      <c r="L1" s="696"/>
      <c r="M1" s="696"/>
    </row>
    <row r="2" spans="1:14" s="1" customFormat="1" ht="42" customHeight="1">
      <c r="A2" s="824" t="s">
        <v>417</v>
      </c>
      <c r="B2" s="824"/>
      <c r="C2" s="824"/>
      <c r="D2" s="824"/>
      <c r="E2" s="824"/>
      <c r="F2" s="824"/>
      <c r="G2" s="824"/>
      <c r="H2" s="824"/>
      <c r="I2" s="824"/>
      <c r="J2" s="824"/>
      <c r="K2" s="824"/>
      <c r="L2" s="824"/>
      <c r="M2" s="824"/>
    </row>
    <row r="3" spans="1:14" s="1" customFormat="1" ht="26.25" customHeight="1">
      <c r="A3" s="822" t="s">
        <v>227</v>
      </c>
      <c r="B3" s="822"/>
      <c r="C3" s="822"/>
      <c r="D3" s="822"/>
      <c r="E3" s="822"/>
      <c r="F3" s="822"/>
      <c r="G3" s="822"/>
      <c r="H3" s="822"/>
      <c r="I3" s="822"/>
      <c r="J3" s="822"/>
      <c r="K3" s="822"/>
      <c r="L3" s="823"/>
      <c r="M3" s="823"/>
    </row>
    <row r="4" spans="1:14" s="1" customFormat="1" ht="26.25" customHeight="1">
      <c r="A4" s="697" t="s">
        <v>418</v>
      </c>
      <c r="B4" s="697"/>
      <c r="C4" s="697"/>
      <c r="D4" s="697"/>
      <c r="E4" s="697"/>
      <c r="F4" s="697"/>
      <c r="G4" s="697"/>
      <c r="H4" s="697"/>
      <c r="I4" s="697"/>
      <c r="J4" s="697"/>
      <c r="K4" s="697"/>
      <c r="L4" s="698"/>
      <c r="M4" s="698"/>
    </row>
    <row r="5" spans="1:14" ht="46.8" customHeight="1">
      <c r="A5" s="585"/>
      <c r="B5" s="699" t="s">
        <v>419</v>
      </c>
      <c r="C5" s="700"/>
      <c r="D5" s="700"/>
      <c r="E5" s="700"/>
      <c r="F5" s="700"/>
      <c r="G5" s="700"/>
      <c r="H5" s="700"/>
      <c r="I5" s="700"/>
      <c r="J5" s="700"/>
      <c r="K5" s="700"/>
      <c r="L5" s="700"/>
      <c r="M5" s="586"/>
      <c r="N5" s="524"/>
    </row>
    <row r="6" spans="1:14" ht="7.8" customHeight="1">
      <c r="A6" s="525"/>
      <c r="B6" s="526"/>
      <c r="C6" s="526"/>
      <c r="D6" s="526"/>
      <c r="E6" s="526"/>
      <c r="F6" s="526"/>
      <c r="G6" s="526"/>
      <c r="H6" s="526"/>
      <c r="I6" s="526"/>
      <c r="J6" s="526"/>
      <c r="K6" s="526"/>
      <c r="L6" s="526"/>
      <c r="M6" s="527"/>
      <c r="N6" s="524"/>
    </row>
    <row r="7" spans="1:14" ht="21.75" customHeight="1">
      <c r="A7" s="528"/>
      <c r="B7" s="701"/>
      <c r="C7" s="702"/>
      <c r="D7" s="702"/>
      <c r="E7" s="702"/>
      <c r="F7" s="528"/>
      <c r="G7" s="528" t="s">
        <v>17</v>
      </c>
      <c r="H7" s="704" t="s">
        <v>420</v>
      </c>
      <c r="I7" s="705"/>
      <c r="J7" s="705"/>
      <c r="K7" s="705"/>
      <c r="L7" s="705"/>
      <c r="M7" s="528"/>
      <c r="N7" s="524"/>
    </row>
    <row r="8" spans="1:14" ht="27.6" customHeight="1">
      <c r="A8" s="528"/>
      <c r="B8" s="701"/>
      <c r="C8" s="702"/>
      <c r="D8" s="702"/>
      <c r="E8" s="702"/>
      <c r="F8" s="528"/>
      <c r="G8" s="528"/>
      <c r="H8" s="704"/>
      <c r="I8" s="705"/>
      <c r="J8" s="705"/>
      <c r="K8" s="705"/>
      <c r="L8" s="705"/>
      <c r="M8" s="528"/>
      <c r="N8" s="524"/>
    </row>
    <row r="9" spans="1:14" ht="27.6" customHeight="1">
      <c r="A9" s="528"/>
      <c r="B9" s="702"/>
      <c r="C9" s="702"/>
      <c r="D9" s="702"/>
      <c r="E9" s="702"/>
      <c r="F9" s="528"/>
      <c r="G9" s="528"/>
      <c r="H9" s="705"/>
      <c r="I9" s="705"/>
      <c r="J9" s="705"/>
      <c r="K9" s="705"/>
      <c r="L9" s="705"/>
      <c r="M9" s="528"/>
      <c r="N9" s="524"/>
    </row>
    <row r="10" spans="1:14" ht="27.6" customHeight="1">
      <c r="A10" s="528"/>
      <c r="B10" s="702"/>
      <c r="C10" s="702"/>
      <c r="D10" s="702"/>
      <c r="E10" s="702"/>
      <c r="F10" s="528"/>
      <c r="G10" s="528"/>
      <c r="H10" s="705"/>
      <c r="I10" s="705"/>
      <c r="J10" s="705"/>
      <c r="K10" s="705"/>
      <c r="L10" s="705"/>
      <c r="M10" s="528"/>
    </row>
    <row r="11" spans="1:14" ht="21.75" customHeight="1">
      <c r="A11" s="528"/>
      <c r="B11" s="702"/>
      <c r="C11" s="702"/>
      <c r="D11" s="702"/>
      <c r="E11" s="702"/>
      <c r="F11" s="528"/>
      <c r="G11" s="528"/>
      <c r="H11" s="705"/>
      <c r="I11" s="705"/>
      <c r="J11" s="705"/>
      <c r="K11" s="705"/>
      <c r="L11" s="705"/>
      <c r="M11" s="528"/>
    </row>
    <row r="12" spans="1:14" ht="21.75" customHeight="1">
      <c r="A12" s="528"/>
      <c r="B12" s="702"/>
      <c r="C12" s="702"/>
      <c r="D12" s="702"/>
      <c r="E12" s="702"/>
      <c r="F12" s="528"/>
      <c r="G12" s="528"/>
      <c r="H12" s="705"/>
      <c r="I12" s="705"/>
      <c r="J12" s="705"/>
      <c r="K12" s="705"/>
      <c r="L12" s="705"/>
      <c r="M12" s="528"/>
    </row>
    <row r="13" spans="1:14" ht="21.75" customHeight="1">
      <c r="A13" s="528"/>
      <c r="B13" s="702"/>
      <c r="C13" s="702"/>
      <c r="D13" s="702"/>
      <c r="E13" s="702"/>
      <c r="F13" s="528"/>
      <c r="G13" s="528"/>
      <c r="H13" s="705"/>
      <c r="I13" s="705"/>
      <c r="J13" s="705"/>
      <c r="K13" s="705"/>
      <c r="L13" s="705"/>
      <c r="M13" s="528"/>
    </row>
    <row r="14" spans="1:14" ht="21.75" customHeight="1">
      <c r="A14" s="528"/>
      <c r="B14" s="702"/>
      <c r="C14" s="702"/>
      <c r="D14" s="702"/>
      <c r="E14" s="702"/>
      <c r="F14" s="529"/>
      <c r="G14" s="529"/>
      <c r="H14" s="705"/>
      <c r="I14" s="705"/>
      <c r="J14" s="705"/>
      <c r="K14" s="705"/>
      <c r="L14" s="705"/>
      <c r="M14" s="528"/>
    </row>
    <row r="15" spans="1:14" ht="21.75" customHeight="1">
      <c r="A15" s="528"/>
      <c r="B15" s="702"/>
      <c r="C15" s="702"/>
      <c r="D15" s="702"/>
      <c r="E15" s="702"/>
      <c r="F15" s="530"/>
      <c r="G15" s="530"/>
      <c r="H15" s="705"/>
      <c r="I15" s="705"/>
      <c r="J15" s="705"/>
      <c r="K15" s="705"/>
      <c r="L15" s="705"/>
      <c r="M15" s="528"/>
    </row>
    <row r="16" spans="1:14" ht="27" customHeight="1">
      <c r="A16" s="528"/>
      <c r="B16" s="703"/>
      <c r="C16" s="703"/>
      <c r="D16" s="703"/>
      <c r="E16" s="703"/>
      <c r="F16" s="530"/>
      <c r="G16" s="530"/>
      <c r="H16" s="705"/>
      <c r="I16" s="705"/>
      <c r="J16" s="705"/>
      <c r="K16" s="705"/>
      <c r="L16" s="705"/>
      <c r="M16" s="528"/>
    </row>
    <row r="17" spans="1:13" ht="6.6" customHeight="1">
      <c r="A17" s="531"/>
      <c r="B17" s="532" t="s">
        <v>17</v>
      </c>
      <c r="C17" s="528"/>
      <c r="D17" s="528"/>
      <c r="E17" s="528"/>
      <c r="F17" s="528"/>
      <c r="G17" s="528"/>
      <c r="H17" s="528"/>
      <c r="I17" s="528"/>
      <c r="J17" s="528"/>
      <c r="K17" s="528"/>
      <c r="L17" s="528"/>
      <c r="M17" s="528"/>
    </row>
    <row r="18" spans="1:13" ht="6" customHeight="1">
      <c r="A18" s="587"/>
      <c r="B18" s="693" t="s">
        <v>421</v>
      </c>
      <c r="C18" s="694"/>
      <c r="D18" s="694"/>
      <c r="E18" s="694"/>
      <c r="F18" s="694"/>
      <c r="G18" s="694"/>
      <c r="H18" s="694"/>
      <c r="I18" s="694"/>
      <c r="J18" s="694"/>
      <c r="K18" s="694"/>
      <c r="L18" s="694"/>
      <c r="M18" s="694"/>
    </row>
    <row r="19" spans="1:13" ht="13.5" customHeight="1">
      <c r="A19" s="587"/>
      <c r="B19" s="694"/>
      <c r="C19" s="694"/>
      <c r="D19" s="694"/>
      <c r="E19" s="694"/>
      <c r="F19" s="694"/>
      <c r="G19" s="694"/>
      <c r="H19" s="694"/>
      <c r="I19" s="694"/>
      <c r="J19" s="694"/>
      <c r="K19" s="694"/>
      <c r="L19" s="694"/>
      <c r="M19" s="694"/>
    </row>
    <row r="20" spans="1:13" ht="28.2" customHeight="1">
      <c r="A20" s="587"/>
      <c r="B20" s="694"/>
      <c r="C20" s="694"/>
      <c r="D20" s="694"/>
      <c r="E20" s="694"/>
      <c r="F20" s="694"/>
      <c r="G20" s="694"/>
      <c r="H20" s="694"/>
      <c r="I20" s="694"/>
      <c r="J20" s="694"/>
      <c r="K20" s="694"/>
      <c r="L20" s="694"/>
      <c r="M20" s="694"/>
    </row>
    <row r="21" spans="1:13" ht="28.2" customHeight="1">
      <c r="A21" s="587"/>
      <c r="B21" s="694"/>
      <c r="C21" s="694"/>
      <c r="D21" s="694"/>
      <c r="E21" s="694"/>
      <c r="F21" s="694"/>
      <c r="G21" s="694"/>
      <c r="H21" s="694"/>
      <c r="I21" s="694"/>
      <c r="J21" s="694"/>
      <c r="K21" s="694"/>
      <c r="L21" s="694"/>
      <c r="M21" s="694"/>
    </row>
    <row r="22" spans="1:13" ht="26.4" customHeight="1">
      <c r="A22" s="588"/>
      <c r="B22" s="694"/>
      <c r="C22" s="694"/>
      <c r="D22" s="694"/>
      <c r="E22" s="694"/>
      <c r="F22" s="694"/>
      <c r="G22" s="694"/>
      <c r="H22" s="694"/>
      <c r="I22" s="694"/>
      <c r="J22" s="694"/>
      <c r="K22" s="694"/>
      <c r="L22" s="694"/>
      <c r="M22" s="694"/>
    </row>
    <row r="23" spans="1:13">
      <c r="G23" s="69"/>
      <c r="H23" s="69"/>
      <c r="I23" s="69"/>
      <c r="J23" s="69"/>
      <c r="K23" s="69"/>
      <c r="L23" s="69"/>
      <c r="M23" s="69"/>
    </row>
    <row r="24" spans="1:13">
      <c r="G24" s="69"/>
      <c r="H24" s="69"/>
      <c r="I24" s="69"/>
      <c r="J24" s="69"/>
      <c r="K24" s="69"/>
      <c r="L24" s="69"/>
      <c r="M24" s="69"/>
    </row>
    <row r="25" spans="1:13">
      <c r="G25" s="69"/>
      <c r="H25" s="69"/>
      <c r="I25" s="69"/>
      <c r="J25" s="69"/>
      <c r="K25" s="69"/>
      <c r="L25" s="69"/>
      <c r="M25" s="69"/>
    </row>
    <row r="26" spans="1:13">
      <c r="G26" s="69"/>
      <c r="H26" s="69"/>
      <c r="I26" s="69"/>
      <c r="J26" s="69"/>
      <c r="K26" s="69"/>
      <c r="L26" s="69"/>
      <c r="M26" s="69"/>
    </row>
    <row r="27" spans="1:13">
      <c r="G27" s="69"/>
      <c r="H27" s="69"/>
      <c r="I27" s="69"/>
      <c r="J27" s="69"/>
      <c r="K27" s="69"/>
      <c r="L27" s="69"/>
      <c r="M27" s="69"/>
    </row>
    <row r="28" spans="1:13">
      <c r="G28" s="69"/>
      <c r="H28" s="69"/>
      <c r="I28" s="69"/>
      <c r="J28" s="69"/>
      <c r="K28" s="69"/>
      <c r="L28" s="69"/>
      <c r="M28" s="69"/>
    </row>
    <row r="29" spans="1:13">
      <c r="G29" s="69"/>
      <c r="H29" s="69"/>
      <c r="I29" s="69"/>
      <c r="J29" s="69"/>
      <c r="K29" s="69"/>
      <c r="L29" s="69"/>
      <c r="M29" s="69"/>
    </row>
    <row r="30" spans="1:13">
      <c r="G30" s="69"/>
      <c r="H30" s="69"/>
      <c r="I30" s="69"/>
      <c r="J30" s="69"/>
      <c r="K30" s="69"/>
      <c r="L30" s="69"/>
      <c r="M30" s="69"/>
    </row>
    <row r="31" spans="1:13">
      <c r="G31" s="69"/>
      <c r="H31" s="69"/>
      <c r="I31" s="69"/>
      <c r="J31" s="69"/>
      <c r="K31" s="69"/>
      <c r="L31" s="69"/>
      <c r="M31" s="69"/>
    </row>
    <row r="32" spans="1:13">
      <c r="G32" s="69"/>
      <c r="H32" s="69"/>
      <c r="I32" s="69"/>
      <c r="J32" s="69"/>
      <c r="K32" s="69"/>
      <c r="L32" s="69"/>
      <c r="M32" s="69"/>
    </row>
    <row r="33" spans="7:13">
      <c r="G33" s="69"/>
      <c r="H33" s="69"/>
      <c r="I33" s="69"/>
      <c r="J33" s="69"/>
      <c r="K33" s="69"/>
      <c r="L33" s="69"/>
      <c r="M33" s="69"/>
    </row>
    <row r="34" spans="7:13">
      <c r="G34" s="69"/>
      <c r="H34" s="69"/>
      <c r="I34" s="69"/>
      <c r="J34" s="69"/>
      <c r="K34" s="69"/>
      <c r="L34" s="69"/>
      <c r="M34" s="69"/>
    </row>
    <row r="35" spans="7:13">
      <c r="G35" s="69"/>
      <c r="H35" s="69"/>
      <c r="I35" s="69"/>
      <c r="J35" s="69"/>
      <c r="K35" s="69"/>
      <c r="L35" s="69"/>
      <c r="M35" s="69"/>
    </row>
    <row r="36" spans="7:13">
      <c r="G36" s="69"/>
      <c r="H36" s="69"/>
      <c r="I36" s="69"/>
      <c r="J36" s="69"/>
      <c r="K36" s="69"/>
      <c r="L36" s="69"/>
      <c r="M36" s="69"/>
    </row>
    <row r="37" spans="7:13">
      <c r="G37" s="69"/>
      <c r="H37" s="69"/>
      <c r="I37" s="69"/>
      <c r="J37" s="69"/>
      <c r="K37" s="69"/>
      <c r="L37" s="69"/>
      <c r="M37" s="69"/>
    </row>
    <row r="38" spans="7:13">
      <c r="G38" s="69"/>
      <c r="H38" s="69"/>
      <c r="I38" s="69"/>
      <c r="J38" s="69"/>
      <c r="K38" s="69"/>
      <c r="L38" s="69"/>
      <c r="M38" s="69"/>
    </row>
  </sheetData>
  <mergeCells count="8">
    <mergeCell ref="B18:M22"/>
    <mergeCell ref="A1:M1"/>
    <mergeCell ref="A2:M2"/>
    <mergeCell ref="A3:M3"/>
    <mergeCell ref="A4:M4"/>
    <mergeCell ref="B5:L5"/>
    <mergeCell ref="B7:E16"/>
    <mergeCell ref="H7:L16"/>
  </mergeCells>
  <phoneticPr fontId="84"/>
  <pageMargins left="0.74803149606299213" right="0.74803149606299213" top="0.98425196850393704" bottom="0.98425196850393704" header="0.51181102362204722" footer="0.51181102362204722"/>
  <pageSetup paperSize="9" scale="93"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4"/>
  <sheetViews>
    <sheetView showGridLines="0" view="pageBreakPreview" zoomScale="82" zoomScaleNormal="100" zoomScaleSheetLayoutView="82" workbookViewId="0">
      <selection activeCell="A38" sqref="A38:XFD53"/>
    </sheetView>
  </sheetViews>
  <sheetFormatPr defaultColWidth="9" defaultRowHeight="31.2" customHeight="1"/>
  <cols>
    <col min="1" max="1" width="165.33203125" style="163" customWidth="1"/>
    <col min="2" max="2" width="11.21875" style="161" customWidth="1"/>
    <col min="3" max="3" width="22" style="161" customWidth="1"/>
    <col min="4" max="4" width="20.109375" style="162" customWidth="1"/>
    <col min="5" max="16384" width="9" style="1"/>
  </cols>
  <sheetData>
    <row r="1" spans="1:4" s="28" customFormat="1" ht="31.2" customHeight="1" thickBot="1">
      <c r="A1" s="342" t="s">
        <v>232</v>
      </c>
      <c r="B1" s="303" t="s">
        <v>123</v>
      </c>
      <c r="C1" s="99" t="s">
        <v>124</v>
      </c>
      <c r="D1" s="304" t="s">
        <v>125</v>
      </c>
    </row>
    <row r="2" spans="1:4" s="28" customFormat="1" ht="45.6" customHeight="1" thickTop="1">
      <c r="A2" s="258" t="s">
        <v>369</v>
      </c>
      <c r="B2" s="241"/>
      <c r="C2" s="226"/>
      <c r="D2" s="172"/>
    </row>
    <row r="3" spans="1:4" s="28" customFormat="1" ht="251.4" customHeight="1">
      <c r="A3" s="461" t="s">
        <v>371</v>
      </c>
      <c r="B3" s="292" t="s">
        <v>373</v>
      </c>
      <c r="C3" s="227" t="s">
        <v>370</v>
      </c>
      <c r="D3" s="245">
        <v>45582</v>
      </c>
    </row>
    <row r="4" spans="1:4" s="28" customFormat="1" ht="31.2" customHeight="1" thickBot="1">
      <c r="A4" s="297" t="s">
        <v>372</v>
      </c>
      <c r="B4" s="240"/>
      <c r="C4" s="227"/>
      <c r="D4" s="171"/>
    </row>
    <row r="5" spans="1:4" s="28" customFormat="1" ht="51" customHeight="1" thickTop="1">
      <c r="A5" s="471" t="s">
        <v>374</v>
      </c>
      <c r="B5" s="241"/>
      <c r="C5" s="226"/>
      <c r="D5" s="172"/>
    </row>
    <row r="6" spans="1:4" s="28" customFormat="1" ht="168.6" customHeight="1">
      <c r="A6" s="461" t="s">
        <v>375</v>
      </c>
      <c r="B6" s="292" t="s">
        <v>373</v>
      </c>
      <c r="C6" s="227" t="s">
        <v>370</v>
      </c>
      <c r="D6" s="245">
        <v>45582</v>
      </c>
    </row>
    <row r="7" spans="1:4" s="28" customFormat="1" ht="41.4" customHeight="1" thickBot="1">
      <c r="A7" s="297" t="s">
        <v>376</v>
      </c>
      <c r="B7" s="240"/>
      <c r="C7" s="227"/>
      <c r="D7" s="171"/>
    </row>
    <row r="8" spans="1:4" s="28" customFormat="1" ht="45.6" customHeight="1" thickTop="1">
      <c r="A8" s="479" t="s">
        <v>377</v>
      </c>
      <c r="B8" s="241"/>
      <c r="C8" s="226"/>
      <c r="D8" s="172"/>
    </row>
    <row r="9" spans="1:4" s="28" customFormat="1" ht="375.6" customHeight="1">
      <c r="A9" s="461" t="s">
        <v>378</v>
      </c>
      <c r="B9" s="480" t="s">
        <v>379</v>
      </c>
      <c r="C9" s="227" t="s">
        <v>380</v>
      </c>
      <c r="D9" s="245">
        <v>45583</v>
      </c>
    </row>
    <row r="10" spans="1:4" s="28" customFormat="1" ht="35.4" customHeight="1" thickBot="1">
      <c r="A10" s="297" t="s">
        <v>381</v>
      </c>
      <c r="B10" s="240"/>
      <c r="C10" s="227"/>
      <c r="D10" s="171"/>
    </row>
    <row r="11" spans="1:4" s="28" customFormat="1" ht="42" customHeight="1" thickTop="1">
      <c r="A11" s="258" t="s">
        <v>382</v>
      </c>
      <c r="B11" s="241"/>
      <c r="C11" s="226"/>
      <c r="D11" s="172"/>
    </row>
    <row r="12" spans="1:4" s="28" customFormat="1" ht="251.4" customHeight="1">
      <c r="A12" s="461" t="s">
        <v>383</v>
      </c>
      <c r="B12" s="480" t="s">
        <v>379</v>
      </c>
      <c r="C12" s="227" t="s">
        <v>385</v>
      </c>
      <c r="D12" s="245">
        <v>45582</v>
      </c>
    </row>
    <row r="13" spans="1:4" s="28" customFormat="1" ht="39" customHeight="1" thickBot="1">
      <c r="A13" s="297" t="s">
        <v>384</v>
      </c>
      <c r="B13" s="240"/>
      <c r="C13" s="227"/>
      <c r="D13" s="171"/>
    </row>
    <row r="14" spans="1:4" s="28" customFormat="1" ht="44.4" customHeight="1" thickTop="1">
      <c r="A14" s="258" t="s">
        <v>386</v>
      </c>
      <c r="B14" s="241"/>
      <c r="C14" s="226"/>
      <c r="D14" s="172"/>
    </row>
    <row r="15" spans="1:4" s="28" customFormat="1" ht="141.6" customHeight="1">
      <c r="A15" s="461" t="s">
        <v>388</v>
      </c>
      <c r="B15" s="480" t="s">
        <v>387</v>
      </c>
      <c r="C15" s="491" t="s">
        <v>390</v>
      </c>
      <c r="D15" s="245">
        <v>45585</v>
      </c>
    </row>
    <row r="16" spans="1:4" s="28" customFormat="1" ht="31.2" customHeight="1" thickBot="1">
      <c r="A16" s="297" t="s">
        <v>389</v>
      </c>
      <c r="B16" s="240"/>
      <c r="C16" s="227"/>
      <c r="D16" s="171"/>
    </row>
    <row r="17" spans="1:19" s="28" customFormat="1" ht="40.950000000000003" customHeight="1">
      <c r="A17" s="492" t="s">
        <v>391</v>
      </c>
      <c r="B17" s="237"/>
      <c r="C17" s="714" t="s">
        <v>395</v>
      </c>
      <c r="D17" s="712">
        <v>45582</v>
      </c>
      <c r="S17" s="244"/>
    </row>
    <row r="18" spans="1:19" s="28" customFormat="1" ht="312" customHeight="1">
      <c r="A18" s="481" t="s">
        <v>392</v>
      </c>
      <c r="B18" s="293" t="s">
        <v>394</v>
      </c>
      <c r="C18" s="714"/>
      <c r="D18" s="712"/>
      <c r="S18" s="244"/>
    </row>
    <row r="19" spans="1:19" s="28" customFormat="1" ht="30.6" customHeight="1" thickBot="1">
      <c r="A19" s="298" t="s">
        <v>393</v>
      </c>
      <c r="B19" s="98"/>
      <c r="C19" s="715"/>
      <c r="D19" s="713"/>
    </row>
    <row r="20" spans="1:19" s="28" customFormat="1" ht="40.950000000000003" customHeight="1" thickTop="1">
      <c r="A20" s="343" t="s">
        <v>397</v>
      </c>
      <c r="B20" s="718" t="s">
        <v>399</v>
      </c>
      <c r="C20" s="719" t="s">
        <v>400</v>
      </c>
      <c r="D20" s="172" t="s">
        <v>396</v>
      </c>
    </row>
    <row r="21" spans="1:19" s="28" customFormat="1" ht="122.4" customHeight="1">
      <c r="A21" s="299" t="s">
        <v>398</v>
      </c>
      <c r="B21" s="714"/>
      <c r="C21" s="720"/>
      <c r="D21" s="245">
        <v>45583</v>
      </c>
    </row>
    <row r="22" spans="1:19" s="28" customFormat="1" ht="31.2" customHeight="1" thickBot="1">
      <c r="A22" s="300" t="s">
        <v>401</v>
      </c>
      <c r="B22" s="715"/>
      <c r="C22" s="721"/>
      <c r="D22" s="171"/>
    </row>
    <row r="23" spans="1:19" s="28" customFormat="1" ht="43.95" customHeight="1" thickTop="1">
      <c r="A23" s="343" t="s">
        <v>402</v>
      </c>
      <c r="B23" s="710" t="s">
        <v>404</v>
      </c>
      <c r="C23" s="708" t="s">
        <v>405</v>
      </c>
      <c r="D23" s="706">
        <v>45582</v>
      </c>
    </row>
    <row r="24" spans="1:19" s="28" customFormat="1" ht="120.6" customHeight="1">
      <c r="A24" s="580" t="s">
        <v>403</v>
      </c>
      <c r="B24" s="711"/>
      <c r="C24" s="709"/>
      <c r="D24" s="707"/>
    </row>
    <row r="25" spans="1:19" s="28" customFormat="1" ht="31.2" hidden="1" customHeight="1" thickBot="1">
      <c r="A25" s="173"/>
      <c r="B25" s="711"/>
      <c r="C25" s="709"/>
      <c r="D25" s="707"/>
    </row>
    <row r="26" spans="1:19" s="28" customFormat="1" ht="31.2" customHeight="1" thickBot="1">
      <c r="A26" s="584" t="s">
        <v>406</v>
      </c>
      <c r="B26" s="581"/>
      <c r="C26" s="582"/>
      <c r="D26" s="583"/>
    </row>
    <row r="27" spans="1:19" s="28" customFormat="1" ht="40.950000000000003" customHeight="1" thickTop="1">
      <c r="A27" s="344" t="s">
        <v>407</v>
      </c>
      <c r="B27" s="170"/>
      <c r="C27" s="716" t="s">
        <v>411</v>
      </c>
      <c r="D27" s="172"/>
    </row>
    <row r="28" spans="1:19" s="28" customFormat="1" ht="97.8" customHeight="1">
      <c r="A28" s="296" t="s">
        <v>408</v>
      </c>
      <c r="B28" s="237" t="s">
        <v>410</v>
      </c>
      <c r="C28" s="720"/>
      <c r="D28" s="245">
        <v>45580</v>
      </c>
    </row>
    <row r="29" spans="1:19" s="28" customFormat="1" ht="31.2" customHeight="1" thickBot="1">
      <c r="A29" s="298" t="s">
        <v>409</v>
      </c>
      <c r="B29" s="169"/>
      <c r="C29" s="721"/>
      <c r="D29" s="171"/>
    </row>
    <row r="30" spans="1:19" ht="54.6" customHeight="1" thickTop="1">
      <c r="A30" s="345" t="s">
        <v>412</v>
      </c>
      <c r="B30" s="170"/>
      <c r="C30" s="716" t="s">
        <v>414</v>
      </c>
      <c r="D30" s="172"/>
    </row>
    <row r="31" spans="1:19" ht="144" customHeight="1">
      <c r="A31" s="290" t="s">
        <v>415</v>
      </c>
      <c r="B31" s="254" t="s">
        <v>413</v>
      </c>
      <c r="C31" s="717"/>
      <c r="D31" s="245">
        <v>45580</v>
      </c>
    </row>
    <row r="32" spans="1:19" ht="37.200000000000003" customHeight="1" thickBot="1">
      <c r="A32" s="302" t="s">
        <v>416</v>
      </c>
      <c r="B32" s="260"/>
      <c r="C32" s="259"/>
      <c r="D32" s="171"/>
    </row>
    <row r="33" spans="1:4" ht="42" hidden="1" customHeight="1" thickTop="1">
      <c r="A33" s="345"/>
      <c r="B33" s="170"/>
      <c r="C33" s="716"/>
      <c r="D33" s="172"/>
    </row>
    <row r="34" spans="1:4" ht="100.2" hidden="1" customHeight="1">
      <c r="A34" s="301"/>
      <c r="B34" s="254"/>
      <c r="C34" s="717"/>
      <c r="D34" s="245"/>
    </row>
    <row r="35" spans="1:4" ht="36.6" hidden="1" customHeight="1" thickBot="1">
      <c r="A35" s="302"/>
      <c r="B35" s="260"/>
      <c r="C35" s="259"/>
      <c r="D35" s="171"/>
    </row>
    <row r="36" spans="1:4" ht="31.2" hidden="1" customHeight="1" thickTop="1">
      <c r="A36" s="345"/>
      <c r="B36" s="170"/>
      <c r="C36" s="716"/>
      <c r="D36" s="172"/>
    </row>
    <row r="37" spans="1:4" ht="115.2" hidden="1" customHeight="1">
      <c r="A37" s="301"/>
      <c r="B37" s="281"/>
      <c r="C37" s="717"/>
      <c r="D37" s="245"/>
    </row>
    <row r="38" spans="1:4" ht="31.2" hidden="1" customHeight="1" thickTop="1" thickBot="1">
      <c r="A38" s="302"/>
      <c r="B38" s="260"/>
      <c r="C38" s="259"/>
      <c r="D38" s="171"/>
    </row>
    <row r="39" spans="1:4" ht="44.4" hidden="1" customHeight="1" thickTop="1">
      <c r="A39" s="345"/>
      <c r="B39" s="170"/>
      <c r="C39" s="716"/>
      <c r="D39" s="172"/>
    </row>
    <row r="40" spans="1:4" ht="57.6" hidden="1" customHeight="1">
      <c r="A40" s="301"/>
      <c r="B40" s="281"/>
      <c r="C40" s="717"/>
      <c r="D40" s="245"/>
    </row>
    <row r="41" spans="1:4" ht="31.2" hidden="1" customHeight="1" thickBot="1">
      <c r="A41" s="302"/>
      <c r="B41" s="260"/>
      <c r="C41" s="259"/>
      <c r="D41" s="171"/>
    </row>
    <row r="42" spans="1:4" ht="40.200000000000003" hidden="1" customHeight="1" thickTop="1">
      <c r="A42" s="345"/>
      <c r="B42" s="170"/>
      <c r="C42" s="716"/>
      <c r="D42" s="172"/>
    </row>
    <row r="43" spans="1:4" ht="152.4" hidden="1" customHeight="1">
      <c r="A43" s="301"/>
      <c r="B43" s="281"/>
      <c r="C43" s="717"/>
      <c r="D43" s="245"/>
    </row>
    <row r="44" spans="1:4" ht="31.2" hidden="1" customHeight="1" thickBot="1">
      <c r="A44" s="302"/>
      <c r="B44" s="260"/>
      <c r="C44" s="259"/>
      <c r="D44" s="171"/>
    </row>
    <row r="45" spans="1:4" ht="36.6" hidden="1" customHeight="1" thickTop="1">
      <c r="A45" s="345"/>
      <c r="B45" s="170"/>
      <c r="C45" s="716"/>
      <c r="D45" s="172"/>
    </row>
    <row r="46" spans="1:4" ht="342" hidden="1" customHeight="1">
      <c r="A46" s="301"/>
      <c r="B46" s="254"/>
      <c r="C46" s="717"/>
      <c r="D46" s="245"/>
    </row>
    <row r="47" spans="1:4" ht="36.6" hidden="1" customHeight="1" thickBot="1">
      <c r="A47" s="302"/>
      <c r="B47" s="260"/>
      <c r="C47" s="259"/>
      <c r="D47" s="171"/>
    </row>
    <row r="48" spans="1:4" ht="48.6" hidden="1" customHeight="1" thickTop="1">
      <c r="A48" s="345"/>
      <c r="B48" s="170"/>
      <c r="C48" s="716"/>
      <c r="D48" s="172"/>
    </row>
    <row r="49" spans="1:4" ht="185.4" hidden="1" customHeight="1">
      <c r="A49" s="458"/>
      <c r="B49" s="254"/>
      <c r="C49" s="717"/>
      <c r="D49" s="245"/>
    </row>
    <row r="50" spans="1:4" ht="31.2" hidden="1" customHeight="1" thickBot="1">
      <c r="A50" s="302"/>
      <c r="B50" s="260"/>
      <c r="C50" s="259"/>
      <c r="D50" s="171"/>
    </row>
    <row r="51" spans="1:4" ht="36" hidden="1" customHeight="1" thickTop="1">
      <c r="A51" s="472"/>
      <c r="B51" s="170"/>
      <c r="C51" s="716"/>
      <c r="D51" s="172"/>
    </row>
    <row r="52" spans="1:4" ht="161.4" hidden="1" customHeight="1">
      <c r="A52" s="458"/>
      <c r="B52" s="254"/>
      <c r="C52" s="717"/>
      <c r="D52" s="245"/>
    </row>
    <row r="53" spans="1:4" ht="31.2" hidden="1" customHeight="1" thickBot="1">
      <c r="A53" s="302"/>
      <c r="B53" s="260"/>
      <c r="C53" s="259"/>
      <c r="D53" s="171"/>
    </row>
    <row r="54" spans="1:4" ht="31.2" customHeight="1" thickTop="1"/>
  </sheetData>
  <mergeCells count="16">
    <mergeCell ref="C51:C52"/>
    <mergeCell ref="C48:C49"/>
    <mergeCell ref="C20:C22"/>
    <mergeCell ref="C27:C29"/>
    <mergeCell ref="C45:C46"/>
    <mergeCell ref="C39:C40"/>
    <mergeCell ref="C36:C37"/>
    <mergeCell ref="C42:C43"/>
    <mergeCell ref="C30:C31"/>
    <mergeCell ref="C33:C34"/>
    <mergeCell ref="D23:D25"/>
    <mergeCell ref="C23:C25"/>
    <mergeCell ref="B23:B25"/>
    <mergeCell ref="D17:D19"/>
    <mergeCell ref="C17:C19"/>
    <mergeCell ref="B20:B22"/>
  </mergeCells>
  <phoneticPr fontId="15"/>
  <hyperlinks>
    <hyperlink ref="A4" r:id="rId1" xr:uid="{B0C92376-561F-40AA-97C1-9507113A177F}"/>
    <hyperlink ref="A7" r:id="rId2" xr:uid="{ADB4E74F-ABE0-4D1B-8548-9E1E8E69AFC1}"/>
    <hyperlink ref="A10" r:id="rId3" xr:uid="{88D1A814-6223-41B0-9951-B04C5C28C9A9}"/>
    <hyperlink ref="A13" r:id="rId4" xr:uid="{7583D197-F08B-45FC-AABE-64877DDA9373}"/>
    <hyperlink ref="A16" r:id="rId5" xr:uid="{F612030F-94C4-4633-BE3A-0368ACDC9505}"/>
    <hyperlink ref="A19" r:id="rId6" xr:uid="{8758B301-82D8-499B-A713-26729DAA74DC}"/>
    <hyperlink ref="A22" r:id="rId7" xr:uid="{F284C9B5-BF43-4AC6-8D07-427331DA8837}"/>
    <hyperlink ref="A26" r:id="rId8" xr:uid="{052F5F97-669B-4FC2-A178-545B7CEF1426}"/>
    <hyperlink ref="A29" r:id="rId9" xr:uid="{4C746176-F9EB-4673-98C0-E212C5BB6AB3}"/>
    <hyperlink ref="A32" r:id="rId10" xr:uid="{DC419B7D-A2DE-42D6-8DAB-8A96A45ABE28}"/>
  </hyperlinks>
  <pageMargins left="0" right="0" top="0.19685039370078741" bottom="0.39370078740157483" header="0" footer="0.19685039370078741"/>
  <pageSetup paperSize="8" scale="25" orientation="portrait" horizontalDpi="300" verticalDpi="300" r:id="rId11"/>
  <headerFooter alignWithMargins="0"/>
  <rowBreaks count="1" manualBreakCount="1">
    <brk id="44"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44"/>
  <sheetViews>
    <sheetView defaultGridColor="0" view="pageBreakPreview" colorId="56" zoomScale="86" zoomScaleNormal="66" zoomScaleSheetLayoutView="86" workbookViewId="0">
      <selection activeCell="B3" sqref="B3"/>
    </sheetView>
  </sheetViews>
  <sheetFormatPr defaultColWidth="9" defaultRowHeight="40.200000000000003" customHeight="1"/>
  <cols>
    <col min="1" max="1" width="193.44140625" style="167" customWidth="1"/>
    <col min="2" max="2" width="18" style="81" customWidth="1"/>
    <col min="3" max="3" width="20.109375" style="82" customWidth="1"/>
    <col min="4" max="16384" width="9" style="24"/>
  </cols>
  <sheetData>
    <row r="1" spans="1:23" ht="40.200000000000003" customHeight="1" thickBot="1">
      <c r="A1" s="358" t="s">
        <v>233</v>
      </c>
      <c r="B1" s="359" t="s">
        <v>142</v>
      </c>
      <c r="C1" s="360" t="s">
        <v>125</v>
      </c>
    </row>
    <row r="2" spans="1:23" ht="46.2" customHeight="1">
      <c r="A2" s="507" t="s">
        <v>331</v>
      </c>
      <c r="B2" s="241"/>
      <c r="C2" s="226"/>
    </row>
    <row r="3" spans="1:23" ht="409.2" customHeight="1">
      <c r="A3" s="458" t="s">
        <v>344</v>
      </c>
      <c r="B3" s="239" t="s">
        <v>345</v>
      </c>
      <c r="C3" s="227">
        <v>45578</v>
      </c>
    </row>
    <row r="4" spans="1:23" ht="31.95" customHeight="1" thickBot="1">
      <c r="A4" s="283" t="s">
        <v>342</v>
      </c>
      <c r="B4" s="239"/>
      <c r="C4" s="227"/>
    </row>
    <row r="5" spans="1:23" ht="46.95" customHeight="1" thickTop="1">
      <c r="A5" s="515" t="s">
        <v>343</v>
      </c>
      <c r="B5" s="170"/>
      <c r="C5" s="226"/>
    </row>
    <row r="6" spans="1:23" ht="279" customHeight="1">
      <c r="A6" s="516"/>
      <c r="B6" s="281"/>
      <c r="C6" s="227"/>
    </row>
    <row r="7" spans="1:23" ht="35.4" customHeight="1" thickBot="1">
      <c r="A7" s="302" t="s">
        <v>328</v>
      </c>
      <c r="B7" s="260"/>
      <c r="C7" s="228"/>
      <c r="W7" s="24">
        <v>0</v>
      </c>
    </row>
    <row r="8" spans="1:23" ht="47.4" customHeight="1" thickTop="1">
      <c r="A8" s="229" t="s">
        <v>332</v>
      </c>
      <c r="B8" s="241"/>
      <c r="C8" s="226"/>
    </row>
    <row r="9" spans="1:23" ht="225" customHeight="1">
      <c r="A9" s="233"/>
      <c r="B9" s="240"/>
      <c r="C9" s="227"/>
    </row>
    <row r="10" spans="1:23" ht="43.2" customHeight="1" thickBot="1">
      <c r="A10" s="302" t="s">
        <v>329</v>
      </c>
      <c r="B10" s="242"/>
      <c r="C10" s="228"/>
    </row>
    <row r="11" spans="1:23" ht="50.4" customHeight="1" thickTop="1">
      <c r="A11" s="288" t="s">
        <v>333</v>
      </c>
      <c r="B11" s="241"/>
      <c r="C11" s="226"/>
    </row>
    <row r="12" spans="1:23" ht="409.2" customHeight="1">
      <c r="A12" s="233"/>
      <c r="B12" s="239"/>
      <c r="C12" s="227"/>
    </row>
    <row r="13" spans="1:23" ht="32.4" customHeight="1" thickBot="1">
      <c r="A13" s="252" t="s">
        <v>330</v>
      </c>
      <c r="B13" s="240"/>
      <c r="C13" s="227"/>
    </row>
    <row r="14" spans="1:23" ht="40.950000000000003" customHeight="1">
      <c r="A14" s="288" t="s">
        <v>334</v>
      </c>
      <c r="B14" s="241"/>
      <c r="C14" s="226"/>
    </row>
    <row r="15" spans="1:23" ht="209.4" customHeight="1">
      <c r="A15" s="233" t="s">
        <v>347</v>
      </c>
      <c r="B15" s="240" t="s">
        <v>348</v>
      </c>
      <c r="C15" s="227">
        <v>45576</v>
      </c>
    </row>
    <row r="16" spans="1:23" ht="31.8" customHeight="1" thickBot="1">
      <c r="A16" s="252" t="s">
        <v>346</v>
      </c>
      <c r="B16" s="240"/>
      <c r="C16" s="227"/>
    </row>
    <row r="17" spans="1:3" ht="40.200000000000003" customHeight="1">
      <c r="A17" s="288" t="s">
        <v>335</v>
      </c>
      <c r="B17" s="241"/>
      <c r="C17" s="226"/>
    </row>
    <row r="18" spans="1:3" ht="58.8" customHeight="1">
      <c r="A18" s="233" t="s">
        <v>350</v>
      </c>
      <c r="B18" s="240" t="s">
        <v>351</v>
      </c>
      <c r="C18" s="227">
        <v>45580</v>
      </c>
    </row>
    <row r="19" spans="1:3" ht="40.200000000000003" customHeight="1" thickBot="1">
      <c r="A19" s="252" t="s">
        <v>349</v>
      </c>
      <c r="B19" s="240"/>
      <c r="C19" s="227"/>
    </row>
    <row r="20" spans="1:3" ht="40.200000000000003" customHeight="1">
      <c r="A20" s="288" t="s">
        <v>336</v>
      </c>
      <c r="B20" s="241"/>
      <c r="C20" s="226"/>
    </row>
    <row r="21" spans="1:3" ht="207" customHeight="1">
      <c r="A21" s="233" t="s">
        <v>353</v>
      </c>
      <c r="B21" s="501" t="s">
        <v>354</v>
      </c>
      <c r="C21" s="227">
        <v>45580</v>
      </c>
    </row>
    <row r="22" spans="1:3" ht="34.200000000000003" customHeight="1" thickBot="1">
      <c r="A22" s="252" t="s">
        <v>352</v>
      </c>
      <c r="B22" s="501"/>
      <c r="C22" s="227"/>
    </row>
    <row r="23" spans="1:3" ht="40.200000000000003" customHeight="1">
      <c r="A23" s="493" t="s">
        <v>337</v>
      </c>
      <c r="B23" s="241"/>
      <c r="C23" s="226"/>
    </row>
    <row r="24" spans="1:3" ht="144.6" customHeight="1">
      <c r="A24" s="233" t="s">
        <v>356</v>
      </c>
      <c r="B24" s="239" t="s">
        <v>357</v>
      </c>
      <c r="C24" s="227">
        <v>45582</v>
      </c>
    </row>
    <row r="25" spans="1:3" ht="40.200000000000003" customHeight="1" thickBot="1">
      <c r="A25" s="252" t="s">
        <v>355</v>
      </c>
      <c r="B25" s="240"/>
      <c r="C25" s="227"/>
    </row>
    <row r="26" spans="1:3" ht="40.950000000000003" customHeight="1">
      <c r="A26" s="288" t="s">
        <v>338</v>
      </c>
      <c r="B26" s="241"/>
      <c r="C26" s="226"/>
    </row>
    <row r="27" spans="1:3" ht="183.6" customHeight="1">
      <c r="A27" s="233" t="s">
        <v>359</v>
      </c>
      <c r="B27" s="239" t="s">
        <v>345</v>
      </c>
      <c r="C27" s="227">
        <v>45581</v>
      </c>
    </row>
    <row r="28" spans="1:3" ht="32.4" customHeight="1" thickBot="1">
      <c r="A28" s="252" t="s">
        <v>358</v>
      </c>
      <c r="B28" s="240"/>
      <c r="C28" s="227"/>
    </row>
    <row r="29" spans="1:3" ht="40.950000000000003" customHeight="1">
      <c r="A29" s="288" t="s">
        <v>339</v>
      </c>
      <c r="B29" s="241"/>
      <c r="C29" s="226"/>
    </row>
    <row r="30" spans="1:3" ht="408.6" customHeight="1">
      <c r="A30" s="722" t="s">
        <v>362</v>
      </c>
      <c r="B30" s="240" t="s">
        <v>361</v>
      </c>
      <c r="C30" s="227">
        <v>45582</v>
      </c>
    </row>
    <row r="31" spans="1:3" ht="95.4" customHeight="1">
      <c r="A31" s="723"/>
      <c r="B31" s="240"/>
      <c r="C31" s="227"/>
    </row>
    <row r="32" spans="1:3" ht="27.6" customHeight="1" thickBot="1">
      <c r="A32" s="252" t="s">
        <v>360</v>
      </c>
      <c r="B32" s="240"/>
      <c r="C32" s="227"/>
    </row>
    <row r="33" spans="1:3" ht="40.200000000000003" customHeight="1">
      <c r="A33" s="288" t="s">
        <v>340</v>
      </c>
      <c r="B33" s="241"/>
      <c r="C33" s="226"/>
    </row>
    <row r="34" spans="1:3" ht="392.4" customHeight="1">
      <c r="A34" s="233" t="s">
        <v>364</v>
      </c>
      <c r="B34" s="240" t="s">
        <v>365</v>
      </c>
      <c r="C34" s="227">
        <v>45582</v>
      </c>
    </row>
    <row r="35" spans="1:3" ht="40.200000000000003" customHeight="1" thickBot="1">
      <c r="A35" s="252" t="s">
        <v>363</v>
      </c>
      <c r="B35" s="240"/>
      <c r="C35" s="227"/>
    </row>
    <row r="36" spans="1:3" ht="40.200000000000003" customHeight="1">
      <c r="A36" s="288" t="s">
        <v>368</v>
      </c>
      <c r="B36" s="241"/>
      <c r="C36" s="226"/>
    </row>
    <row r="37" spans="1:3" ht="142.80000000000001" customHeight="1">
      <c r="A37" s="233" t="s">
        <v>356</v>
      </c>
      <c r="B37" s="240" t="s">
        <v>357</v>
      </c>
      <c r="C37" s="227">
        <v>45582</v>
      </c>
    </row>
    <row r="38" spans="1:3" ht="35.4" customHeight="1" thickBot="1">
      <c r="A38" s="252" t="s">
        <v>355</v>
      </c>
      <c r="B38" s="240"/>
      <c r="C38" s="227"/>
    </row>
    <row r="39" spans="1:3" ht="40.200000000000003" customHeight="1">
      <c r="A39" s="288" t="s">
        <v>341</v>
      </c>
      <c r="B39" s="241"/>
      <c r="C39" s="226"/>
    </row>
    <row r="40" spans="1:3" ht="97.8" customHeight="1">
      <c r="A40" s="233" t="s">
        <v>367</v>
      </c>
      <c r="B40" s="240" t="s">
        <v>348</v>
      </c>
      <c r="C40" s="227">
        <v>45582</v>
      </c>
    </row>
    <row r="41" spans="1:3" ht="40.200000000000003" customHeight="1">
      <c r="A41" s="252" t="s">
        <v>366</v>
      </c>
      <c r="B41" s="240"/>
      <c r="C41" s="227"/>
    </row>
    <row r="42" spans="1:3" ht="40.200000000000003" hidden="1" customHeight="1">
      <c r="A42" s="288"/>
      <c r="B42" s="241"/>
      <c r="C42" s="226"/>
    </row>
    <row r="43" spans="1:3" ht="304.8" hidden="1" customHeight="1">
      <c r="A43" s="233"/>
      <c r="B43" s="240"/>
      <c r="C43" s="227"/>
    </row>
    <row r="44" spans="1:3" ht="40.200000000000003" hidden="1" customHeight="1">
      <c r="A44" s="252"/>
      <c r="B44" s="240"/>
      <c r="C44" s="227"/>
    </row>
  </sheetData>
  <mergeCells count="1">
    <mergeCell ref="A30:A31"/>
  </mergeCells>
  <phoneticPr fontId="84"/>
  <hyperlinks>
    <hyperlink ref="A4" r:id="rId1" xr:uid="{C8EDABCE-4885-4EEA-837A-29F99E5E1705}"/>
    <hyperlink ref="A16" r:id="rId2" xr:uid="{F1C1E552-BB11-4DB9-B554-E7CA26EB9309}"/>
    <hyperlink ref="A19" r:id="rId3" xr:uid="{88946FDD-0D51-4AF2-91AA-39527E3B3217}"/>
    <hyperlink ref="A22" r:id="rId4" xr:uid="{BEB75606-655D-4149-916D-538AA595BB4B}"/>
    <hyperlink ref="A25" r:id="rId5" xr:uid="{ED6BD4E6-3531-4343-8DCC-436684183D91}"/>
    <hyperlink ref="A28" r:id="rId6" xr:uid="{880BFA32-D144-4476-AE17-D69908877D45}"/>
    <hyperlink ref="A32" r:id="rId7" xr:uid="{09AFC84B-61FB-47FE-94DA-A9A084DCF05E}"/>
    <hyperlink ref="A35" r:id="rId8" xr:uid="{3EB0FE7F-0551-4BD5-8B23-57312BF510BF}"/>
    <hyperlink ref="A41" r:id="rId9" xr:uid="{B0C2E2B6-3A90-4F92-AA12-FE116E5A035F}"/>
    <hyperlink ref="A38" r:id="rId10" xr:uid="{9D209703-B37E-4C29-A593-B3E870CE65D4}"/>
  </hyperlinks>
  <pageMargins left="0.74803149606299213" right="0.74803149606299213" top="0.98425196850393704" bottom="0.98425196850393704" header="0.51181102362204722" footer="0.51181102362204722"/>
  <pageSetup paperSize="9" scale="15" fitToHeight="3" orientation="portrait" r:id="rId1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zoomScale="89" zoomScaleNormal="89" zoomScaleSheetLayoutView="100" workbookViewId="0">
      <selection activeCell="AG3" sqref="AG3"/>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727" t="s">
        <v>217</v>
      </c>
      <c r="B1" s="728"/>
      <c r="C1" s="728"/>
      <c r="D1" s="728"/>
      <c r="E1" s="728"/>
      <c r="F1" s="728"/>
      <c r="G1" s="728"/>
      <c r="H1" s="728"/>
      <c r="I1" s="728"/>
      <c r="J1" s="728"/>
      <c r="K1" s="728"/>
      <c r="L1" s="728"/>
      <c r="M1" s="728"/>
      <c r="N1" s="729"/>
      <c r="P1" s="727" t="s">
        <v>143</v>
      </c>
      <c r="Q1" s="728"/>
      <c r="R1" s="728"/>
      <c r="S1" s="728"/>
      <c r="T1" s="728"/>
      <c r="U1" s="728"/>
      <c r="V1" s="728"/>
      <c r="W1" s="728"/>
      <c r="X1" s="728"/>
      <c r="Y1" s="728"/>
      <c r="Z1" s="728"/>
      <c r="AA1" s="728"/>
      <c r="AB1" s="728"/>
      <c r="AC1" s="729"/>
    </row>
    <row r="2" spans="1:31" ht="18" customHeight="1" thickBot="1">
      <c r="A2" s="730" t="s">
        <v>144</v>
      </c>
      <c r="B2" s="731"/>
      <c r="C2" s="731"/>
      <c r="D2" s="731"/>
      <c r="E2" s="731"/>
      <c r="F2" s="731"/>
      <c r="G2" s="731"/>
      <c r="H2" s="731"/>
      <c r="I2" s="731"/>
      <c r="J2" s="731"/>
      <c r="K2" s="731"/>
      <c r="L2" s="731"/>
      <c r="M2" s="731"/>
      <c r="N2" s="732"/>
      <c r="P2" s="733" t="s">
        <v>145</v>
      </c>
      <c r="Q2" s="731"/>
      <c r="R2" s="731"/>
      <c r="S2" s="731"/>
      <c r="T2" s="731"/>
      <c r="U2" s="731"/>
      <c r="V2" s="731"/>
      <c r="W2" s="731"/>
      <c r="X2" s="731"/>
      <c r="Y2" s="731"/>
      <c r="Z2" s="731"/>
      <c r="AA2" s="731"/>
      <c r="AB2" s="731"/>
      <c r="AC2" s="734"/>
    </row>
    <row r="3" spans="1:31" ht="13.8" thickBot="1">
      <c r="A3" s="361" t="s">
        <v>144</v>
      </c>
      <c r="B3" s="362" t="s">
        <v>146</v>
      </c>
      <c r="C3" s="362" t="s">
        <v>147</v>
      </c>
      <c r="D3" s="362" t="s">
        <v>148</v>
      </c>
      <c r="E3" s="362" t="s">
        <v>149</v>
      </c>
      <c r="F3" s="362" t="s">
        <v>150</v>
      </c>
      <c r="G3" s="362" t="s">
        <v>151</v>
      </c>
      <c r="H3" s="362" t="s">
        <v>152</v>
      </c>
      <c r="I3" s="362" t="s">
        <v>153</v>
      </c>
      <c r="J3" s="362" t="s">
        <v>153</v>
      </c>
      <c r="K3" s="363" t="s">
        <v>155</v>
      </c>
      <c r="L3" s="364" t="s">
        <v>156</v>
      </c>
      <c r="M3" s="364" t="s">
        <v>157</v>
      </c>
      <c r="N3" s="365" t="s">
        <v>158</v>
      </c>
      <c r="P3" s="362"/>
      <c r="Q3" s="362" t="s">
        <v>146</v>
      </c>
      <c r="R3" s="362" t="s">
        <v>147</v>
      </c>
      <c r="S3" s="362" t="s">
        <v>148</v>
      </c>
      <c r="T3" s="362" t="s">
        <v>149</v>
      </c>
      <c r="U3" s="362" t="s">
        <v>150</v>
      </c>
      <c r="V3" s="362" t="s">
        <v>151</v>
      </c>
      <c r="W3" s="362" t="s">
        <v>152</v>
      </c>
      <c r="X3" s="362" t="s">
        <v>153</v>
      </c>
      <c r="Y3" s="362" t="s">
        <v>154</v>
      </c>
      <c r="Z3" s="363" t="s">
        <v>155</v>
      </c>
      <c r="AA3" s="364" t="s">
        <v>156</v>
      </c>
      <c r="AB3" s="364" t="s">
        <v>157</v>
      </c>
      <c r="AC3" s="366" t="s">
        <v>159</v>
      </c>
    </row>
    <row r="4" spans="1:31" ht="13.8" thickBot="1">
      <c r="A4" s="189" t="s">
        <v>144</v>
      </c>
      <c r="B4" s="190">
        <f t="shared" ref="B4:M4" si="0">AVERAGE(B8:B19)</f>
        <v>68.083333333333329</v>
      </c>
      <c r="C4" s="190">
        <f t="shared" si="0"/>
        <v>56.083333333333336</v>
      </c>
      <c r="D4" s="190">
        <f t="shared" si="0"/>
        <v>67.333333333333329</v>
      </c>
      <c r="E4" s="190">
        <f t="shared" si="0"/>
        <v>103.25</v>
      </c>
      <c r="F4" s="190">
        <f t="shared" si="0"/>
        <v>188.08333333333334</v>
      </c>
      <c r="G4" s="190">
        <f t="shared" si="0"/>
        <v>415.33333333333331</v>
      </c>
      <c r="H4" s="190">
        <f t="shared" ref="H4:I4" si="1">AVERAGE(H8:H19)</f>
        <v>607.08333333333337</v>
      </c>
      <c r="I4" s="190">
        <f t="shared" si="1"/>
        <v>866.25</v>
      </c>
      <c r="J4" s="190">
        <f t="shared" ref="J4" si="2">AVERAGE(J8:J19)</f>
        <v>555.5</v>
      </c>
      <c r="K4" s="190">
        <f t="shared" ref="K4" si="3">AVERAGE(K8:K19)</f>
        <v>365.91666666666669</v>
      </c>
      <c r="L4" s="190">
        <f t="shared" si="0"/>
        <v>224.41666666666666</v>
      </c>
      <c r="M4" s="190">
        <f t="shared" si="0"/>
        <v>136.41666666666666</v>
      </c>
      <c r="N4" s="190">
        <f>AVERAGE(N8:N19)</f>
        <v>3653.75</v>
      </c>
      <c r="O4" s="5"/>
      <c r="P4" s="191" t="str">
        <f>+A4</f>
        <v xml:space="preserve"> </v>
      </c>
      <c r="Q4" s="190">
        <f t="shared" ref="Q4:AC4" si="4">AVERAGE(Q8:Q19)</f>
        <v>8.1666666666666661</v>
      </c>
      <c r="R4" s="190">
        <f t="shared" si="4"/>
        <v>8.75</v>
      </c>
      <c r="S4" s="190">
        <f t="shared" si="4"/>
        <v>13.25</v>
      </c>
      <c r="T4" s="190">
        <f t="shared" ref="T4:Y4" si="5">AVERAGE(T8:T19)</f>
        <v>6.5</v>
      </c>
      <c r="U4" s="190">
        <f t="shared" si="5"/>
        <v>9.1666666666666661</v>
      </c>
      <c r="V4" s="190">
        <f t="shared" si="5"/>
        <v>8.9166666666666661</v>
      </c>
      <c r="W4" s="190">
        <f t="shared" si="5"/>
        <v>8.0833333333333339</v>
      </c>
      <c r="X4" s="190">
        <f t="shared" si="5"/>
        <v>10.833333333333334</v>
      </c>
      <c r="Y4" s="190">
        <f t="shared" si="5"/>
        <v>9.1666666666666661</v>
      </c>
      <c r="Z4" s="190">
        <f t="shared" ref="Z4" si="6">AVERAGE(Z8:Z19)</f>
        <v>18.75</v>
      </c>
      <c r="AA4" s="190">
        <f t="shared" si="4"/>
        <v>11.25</v>
      </c>
      <c r="AB4" s="190">
        <f t="shared" si="4"/>
        <v>11.583333333333334</v>
      </c>
      <c r="AC4" s="190">
        <f t="shared" si="4"/>
        <v>124.41666666666667</v>
      </c>
    </row>
    <row r="5" spans="1:31" ht="19.95" customHeight="1" thickBot="1">
      <c r="A5" s="152" t="s">
        <v>144</v>
      </c>
      <c r="B5" s="152" t="s">
        <v>144</v>
      </c>
      <c r="C5" s="152" t="s">
        <v>144</v>
      </c>
      <c r="D5" s="152" t="s">
        <v>144</v>
      </c>
      <c r="E5" s="152" t="s">
        <v>144</v>
      </c>
      <c r="F5" s="152" t="s">
        <v>144</v>
      </c>
      <c r="G5" s="152" t="s">
        <v>144</v>
      </c>
      <c r="H5" s="152" t="s">
        <v>144</v>
      </c>
      <c r="I5" s="152" t="s">
        <v>144</v>
      </c>
      <c r="J5" s="152" t="s">
        <v>144</v>
      </c>
      <c r="K5" s="367" t="s">
        <v>160</v>
      </c>
      <c r="L5" s="152"/>
      <c r="M5" s="152"/>
      <c r="N5" s="139"/>
      <c r="O5" s="65"/>
      <c r="P5" s="368"/>
      <c r="Q5" s="368"/>
      <c r="R5" s="368"/>
      <c r="S5" s="368"/>
      <c r="T5" s="368"/>
      <c r="U5" s="368"/>
      <c r="V5" s="368"/>
      <c r="W5" s="368"/>
      <c r="X5" s="368"/>
      <c r="Y5" s="368"/>
      <c r="Z5" s="367" t="s">
        <v>160</v>
      </c>
      <c r="AA5" s="152"/>
      <c r="AB5" s="152"/>
      <c r="AC5" s="139"/>
      <c r="AE5" s="1" t="s">
        <v>207</v>
      </c>
    </row>
    <row r="6" spans="1:31" ht="19.95" customHeight="1" thickBot="1">
      <c r="A6" s="152" t="s">
        <v>144</v>
      </c>
      <c r="B6" s="152" t="s">
        <v>144</v>
      </c>
      <c r="C6" s="152" t="s">
        <v>144</v>
      </c>
      <c r="D6" s="152" t="s">
        <v>144</v>
      </c>
      <c r="E6" s="152" t="s">
        <v>144</v>
      </c>
      <c r="F6" s="249" t="s">
        <v>144</v>
      </c>
      <c r="G6" s="249" t="s">
        <v>144</v>
      </c>
      <c r="H6" s="249" t="s">
        <v>144</v>
      </c>
      <c r="I6" s="249" t="s">
        <v>144</v>
      </c>
      <c r="J6" s="249" t="s">
        <v>144</v>
      </c>
      <c r="K6" s="367">
        <v>131</v>
      </c>
      <c r="L6" s="249" t="s">
        <v>41</v>
      </c>
      <c r="M6" s="152"/>
      <c r="N6" s="184"/>
      <c r="O6" s="65"/>
      <c r="P6" s="369"/>
      <c r="Q6" s="369"/>
      <c r="R6" s="369"/>
      <c r="S6" s="369"/>
      <c r="T6" s="369"/>
      <c r="U6" s="369"/>
      <c r="V6" s="369"/>
      <c r="W6" s="369"/>
      <c r="X6" s="369"/>
      <c r="Y6" s="369"/>
      <c r="Z6" s="367">
        <v>1</v>
      </c>
      <c r="AA6" s="152"/>
      <c r="AB6" s="152"/>
      <c r="AC6" s="184"/>
    </row>
    <row r="7" spans="1:31" ht="19.95" customHeight="1" thickBot="1">
      <c r="A7" s="374" t="s">
        <v>213</v>
      </c>
      <c r="B7" s="250">
        <v>102</v>
      </c>
      <c r="C7" s="250">
        <v>102</v>
      </c>
      <c r="D7" s="250">
        <v>115</v>
      </c>
      <c r="E7" s="250">
        <v>122</v>
      </c>
      <c r="F7" s="520">
        <v>257</v>
      </c>
      <c r="G7" s="520">
        <v>307</v>
      </c>
      <c r="H7" s="520">
        <v>518</v>
      </c>
      <c r="I7" s="521">
        <v>705</v>
      </c>
      <c r="J7" s="522">
        <v>532</v>
      </c>
      <c r="K7" s="522">
        <v>225</v>
      </c>
      <c r="L7" s="523"/>
      <c r="M7" s="247"/>
      <c r="N7" s="370"/>
      <c r="O7" s="65"/>
      <c r="P7" s="371" t="s">
        <v>161</v>
      </c>
      <c r="Q7" s="372">
        <v>4</v>
      </c>
      <c r="R7" s="371">
        <v>4</v>
      </c>
      <c r="S7" s="371">
        <v>4</v>
      </c>
      <c r="T7" s="373">
        <v>8</v>
      </c>
      <c r="U7" s="371">
        <v>1</v>
      </c>
      <c r="V7" s="371">
        <v>2</v>
      </c>
      <c r="W7" s="371">
        <v>6</v>
      </c>
      <c r="X7" s="478">
        <v>21</v>
      </c>
      <c r="Y7" s="498">
        <v>12</v>
      </c>
      <c r="Z7" s="498">
        <v>3</v>
      </c>
      <c r="AA7" s="152"/>
      <c r="AB7" s="152"/>
      <c r="AC7" s="370"/>
    </row>
    <row r="8" spans="1:31" ht="18" customHeight="1" thickBot="1">
      <c r="A8" s="374" t="s">
        <v>162</v>
      </c>
      <c r="B8" s="375">
        <v>82</v>
      </c>
      <c r="C8" s="376">
        <v>62</v>
      </c>
      <c r="D8" s="376">
        <v>99</v>
      </c>
      <c r="E8" s="376">
        <v>112</v>
      </c>
      <c r="F8" s="517">
        <v>224</v>
      </c>
      <c r="G8" s="517">
        <v>526</v>
      </c>
      <c r="H8" s="517">
        <v>521</v>
      </c>
      <c r="I8" s="518">
        <v>768</v>
      </c>
      <c r="J8" s="519">
        <v>454</v>
      </c>
      <c r="K8" s="519">
        <v>390</v>
      </c>
      <c r="L8" s="519">
        <v>416</v>
      </c>
      <c r="M8" s="377">
        <v>154</v>
      </c>
      <c r="N8" s="378">
        <f>SUM(B8:M8)</f>
        <v>3808</v>
      </c>
      <c r="O8" s="5"/>
      <c r="P8" s="248" t="s">
        <v>162</v>
      </c>
      <c r="Q8" s="379">
        <v>1</v>
      </c>
      <c r="R8" s="380">
        <v>1</v>
      </c>
      <c r="S8" s="380">
        <v>4</v>
      </c>
      <c r="T8" s="380">
        <v>2</v>
      </c>
      <c r="U8" s="380">
        <v>2</v>
      </c>
      <c r="V8" s="376">
        <v>7</v>
      </c>
      <c r="W8" s="376">
        <v>7</v>
      </c>
      <c r="X8" s="376">
        <v>3</v>
      </c>
      <c r="Y8" s="376">
        <v>1</v>
      </c>
      <c r="Z8" s="381">
        <v>7</v>
      </c>
      <c r="AA8" s="381">
        <v>7</v>
      </c>
      <c r="AB8" s="382">
        <v>5</v>
      </c>
      <c r="AC8" s="383">
        <f>SUM(Q8:AB8)</f>
        <v>47</v>
      </c>
    </row>
    <row r="9" spans="1:31" ht="18" customHeight="1" thickBot="1">
      <c r="A9" s="384" t="s">
        <v>163</v>
      </c>
      <c r="B9" s="185">
        <v>81</v>
      </c>
      <c r="C9" s="186">
        <v>39</v>
      </c>
      <c r="D9" s="186">
        <v>72</v>
      </c>
      <c r="E9" s="187">
        <v>89</v>
      </c>
      <c r="F9" s="187">
        <v>258</v>
      </c>
      <c r="G9" s="187">
        <v>416</v>
      </c>
      <c r="H9" s="262">
        <v>554</v>
      </c>
      <c r="I9" s="262">
        <v>568</v>
      </c>
      <c r="J9" s="261">
        <v>578</v>
      </c>
      <c r="K9" s="187">
        <v>337</v>
      </c>
      <c r="L9" s="187">
        <v>169</v>
      </c>
      <c r="M9" s="187">
        <v>168</v>
      </c>
      <c r="N9" s="188">
        <f t="shared" ref="N9:N20" si="7">SUM(B9:M9)</f>
        <v>3329</v>
      </c>
      <c r="O9" s="67" t="s">
        <v>17</v>
      </c>
      <c r="P9" s="385" t="s">
        <v>163</v>
      </c>
      <c r="Q9" s="235">
        <v>0</v>
      </c>
      <c r="R9" s="236">
        <v>5</v>
      </c>
      <c r="S9" s="236">
        <v>4</v>
      </c>
      <c r="T9" s="236">
        <v>1</v>
      </c>
      <c r="U9" s="236">
        <v>1</v>
      </c>
      <c r="V9" s="236">
        <v>1</v>
      </c>
      <c r="W9" s="236">
        <v>1</v>
      </c>
      <c r="X9" s="236">
        <v>1</v>
      </c>
      <c r="Y9" s="235">
        <v>0</v>
      </c>
      <c r="Z9" s="235">
        <v>0</v>
      </c>
      <c r="AA9" s="235">
        <v>0</v>
      </c>
      <c r="AB9" s="235">
        <v>2</v>
      </c>
      <c r="AC9" s="230">
        <f t="shared" ref="AC9:AC20" si="8">SUM(Q9:AB9)</f>
        <v>16</v>
      </c>
    </row>
    <row r="10" spans="1:31" ht="18" customHeight="1" thickBot="1">
      <c r="A10" s="384" t="s">
        <v>164</v>
      </c>
      <c r="B10" s="159">
        <v>81</v>
      </c>
      <c r="C10" s="159">
        <v>48</v>
      </c>
      <c r="D10" s="160">
        <v>71</v>
      </c>
      <c r="E10" s="159">
        <v>128</v>
      </c>
      <c r="F10" s="159">
        <v>171</v>
      </c>
      <c r="G10" s="159">
        <v>350</v>
      </c>
      <c r="H10" s="263">
        <v>569</v>
      </c>
      <c r="I10" s="159">
        <v>553</v>
      </c>
      <c r="J10" s="159">
        <v>458</v>
      </c>
      <c r="K10" s="159">
        <v>306</v>
      </c>
      <c r="L10" s="159">
        <v>220</v>
      </c>
      <c r="M10" s="160">
        <v>229</v>
      </c>
      <c r="N10" s="178">
        <f t="shared" si="7"/>
        <v>3184</v>
      </c>
      <c r="O10" s="151"/>
      <c r="P10" s="385" t="s">
        <v>164</v>
      </c>
      <c r="Q10" s="386">
        <v>1</v>
      </c>
      <c r="R10" s="386">
        <v>2</v>
      </c>
      <c r="S10" s="386">
        <v>1</v>
      </c>
      <c r="T10" s="386">
        <v>0</v>
      </c>
      <c r="U10" s="386">
        <v>0</v>
      </c>
      <c r="V10" s="386">
        <v>0</v>
      </c>
      <c r="W10" s="386">
        <v>1</v>
      </c>
      <c r="X10" s="386">
        <v>1</v>
      </c>
      <c r="Y10" s="386">
        <v>0</v>
      </c>
      <c r="Z10" s="386">
        <v>1</v>
      </c>
      <c r="AA10" s="386">
        <v>0</v>
      </c>
      <c r="AB10" s="386">
        <v>0</v>
      </c>
      <c r="AC10" s="387">
        <f t="shared" si="8"/>
        <v>7</v>
      </c>
    </row>
    <row r="11" spans="1:31" ht="18" customHeight="1" thickBot="1">
      <c r="A11" s="388" t="s">
        <v>165</v>
      </c>
      <c r="B11" s="389">
        <v>112</v>
      </c>
      <c r="C11" s="389">
        <v>85</v>
      </c>
      <c r="D11" s="389">
        <v>60</v>
      </c>
      <c r="E11" s="389">
        <v>97</v>
      </c>
      <c r="F11" s="389">
        <v>95</v>
      </c>
      <c r="G11" s="389">
        <v>305</v>
      </c>
      <c r="H11" s="390">
        <v>544</v>
      </c>
      <c r="I11" s="389">
        <v>449</v>
      </c>
      <c r="J11" s="389">
        <v>475</v>
      </c>
      <c r="K11" s="389">
        <v>505</v>
      </c>
      <c r="L11" s="389">
        <v>219</v>
      </c>
      <c r="M11" s="391">
        <v>98</v>
      </c>
      <c r="N11" s="158">
        <f t="shared" si="7"/>
        <v>3044</v>
      </c>
      <c r="O11" s="67"/>
      <c r="P11" s="384" t="s">
        <v>165</v>
      </c>
      <c r="Q11" s="392">
        <v>16</v>
      </c>
      <c r="R11" s="392">
        <v>1</v>
      </c>
      <c r="S11" s="392">
        <v>19</v>
      </c>
      <c r="T11" s="392">
        <v>3</v>
      </c>
      <c r="U11" s="392">
        <v>13</v>
      </c>
      <c r="V11" s="392">
        <v>1</v>
      </c>
      <c r="W11" s="392">
        <v>2</v>
      </c>
      <c r="X11" s="392">
        <v>2</v>
      </c>
      <c r="Y11" s="392">
        <v>0</v>
      </c>
      <c r="Z11" s="393">
        <v>24</v>
      </c>
      <c r="AA11" s="392">
        <v>4</v>
      </c>
      <c r="AB11" s="392">
        <v>2</v>
      </c>
      <c r="AC11" s="394">
        <f t="shared" si="8"/>
        <v>87</v>
      </c>
    </row>
    <row r="12" spans="1:31" ht="18" customHeight="1" thickBot="1">
      <c r="A12" s="395" t="s">
        <v>166</v>
      </c>
      <c r="B12" s="140">
        <v>84</v>
      </c>
      <c r="C12" s="140">
        <v>100</v>
      </c>
      <c r="D12" s="141">
        <v>77</v>
      </c>
      <c r="E12" s="141">
        <v>80</v>
      </c>
      <c r="F12" s="79">
        <v>236</v>
      </c>
      <c r="G12" s="79">
        <v>438</v>
      </c>
      <c r="H12" s="80">
        <v>631</v>
      </c>
      <c r="I12" s="264">
        <v>752</v>
      </c>
      <c r="J12" s="78">
        <v>523</v>
      </c>
      <c r="K12" s="79">
        <v>427</v>
      </c>
      <c r="L12" s="78">
        <v>253</v>
      </c>
      <c r="M12" s="142">
        <v>136</v>
      </c>
      <c r="N12" s="396">
        <f t="shared" si="7"/>
        <v>3737</v>
      </c>
      <c r="O12" s="67"/>
      <c r="P12" s="397" t="s">
        <v>167</v>
      </c>
      <c r="Q12" s="398">
        <v>7</v>
      </c>
      <c r="R12" s="398">
        <v>7</v>
      </c>
      <c r="S12" s="399">
        <v>13</v>
      </c>
      <c r="T12" s="399">
        <v>3</v>
      </c>
      <c r="U12" s="399">
        <v>8</v>
      </c>
      <c r="V12" s="399">
        <v>11</v>
      </c>
      <c r="W12" s="398">
        <v>5</v>
      </c>
      <c r="X12" s="399">
        <v>11</v>
      </c>
      <c r="Y12" s="399">
        <v>9</v>
      </c>
      <c r="Z12" s="399">
        <v>9</v>
      </c>
      <c r="AA12" s="400">
        <v>20</v>
      </c>
      <c r="AB12" s="400">
        <v>37</v>
      </c>
      <c r="AC12" s="401">
        <f t="shared" si="8"/>
        <v>140</v>
      </c>
    </row>
    <row r="13" spans="1:31" ht="18" customHeight="1" thickBot="1">
      <c r="A13" s="395" t="s">
        <v>168</v>
      </c>
      <c r="B13" s="399">
        <v>41</v>
      </c>
      <c r="C13" s="399">
        <v>44</v>
      </c>
      <c r="D13" s="399">
        <v>67</v>
      </c>
      <c r="E13" s="399">
        <v>103</v>
      </c>
      <c r="F13" s="392">
        <v>311</v>
      </c>
      <c r="G13" s="399">
        <v>415</v>
      </c>
      <c r="H13" s="399">
        <v>539</v>
      </c>
      <c r="I13" s="393">
        <v>1165</v>
      </c>
      <c r="J13" s="399">
        <v>534</v>
      </c>
      <c r="K13" s="399">
        <v>297</v>
      </c>
      <c r="L13" s="398">
        <v>205</v>
      </c>
      <c r="M13" s="402">
        <v>92</v>
      </c>
      <c r="N13" s="403">
        <f t="shared" si="7"/>
        <v>3813</v>
      </c>
      <c r="O13" s="67"/>
      <c r="P13" s="404" t="s">
        <v>168</v>
      </c>
      <c r="Q13" s="399">
        <v>9</v>
      </c>
      <c r="R13" s="399">
        <v>22</v>
      </c>
      <c r="S13" s="398">
        <v>18</v>
      </c>
      <c r="T13" s="399">
        <v>9</v>
      </c>
      <c r="U13" s="405">
        <v>21</v>
      </c>
      <c r="V13" s="399">
        <v>14</v>
      </c>
      <c r="W13" s="399">
        <v>6</v>
      </c>
      <c r="X13" s="399">
        <v>13</v>
      </c>
      <c r="Y13" s="399">
        <v>7</v>
      </c>
      <c r="Z13" s="406">
        <v>81</v>
      </c>
      <c r="AA13" s="405">
        <v>31</v>
      </c>
      <c r="AB13" s="406">
        <v>37</v>
      </c>
      <c r="AC13" s="407">
        <f t="shared" si="8"/>
        <v>268</v>
      </c>
    </row>
    <row r="14" spans="1:31" ht="18" customHeight="1" thickBot="1">
      <c r="A14" s="395" t="s">
        <v>169</v>
      </c>
      <c r="B14" s="399">
        <v>57</v>
      </c>
      <c r="C14" s="398">
        <v>35</v>
      </c>
      <c r="D14" s="399">
        <v>95</v>
      </c>
      <c r="E14" s="398">
        <v>112</v>
      </c>
      <c r="F14" s="399">
        <v>131</v>
      </c>
      <c r="G14" s="408">
        <v>340</v>
      </c>
      <c r="H14" s="408">
        <v>483</v>
      </c>
      <c r="I14" s="409">
        <v>1339</v>
      </c>
      <c r="J14" s="408">
        <v>614</v>
      </c>
      <c r="K14" s="408">
        <v>349</v>
      </c>
      <c r="L14" s="408">
        <v>236</v>
      </c>
      <c r="M14" s="410">
        <v>68</v>
      </c>
      <c r="N14" s="396">
        <f t="shared" si="7"/>
        <v>3859</v>
      </c>
      <c r="O14" s="67"/>
      <c r="P14" s="404" t="s">
        <v>169</v>
      </c>
      <c r="Q14" s="399">
        <v>19</v>
      </c>
      <c r="R14" s="399">
        <v>12</v>
      </c>
      <c r="S14" s="399">
        <v>8</v>
      </c>
      <c r="T14" s="398">
        <v>12</v>
      </c>
      <c r="U14" s="399">
        <v>7</v>
      </c>
      <c r="V14" s="399">
        <v>15</v>
      </c>
      <c r="W14" s="408">
        <v>16</v>
      </c>
      <c r="X14" s="410">
        <v>12</v>
      </c>
      <c r="Y14" s="398">
        <v>16</v>
      </c>
      <c r="Z14" s="399">
        <v>6</v>
      </c>
      <c r="AA14" s="398">
        <v>12</v>
      </c>
      <c r="AB14" s="398">
        <v>6</v>
      </c>
      <c r="AC14" s="401">
        <f t="shared" si="8"/>
        <v>141</v>
      </c>
    </row>
    <row r="15" spans="1:31" ht="18" hidden="1" customHeight="1" thickBot="1">
      <c r="A15" s="395" t="s">
        <v>170</v>
      </c>
      <c r="B15" s="411">
        <v>68</v>
      </c>
      <c r="C15" s="399">
        <v>42</v>
      </c>
      <c r="D15" s="399">
        <v>44</v>
      </c>
      <c r="E15" s="398">
        <v>75</v>
      </c>
      <c r="F15" s="398">
        <v>135</v>
      </c>
      <c r="G15" s="398">
        <v>448</v>
      </c>
      <c r="H15" s="399">
        <v>507</v>
      </c>
      <c r="I15" s="399">
        <v>808</v>
      </c>
      <c r="J15" s="405">
        <v>795</v>
      </c>
      <c r="K15" s="398">
        <v>313</v>
      </c>
      <c r="L15" s="398">
        <v>246</v>
      </c>
      <c r="M15" s="398">
        <v>143</v>
      </c>
      <c r="N15" s="396">
        <f t="shared" si="7"/>
        <v>3624</v>
      </c>
      <c r="O15" s="67"/>
      <c r="P15" s="404" t="s">
        <v>170</v>
      </c>
      <c r="Q15" s="412">
        <v>9</v>
      </c>
      <c r="R15" s="399">
        <v>16</v>
      </c>
      <c r="S15" s="399">
        <v>12</v>
      </c>
      <c r="T15" s="398">
        <v>6</v>
      </c>
      <c r="U15" s="413">
        <v>7</v>
      </c>
      <c r="V15" s="413">
        <v>14</v>
      </c>
      <c r="W15" s="399">
        <v>9</v>
      </c>
      <c r="X15" s="399">
        <v>14</v>
      </c>
      <c r="Y15" s="399">
        <v>9</v>
      </c>
      <c r="Z15" s="399">
        <v>9</v>
      </c>
      <c r="AA15" s="413">
        <v>8</v>
      </c>
      <c r="AB15" s="413">
        <v>7</v>
      </c>
      <c r="AC15" s="401">
        <f t="shared" si="8"/>
        <v>120</v>
      </c>
    </row>
    <row r="16" spans="1:31" ht="18" hidden="1" customHeight="1" thickBot="1">
      <c r="A16" s="414" t="s">
        <v>171</v>
      </c>
      <c r="B16" s="415">
        <v>71</v>
      </c>
      <c r="C16" s="415">
        <v>97</v>
      </c>
      <c r="D16" s="415">
        <v>61</v>
      </c>
      <c r="E16" s="416">
        <v>105</v>
      </c>
      <c r="F16" s="416">
        <v>198</v>
      </c>
      <c r="G16" s="416">
        <v>442</v>
      </c>
      <c r="H16" s="417">
        <v>790</v>
      </c>
      <c r="I16" s="418">
        <v>674</v>
      </c>
      <c r="J16" s="418">
        <v>594</v>
      </c>
      <c r="K16" s="416">
        <v>275</v>
      </c>
      <c r="L16" s="416">
        <v>133</v>
      </c>
      <c r="M16" s="416">
        <v>108</v>
      </c>
      <c r="N16" s="396">
        <f t="shared" si="7"/>
        <v>3548</v>
      </c>
      <c r="O16" s="5"/>
      <c r="P16" s="153" t="s">
        <v>171</v>
      </c>
      <c r="Q16" s="415">
        <v>7</v>
      </c>
      <c r="R16" s="415">
        <v>13</v>
      </c>
      <c r="S16" s="415">
        <v>12</v>
      </c>
      <c r="T16" s="416">
        <v>11</v>
      </c>
      <c r="U16" s="416">
        <v>12</v>
      </c>
      <c r="V16" s="416">
        <v>15</v>
      </c>
      <c r="W16" s="416">
        <v>20</v>
      </c>
      <c r="X16" s="416">
        <v>15</v>
      </c>
      <c r="Y16" s="416">
        <v>15</v>
      </c>
      <c r="Z16" s="416">
        <v>20</v>
      </c>
      <c r="AA16" s="416">
        <v>9</v>
      </c>
      <c r="AB16" s="416">
        <v>7</v>
      </c>
      <c r="AC16" s="419">
        <f t="shared" si="8"/>
        <v>156</v>
      </c>
    </row>
    <row r="17" spans="1:31" ht="13.8" hidden="1" thickBot="1">
      <c r="A17" s="8" t="s">
        <v>172</v>
      </c>
      <c r="B17" s="412">
        <v>38</v>
      </c>
      <c r="C17" s="416">
        <v>19</v>
      </c>
      <c r="D17" s="416">
        <v>38</v>
      </c>
      <c r="E17" s="416">
        <v>203</v>
      </c>
      <c r="F17" s="416">
        <v>146</v>
      </c>
      <c r="G17" s="416">
        <v>439</v>
      </c>
      <c r="H17" s="417">
        <v>964</v>
      </c>
      <c r="I17" s="417">
        <v>1154</v>
      </c>
      <c r="J17" s="416">
        <v>423</v>
      </c>
      <c r="K17" s="416">
        <v>388</v>
      </c>
      <c r="L17" s="416">
        <v>176</v>
      </c>
      <c r="M17" s="416">
        <v>143</v>
      </c>
      <c r="N17" s="420">
        <f t="shared" si="7"/>
        <v>4131</v>
      </c>
      <c r="O17" s="5"/>
      <c r="P17" s="7" t="s">
        <v>172</v>
      </c>
      <c r="Q17" s="416">
        <v>7</v>
      </c>
      <c r="R17" s="416">
        <v>7</v>
      </c>
      <c r="S17" s="416">
        <v>8</v>
      </c>
      <c r="T17" s="416">
        <v>12</v>
      </c>
      <c r="U17" s="416">
        <v>9</v>
      </c>
      <c r="V17" s="416">
        <v>6</v>
      </c>
      <c r="W17" s="416">
        <v>11</v>
      </c>
      <c r="X17" s="416">
        <v>8</v>
      </c>
      <c r="Y17" s="416">
        <v>16</v>
      </c>
      <c r="Z17" s="416">
        <v>40</v>
      </c>
      <c r="AA17" s="416">
        <v>17</v>
      </c>
      <c r="AB17" s="416">
        <v>16</v>
      </c>
      <c r="AC17" s="416">
        <f t="shared" si="8"/>
        <v>157</v>
      </c>
    </row>
    <row r="18" spans="1:31" ht="13.8" hidden="1" thickBot="1">
      <c r="A18" s="143" t="s">
        <v>173</v>
      </c>
      <c r="B18" s="418">
        <v>49</v>
      </c>
      <c r="C18" s="418">
        <v>63</v>
      </c>
      <c r="D18" s="418">
        <v>50</v>
      </c>
      <c r="E18" s="418">
        <v>71</v>
      </c>
      <c r="F18" s="418">
        <v>144</v>
      </c>
      <c r="G18" s="418">
        <v>374</v>
      </c>
      <c r="H18" s="421">
        <v>729</v>
      </c>
      <c r="I18" s="421">
        <v>1097</v>
      </c>
      <c r="J18" s="421">
        <v>650</v>
      </c>
      <c r="K18" s="418">
        <v>397</v>
      </c>
      <c r="L18" s="418">
        <v>192</v>
      </c>
      <c r="M18" s="418">
        <v>217</v>
      </c>
      <c r="N18" s="420">
        <f t="shared" si="7"/>
        <v>4033</v>
      </c>
      <c r="O18" s="5"/>
      <c r="P18" s="9" t="s">
        <v>173</v>
      </c>
      <c r="Q18" s="418">
        <v>10</v>
      </c>
      <c r="R18" s="418">
        <v>6</v>
      </c>
      <c r="S18" s="418">
        <v>14</v>
      </c>
      <c r="T18" s="418">
        <v>10</v>
      </c>
      <c r="U18" s="418">
        <v>10</v>
      </c>
      <c r="V18" s="418">
        <v>19</v>
      </c>
      <c r="W18" s="418">
        <v>11</v>
      </c>
      <c r="X18" s="418">
        <v>20</v>
      </c>
      <c r="Y18" s="418">
        <v>15</v>
      </c>
      <c r="Z18" s="418">
        <v>8</v>
      </c>
      <c r="AA18" s="418">
        <v>11</v>
      </c>
      <c r="AB18" s="418">
        <v>8</v>
      </c>
      <c r="AC18" s="416">
        <f t="shared" si="8"/>
        <v>142</v>
      </c>
    </row>
    <row r="19" spans="1:31" ht="13.8" hidden="1" thickBot="1">
      <c r="A19" s="8" t="s">
        <v>174</v>
      </c>
      <c r="B19" s="418">
        <v>53</v>
      </c>
      <c r="C19" s="418">
        <v>39</v>
      </c>
      <c r="D19" s="418">
        <v>74</v>
      </c>
      <c r="E19" s="418">
        <v>64</v>
      </c>
      <c r="F19" s="418">
        <v>208</v>
      </c>
      <c r="G19" s="418">
        <v>491</v>
      </c>
      <c r="H19" s="418">
        <v>454</v>
      </c>
      <c r="I19" s="421">
        <v>1068</v>
      </c>
      <c r="J19" s="418">
        <v>568</v>
      </c>
      <c r="K19" s="418">
        <v>407</v>
      </c>
      <c r="L19" s="418">
        <v>228</v>
      </c>
      <c r="M19" s="418">
        <v>81</v>
      </c>
      <c r="N19" s="422">
        <f t="shared" si="7"/>
        <v>3735</v>
      </c>
      <c r="O19" s="5"/>
      <c r="P19" s="7" t="s">
        <v>174</v>
      </c>
      <c r="Q19" s="418">
        <v>12</v>
      </c>
      <c r="R19" s="418">
        <v>13</v>
      </c>
      <c r="S19" s="418">
        <v>46</v>
      </c>
      <c r="T19" s="418">
        <v>9</v>
      </c>
      <c r="U19" s="418">
        <v>20</v>
      </c>
      <c r="V19" s="418">
        <v>4</v>
      </c>
      <c r="W19" s="418">
        <v>8</v>
      </c>
      <c r="X19" s="418">
        <v>30</v>
      </c>
      <c r="Y19" s="418">
        <v>22</v>
      </c>
      <c r="Z19" s="418">
        <v>20</v>
      </c>
      <c r="AA19" s="418">
        <v>16</v>
      </c>
      <c r="AB19" s="418">
        <v>12</v>
      </c>
      <c r="AC19" s="423">
        <f t="shared" si="8"/>
        <v>212</v>
      </c>
    </row>
    <row r="20" spans="1:31" ht="13.8" hidden="1" thickBot="1">
      <c r="A20" s="8" t="s">
        <v>175</v>
      </c>
      <c r="B20" s="424">
        <v>67</v>
      </c>
      <c r="C20" s="424">
        <v>62</v>
      </c>
      <c r="D20" s="424">
        <v>57</v>
      </c>
      <c r="E20" s="424">
        <v>77</v>
      </c>
      <c r="F20" s="424">
        <v>473</v>
      </c>
      <c r="G20" s="424">
        <v>468</v>
      </c>
      <c r="H20" s="425">
        <v>659</v>
      </c>
      <c r="I20" s="424">
        <v>851</v>
      </c>
      <c r="J20" s="424">
        <v>542</v>
      </c>
      <c r="K20" s="424">
        <v>270</v>
      </c>
      <c r="L20" s="424">
        <v>208</v>
      </c>
      <c r="M20" s="424">
        <v>174</v>
      </c>
      <c r="N20" s="426">
        <f t="shared" si="7"/>
        <v>3908</v>
      </c>
      <c r="O20" s="5" t="s">
        <v>3</v>
      </c>
      <c r="P20" s="9" t="s">
        <v>175</v>
      </c>
      <c r="Q20" s="418">
        <v>6</v>
      </c>
      <c r="R20" s="418">
        <v>25</v>
      </c>
      <c r="S20" s="418">
        <v>29</v>
      </c>
      <c r="T20" s="418">
        <v>4</v>
      </c>
      <c r="U20" s="418">
        <v>17</v>
      </c>
      <c r="V20" s="418">
        <v>19</v>
      </c>
      <c r="W20" s="418">
        <v>14</v>
      </c>
      <c r="X20" s="418">
        <v>37</v>
      </c>
      <c r="Y20" s="427">
        <v>76</v>
      </c>
      <c r="Z20" s="418">
        <v>34</v>
      </c>
      <c r="AA20" s="418">
        <v>17</v>
      </c>
      <c r="AB20" s="418">
        <v>18</v>
      </c>
      <c r="AC20" s="423">
        <f t="shared" si="8"/>
        <v>296</v>
      </c>
    </row>
    <row r="21" spans="1:31">
      <c r="A21" s="10"/>
      <c r="B21" s="144"/>
      <c r="C21" s="144"/>
      <c r="D21" s="144"/>
      <c r="E21" s="144"/>
      <c r="F21" s="144"/>
      <c r="G21" s="144"/>
      <c r="H21" s="144"/>
      <c r="I21" s="144"/>
      <c r="J21" s="144"/>
      <c r="K21" s="144"/>
      <c r="L21" s="144"/>
      <c r="M21" s="144"/>
      <c r="N21" s="11"/>
      <c r="O21" s="5"/>
      <c r="P21" s="12"/>
      <c r="Q21" s="145"/>
      <c r="R21" s="145"/>
      <c r="S21" s="145"/>
      <c r="T21" s="145"/>
      <c r="U21" s="145"/>
      <c r="V21" s="145"/>
      <c r="W21" s="145"/>
      <c r="X21" s="145"/>
      <c r="Y21" s="145"/>
      <c r="Z21" s="145"/>
      <c r="AA21" s="145"/>
      <c r="AB21" s="145"/>
      <c r="AC21" s="144"/>
    </row>
    <row r="22" spans="1:31" ht="13.5" customHeight="1">
      <c r="A22" s="735" t="s">
        <v>238</v>
      </c>
      <c r="B22" s="736"/>
      <c r="C22" s="736"/>
      <c r="D22" s="736"/>
      <c r="E22" s="736"/>
      <c r="F22" s="736"/>
      <c r="G22" s="736"/>
      <c r="H22" s="736"/>
      <c r="I22" s="736"/>
      <c r="J22" s="736"/>
      <c r="K22" s="736"/>
      <c r="L22" s="736"/>
      <c r="M22" s="736"/>
      <c r="N22" s="737"/>
      <c r="O22" s="5"/>
      <c r="P22" s="735" t="str">
        <f>+A22</f>
        <v>※2024年 第41週（10/7～10/13） 現在</v>
      </c>
      <c r="Q22" s="736"/>
      <c r="R22" s="736"/>
      <c r="S22" s="736"/>
      <c r="T22" s="736"/>
      <c r="U22" s="736"/>
      <c r="V22" s="736"/>
      <c r="W22" s="736"/>
      <c r="X22" s="736"/>
      <c r="Y22" s="736"/>
      <c r="Z22" s="736"/>
      <c r="AA22" s="736"/>
      <c r="AB22" s="736"/>
      <c r="AC22" s="737"/>
    </row>
    <row r="23" spans="1:31" ht="13.8" thickBot="1">
      <c r="A23" s="175" t="s">
        <v>41</v>
      </c>
      <c r="B23" s="5"/>
      <c r="C23" s="5"/>
      <c r="D23" s="5"/>
      <c r="E23" s="5"/>
      <c r="F23" s="5"/>
      <c r="G23" s="5" t="s">
        <v>17</v>
      </c>
      <c r="H23" s="5"/>
      <c r="I23" s="5"/>
      <c r="J23" s="5"/>
      <c r="K23" s="5"/>
      <c r="L23" s="5"/>
      <c r="M23" s="5"/>
      <c r="N23" s="14"/>
      <c r="O23" s="5"/>
      <c r="P23" s="176"/>
      <c r="Q23" s="5"/>
      <c r="R23" s="5"/>
      <c r="S23" s="5"/>
      <c r="T23" s="5"/>
      <c r="U23" s="5"/>
      <c r="V23" s="5"/>
      <c r="W23" s="5"/>
      <c r="X23" s="5"/>
      <c r="Y23" s="5"/>
      <c r="Z23" s="5"/>
      <c r="AA23" s="5"/>
      <c r="AB23" s="5"/>
      <c r="AC23" s="16"/>
    </row>
    <row r="24" spans="1:31" ht="33" customHeight="1" thickBot="1">
      <c r="A24" s="740" t="s">
        <v>176</v>
      </c>
      <c r="B24" s="741"/>
      <c r="C24" s="742"/>
      <c r="D24" s="738" t="s">
        <v>214</v>
      </c>
      <c r="E24" s="739"/>
      <c r="F24" s="5"/>
      <c r="G24" s="5" t="s">
        <v>17</v>
      </c>
      <c r="H24" s="5"/>
      <c r="I24" s="5"/>
      <c r="J24" s="5"/>
      <c r="K24" s="5"/>
      <c r="L24" s="5"/>
      <c r="M24" s="5"/>
      <c r="N24" s="14"/>
      <c r="O24" s="67" t="s">
        <v>17</v>
      </c>
      <c r="P24" s="93"/>
      <c r="Q24" s="428" t="s">
        <v>177</v>
      </c>
      <c r="R24" s="724" t="s">
        <v>237</v>
      </c>
      <c r="S24" s="725"/>
      <c r="T24" s="726"/>
      <c r="U24" s="5"/>
      <c r="V24" s="5"/>
      <c r="W24" s="5"/>
      <c r="X24" s="5"/>
      <c r="Y24" s="5"/>
      <c r="Z24" s="5"/>
      <c r="AA24" s="5"/>
      <c r="AB24" s="5"/>
      <c r="AC24" s="16"/>
      <c r="AE24" s="1" t="s">
        <v>207</v>
      </c>
    </row>
    <row r="25" spans="1:31" ht="15" customHeight="1">
      <c r="A25" s="13"/>
      <c r="B25" s="5"/>
      <c r="C25" s="5"/>
      <c r="D25" s="5" t="s">
        <v>3</v>
      </c>
      <c r="E25" s="5"/>
      <c r="F25" s="5"/>
      <c r="G25" s="5"/>
      <c r="H25" s="5"/>
      <c r="I25" s="5"/>
      <c r="J25" s="5"/>
      <c r="K25" s="5"/>
      <c r="L25" s="5"/>
      <c r="M25" s="5"/>
      <c r="N25" s="14"/>
      <c r="O25" s="67" t="s">
        <v>17</v>
      </c>
      <c r="P25" s="92"/>
      <c r="Q25" s="5"/>
      <c r="R25" s="5"/>
      <c r="S25" s="5"/>
      <c r="T25" s="5"/>
      <c r="U25" s="5"/>
      <c r="V25" s="5"/>
      <c r="W25" s="5"/>
      <c r="X25" s="5"/>
      <c r="Y25" s="5"/>
      <c r="Z25" s="5"/>
      <c r="AA25" s="5"/>
      <c r="AB25" s="5"/>
      <c r="AC25" s="16"/>
    </row>
    <row r="26" spans="1:31" ht="9" customHeight="1">
      <c r="A26" s="13"/>
      <c r="B26" s="5"/>
      <c r="C26" s="5"/>
      <c r="D26" s="5"/>
      <c r="E26" s="5"/>
      <c r="F26" s="5"/>
      <c r="G26" s="5"/>
      <c r="H26" s="5"/>
      <c r="I26" s="5"/>
      <c r="J26" s="5"/>
      <c r="K26" s="5"/>
      <c r="L26" s="5"/>
      <c r="M26" s="5"/>
      <c r="N26" s="14"/>
      <c r="O26" s="67" t="s">
        <v>17</v>
      </c>
      <c r="P26" s="15"/>
      <c r="Q26" s="5"/>
      <c r="R26" s="5"/>
      <c r="S26" s="5"/>
      <c r="T26" s="5"/>
      <c r="U26" s="5"/>
      <c r="V26" s="5"/>
      <c r="W26" s="5"/>
      <c r="X26" s="5"/>
      <c r="Y26" s="5"/>
      <c r="Z26" s="5"/>
      <c r="AA26" s="5"/>
      <c r="AB26" s="5"/>
      <c r="AC26" s="16"/>
    </row>
    <row r="27" spans="1:31">
      <c r="A27" s="13"/>
      <c r="B27" s="5"/>
      <c r="C27" s="5"/>
      <c r="D27" s="5"/>
      <c r="E27" s="5"/>
      <c r="F27" s="5"/>
      <c r="G27" s="5"/>
      <c r="H27" s="5"/>
      <c r="I27" s="5"/>
      <c r="J27" s="5"/>
      <c r="K27" s="5"/>
      <c r="L27" s="5"/>
      <c r="M27" s="5"/>
      <c r="N27" s="14"/>
      <c r="O27" s="5" t="s">
        <v>17</v>
      </c>
      <c r="P27" s="6"/>
      <c r="AC27" s="17"/>
    </row>
    <row r="28" spans="1:31">
      <c r="A28" s="13"/>
      <c r="B28" s="5"/>
      <c r="C28" s="5"/>
      <c r="D28" s="5"/>
      <c r="E28" s="5"/>
      <c r="F28" s="5"/>
      <c r="G28" s="5"/>
      <c r="H28" s="5"/>
      <c r="I28" s="5"/>
      <c r="J28" s="5"/>
      <c r="K28" s="5"/>
      <c r="L28" s="5"/>
      <c r="M28" s="5"/>
      <c r="N28" s="14"/>
      <c r="O28" s="5" t="s">
        <v>17</v>
      </c>
      <c r="P28" s="6"/>
      <c r="AC28" s="17"/>
    </row>
    <row r="29" spans="1:31">
      <c r="A29" s="13"/>
      <c r="B29" s="5"/>
      <c r="C29" s="5"/>
      <c r="D29" s="5"/>
      <c r="E29" s="5"/>
      <c r="F29" s="5"/>
      <c r="G29" s="5"/>
      <c r="H29" s="5"/>
      <c r="I29" s="5"/>
      <c r="J29" s="5"/>
      <c r="K29" s="5"/>
      <c r="L29" s="5"/>
      <c r="M29" s="5"/>
      <c r="N29" s="14"/>
      <c r="O29" s="5" t="s">
        <v>17</v>
      </c>
      <c r="P29" s="6"/>
      <c r="AC29" s="17"/>
      <c r="AD29" s="100"/>
    </row>
    <row r="30" spans="1:31">
      <c r="A30" s="13"/>
      <c r="B30" s="5"/>
      <c r="C30" s="5"/>
      <c r="D30" s="5"/>
      <c r="E30" s="5"/>
      <c r="F30" s="5"/>
      <c r="G30" s="5"/>
      <c r="H30" s="5"/>
      <c r="I30" s="5"/>
      <c r="J30" s="5"/>
      <c r="K30" s="5"/>
      <c r="L30" s="5"/>
      <c r="M30" s="5"/>
      <c r="N30" s="14"/>
      <c r="O30" s="5"/>
      <c r="P30" s="6"/>
      <c r="AC30" s="17"/>
    </row>
    <row r="31" spans="1:31" ht="21.6">
      <c r="A31" s="193" t="s">
        <v>178</v>
      </c>
      <c r="B31" s="5"/>
      <c r="C31" s="5"/>
      <c r="D31" s="5"/>
      <c r="E31" s="5"/>
      <c r="F31" s="5"/>
      <c r="G31" s="5"/>
      <c r="H31" s="5"/>
      <c r="I31" s="5"/>
      <c r="J31" s="5"/>
      <c r="K31" s="5"/>
      <c r="L31" s="5"/>
      <c r="M31" s="5"/>
      <c r="N31" s="14"/>
      <c r="O31" s="5"/>
      <c r="P31" s="6"/>
      <c r="AC31" s="17"/>
    </row>
    <row r="32" spans="1:31" ht="13.8" thickBot="1">
      <c r="A32" s="18"/>
      <c r="B32" s="19"/>
      <c r="C32" s="19"/>
      <c r="D32" s="19"/>
      <c r="E32" s="19"/>
      <c r="F32" s="19"/>
      <c r="G32" s="19"/>
      <c r="H32" s="19"/>
      <c r="I32" s="19"/>
      <c r="J32" s="19"/>
      <c r="K32" s="19"/>
      <c r="L32" s="19"/>
      <c r="M32" s="19"/>
      <c r="N32" s="20"/>
      <c r="O32" s="5"/>
      <c r="P32" s="21"/>
      <c r="Q32" s="22"/>
      <c r="R32" s="22"/>
      <c r="S32" s="22"/>
      <c r="T32" s="22"/>
      <c r="U32" s="22"/>
      <c r="V32" s="22"/>
      <c r="W32" s="22"/>
      <c r="X32" s="22"/>
      <c r="Y32" s="22"/>
      <c r="Z32" s="22"/>
      <c r="AA32" s="22"/>
      <c r="AB32" s="22"/>
      <c r="AC32" s="23"/>
    </row>
    <row r="33" spans="1:29">
      <c r="A33" s="429"/>
      <c r="C33" s="5"/>
      <c r="D33" s="5"/>
      <c r="E33" s="5"/>
      <c r="F33" s="5"/>
      <c r="G33" s="5"/>
      <c r="H33" s="5"/>
      <c r="I33" s="5"/>
      <c r="J33" s="5"/>
      <c r="K33" s="5"/>
      <c r="L33" s="5"/>
      <c r="M33" s="5"/>
      <c r="N33" s="5"/>
      <c r="O33" s="5"/>
    </row>
    <row r="34" spans="1:29">
      <c r="O34" s="5"/>
    </row>
    <row r="35" spans="1:29">
      <c r="K35" s="146" t="s">
        <v>3</v>
      </c>
      <c r="O35" s="5"/>
    </row>
    <row r="36" spans="1:29">
      <c r="O36" s="5"/>
    </row>
    <row r="37" spans="1:29">
      <c r="O37" s="5"/>
    </row>
    <row r="38" spans="1:29">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row>
    <row r="39" spans="1:29">
      <c r="Q39" s="75" t="s">
        <v>179</v>
      </c>
      <c r="R39" s="75"/>
      <c r="S39" s="75"/>
      <c r="T39" s="75"/>
      <c r="U39" s="75"/>
      <c r="V39" s="75"/>
      <c r="W39" s="75"/>
      <c r="X39" s="75"/>
    </row>
    <row r="40" spans="1:29">
      <c r="Q40" s="75" t="s">
        <v>180</v>
      </c>
      <c r="R40" s="75"/>
      <c r="S40" s="75"/>
      <c r="T40" s="75"/>
      <c r="U40" s="75"/>
      <c r="V40" s="75"/>
      <c r="W40" s="75"/>
      <c r="X40" s="75"/>
    </row>
  </sheetData>
  <mergeCells count="9">
    <mergeCell ref="R24:T24"/>
    <mergeCell ref="A1:N1"/>
    <mergeCell ref="P1:AC1"/>
    <mergeCell ref="A2:N2"/>
    <mergeCell ref="P2:AC2"/>
    <mergeCell ref="A22:N22"/>
    <mergeCell ref="P22:AC22"/>
    <mergeCell ref="D24:E24"/>
    <mergeCell ref="A24:C24"/>
  </mergeCells>
  <phoneticPr fontId="84"/>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Normal="112" zoomScaleSheetLayoutView="100" workbookViewId="0">
      <selection activeCell="D38" sqref="D38"/>
    </sheetView>
  </sheetViews>
  <sheetFormatPr defaultColWidth="9" defaultRowHeight="13.2"/>
  <cols>
    <col min="1" max="1" width="5" style="1" customWidth="1"/>
    <col min="2" max="2" width="25.77734375" style="58" customWidth="1"/>
    <col min="3" max="3" width="69.109375" style="1" customWidth="1"/>
    <col min="4" max="4" width="109.88671875" style="1" customWidth="1"/>
    <col min="5" max="5" width="3.88671875" style="1" customWidth="1"/>
    <col min="6" max="16384" width="9" style="1"/>
  </cols>
  <sheetData>
    <row r="1" spans="1:7" ht="18.75" customHeight="1">
      <c r="B1" s="58" t="s">
        <v>126</v>
      </c>
      <c r="D1" s="490" t="str">
        <f>+D23</f>
        <v>対前週
インフルエンザ 　　     　    13%   増加
新型コロナウイルス         -21% 　減少</v>
      </c>
    </row>
    <row r="2" spans="1:7" ht="17.25" customHeight="1" thickBot="1">
      <c r="B2" t="s">
        <v>211</v>
      </c>
      <c r="D2" s="748"/>
      <c r="E2" s="696"/>
    </row>
    <row r="3" spans="1:7" ht="16.5" customHeight="1" thickBot="1">
      <c r="B3" s="346" t="s">
        <v>127</v>
      </c>
      <c r="C3" s="347" t="s">
        <v>128</v>
      </c>
      <c r="D3" s="83" t="s">
        <v>129</v>
      </c>
    </row>
    <row r="4" spans="1:7" ht="17.25" customHeight="1" thickBot="1">
      <c r="B4" s="348" t="s">
        <v>130</v>
      </c>
      <c r="C4" s="349" t="s">
        <v>209</v>
      </c>
      <c r="D4" s="59"/>
    </row>
    <row r="5" spans="1:7" ht="17.25" customHeight="1">
      <c r="B5" s="749" t="s">
        <v>131</v>
      </c>
      <c r="C5" s="752" t="s">
        <v>132</v>
      </c>
      <c r="D5" s="753"/>
    </row>
    <row r="6" spans="1:7" ht="19.2" customHeight="1">
      <c r="B6" s="750"/>
      <c r="C6" s="754" t="s">
        <v>133</v>
      </c>
      <c r="D6" s="755"/>
      <c r="G6" s="94"/>
    </row>
    <row r="7" spans="1:7" ht="19.95" customHeight="1">
      <c r="B7" s="750"/>
      <c r="C7" s="111" t="s">
        <v>134</v>
      </c>
      <c r="D7" s="112"/>
      <c r="G7" s="94"/>
    </row>
    <row r="8" spans="1:7" ht="25.2" customHeight="1" thickBot="1">
      <c r="B8" s="751"/>
      <c r="C8" s="96" t="s">
        <v>135</v>
      </c>
      <c r="D8" s="95"/>
      <c r="G8" s="94"/>
    </row>
    <row r="9" spans="1:7" ht="46.2" customHeight="1" thickBot="1">
      <c r="B9" s="350" t="s">
        <v>136</v>
      </c>
      <c r="C9" s="756" t="s">
        <v>218</v>
      </c>
      <c r="D9" s="757"/>
    </row>
    <row r="10" spans="1:7" ht="83.4" customHeight="1" thickBot="1">
      <c r="B10" s="351" t="s">
        <v>137</v>
      </c>
      <c r="C10" s="758" t="s">
        <v>219</v>
      </c>
      <c r="D10" s="759"/>
    </row>
    <row r="11" spans="1:7" ht="48.6" customHeight="1" thickBot="1">
      <c r="B11" s="60"/>
      <c r="C11" s="352" t="s">
        <v>220</v>
      </c>
      <c r="D11" s="353" t="s">
        <v>221</v>
      </c>
      <c r="F11" s="1" t="s">
        <v>17</v>
      </c>
    </row>
    <row r="12" spans="1:7" ht="37.950000000000003" hidden="1" customHeight="1" thickBot="1">
      <c r="B12" s="350" t="s">
        <v>212</v>
      </c>
      <c r="C12" s="758"/>
      <c r="D12" s="759"/>
    </row>
    <row r="13" spans="1:7" ht="103.8" customHeight="1" thickBot="1">
      <c r="B13" s="354" t="s">
        <v>138</v>
      </c>
      <c r="C13" s="355" t="s">
        <v>222</v>
      </c>
      <c r="D13" s="356" t="s">
        <v>223</v>
      </c>
      <c r="F13" t="s">
        <v>3</v>
      </c>
    </row>
    <row r="14" spans="1:7" ht="66" customHeight="1" thickBot="1">
      <c r="A14" t="s">
        <v>41</v>
      </c>
      <c r="B14" s="357" t="s">
        <v>139</v>
      </c>
      <c r="C14" s="746" t="s">
        <v>224</v>
      </c>
      <c r="D14" s="747"/>
    </row>
    <row r="15" spans="1:7" ht="17.25" customHeight="1"/>
    <row r="16" spans="1:7" ht="17.25" customHeight="1">
      <c r="B16" s="743" t="s">
        <v>140</v>
      </c>
      <c r="C16" s="174"/>
      <c r="D16" s="1" t="s">
        <v>41</v>
      </c>
    </row>
    <row r="17" spans="2:5">
      <c r="B17" s="743"/>
      <c r="C17"/>
    </row>
    <row r="18" spans="2:5">
      <c r="B18" s="743"/>
      <c r="E18" s="1" t="s">
        <v>17</v>
      </c>
    </row>
    <row r="19" spans="2:5">
      <c r="B19" s="743"/>
    </row>
    <row r="20" spans="2:5">
      <c r="B20" s="743"/>
    </row>
    <row r="21" spans="2:5" ht="16.2">
      <c r="B21" s="743"/>
      <c r="D21" s="243" t="s">
        <v>141</v>
      </c>
    </row>
    <row r="22" spans="2:5">
      <c r="B22" s="743"/>
    </row>
    <row r="23" spans="2:5">
      <c r="B23" s="743"/>
      <c r="D23" s="744" t="s">
        <v>226</v>
      </c>
    </row>
    <row r="24" spans="2:5">
      <c r="B24" s="743"/>
      <c r="D24" s="745"/>
    </row>
    <row r="25" spans="2:5">
      <c r="B25" s="743"/>
      <c r="D25" s="745"/>
    </row>
    <row r="26" spans="2:5">
      <c r="B26" s="743"/>
      <c r="D26" s="745"/>
    </row>
    <row r="27" spans="2:5">
      <c r="B27" s="743"/>
      <c r="D27" s="745"/>
    </row>
    <row r="28" spans="2:5">
      <c r="B28" s="743"/>
    </row>
    <row r="29" spans="2:5">
      <c r="B29" s="743"/>
      <c r="D29" s="1" t="s">
        <v>41</v>
      </c>
    </row>
    <row r="30" spans="2:5">
      <c r="B30" s="743"/>
      <c r="D30" s="1" t="s">
        <v>41</v>
      </c>
    </row>
    <row r="31" spans="2:5">
      <c r="B31" s="743"/>
    </row>
    <row r="32" spans="2:5">
      <c r="B32" s="743"/>
    </row>
    <row r="33" spans="2:2">
      <c r="B33" s="743"/>
    </row>
  </sheetData>
  <mergeCells count="10">
    <mergeCell ref="B16:B33"/>
    <mergeCell ref="D23:D27"/>
    <mergeCell ref="C14:D14"/>
    <mergeCell ref="D2:E2"/>
    <mergeCell ref="B5:B8"/>
    <mergeCell ref="C5:D5"/>
    <mergeCell ref="C6:D6"/>
    <mergeCell ref="C9:D9"/>
    <mergeCell ref="C10:D10"/>
    <mergeCell ref="C12:D12"/>
  </mergeCells>
  <phoneticPr fontId="84"/>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094F-5008-4D1E-89DB-4DC23C83D8C5}">
  <dimension ref="B3:I7"/>
  <sheetViews>
    <sheetView workbookViewId="0">
      <selection activeCell="K3" sqref="K3"/>
    </sheetView>
  </sheetViews>
  <sheetFormatPr defaultRowHeight="13.2"/>
  <sheetData>
    <row r="3" spans="2:9" ht="52.2" customHeight="1">
      <c r="B3" s="760" t="s">
        <v>298</v>
      </c>
      <c r="C3" s="760"/>
      <c r="D3" s="760"/>
    </row>
    <row r="4" spans="2:9" ht="33" customHeight="1">
      <c r="B4" s="763" t="s">
        <v>299</v>
      </c>
      <c r="C4" s="763"/>
      <c r="D4" s="763"/>
      <c r="E4" s="763"/>
      <c r="F4" s="763"/>
      <c r="G4" s="577"/>
      <c r="H4" s="577"/>
      <c r="I4" s="577"/>
    </row>
    <row r="5" spans="2:9" ht="33" customHeight="1">
      <c r="B5" s="763" t="s">
        <v>300</v>
      </c>
      <c r="C5" s="763"/>
      <c r="D5" s="763"/>
      <c r="E5" s="763"/>
      <c r="F5" s="763"/>
      <c r="G5" s="763"/>
      <c r="H5" s="763"/>
      <c r="I5" s="763"/>
    </row>
    <row r="6" spans="2:9" ht="33" customHeight="1">
      <c r="B6" s="761" t="s">
        <v>301</v>
      </c>
      <c r="C6" s="761"/>
      <c r="D6" s="761"/>
      <c r="E6" s="578"/>
      <c r="F6" s="578"/>
      <c r="G6" s="578"/>
      <c r="H6" s="578"/>
      <c r="I6" s="578"/>
    </row>
    <row r="7" spans="2:9" ht="33" customHeight="1">
      <c r="B7" s="762" t="s">
        <v>302</v>
      </c>
      <c r="C7" s="762"/>
      <c r="D7" s="762"/>
      <c r="E7" s="762"/>
      <c r="F7" s="762"/>
      <c r="G7" s="762"/>
      <c r="H7" s="762"/>
      <c r="I7" s="762"/>
    </row>
  </sheetData>
  <mergeCells count="5">
    <mergeCell ref="B3:D3"/>
    <mergeCell ref="B6:D6"/>
    <mergeCell ref="B7:I7"/>
    <mergeCell ref="B4:F4"/>
    <mergeCell ref="B5:I5"/>
  </mergeCells>
  <phoneticPr fontId="84"/>
  <hyperlinks>
    <hyperlink ref="B6" r:id="rId1" display="https://www.niid.go.jp/niid/ja/calendar.html" xr:uid="{686CE59E-6F52-49F1-9B93-49B2A80E8A6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ヘッドライン</vt:lpstr>
      <vt:lpstr>スポンサー公告</vt:lpstr>
      <vt:lpstr>41　ノロウイルス関連情報 </vt:lpstr>
      <vt:lpstr>41  衛生訓話</vt:lpstr>
      <vt:lpstr>41　食中毒記事等 </vt:lpstr>
      <vt:lpstr>41 海外情報</vt:lpstr>
      <vt:lpstr>41　感染症統計</vt:lpstr>
      <vt:lpstr>40　感染症情報</vt:lpstr>
      <vt:lpstr>40　IDWR感染症情報</vt:lpstr>
      <vt:lpstr>41　食品回収</vt:lpstr>
      <vt:lpstr>Sheet1</vt:lpstr>
      <vt:lpstr>41　食品表示</vt:lpstr>
      <vt:lpstr>41 残留農薬など</vt:lpstr>
      <vt:lpstr>'40　感染症情報'!Print_Area</vt:lpstr>
      <vt:lpstr>'41  衛生訓話'!Print_Area</vt:lpstr>
      <vt:lpstr>'41　ノロウイルス関連情報 '!Print_Area</vt:lpstr>
      <vt:lpstr>'41 海外情報'!Print_Area</vt:lpstr>
      <vt:lpstr>'41　感染症統計'!Print_Area</vt:lpstr>
      <vt:lpstr>'41 残留農薬など'!Print_Area</vt:lpstr>
      <vt:lpstr>'41　食中毒記事等 '!Print_Area</vt:lpstr>
      <vt:lpstr>'41　食品回収'!Print_Area</vt:lpstr>
      <vt:lpstr>'41　食品表示'!Print_Area</vt:lpstr>
      <vt:lpstr>スポンサー公告!Print_Area</vt:lpstr>
      <vt:lpstr>'41　食中毒記事等 '!Print_Titles</vt:lpstr>
      <vt:lpstr>'41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2024-10-20T21:44:49Z</dcterms:modified>
  <cp:category/>
  <cp:contentStatus/>
</cp:coreProperties>
</file>