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hidePivotFieldList="1"/>
  <xr:revisionPtr revIDLastSave="0" documentId="13_ncr:1_{FB9DBA8D-A135-44B9-8943-D12A4D550FA9}"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公告" sheetId="188" r:id="rId2"/>
    <sheet name="40　ノロウイルス関連情報 " sheetId="101" r:id="rId3"/>
    <sheet name="40 衛生訓話 " sheetId="201" r:id="rId4"/>
    <sheet name="40　食中毒記事等 " sheetId="29" r:id="rId5"/>
    <sheet name="40 海外情報" sheetId="123" r:id="rId6"/>
    <sheet name="40　感染症統計" sheetId="125" r:id="rId7"/>
    <sheet name="39　感染症情報" sheetId="124" r:id="rId8"/>
    <sheet name="40　食品回収" sheetId="60" r:id="rId9"/>
    <sheet name="Sheet1" sheetId="170" state="hidden" r:id="rId10"/>
    <sheet name="40　食品表示" sheetId="156" r:id="rId11"/>
    <sheet name="40 残留農薬など" sheetId="34" r:id="rId12"/>
  </sheets>
  <definedNames>
    <definedName name="_xlnm._FilterDatabase" localSheetId="2" hidden="1">'40　ノロウイルス関連情報 '!$A$22:$G$75</definedName>
    <definedName name="_xlnm._FilterDatabase" localSheetId="4" hidden="1">'40　食中毒記事等 '!$A$1:$D$1</definedName>
    <definedName name="_xlnm._FilterDatabase" localSheetId="8" hidden="1">'40　食品回収'!$A$1:$E$26</definedName>
    <definedName name="_xlnm._FilterDatabase" localSheetId="10" hidden="1">'40　食品表示'!$A$1:$C$1</definedName>
    <definedName name="_xlnm.Print_Area" localSheetId="7">'39　感染症情報'!$A$1:$D$33</definedName>
    <definedName name="_xlnm.Print_Area" localSheetId="2">'40　ノロウイルス関連情報 '!$A$1:$N$84</definedName>
    <definedName name="_xlnm.Print_Area" localSheetId="3">'40 衛生訓話 '!$A$1:$M$22</definedName>
    <definedName name="_xlnm.Print_Area" localSheetId="5">'40 海外情報'!$A$1:$C$43</definedName>
    <definedName name="_xlnm.Print_Area" localSheetId="6">'40　感染症統計'!$A$1:$AC$38</definedName>
    <definedName name="_xlnm.Print_Area" localSheetId="11">'40 残留農薬など'!$A$1:$N$17</definedName>
    <definedName name="_xlnm.Print_Area" localSheetId="4">'40　食中毒記事等 '!$A$1:$D$58</definedName>
    <definedName name="_xlnm.Print_Area" localSheetId="8">'40　食品回収'!$A$1:$E$34</definedName>
    <definedName name="_xlnm.Print_Area" localSheetId="10">'40　食品表示'!$A$1:$C$24</definedName>
    <definedName name="_xlnm.Print_Area" localSheetId="1">スポンサー公告!$A$1:$U$35</definedName>
    <definedName name="_xlnm.Print_Titles" localSheetId="4">'40　食中毒記事等 '!$1:$1</definedName>
    <definedName name="_xlnm.Print_Titles" localSheetId="10">'40　食品表示'!$1:$1</definedName>
    <definedName name="x__Hlk12648929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78" l="1"/>
  <c r="J4" i="125" l="1"/>
  <c r="K4" i="125"/>
  <c r="Y4" i="125"/>
  <c r="Z4" i="125"/>
  <c r="G70" i="101"/>
  <c r="D1" i="124" l="1"/>
  <c r="B12" i="78"/>
  <c r="B13" i="78"/>
  <c r="I4" i="125"/>
  <c r="X4" i="125"/>
  <c r="G24" i="101" l="1"/>
  <c r="G25" i="101"/>
  <c r="B25" i="101" s="1"/>
  <c r="G26" i="101"/>
  <c r="B26" i="101" s="1"/>
  <c r="G27" i="101"/>
  <c r="B27" i="101" s="1"/>
  <c r="G28" i="101"/>
  <c r="B28" i="101" s="1"/>
  <c r="G29" i="101"/>
  <c r="B29" i="101" s="1"/>
  <c r="G30" i="101"/>
  <c r="B30" i="101" s="1"/>
  <c r="G31" i="101"/>
  <c r="B31" i="101" s="1"/>
  <c r="G32" i="101"/>
  <c r="B32" i="101" s="1"/>
  <c r="G33" i="101"/>
  <c r="B33" i="101" s="1"/>
  <c r="G34" i="101"/>
  <c r="B34" i="101" s="1"/>
  <c r="G35" i="101"/>
  <c r="B35" i="101" s="1"/>
  <c r="G36" i="101"/>
  <c r="B36" i="101" s="1"/>
  <c r="G37" i="101"/>
  <c r="B37" i="101" s="1"/>
  <c r="G38" i="101"/>
  <c r="B38" i="101" s="1"/>
  <c r="G39" i="10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B70" i="101"/>
  <c r="G23" i="101"/>
  <c r="M71" i="101"/>
  <c r="N71" i="101"/>
  <c r="G75" i="101"/>
  <c r="G74" i="101"/>
  <c r="G73" i="101"/>
  <c r="B10" i="78"/>
  <c r="H4" i="125"/>
  <c r="W4" i="125"/>
  <c r="N12" i="170"/>
  <c r="M75" i="101" l="1"/>
  <c r="B17" i="78"/>
  <c r="B16" i="78" l="1"/>
  <c r="B15" i="78"/>
  <c r="M3" i="170" l="1"/>
  <c r="U4" i="125" l="1"/>
  <c r="V4" i="125"/>
  <c r="O19" i="170" l="1"/>
  <c r="P19" i="170"/>
  <c r="Q19" i="170"/>
  <c r="R19" i="170"/>
  <c r="S19" i="170"/>
  <c r="N19" i="170"/>
  <c r="O12" i="170"/>
  <c r="P12" i="170"/>
  <c r="Q12" i="170"/>
  <c r="R12" i="170"/>
  <c r="S12" i="170"/>
  <c r="R24" i="170" l="1"/>
  <c r="P24" i="170"/>
  <c r="O24" i="170"/>
  <c r="S24" i="170"/>
  <c r="Q24" i="170"/>
  <c r="N24" i="170"/>
  <c r="B14" i="78"/>
  <c r="G4" i="170" l="1"/>
  <c r="E4" i="170"/>
  <c r="J4" i="170"/>
  <c r="F4" i="170"/>
  <c r="D4" i="170"/>
  <c r="I4" i="170"/>
  <c r="H4" i="170"/>
  <c r="T4" i="125"/>
  <c r="D4" i="125" l="1"/>
  <c r="Q4" i="125" l="1"/>
  <c r="B4" i="125"/>
  <c r="N8" i="125" l="1"/>
  <c r="AC8" i="125"/>
  <c r="B11" i="78" l="1"/>
  <c r="N9" i="125" l="1"/>
  <c r="N10" i="125"/>
  <c r="G11" i="78" l="1"/>
  <c r="F4" i="125" l="1"/>
  <c r="E4" i="125"/>
  <c r="B24" i="101" l="1"/>
  <c r="R4" i="125" l="1"/>
  <c r="S4" i="125"/>
  <c r="AA4" i="125"/>
  <c r="AB4" i="125"/>
  <c r="C4" i="125"/>
  <c r="G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B23" i="101"/>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<sst xmlns="http://schemas.openxmlformats.org/spreadsheetml/2006/main" count="614" uniqueCount="412">
  <si>
    <t>皆様  週刊情報2024-10(9)を配信いたします</t>
    <phoneticPr fontId="5"/>
  </si>
  <si>
    <t>l</t>
    <phoneticPr fontId="32"/>
  </si>
  <si>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</si>
  <si>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</si>
  <si>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</si>
  <si>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</si>
  <si>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</si>
  <si>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</si>
  <si>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32"/>
  </si>
  <si>
    <t>2.　ノロウイルス</t>
    <phoneticPr fontId="32"/>
  </si>
  <si>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</si>
  <si>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</si>
  <si>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</si>
  <si>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</si>
  <si>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</si>
  <si>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32"/>
  </si>
  <si>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</si>
  <si>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</si>
  <si>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</si>
  <si>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</si>
  <si>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</si>
  <si>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</si>
  <si>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</si>
  <si>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32"/>
  </si>
  <si>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</si>
  <si>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</si>
  <si>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</si>
  <si>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2"/>
  </si>
  <si>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</si>
  <si>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</si>
  <si>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</si>
  <si>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2"/>
  </si>
  <si>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</si>
  <si>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2"/>
  </si>
  <si>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</si>
  <si>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</si>
  <si>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2"/>
  </si>
  <si>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</si>
  <si>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2"/>
  </si>
  <si>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</si>
  <si>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</si>
  <si>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4"/>
  </si>
  <si>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</si>
  <si>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</si>
  <si>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</si>
  <si>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</si>
  <si>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</si>
  <si>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</si>
  <si>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</si>
  <si>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</si>
  <si>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</si>
  <si>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</si>
  <si>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</si>
  <si>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</si>
  <si>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</si>
  <si>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</si>
  <si>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</si>
  <si>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</si>
  <si>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</si>
  <si>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</si>
  <si>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</si>
  <si>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</si>
  <si>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</si>
  <si>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4"/>
  </si>
  <si>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</si>
  <si>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</si>
  <si>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</si>
  <si>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</si>
  <si>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</si>
  <si>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</si>
  <si>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</si>
  <si>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</si>
  <si>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</si>
  <si>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</si>
  <si>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</si>
  <si>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</si>
  <si>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</si>
  <si>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</si>
  <si>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</si>
  <si>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</si>
  <si>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</si>
  <si>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</si>
  <si>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</si>
  <si>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</si>
  <si>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</si>
  <si>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</si>
  <si>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</si>
  <si>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</si>
  <si>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</si>
  <si>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</si>
  <si>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</si>
  <si>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</si>
  <si>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</si>
  <si>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</si>
  <si>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</si>
  <si>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</si>
  <si>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</si>
  <si>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</si>
  <si>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</si>
  <si>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</si>
  <si>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</si>
  <si>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</si>
  <si>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</si>
  <si>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</si>
  <si>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</si>
  <si>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</si>
  <si>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</si>
  <si>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</si>
  <si>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</si>
  <si>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</si>
  <si>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</si>
  <si>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管理レベル「1」　</t>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</si>
  <si>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</si>
  <si>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</si>
  <si>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</si>
  <si>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</si>
  <si>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</si>
  <si>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</si>
  <si>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</si>
  <si>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県内で流行・食中毒原因が一件以上報告される
定点観測値が2.00を超える
5.00未満</t>
    <rPh sb="41" eb="43">
      <t>ミマン</t>
    </rPh>
    <phoneticPr fontId="84"/>
  </si>
  <si>
    <t>【情報共有】　週間・情報収集/情報共有は月一回以上
【体調管理】従業員の健康チェックは続ける</t>
    <phoneticPr fontId="84"/>
  </si>
  <si>
    <t>　　　　　　　　　　　　　　　　　　　　　　　　　　　　　　　　　　　　</t>
    <phoneticPr fontId="5"/>
  </si>
  <si>
    <t>毎週　　ひとつ　　覚えていきましょう</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</si>
  <si>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</si>
  <si>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</si>
  <si>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</si>
  <si>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</si>
  <si>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</si>
  <si>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</si>
  <si>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 xml:space="preserve">
</t>
    <phoneticPr fontId="84"/>
  </si>
  <si>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</si>
  <si>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</si>
  <si>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4"/>
  </si>
  <si>
    <t>https://www.mhlw.go.jp/stf/covid-19/kokunainohasseijoukyou.html#h2_1</t>
    <phoneticPr fontId="84"/>
  </si>
  <si>
    <t>厚生労働省：データからわかる－新型コロナウイルス感染症情報－</t>
    <phoneticPr fontId="84"/>
  </si>
  <si>
    <t>https：//covid19.mhlw.go.jp/</t>
    <phoneticPr fontId="84"/>
  </si>
  <si>
    <t>3類感染症</t>
    <phoneticPr fontId="5"/>
  </si>
  <si>
    <t>腸管出血性大腸菌感染症</t>
    <phoneticPr fontId="5"/>
  </si>
  <si>
    <t>4類感染症</t>
    <phoneticPr fontId="84"/>
  </si>
  <si>
    <t>5類感染症</t>
    <phoneticPr fontId="5"/>
  </si>
  <si>
    <t>インフルエンザ
と
新型コロナ</t>
    <rPh sb="10" eb="12">
      <t>シンガタ</t>
    </rPh>
    <phoneticPr fontId="84"/>
  </si>
  <si>
    <t>注意</t>
    <rPh sb="0" eb="2">
      <t>チュウイ</t>
    </rPh>
    <phoneticPr fontId="84"/>
  </si>
  <si>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</si>
  <si>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</si>
  <si>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t xml:space="preserve"> </t>
    <phoneticPr fontId="1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</si>
  <si>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</si>
  <si>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4"/>
  </si>
  <si>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</si>
  <si>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</si>
  <si>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</si>
  <si>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</si>
  <si>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</si>
  <si>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</si>
  <si>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</si>
  <si>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</si>
  <si>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</si>
  <si>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</si>
  <si>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</si>
  <si>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</si>
  <si>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</si>
  <si>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4"/>
  </si>
  <si>
    <t>2024年</t>
    <rPh sb="4" eb="5">
      <t>ネン</t>
    </rPh>
    <phoneticPr fontId="84"/>
  </si>
  <si>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</si>
  <si>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</si>
  <si>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</si>
  <si>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</si>
  <si>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</si>
  <si>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</si>
  <si>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</si>
  <si>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</si>
  <si>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</si>
  <si>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</si>
  <si>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</si>
  <si>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</si>
  <si>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</si>
  <si>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</si>
  <si>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</si>
  <si>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</si>
  <si>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4"/>
  </si>
  <si>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</si>
  <si>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</si>
  <si>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</si>
  <si>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</si>
  <si>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　</t>
    <phoneticPr fontId="29"/>
  </si>
  <si>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8"/>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</si>
  <si>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計</t>
    <rPh sb="0" eb="1">
      <t>ケイ</t>
    </rPh>
    <phoneticPr fontId="29"/>
  </si>
  <si>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</si>
  <si>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</si>
  <si>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賞味</t>
    <rPh sb="0" eb="2">
      <t>ショウミ</t>
    </rPh>
    <phoneticPr fontId="84"/>
  </si>
  <si>
    <t>アレルゲン</t>
    <phoneticPr fontId="84"/>
  </si>
  <si>
    <t>残留</t>
    <rPh sb="0" eb="2">
      <t>ザンリュウ</t>
    </rPh>
    <phoneticPr fontId="84"/>
  </si>
  <si>
    <t>異物</t>
    <rPh sb="0" eb="2">
      <t>イブツ</t>
    </rPh>
    <phoneticPr fontId="84"/>
  </si>
  <si>
    <t>細菌</t>
    <rPh sb="0" eb="2">
      <t>サイキン</t>
    </rPh>
    <phoneticPr fontId="84"/>
  </si>
  <si>
    <t>表示</t>
    <rPh sb="0" eb="2">
      <t>ヒョウジ</t>
    </rPh>
    <phoneticPr fontId="84"/>
  </si>
  <si>
    <t>その他</t>
    <rPh sb="2" eb="3">
      <t>タ</t>
    </rPh>
    <phoneticPr fontId="84"/>
  </si>
  <si>
    <t>インフルエンザ新型</t>
    <rPh sb="7" eb="9">
      <t>シンガタ</t>
    </rPh>
    <phoneticPr fontId="84"/>
  </si>
  <si>
    <t>コロナウイルス感染症</t>
    <rPh sb="7" eb="10">
      <t>カンセンショウ</t>
    </rPh>
    <phoneticPr fontId="84"/>
  </si>
  <si>
    <t>報告数</t>
    <rPh sb="0" eb="3">
      <t>ホウコクスウ</t>
    </rPh>
    <phoneticPr fontId="84"/>
  </si>
  <si>
    <t>総数</t>
    <rPh sb="0" eb="2">
      <t>ソウスウ</t>
    </rPh>
    <phoneticPr fontId="84"/>
  </si>
  <si>
    <t>男性</t>
    <rPh sb="0" eb="2">
      <t>ダンセイ</t>
    </rPh>
    <phoneticPr fontId="84"/>
  </si>
  <si>
    <t>女性</t>
    <rPh sb="0" eb="2">
      <t>ジョセイ</t>
    </rPh>
    <phoneticPr fontId="84"/>
  </si>
  <si>
    <t>なお、情報提供ページは提供者側により短期間で削除される場合もあります。予めご了解ください。</t>
    <phoneticPr fontId="5"/>
  </si>
  <si>
    <t>列1</t>
    <phoneticPr fontId="29"/>
  </si>
  <si>
    <t>列2</t>
    <phoneticPr fontId="29"/>
  </si>
  <si>
    <t xml:space="preserve">業者
 </t>
    <rPh sb="0" eb="2">
      <t>ギョウシャ</t>
    </rPh>
    <phoneticPr fontId="5"/>
  </si>
  <si>
    <t>急増注意</t>
    <rPh sb="0" eb="2">
      <t>キュウゾウ</t>
    </rPh>
    <rPh sb="2" eb="4">
      <t>チュウイ</t>
    </rPh>
    <phoneticPr fontId="5"/>
  </si>
  <si>
    <t>（最近５年間の週値の比較） ノロウイルスの感染周期は4年ですね　2024年は警戒年度です</t>
    <rPh sb="1" eb="3">
      <t>サイキン</t>
    </rPh>
    <rPh sb="3" eb="6">
      <t>ゴネンカン</t>
    </rPh>
    <rPh sb="7" eb="8">
      <t>シュウ</t>
    </rPh>
    <rPh sb="8" eb="9">
      <t>アタイ</t>
    </rPh>
    <rPh sb="10" eb="12">
      <t>ヒカク</t>
    </rPh>
    <rPh sb="21" eb="25">
      <t>カンセンシュウキ</t>
    </rPh>
    <rPh sb="27" eb="28">
      <t>ネン</t>
    </rPh>
    <rPh sb="36" eb="37">
      <t>ネン</t>
    </rPh>
    <rPh sb="38" eb="42">
      <t>ケイカイネンド</t>
    </rPh>
    <phoneticPr fontId="5"/>
  </si>
  <si>
    <t>★数年間では、平均的比率でノロウイルス継続</t>
    <rPh sb="0" eb="21">
      <t>ヘイキンテキヒリツケイゾク</t>
    </rPh>
    <phoneticPr fontId="5"/>
  </si>
  <si>
    <t>　</t>
    <phoneticPr fontId="84"/>
  </si>
  <si>
    <t>静岡県</t>
    <phoneticPr fontId="84"/>
  </si>
  <si>
    <t>結核例　257例</t>
    <rPh sb="7" eb="8">
      <t>レイ</t>
    </rPh>
    <phoneticPr fontId="5"/>
  </si>
  <si>
    <t>鹿児島市保健所は２５日、提供した弁当で食中毒が発生したとして、弁当店ハーモニープレイス（東開町）を同日から３日間の営業停止処分にしたと発表した。１６人に下痢や吐き気などの症状があり、うち１２人と調理従事者の便などから、遺伝子型が同一のノロウイルスが検出された。</t>
    <phoneticPr fontId="84"/>
  </si>
  <si>
    <t>南日本新聞</t>
    <rPh sb="0" eb="1">
      <t>ミナミ</t>
    </rPh>
    <rPh sb="1" eb="5">
      <t>ニホンシンブン</t>
    </rPh>
    <phoneticPr fontId="84"/>
  </si>
  <si>
    <t>福岡県は28日、県内の未就学児が通う施設で給食を食べた園児38人に、下痢や嘔吐の症状が出たと発表した。重症者はなく、全員快方に向かっている。食中毒や感染症の疑いがあり、保健所は園児や給食を調理した職員の便などを検査し、原因を調べている。</t>
    <phoneticPr fontId="84"/>
  </si>
  <si>
    <t>共同通信社</t>
    <phoneticPr fontId="84"/>
  </si>
  <si>
    <t>食中毒情報 (9/30-10/6)</t>
    <rPh sb="0" eb="3">
      <t>ショクチュウドク</t>
    </rPh>
    <rPh sb="3" eb="5">
      <t>ジョウホウ</t>
    </rPh>
    <phoneticPr fontId="5"/>
  </si>
  <si>
    <t>回収＆返金</t>
  </si>
  <si>
    <t>回収</t>
  </si>
  <si>
    <t>回収＆返金/交換</t>
  </si>
  <si>
    <t>イオンリテール</t>
  </si>
  <si>
    <t>2024年第38週</t>
    <rPh sb="4" eb="5">
      <t>ネン</t>
    </rPh>
    <rPh sb="5" eb="6">
      <t>ダイ</t>
    </rPh>
    <rPh sb="8" eb="9">
      <t>シュウ</t>
    </rPh>
    <phoneticPr fontId="84"/>
  </si>
  <si>
    <t>2024年第38週（9月16日〜9月22日）</t>
    <phoneticPr fontId="84"/>
  </si>
  <si>
    <t>腸チフス1例‌</t>
    <phoneticPr fontId="5"/>
  </si>
  <si>
    <t>2024年</t>
    <phoneticPr fontId="5"/>
  </si>
  <si>
    <t>平年並み</t>
    <rPh sb="0" eb="3">
      <t>ヘイネンナ</t>
    </rPh>
    <phoneticPr fontId="84"/>
  </si>
  <si>
    <t xml:space="preserve"> GⅡ　39週　0例</t>
    <rPh sb="6" eb="7">
      <t>シュウ</t>
    </rPh>
    <phoneticPr fontId="5"/>
  </si>
  <si>
    <t xml:space="preserve"> GⅡ　40週　0例</t>
    <rPh sb="9" eb="10">
      <t>レイ</t>
    </rPh>
    <phoneticPr fontId="5"/>
  </si>
  <si>
    <t>今週のニュース（Noroｖｉｒｕｓ） (10/7-10/13)</t>
    <rPh sb="0" eb="2">
      <t>コンシュウ</t>
    </rPh>
    <phoneticPr fontId="5"/>
  </si>
  <si>
    <t>2024/39週</t>
    <phoneticPr fontId="84"/>
  </si>
  <si>
    <t>2024/40週</t>
    <phoneticPr fontId="84"/>
  </si>
  <si>
    <t>-</t>
    <phoneticPr fontId="84"/>
  </si>
  <si>
    <t>海外情報 (10/7-10/13)</t>
    <rPh sb="0" eb="4">
      <t>カイガイジョウホウ</t>
    </rPh>
    <phoneticPr fontId="5"/>
  </si>
  <si>
    <t>食品表示
 (10/7-10/13)</t>
    <rPh sb="0" eb="2">
      <t>ショクヒン</t>
    </rPh>
    <rPh sb="2" eb="4">
      <t>ヒョウジ</t>
    </rPh>
    <phoneticPr fontId="5"/>
  </si>
  <si>
    <t>食品表示 (10/7-10/13)</t>
    <phoneticPr fontId="5"/>
  </si>
  <si>
    <r>
      <t>残留農薬</t>
    </r>
    <r>
      <rPr>
        <b/>
        <sz val="20"/>
        <color rgb="FF000000"/>
        <rFont val="ＭＳ Ｐゴシック"/>
        <family val="3"/>
        <charset val="128"/>
      </rPr>
      <t xml:space="preserve"> (10/7-10/13)</t>
    </r>
    <phoneticPr fontId="5"/>
  </si>
  <si>
    <t>※2024年 第40週（9/30～10/6） 現在</t>
    <phoneticPr fontId="5"/>
  </si>
  <si>
    <t>届出感染症　第三類　</t>
    <rPh sb="0" eb="2">
      <t>トドケデ</t>
    </rPh>
    <rPh sb="2" eb="4">
      <t>カンセン</t>
    </rPh>
    <rPh sb="4" eb="5">
      <t>ショウ</t>
    </rPh>
    <rPh sb="6" eb="7">
      <t>ダイ</t>
    </rPh>
    <rPh sb="7" eb="8">
      <t>サン</t>
    </rPh>
    <rPh sb="8" eb="9">
      <t>タグイ</t>
    </rPh>
    <phoneticPr fontId="5"/>
  </si>
  <si>
    <t>細菌性赤痢1例‌
菌種：S. sonnei（D群）＿感染地域：東京都</t>
    <phoneticPr fontId="84"/>
  </si>
  <si>
    <t>腸管出血性大腸菌感染症116例（有症者67例、うちHUS‌3例）
‌
感染地域：‌ ‌国内73例、群馬県/韓国1例、韓国13例、中国1例、国内・国外不明28例
‌国内の感染地域：‌‌東京都8例、大阪府7例、兵庫県6例、山口県6例、北海道4例、栃木県3例、群馬県3例、神奈川県3例、岡山県3例、山形県2例、千葉県2例、岐阜県2例、島根県2例、広島県2例、秋田県1例、          茨城県1例、埼玉県1例、石川県1例、山梨県1例、静岡県1例、三重県1例、京都府1例、奈良県1例、徳島県1例、福岡県1例、大分県1例、国内（都道府県不明）8例</t>
    <phoneticPr fontId="84"/>
  </si>
  <si>
    <t xml:space="preserve">年齢群：‌‌2歳（2 例 ）、3歳（6 例 ）、4歳（2 例 ）、6歳（1 例 ）、7歳（3 例 ）、
8歳（ 2 例 ）、 10代（13例）、20代（37例）、30代（17例）、40代（10例）、
50代（11例）、60 代（5 例 ）、70代（7例）
</t>
    <phoneticPr fontId="84"/>
  </si>
  <si>
    <t>血清群・毒素型：‌‌O157‌VT2（49例）、O157‌VT1・VT2（17例）‌、O26‌VT1（10例）、O103‌VT1（3例）、O157‌ VT1（3例）、
O128‌VT1（2例）、O111‌VT1・VT2（1例）、O115‌VT1（1例）、O126‌VT1・VT2（1例）、O145‌VT2（1例）、O159‌VT2‌（1例）、
O45‌VT1（1例）、O121‌VT2/O157‌ VT2（2例）、その他・不明（24例）累積報告数：‌ ‌2,753例（有症者1,734例、うちHUS‌49例．死亡なし）</t>
    <phoneticPr fontId="84"/>
  </si>
  <si>
    <t>E型肝炎7例
感染地域（感染源）：‌北海道3例（豚肉2例、焼肉1例）、千葉県1例
（生焼けの牛肉/牛レバー）、神奈川県1例（生の豚肉）、
岡山県1例（不明）、国内・国外不明1例（不明）
A型肝炎2例‌    感染地域：群馬県1例、トルクメニスタン1例</t>
    <phoneticPr fontId="84"/>
  </si>
  <si>
    <t>レジオネラ症36例（肺炎型33例、ポンティアック熱型3例）
‌
感染地域：愛知県5例、埼玉県3例、神奈川県3例、兵庫県3例、栃木県2例、北海道1例、福島県1例、茨城県1例、東京都1例、        新潟県1例、岐阜県1例、三重県1例、京都府1例、大阪府1例、広島県1例、山口県1例、長崎県1例、大分県1例、鹿児島県1例、    沖縄県1例、国内（都道府県不明）2例、国内・国外不明3例
‌年齢群：50代（5例）、60代（7例）、70代（3例）、80代（19例）、‌90代以上（2例）累積報告数：1,703例</t>
    <phoneticPr fontId="84"/>
  </si>
  <si>
    <t>アメーバ赤痢4例（腸管アメーバ症3例、腸管及び腸管外アメーバ症1例） ‌
感染地域：東京都1例、インドネシア1例、国内・国外不明2例
感染経路：経口感染1例、その他・不明3例
ウイルス性肝炎4例‌ B型肝炎ウイルス3例＿感染経路：性的接触3例（異性間3例）      EBウイルス1例＿感染経路：その他・不明</t>
    <phoneticPr fontId="84"/>
  </si>
  <si>
    <t>2024年第39週</t>
    <rPh sb="4" eb="5">
      <t>ネン</t>
    </rPh>
    <rPh sb="5" eb="6">
      <t>ダイ</t>
    </rPh>
    <rPh sb="8" eb="9">
      <t>シュウ</t>
    </rPh>
    <phoneticPr fontId="84"/>
  </si>
  <si>
    <r>
      <t xml:space="preserve">対前週
</t>
    </r>
    <r>
      <rPr>
        <b/>
        <sz val="14"/>
        <color rgb="FFFF0000"/>
        <rFont val="ＭＳ Ｐゴシック"/>
        <family val="3"/>
        <charset val="128"/>
      </rPr>
      <t>インフルエンザ 　　     　    13%   増加</t>
    </r>
    <r>
      <rPr>
        <b/>
        <sz val="11"/>
        <color rgb="FFFF0000"/>
        <rFont val="ＭＳ Ｐゴシック"/>
        <family val="3"/>
        <charset val="128"/>
      </rPr>
      <t xml:space="preserve">
</t>
    </r>
    <r>
      <rPr>
        <b/>
        <sz val="14"/>
        <color rgb="FF0070C0"/>
        <rFont val="ＭＳ Ｐゴシック"/>
        <family val="3"/>
        <charset val="128"/>
      </rPr>
      <t>新型コロナウイルス         -21% 　減少</t>
    </r>
    <rPh sb="0" eb="3">
      <t>タイゼンシュウゾウカゾウカ</t>
    </rPh>
    <rPh sb="30" eb="32">
      <t>ゾウカ</t>
    </rPh>
    <rPh sb="57" eb="59">
      <t>ゲンショウ</t>
    </rPh>
    <phoneticPr fontId="84"/>
  </si>
  <si>
    <t>卯花</t>
  </si>
  <si>
    <t>ウオロク</t>
  </si>
  <si>
    <t>オーケー</t>
  </si>
  <si>
    <t>三交興業</t>
  </si>
  <si>
    <t>アクシアルリテイ...</t>
  </si>
  <si>
    <t>銚子ぜんとう</t>
  </si>
  <si>
    <t>カスミ</t>
  </si>
  <si>
    <t>学校法人大和学園...</t>
  </si>
  <si>
    <t>イオン九州</t>
  </si>
  <si>
    <t>エスワイエスウイ...</t>
  </si>
  <si>
    <t>アトリエブリゼ</t>
  </si>
  <si>
    <t>高見澤</t>
  </si>
  <si>
    <t>南アルプスワイン...</t>
  </si>
  <si>
    <t>カネハツ食品</t>
  </si>
  <si>
    <t>美山</t>
  </si>
  <si>
    <t>いちおしプレミアムこく辛 一部アレルゲン表示欠落</t>
  </si>
  <si>
    <t>むすんでひらいて...</t>
  </si>
  <si>
    <t>若鶏の竜田揚げ 一部ラベル誤貼付でアレルゲン表示欠落</t>
  </si>
  <si>
    <t>井手食品</t>
  </si>
  <si>
    <t>極旨やみつきにんにく胡麻 一部異物混入(乾燥剤)の恐れ</t>
  </si>
  <si>
    <t>富士シティオ</t>
  </si>
  <si>
    <t>上大岡店 いわし丸干し 一部消費期限誤表示</t>
  </si>
  <si>
    <t>近商ストア</t>
  </si>
  <si>
    <t>リブロースカツ弁当 一部特定原材料表示欠落</t>
  </si>
  <si>
    <t>いかメンチカツ 一部ラベル誤貼付でアレルゲン表示欠落</t>
  </si>
  <si>
    <t>バターチキンカレー 一部アレルギー表示欠落</t>
  </si>
  <si>
    <t>君津店 うなぎ蒲焼 一部保存温度,期限誤表示</t>
  </si>
  <si>
    <t>カネスエ製麵所</t>
  </si>
  <si>
    <t>伊勢そうめん 一部賞味期限誤表示</t>
  </si>
  <si>
    <t>金光味噌</t>
  </si>
  <si>
    <t>畑の肉味噌にんにく入り 一部表示欠落</t>
  </si>
  <si>
    <t>3店舗 くしろ名物ザンタレ丼 一部消費期限誤表記</t>
  </si>
  <si>
    <t>住吉店 紅ずわい蟹クリームコロッケ ラベル誤貼付で特定原材料表示欠落</t>
  </si>
  <si>
    <t>住吉店 カットピザ 一部ラベル誤貼付でアレルゲン(鶏肉)表示欠落</t>
  </si>
  <si>
    <t>名阪関ドライブイン 焼豚スライス 一部消費期限誤表記</t>
  </si>
  <si>
    <t>タルタルとり天丼 一部アレルゲン(乳成分)表示欠落</t>
  </si>
  <si>
    <t>おでん鍋処いわし団子 一部賞味期限誤表示</t>
  </si>
  <si>
    <t>炒飯＆焼きそば 一部ラベル誤貼付で特定原材料表示欠落</t>
  </si>
  <si>
    <t>焼菓子(マドレーヌショコラ,タルトマロン) 一部カビ発生の恐れ</t>
  </si>
  <si>
    <t>にぎり鮨盛合せ 一部ラベル誤貼付でアレルゲン(えび)表示欠落</t>
  </si>
  <si>
    <t>とろろぶっかけもずく 一部賞味期限誤表記</t>
  </si>
  <si>
    <t>ノエルマロン 一部シール不良でカビ発生の恐れ</t>
  </si>
  <si>
    <t>沼るチーズ,辛激のチーズ 一部アレルゲン(乳成分)表示欠落</t>
  </si>
  <si>
    <t>キャットワインチリ 一部異物(ガラス片)混入の恐れコメントあり</t>
  </si>
  <si>
    <t>まぐろ昆布 一部賞味期限誤表記</t>
  </si>
  <si>
    <t>　上位2種目(賞味期限・アレルギー表記ミス)で全体の　(79%)</t>
    <rPh sb="1" eb="3">
      <t>ジョウイ</t>
    </rPh>
    <rPh sb="4" eb="6">
      <t>シュモク</t>
    </rPh>
    <rPh sb="7" eb="11">
      <t>ショウミキゲン</t>
    </rPh>
    <rPh sb="17" eb="19">
      <t>ヒョウキ</t>
    </rPh>
    <rPh sb="23" eb="25">
      <t>ゼンタイ</t>
    </rPh>
    <phoneticPr fontId="5"/>
  </si>
  <si>
    <t>千葉市の居酒屋で食中毒　鶏のたたきなど食べた８人症状　カンピロバクター検出</t>
    <phoneticPr fontId="15"/>
  </si>
  <si>
    <t>千葉県</t>
    <rPh sb="0" eb="3">
      <t>チバケン</t>
    </rPh>
    <phoneticPr fontId="15"/>
  </si>
  <si>
    <t>千葉日報</t>
    <rPh sb="0" eb="4">
      <t>チバニッポウ</t>
    </rPh>
    <phoneticPr fontId="15"/>
  </si>
  <si>
    <t>https://www.chibanippo.co.jp/news/national/1288231</t>
    <phoneticPr fontId="15"/>
  </si>
  <si>
    <t>加工肉業者、約４５００トンの肉を回収 食中毒菌リステリア汚染の恐れ 米</t>
    <phoneticPr fontId="84"/>
  </si>
  <si>
    <t>米国</t>
    <rPh sb="0" eb="2">
      <t>ベイコク</t>
    </rPh>
    <phoneticPr fontId="84"/>
  </si>
  <si>
    <t>（ＣＮＮ） 米農務省は９日、調理済み肉・鶏肉製品の製造業者ブルースパックが食中毒菌のリステリアによる汚染の可能性があるとして４４９０トン以上の製品を回収したと発表した。回収された多数の製品は、全国のレストランや施設に流通している。農務省によると、影響を受けた製品は、「店頭や消費者の冷蔵庫や冷凍庫にある」、または飲食店などの施設が入手可能な調理済み製品に使用されていた可能性がある。米農務省の食品安全検査局は、完成した鶏肉製品の定期検査中にこの問題を発見。ブルースパックの調理済み鶏肉がリステリアの発生源であると特定された。６月１９日から１０月８日までに製造された他の調理済み肉・鶏肉製品にも影響を及ぼした可能性がある。</t>
    <phoneticPr fontId="84"/>
  </si>
  <si>
    <t>https://www.msn.com/ja-jp/health/other/%E5%8A%A0%E5%B7%A5%E8%82%89%E6%A5%AD%E8%80%85-%E7%B4%84%EF%BC%94%EF%BC%95%EF%BC%90%EF%BC%90%E3%83%88%E3%83%B3%E3%81%AE%E8%82%89%E3%82%92%E5%9B%9E%E5%8F%8E-%E9%A3%9F%E4%B8%AD%E6%AF%92%E8%8F%8C%E3%83%AA%E3%82%B9%E3%83%86%E3%83%AA%E3%82%A2%E6%B1%9A%E6%9F%93%E3%81%AE%E6%81%90%E3%82%8C-%E7%B1%B3/ar-AA1s4UBB</t>
    <phoneticPr fontId="84"/>
  </si>
  <si>
    <t xml:space="preserve">ル・クイドン学校で食中毒の疑いのある生徒6人が退院し、健康状態は安定している - Vietnam.vn </t>
    <phoneticPr fontId="84"/>
  </si>
  <si>
    <t>ベトナム</t>
    <phoneticPr fontId="84"/>
  </si>
  <si>
    <t>　10月12日、第3区人民委員会（ホーチミン市）は、ル・クイドン高校で焼きビーフンを食べた生徒6人が中毒を起こした疑いがあると即座に報告した。具体的には、10月10日には、焼きビーフンと焼き春巻き、焼き肉、ニラスープ1.393食、ベジタリアンフード1.348食、学生の昼食用のおかゆ26食など、計19食が提供された。このうち、炒めビーフンを食べた計6件中1.348件では、学校で昼食を食べてから2時間30分後に腹痛や嘔吐の症状が見られた。
これらの食事は、Ngoc Hue Trading - Services Company Limited (住所 178/13 Co Giang, Co Giang Ward, District 1) によって提供されます。
この施設は、2017年にホーチミン市計画投資局から発行された運営登録証明書を取得しています。情報を受け取った直後、第 3 地区保健局は第 3 地区医療センターおよびステーションと連携しました。 医療の ヴォー・ティ・サウ・ワードさんは疫学調査と食品サンプルの封印のため現場に来て、現在検査結果を待っている。
報告書によると、消化器疾患の症状があった生徒計６人のうち、１人が腹痛を訴えて医務室に留まり帰宅させた。学生５人は１０日午後３時にサイゴン総合病院に入院し、同日午後７時に退院した。入院中は、学校や給食を提供する会社の代表者、医師や看護師らが献身的なケアや見舞い、激励などを行った。現在、児童全員の健康状態は安定しています。第 3 地区人民委員会は引き続きホーチミン市食品安全局と連携し、検査結果が入手できた場合には規制 (存在する場合) に従って監視、検査、および処理を行っていきます。また報告書によると、2024年に第3地区保健局は食品安全局、教育訓練局と連携し、食品の安全性を確保するための訓練を開催し、食堂のある学校の自主検査システムを運営したという。9 年 2024 月だけで 44 校が検査を受け、現在、残りの学校の食堂と共同調理場の検査を継続するために食品安全局と調整中です。</t>
    <phoneticPr fontId="84"/>
  </si>
  <si>
    <t>https://www.vietnam.vn/ja/6-hoc-sinh-nghi-ngo-doc-thuc-pham-tai-truong-le-quy-don-da-xuat-vien-suc-khoe-on-dinh/</t>
    <phoneticPr fontId="84"/>
  </si>
  <si>
    <t>　千葉市は１１日、同市稲毛区小仲台２の居酒屋「とり鉄　稲毛店」で鶏のたたきなどを食べた８人が腹痛や下痢の症状を訴え、うち３人から食中毒を引き起こす細菌のカンピロバクターが検出されたと発表した。市保健所は同店の食事が原因の食中毒と断定し、同日から３日間の営業停止処分とした。市生活衛生課によると、８人は９月２３日に同店で一緒に食事をし、２５日ごろに食中毒の症状が出た。全員が快方に向かっている。保健所が検査したところ、症状を訴えている3人からカンピロバクターが検出された。そのため、カンピロバクターによる集団食中毒と断定し、店を11日〜13日まで、3日間の営業停止処分とした。</t>
    <phoneticPr fontId="15"/>
  </si>
  <si>
    <t>中国料理店で食事をした数十人が下痢、女性1人死亡か―中国</t>
    <phoneticPr fontId="84"/>
  </si>
  <si>
    <t>　中国メディアの華商法は10日、四川省の飲食店で食事をした複数人が下痢を発症し、そのうち1人が死亡した可能性があると報じた。
記事によると、このほどSNS上で、今月上旬に同省徳陽市綿竹市の中国料理店で大勢が食事をしていたところ、高齢者や子どもを含む多くの人（一部では「55人」との情報も）が下痢の症状を訴え、そのうち56歳の女性1人が死亡したとの投稿があった。その後、関係者とみられるユーザーから「亡くなったのは私の叔母で、まだ50代だった」「私の母があの店に食べに行こうと言った。私は行きたくなかったが、あんなことが起きた。うちの家族は幸いそれほど食べていなかったので症状は軽かった。母は今朝、あのおばさんが食中毒で亡くなったと言っていた。以前はよく遊びに行っていたので気持ちが落ち着かない」といった投稿があったという。
華商法の記者が問題の飲食店に電話をかけたがつながらなかった。綿竹市政府の関係者は「そのような報告は受けていない」と話し、同市衛生健康局は「よく分からないが、おそらくほかの部門が処理を担当しているのだろう」と回答した。一方、同市疾病コントロールセンターの担当者は「事件後、関係部署がサンプリング調査を行っており、結果はまだ出ていない」と説明。同市市場監督管理局の職員は「事件を非常に重視しており、公安、疾病管理部門などが共同で調査チームを設置して、調査・確認に当たっている」と述べた。ただ、死人が出たかどうかについては明言しなかったという。中国のSNS・微博（ウェイボー）では一般ユーザーらが関連の話題を投稿しているが、事件について報じた一部メディアの投稿が削除されるなどしている。</t>
    <phoneticPr fontId="84"/>
  </si>
  <si>
    <t>中国</t>
    <rPh sb="0" eb="2">
      <t>チュウゴク</t>
    </rPh>
    <phoneticPr fontId="84"/>
  </si>
  <si>
    <t>https://news.nifty.com/article/world/china/12181-3465333/</t>
    <phoneticPr fontId="84"/>
  </si>
  <si>
    <t>ラオカイ大学での食中毒疑い事件の調査と対応</t>
    <phoneticPr fontId="84"/>
  </si>
  <si>
    <t>　大学内で発生した食中毒の疑いのある事件の調査と対応 ラオカイ食品安全局からの情報によると、この局はちょうどラオカイ大学で発生した食中毒の疑いのある事件についての情報を受け取ったところです。ラオカイ大学は、ラオカイ省ラオカオ市バククオン区 M9 通りにあります。食品安全局は、学生49人が学食で夕食を食べた後に腹痛、吐き気、下痢の症状が出たとの報告を受けた。上記の状況に直面して、食品安全局は2607年10月10日付の公式派遣番号2024/ATTP-NDTTを発行し、ラオカイ省保健局に対し、事件が発生した疑いのある学校の食堂の運営を一時的に停止するよう要請した。食中毒。
　調査を組織し、食品の起源を追跡し、中毒を引き起こした疑いのある原材料および加工施設への食品供給源を明確に特定する。原因を見つけるために、食品や医療サンプルを採取して検査します。食品安全規制の違反を発見して厳しく対処し、その結果を公表してコミュニティに速やかに警告します。宣伝を強化し、共同調理場や給食施設の衛生と食品の安全条件を確保し、食材の産地管理、食品の三段階検査、加工段階での食品サンプルと衛生管理を厳格に実施するよう指導する。官報第2024号/BYT-ATTP及び3113年07月6日付け官報第2024/BYT-ATTPの内容を厳格に実施すること。 保健省 食中毒の予防と対応について、食中​​毒予防活動を強化します。
最近の食中毒事件について、保健省食品安全局副局長のグエン・フン・ロン氏によると、最近、ベトナムの主要な中毒事件でサルモネラ菌が継続的に発生しているという。
　フオンさんのパンを食べた数百人を病院送りにした犯人はサルモネラ菌 ナムナム また、ニャチャンでは多数の集団中毒事件が発生しており、その中にはバ・トゥリュー通りのトラム・アン・レストランでチキンライスを食べた後に360人以上が入院した事件や、アイスクール・ニャチャンの生徒と職員600人以上が昼食後に入院した事件も含まれている。死;ホーチミン市の中秋節後に起きた毒殺事件。サルモネラ菌は一般に下痢を引き起こしますが、血液、骨、関節などの体の他の部分にも感染する可能性があります。気温が高く暑い夏は、食べ物が腐敗しやすく、細菌が繁殖しやすいため、集団での食事だけでなく各家庭でも食中毒による胃腸感染症のリスクが高まります。
したがって、病気を予防するには、調理済みの食品を食べ、沸騰した水を飲み、食べる前に食品を安全な温度に加熱する必要があります。
　食中毒事件の数については、保健省からの情報ですが、6 年の最初の 2024 か月間で、食中毒事件の数は前年同期と比較して 300% 以上増加しました。
特に、最大数百人が死亡する中毒事件も発生している。憂慮すべきことに、中毒の原因が特定できない場合もあります。保健省副大臣のドー・スアン・トゥエン氏によると、過去5年間で毎年平均100件の食中毒が記録されているという。具体的には、6年の最初の2024か月間では、症例数は減少しましたが、感染者数は増加しており、いずれも大規模な症例であり、XNUMX症例あたりの感染者数は数百人でした。最大の事件が起きたのは、 ビンフック 14.5月438日にはXNUMX人の感染者が発生した。混雑した工業地帯では最も懸念されています。学校給食の提供には依然として課題が残っている。都市部でも地方でも食事には食中毒の不安が残る。
　専門家 医療の 不衛生な食品は恐ろしい害をもたらす主な原因の一つであると述べています。急性中毒は即死を引き起こす可能性があるだけでなく、閾値以下の有毒物質への曝露は、時間の経過とともに、がんや原因不明の機能不全などの未知の病気を引き起こす可能性があります。先天異常を含む不妊症...食糧不安には、国家管理の重複など多くの原因があります。現地は無責任で、徹底した監視が欠如している。ブリーダーや生産者は、認可されていない体重増加物質を使用しています。商品取引業者、加工業者、そして最後に無謀なユーザー（それは非常に困難ですが）。
　現在、保健、産業貿易、農業、農村開発を含む最大 3 つのセクターが食品セクターの管理に参加していることが知られており、各省およびセクターには多数の項目があります。
そのため、製品グループ間の重複や重複が発生し、インシデントが発生した場合の責任が不明確になり、非効率な管理が行われます。したがって、食品の安全性を確保するには「チェーン」を構築する必要があります。食中毒につながる不安は実は「連鎖」を形成しており、問題の根本解決には同時並行的な対策が必要です。</t>
    <phoneticPr fontId="84"/>
  </si>
  <si>
    <t>https://www.vietnam.vn/ja/dieu-tra-xu-ly-vu-nghi-ngo-ngo-doc-thuc-pham-tai-truong-cao-dang-lao-cai/</t>
    <phoneticPr fontId="84"/>
  </si>
  <si>
    <t>レアチャーシュー”でスシロー謝罪　監修の人気ラーメン店代表が食中毒の危険性訴え</t>
    <phoneticPr fontId="15"/>
  </si>
  <si>
    <t>https://news.goo.ne.jp/article/tvasahinews/business/tvasahinews-000377399.html</t>
    <phoneticPr fontId="15"/>
  </si>
  <si>
    <t>　回転ずしチェーンの「スシロー」が謝罪したのは、人気ラーメン店が監修した「鶏そば」のチャーシューの色味についてです。
スシロー:「皆さまにはご不安な思いをさせてしまったことをお詫び（おわび）申し上げます」　
麺屋武蔵ラーメン店の代表がSNSで「監修したのは“レアレア”チャーシューではないのでやめてほしい」などコメントし、食中毒の危険性を訴えていました。これに対しスシローは、提供商品によっては肉本来の色味に近いピンク色になるが、安全基準は満たしていると説明。一方、チャーシューの調理方法については変更すると発表しました。
スシロー:「厚生労働省の定める安全基準を満たした商品で、安心してお召し上がりいただけますが、少しでも不安なくお食事をお楽しみいただく為、調理方法を『炙り』調理での提供と変更させていただきます」（「グッド！モーニング」2024年10月11日放送分より）</t>
    <phoneticPr fontId="15"/>
  </si>
  <si>
    <t>東京都</t>
    <rPh sb="0" eb="3">
      <t>トウキョウト</t>
    </rPh>
    <phoneticPr fontId="15"/>
  </si>
  <si>
    <t>「グッド！モーニング」</t>
    <phoneticPr fontId="15"/>
  </si>
  <si>
    <t>大阪府</t>
    <rPh sb="0" eb="3">
      <t>オオサカフ</t>
    </rPh>
    <phoneticPr fontId="15"/>
  </si>
  <si>
    <t xml:space="preserve">	「紅麹サプリ」健康被害を「食中毒」と大阪市が断定 死亡の125人 摂取との因果関係を調査中 </t>
    <phoneticPr fontId="15"/>
  </si>
  <si>
    <t>「紅麹サプリ」の健康被害を「食中毒」として断定しました。小林製薬の紅麹サプリを巡っては、摂取した人から腎疾患などの健康被害の訴えが相次ぎ、死亡した125人について摂取との因果関係が調査されています。大阪市は、一部の製品ロットから腎障害が確認されているプベルル酸が検出されたことや医師の聞き取りから、今回の健康被害を食中毒と断定しました。大阪市は今後、専門委員会を設置し、食中毒の症状や規模を特定するほか、年内には調査のためのサンプルを除き廃棄命令を出す方針です。調査結果は、来年3月ごろに取りまとめる予定です。</t>
    <phoneticPr fontId="15"/>
  </si>
  <si>
    <t xml:space="preserve">関西テレビ </t>
    <rPh sb="0" eb="2">
      <t>カンサイ</t>
    </rPh>
    <phoneticPr fontId="15"/>
  </si>
  <si>
    <t>https://news.yahoo.co.jp/articles/1c4426d46e564f79d23e891b613fc5b96f77cb18</t>
    <phoneticPr fontId="15"/>
  </si>
  <si>
    <t>紅こうじサプリ健康被害は食中毒／大阪市、食品衛生法基づき</t>
    <phoneticPr fontId="15"/>
  </si>
  <si>
    <t xml:space="preserve">四国ニュース </t>
    <rPh sb="0" eb="2">
      <t>シコク</t>
    </rPh>
    <phoneticPr fontId="15"/>
  </si>
  <si>
    <t>https://www.shikoku-np.co.jp/national/main/20241010000519</t>
    <phoneticPr fontId="15"/>
  </si>
  <si>
    <t>愛媛県四国中央市の居酒屋「揚足鳥いちよし」でカンピロバクター食中毒</t>
    <phoneticPr fontId="15"/>
  </si>
  <si>
    <t>愛媛県</t>
    <rPh sb="0" eb="3">
      <t>エヒメケン</t>
    </rPh>
    <phoneticPr fontId="15"/>
  </si>
  <si>
    <t>　愛媛県は9日、四国中央市にある居酒屋「揚足鳥いちよし」で、食中毒が発生した　
県によりますと、先月22日、「揚足鳥いちよし」を利用した1グループ4人のうち3人が、食中毒症状を訴え医療機関を受診したということです。患者に共通する食事が「揚足鳥いちよし」で提供されたメニューのみであることや、複数の患者からカンピロバクターが検出され症状の特徴も一致していたことから、県四国中央保健所は同店の食事を原因とする食中毒と断定、9日から2日間の営業停止処分としました。
なお、患者は全員、回復しているということです。
カンピロバクターは動物の生肉や内臓などに含まれていて、特に生や過熱不十分な鶏肉料理による同菌の食中毒が多数、報告されているということです。カンピロバクター食中毒では、腹痛や下痢といった消化器症状のほか、最悪の場合、ギラン・バレー症候群を発症することもあるということです。【患者らに提供されたメニュー】
鳥たたき・揚げ足鳥・骨なしざんぎ・ずりポン(揚げ)・鳥皮ポン(揚げ)・だし巻き玉子・にんにく丸揚げ・中華そば・おにぎり・白めし・バニラアイス・メロンソーダ・コーラ</t>
    <phoneticPr fontId="15"/>
  </si>
  <si>
    <t>あいてれび</t>
    <phoneticPr fontId="15"/>
  </si>
  <si>
    <t>　小林製薬の紅こうじサプリメントによる健康被害について、本社がある大阪市は10日、食品衛生法に基づいて食中毒に当たると判断した。被害規模の特定や汚染経路、時期の解明を目指す独自の原因究明調査を進めており、同日開いた対策本部会議で明らかにした。
　市によると、患者を診察した医師がサプリ摂取が原因で腎細管障害が生じたと認め、食中毒患者の届け出をしたことなどに基づき判断した。市は今後、食中毒の発生状況を厚生労働省に報告するとしている。小林製薬は「紅麹コレステヘルプ」など出荷済み対象商品の回収も進め、これまでに目標数の約97％に当たる約18万5千個を回収した。市は遅くとも年内に同社へ廃棄を命令する。またサプリとの関連が疑われると申し出のあった死亡事例も公表した。9日時点で125件に上り、うち88件は調査終了、35件は調査不能、2件は調査中。市は摂取と死亡との因果関係を調べているが、現時点で確認事例はない。市は3～8月、同社の旧大阪工場（昨年12月閉鎖）への立ち入り調査を3度実施した。</t>
    <phoneticPr fontId="15"/>
  </si>
  <si>
    <t xml:space="preserve">「水道水異臭」騒動の景徳鎮市、観光客に下痢や嘔吐相次ぐ＝地元当局「食べ物が辛いから」に ... </t>
    <phoneticPr fontId="84"/>
  </si>
  <si>
    <t>　中国・江西省景徳鎮市で大勢の観光客に下痢や嘔吐（おうと）の症状が出たことについて、地元当局がコメントした。中国メディアの紅星新聞が6日に報じた。
記事によると、国慶節（建国記念日）の連休中に現地を訪れ、食事をしたところ、下痢や嘔吐の症状が出て医療機関を受診したとのネット上の投稿が相次いだ。いずれのユーザーも食事した日時は異なっているという。同市では今年9月に水道水が濁ったり、異臭がしたりする騒動があったばかりで、関連性を疑う声が上がった。当局は改善したと説明したが、場所によっては濁りなどが残ったという。物議を醸したことを受け、同市の疾病予防管理センターの職員は「休日出勤で症例をモニタリングしている。外部からの観光客が大勢押しかけてきているので、（食中毒のような）症状を訴える患者が発生する率は通常よりやや高くなっている」とした。
　一方、連休が終わりに向かうにつれて患者が減っていることから「個別のケースであり、集団性はない」と説明。水道水のモニタリング結果にも問題はないとし、「江西省の食べ物は比較的辛いので、それが原因かもしれない」との認識を示した。ただ、中国のネットユーザーからは「下痢や嘔吐が問題ないとは、恐れ入る回答だ。みんな『景徳鎮、水道』で調べてみるといい」「辛いとおなかは下すが、嘔吐はしないだろ」「あちこち旅行して色んなものを食べてもなんともなかった俺が、今回の景徳鎮では症状が出たぞ」「個別のケースだとしても真剣に対応せよ」「どうりで『二度と行かない』という人がいるわけだ」といった声が上がっている。</t>
    <phoneticPr fontId="84"/>
  </si>
  <si>
    <t>https://news.goo.ne.jp/article/recordchina/business/recordchina-RC_941613.html</t>
    <phoneticPr fontId="84"/>
  </si>
  <si>
    <t xml:space="preserve">弁当を食べた80人が食中毒 惣太夫町の飲食店【山口】 - 宇部日報  
</t>
    <phoneticPr fontId="15"/>
  </si>
  <si>
    <t>　今月（１０月）、山口市内の弁当店で調理した弁当を食べた８０人が下痢などの症状を訴え、保健所は弁当が原因の食中毒と断定し、店を５日から３日間の営業停止処分にしました。県によりますと、今月２日に山口市の弁当店、「お弁当のいずみ」が調理した弁当を食べた同じグループの１０代から６０代までの男女あわせて８０人が、下痢や腹痛の症状を訴えました。入院した人はおらず、全員が快方に向かっているということです。８０人が食べた弁当は同じで、調査の結果、症状を訴えた人の便と弁当の「大根とそぼろのコンソメ煮」から、食中毒を引き起こす「ウエルシュ菌」が検出されたということです。
このため、保健所は弁当が原因による食中毒と断定し、この店を５日から３日間の営業停止処分としました。
食中毒を防ぐため、県は、加熱調理した煮物などでも▼なるべく早く食べ、▼保存するときは放置せずに冷蔵するほか、▼再加熱する際も十分に熱を通すなどの対策を呼びかけています。</t>
    <phoneticPr fontId="15"/>
  </si>
  <si>
    <t>NHK</t>
    <phoneticPr fontId="15"/>
  </si>
  <si>
    <t>山口県</t>
    <rPh sb="0" eb="3">
      <t>ヤマグチケン</t>
    </rPh>
    <phoneticPr fontId="15"/>
  </si>
  <si>
    <t>https://www3.nhk.or.jp/lnews/yamaguchi/20241005/4060021379.html</t>
    <phoneticPr fontId="15"/>
  </si>
  <si>
    <t>福岡県岡垣町の幼稚園で51人下痢や腹痛…「青菜のごまあえ」からサルモネラ属菌検出、食中毒と断定</t>
    <phoneticPr fontId="15"/>
  </si>
  <si>
    <t>讀賣新聞</t>
    <rPh sb="0" eb="4">
      <t>ヨミウリシンブン</t>
    </rPh>
    <phoneticPr fontId="15"/>
  </si>
  <si>
    <t>　福岡県は5日、同県岡垣町の岡垣第一幼稚園で9月に園児ら51人が下痢や腹痛などの症状を訴える事案があり、同園で提供された給食が原因の食中毒と断定したと発表した。重症者はいないという。県生活衛生課によると、9月12日以降、2～6歳の園児45人と職員6人が症状を訴えた。検査の結果、同11日に給食で提供された「青菜のごまあえ」からサルモネラ属菌が検出されたため、食中毒と断定。同園を今月5日から2日間の営業停止処分（給食の停止）とした。</t>
    <phoneticPr fontId="15"/>
  </si>
  <si>
    <t>https://news.yahoo.co.jp/articles/4c516acd7c165d9b862fe8641a445b254e497b0e</t>
    <phoneticPr fontId="15"/>
  </si>
  <si>
    <t>福岡県</t>
    <rPh sb="0" eb="3">
      <t>フクオカケン</t>
    </rPh>
    <phoneticPr fontId="15"/>
  </si>
  <si>
    <t>ホテルでコース料理食べた13人が食中毒　調理した2階厨房を5日間の営業停止処分　島根県松江市</t>
    <phoneticPr fontId="15"/>
  </si>
  <si>
    <t>島根県</t>
    <rPh sb="0" eb="3">
      <t>シマネケン</t>
    </rPh>
    <phoneticPr fontId="15"/>
  </si>
  <si>
    <t>山陰中央新報</t>
    <rPh sb="0" eb="2">
      <t>サンイン</t>
    </rPh>
    <rPh sb="2" eb="4">
      <t>チュウオウ</t>
    </rPh>
    <rPh sb="4" eb="6">
      <t>シンポウ</t>
    </rPh>
    <phoneticPr fontId="15"/>
  </si>
  <si>
    <t xml:space="preserve">　松江市は5日、同市のホテルで会食した30～70代の男女13人が下痢や嘔吐（おうと）の症状を訴えたと発表した。入院者はおらず、全員が快方に向かっている。松江保健所は食中毒と断定し、調理した2階の厨房を同日から5日間の営業停止処分とした。
　市保健衛生課によると、症状が出たのは2日午後に同ホテルで会食をした松江市内の事業所の社員119人のうち13人。刺し身や牛ステーキなどのコース料理を食べたという。病因物質は調査中としている。同ホテル1階のレストランなどは営業を継続する。
</t>
    <phoneticPr fontId="15"/>
  </si>
  <si>
    <t>https://nordot.app/1215257407887720803?c=113147194022725109</t>
    <phoneticPr fontId="15"/>
  </si>
  <si>
    <t>食中毒の発生について(岐阜県)</t>
    <rPh sb="11" eb="13">
      <t>ギフ</t>
    </rPh>
    <rPh sb="13" eb="14">
      <t>ケン</t>
    </rPh>
    <phoneticPr fontId="15"/>
  </si>
  <si>
    <t>岐阜県</t>
    <rPh sb="0" eb="3">
      <t>ギフケン</t>
    </rPh>
    <phoneticPr fontId="15"/>
  </si>
  <si>
    <t>岐阜県公表</t>
    <rPh sb="0" eb="3">
      <t>ギフケン</t>
    </rPh>
    <rPh sb="3" eb="5">
      <t>コウヒョウ</t>
    </rPh>
    <phoneticPr fontId="15"/>
  </si>
  <si>
    <t>https://www.pref.gifu.lg.jp/site/pressrelease/391987.html</t>
    <phoneticPr fontId="15"/>
  </si>
  <si>
    <t xml:space="preserve">★日本の酒類、輸入量が大幅増 - NNA ASIA・韓国・食品 </t>
  </si>
  <si>
    <t xml:space="preserve">★国税庁、JHで日本の酒普及＝日本食とのペアリング紹介 - 南米の鼓動をキャッチ！ ブラジル日報 </t>
  </si>
  <si>
    <t xml:space="preserve">★欧州株、中国政策に揺れる 資源や酒類・高級ブランドに売り - QUICK Money World </t>
  </si>
  <si>
    <t xml:space="preserve">★ノーベル賞 2024 化学賞 AIでたんぱく質の立体構造予測に成功した研究者や新たんぱく質を設計した研究者ら ｜ NHK </t>
  </si>
  <si>
    <t>★香港政府、ナイトライフ産業救済のため、ナイトライフの場での出費を推奨 - iFLYER</t>
  </si>
  <si>
    <t xml:space="preserve">★「肉の響き」、EU司法裁判所からゴーサイン - ギフト - Great Italian Food Trade </t>
  </si>
  <si>
    <t xml:space="preserve">★EUにおける汚染食品と食品偽装。 ACN レポート 2023 - ギフト - Great Italian Food Trade </t>
  </si>
  <si>
    <t>https://www.greatitalianfoodtrade.it/ja/%E3%82%BB%E3%82%AD%E3%83%A5%E3%83%AA%E3%83%86%E3%82%A3%E3%83%BC/EU-ACN%E3%83%AC%E3%83%9D%E3%83%BC%E3%83%882023%E3%81%AB%E3%81%8A%E3%81%91%E3%82%8B%E6%B1%9A%E6%9F%93%E9%A3%9F%E5%93%81%E3%81%A8%E9%A3%9F%E5%93%81%E5%81%BD%E8%A3%85/</t>
  </si>
  <si>
    <t>★米カリフォルニア州知事、食品ラベルの「賞味・消費期限」表示の標準化法律に署名(米国) ｜ ビジネス短信 ―ジェトロ</t>
  </si>
  <si>
    <t>https://www.jetro.go.jp/biznews/2024/10/3bbc4628aa69c634.html</t>
  </si>
  <si>
    <t>★ベルリンカレーウイークで日本のカレーをPR(ドイツ) ｜ ビジネス短信 ―ジェトロ</t>
  </si>
  <si>
    <t>https://www.jetro.go.jp/biznews/2024/10/c0de2ae706dc8938.html</t>
    <phoneticPr fontId="84"/>
  </si>
  <si>
    <t>　ドイツのベルリンで9月10日から15日まで、全日本カレー工業協同組合と日本食レストラン海外普及推進機構（JRO）の主催により、日本のカレーをPRするベルリンカレーウイーク外部サイトへ、新しいウィンドウで開きますが開催された。同イベントは2023年10月にデュッセルドルフでも開催され、ドイツでは2回目の実施だ。
今回のイベントは、ベルリン市内の日本食レストランの協力の下、日本式のカレーを消費者に紹介し、認知度を高め、市場を拡大することを目的とした。加えて、一過性のイベントにならないよう、参加希望レストランを対象としてフェア開催前に各カレーメーカーがプレゼンテーションや調理デモンストレーションを行うセミナーを実施し、メニュー開発のための情報を提供する機会や営業担当とのネットワーキングを行う機会が設けられた。イベントには日系レストランだけではなく、ベルリンの現地系を含む20軒のレストランが参加しており、日本式のカレーが現地系レストランにも幅広く受け入れられている状況が見られた。また、各レストランが、カレーうどんやカレーラーメン、ビーガン需要の高まっているドイツならではの動物性原料を使用しないビーガン対応カレーといった、現地のニーズに合わせたメニューを開発。カレーウイークの期間のみ提供されるオリジナルメニューや、一日限定30食の特別メニューも提供された。
　イベントに参加した現地系の日本食レストラン、ヤマ・レストラン・スシ＆ラーメン（Yama Restaurant Sushi and Ramen外部サイトへ、新しいウィンドウで開きます）のオーナーのキエン・クォン・ダン（Kien Cuong Dang）氏は、「カレーウイークを境に、SNSのフォロワーが急増した」「お客さんに日本のカレーが大変好評だったため、メニューの定番化を検討している」と、今回のイベントの反響を語った。農林水産省によると、2024年1～7月のドイツ向け日本産食品の輸出実績は、前年同期比44.4％増の約90億1,000万円と好調。特にカレー調整品は倍増し、2024年8月分を含めると約1億円となった。参加した店舗は一般消費者も利用しやすい価格帯のレストランであり、また、現地系のディストリビューターも日本式カレーに関心を持ちつつあることからも、本イベントをきっかけとしてドイツ人消費者へ日本式カレーが幅広く浸透していくことが期待される</t>
    <phoneticPr fontId="84"/>
  </si>
  <si>
    <t>ドイツ</t>
    <phoneticPr fontId="84"/>
  </si>
  <si>
    <t>https://www.greatitalianfoodtrade.it/ja/%E3%83%A9%E3%83%99%E3%83%AB/EU%E5%8F%B8%E6%B3%95%E8%A3%81%E5%88%A4%E6%89%80%E3%81%8B%E3%82%89%E8%82%89%E3%81%AB%E3%82%B4%E3%83%BC%E3%82%B5%E3%82%A4%E3%83%B3%E3%81%8C%E5%87%BA%E3%81%9F/</t>
    <phoneticPr fontId="84"/>
  </si>
  <si>
    <t>　4年2024月XNUMX日、EU司法裁判所はついに「ミート・サウンディング」に関する待望の判決を発表したが、フランスは「ミート・サウンディング」などの用語の使用を禁止することを目的とした法令で判決を阻止しようとした。ソーセージ'、'バーガー'また'ステーキ' 植物性または異なる起源のタンパク質 (つまり、マイコプロテイン、微細藻類) で作られた食品を指定します。 (1)
1) フランス共和国に対するベジタリアンと植物性たんぱく質生産者、ケース C-438/23　フランスの国会議員、これまで見てきたように、特定の法令（2022-947）を通じて「肉の響き」を禁止しようとしていました。この判決は、まさに問題の事件の原因となった行政紛争を理由に、これまで適用されたことはなかった。 (2)
協会 Protéines France、AVF (Association végétérienne de France)、欧州ベジタリアン連合 (EVU)、およびビヨンド・ミート社は、事実上、フランス国務院に対し、前述の法令が矛盾しているため、その無効を求める上訴を提出した。現在のヨーロッパの法律に基づいて。 (3)
国務院 パリ市は、争われた政令が法と矛盾する可能性を認めた上で、 食品情報規制 (EU) No 1169/11、訴訟手続きを一時停止し、仮判決のためのいくつかの質問を欧州連合司法裁判所(CJEU)に付託した。
2) 事前の質問
事前の質問 フランス国務院が EU 司法裁判所に提出した法案は、基本的に次の 2 つです。– 加盟国は、調和のとれたルールのない問題に介入する国内法を通じて、商品のマーケティングに影響を与える禁止措置を導入する権利を持っていますか?– 好ましいシナリオとして、フランスの法令はそのままの形で、消費者情報の「透明性」を達成するという宣言された目的に適合するでしょうか?　
3) EU 司法裁判所、決定
食品情報規制 (EU) No 1169/11 – 食品に関する消費者情報に関する統一的なルール体系の確立において – ただし、食品の名前は正式名称です。これがない場合、食品の名前は通常の名前になります。通常の名前が存在しない、または使用されていない場合は、わかりやすい名前が提供されます。」（第17条）。 (4)</t>
    <phoneticPr fontId="84"/>
  </si>
  <si>
    <t>EU</t>
    <phoneticPr fontId="84"/>
  </si>
  <si>
    <t>https://www.brasilnippou.com/2024/241009-23colonia.html</t>
    <phoneticPr fontId="84"/>
  </si>
  <si>
    <t>　日本の国税庁は9月16日、サンパウロ市の日本文化広報施設「ジャパンハウス」内レストラン「藍染」にて、日本の酒類普及イベント「Imersão ao Mundo das Bebidas Japonesas」を開催した。ブラジルの和食レストランや小売店関係者、政府関係者ら約40人が参加した。コンテンツの残りを閲覧するにはログインが必要です。 お願い Log In. あなたは会員ですか ? 会員について</t>
    <phoneticPr fontId="84"/>
  </si>
  <si>
    <t>ブラジル</t>
    <phoneticPr fontId="84"/>
  </si>
  <si>
    <t>https://www.nna.jp/news/2713289</t>
    <phoneticPr fontId="84"/>
  </si>
  <si>
    <t>　最近の日本における酒類の輸入量が大幅に増加しているというニュースは、特にビールやウイスキーの人気が衰えないことを反映しています。日本国内でのクラフトビールや高品質なウイスキーの需要が高まる中、海外からの輸入も増えており、多様な選択肢が消費者に提供されています。特に、ウイスキーは日本国内だけでなく、海外でも評価が高く、日本のウイスキーの輸出も増加しています。一方で、ビールに関しては、海外のブランドやスタイルが注目されており、特にクラフトビールの人気が上昇しています。このようなトレンドは、消費者の嗜好が多様化していることを示しており、今後も日本の酒類市場は変化し続けるでしょう。</t>
    <phoneticPr fontId="84"/>
  </si>
  <si>
    <t>韓国</t>
    <rPh sb="0" eb="2">
      <t>カンコク</t>
    </rPh>
    <phoneticPr fontId="84"/>
  </si>
  <si>
    <t>https://moneyworld.jp/news/05_00145083_news</t>
    <phoneticPr fontId="84"/>
  </si>
  <si>
    <t>中国が国慶節（建国記念日）に伴う大型連休から明けた10月８日、欧州株式市場は中国の政策に揺れた。中国当局が８日に示した経済政策では、市場が期待した追加の財政政策に具体的な言及がなかった。欧州連合（ＥＵ）産ブランデーに対する反ダンピング（不当廉売）措置という悪材料も重なり、中国景気の影響を直接・間接的に受けやすい銘柄に売りが優勢となった。 「中国経済が以前のような力強さを取り戻すことを政府はどう見通しているのか、正確な情報が足りない」。中国当局の記者会見を受け、英投資サービス会社ＡＪベルのラス・モールド氏はこう反応した。「悪魔は細部にこそ宿る」と付け加え、市場は財政...</t>
    <phoneticPr fontId="84"/>
  </si>
  <si>
    <t>https://www3.nhk.or.jp/news/html/20241009/k10014604671000.html</t>
    <phoneticPr fontId="84"/>
  </si>
  <si>
    <t xml:space="preserve">ことしのノーベル化学賞に、全く新しいたんぱく質を設計することに成功したアメリカのワシントン大学の研究者と、たんぱく質の立体構造を高精度に予測するAI＝人工知能を開発したイギリスの企業の2人の研究者の合わせて3人が選ばれました。
・ベイカー教授は全く新しいたんぱく質の設計に成功
・ハサビス氏・ジャンパー氏は AIでたんぱく質の構造予測に成功
　スウェーデンのストックホルムにあるノーベル賞の選考委員会は、日本時間の午後7時前に記者会見し、ことしの化学賞に、アメリカ、ワシントン大学のデイビッド・ベイカー教授と、アメリカのIT企業、グーグルのグループ会社で、ロンドンに本社のある「DeepMind」（ディープマインド）社の▼デミス・ハサビスCEO、それに、研究チームの▼ジョン・ジャンパー氏の合わせて3人を選んだと発表しました。
</t>
    <phoneticPr fontId="84"/>
  </si>
  <si>
    <t>スウェーデン</t>
    <phoneticPr fontId="84"/>
  </si>
  <si>
    <t>https://iflyer.tv/article/2024/10/06/hong-kong-drinks/</t>
    <phoneticPr fontId="84"/>
  </si>
  <si>
    <t>　香港政府はナイトライフ産業を復活させるために、酒類の税率を引き下げることを計画していると、世界のニュースを発信するブルームバーグが伝えている。ブルームバーグの報道によると、10月16日の施政方針演説にて、香港のジョン・リー行政長官が正式に減税の提案をする見通しになっているとのことだ。
香港では、アルコール度数が30％を超える酒類の税率は、現在、香港での価格の100％の物品税がかかる。これは、世界で最も高いアルコール税の一つとなるとのことだ。
　ブルームバーグによると、香港政府は高級酒は税率を低く、安価な酒は税率を高くする段階的な制度の導入を検討しているという。また、政府はナイトライフの場にお金を使うことを人々に推奨する取り組みを行う一方で、お酒のまとめ買いや短時間での飲酒に関しては抑制したいようだ。
ただし、この減税の提案は最終的なものではなく、まだ変更される可能性があるという。　
　香港のナイトライフ業界は、新型コロナのパンデミックによる経済的な影響を今尚受け続けている。観光経済で知られる香港は、厳格なロックダウン政策が2022年10月に緩和された後、ナイトライフ施設が完全に再開されたのは、世界的に見てもかなり遅かった地域であったようだ。</t>
    <phoneticPr fontId="84"/>
  </si>
  <si>
    <t>香港</t>
    <rPh sb="0" eb="2">
      <t>ホンコン</t>
    </rPh>
    <phoneticPr fontId="84"/>
  </si>
  <si>
    <t xml:space="preserve">消費者庁、食品表示のデジタル活用検討会の初会合 各国の状況や技術課題を確認 </t>
    <phoneticPr fontId="84"/>
  </si>
  <si>
    <t>　消費者庁は10月1日、「第1回食品表示へのデジタルツール活用検討分科会」を開催した。同検討会では、消費者庁が世界各国の食品のデジタル表示の現状について紹介した。今後の議論の進め方についても議論した。2024年度中は、10月末に開催されるコーデックス食品表示部会の内容の報告や、事業者へのヒアリングを行いながら、日本での食品表示のデジタル化への技術的課題の洗い出しなどを行っていくとしている。同分科会は、食品の容器包装に記載される栄養成分などの情報について、QRコードを用いて一部をデジタル表示で代替することを目的に、デジタル表示の方向性や技術的課題を検討していく。初会合では、消費者庁が、世界各国の食品のデジタル表示の状況について紹介した。
　米国では、製造業界団体が始めた「SmartLabel(スマートラベル)」というサービスが提供されている。パッケージ記載のQRコードを読み取ると、パッケージに収まらない情報を追加で知ることができる。プラットフォームへの情報の入力は事業者が行うという。登録ブランド数は約1000ブランド、製品数は10万点となっている。韓国は2022年8月から、乾麺や飲料、健康食品の原材料名や栄養情報をデジタルプラットフォームで確認できる、プラットフォームの構築事業が行われている。2023年7月時点で、傘下企業は20社、56品目が参加していたという。</t>
    <phoneticPr fontId="84"/>
  </si>
  <si>
    <t>https://topics.smt.docomo.ne.jp/article/netkeizai/business/netkeizai-12631?utm_source=dnews&amp;utm_medium=article&amp;utm_campaign=contentsmatch1</t>
    <phoneticPr fontId="84"/>
  </si>
  <si>
    <t xml:space="preserve">2024年11月～2025年1月 日本消費者連盟・食の未来を考える連続講座・第3弾（ オンライン限定） </t>
    <phoneticPr fontId="84"/>
  </si>
  <si>
    <t>食の世界が大きく変わろうとしている今、改めて「食べものとは何なのか、どうあるべきか」という基本的な問題に立ち返り、食の未来について考える連続講座の第３弾です。
今回は、これまでの講座で質問や要望が多かった「食品添加物」「遺伝子組み換えやゲノム編集などの遺伝子操作食品」「食品表示」を取り上げます。専門家が基本的な内容から最新情報までお話しします。質問時間もあります。ぜひご参加ください。
　第7回	11月15日（金）午後2時～3時半	　ちょっと待って！　その食品添加物は大丈夫？　講師・原英二さん（日消連・食の安全部会）
　第8回	12月20日（金）午後2時～3時半　 　ゲノム編集だけじゃない　遺伝子操作食品が危険な理由　講師・天笠啓祐さん（科学ジャーナリスト）
　第9回	1月17日（金）午後2時～3時半	　国内製造って国産じゃないの？　分かりにくい食品表示を読み解きます　	講師・原英二さん（日消連・食の安全部会）
 ◎参加費：一般各回500円、日消連会員と遺伝子組み換え食品いらない！キャンペーン個
　人会員は無料（これを機会に入会いただいた方も会員無料扱いとなります）
　◎参加方法：オンラインのみ
　◎申込み締切：各回開催の2日前の午後5時（参加のためのZoom案内や資料は各開催日の前日に送ります）
 ★参加申し込みは「Peatix」から、1回ずつお申し込みください。
　第7回参加申し込み→https://nishoren20241115.peatix.com/
　第8回参加申し込み→https://nishoren20241220.peatix.com/
　第9回参加申し込み→https://nishoren20250117.peatix.com/
★お振込み後のキャンセルはご遠慮願います。
★講座の内容は録画し、後日、参加申込者に視聴方法をご案内します。主催：日本消費者連盟・食の安全部会、遺伝子組み換え食品いらない！キャンペーン
日本消費者連盟　　新宿区西早稲田1-9-19-207　TEL：03-5155-4765（月・水・金）　　 Eメール：　online@nishoren.org　</t>
    <phoneticPr fontId="84"/>
  </si>
  <si>
    <t>http://www.labornetjp.org/news/2024/1728553401552staff01</t>
    <phoneticPr fontId="84"/>
  </si>
  <si>
    <t>減り続ける届出件数、撤回新たに41件　【機能性表示食品届出DB更新】新規は既存中心に16件</t>
    <phoneticPr fontId="84"/>
  </si>
  <si>
    <t>https://wellness-news.co.jp/posts/20241010-4/</t>
    <phoneticPr fontId="84"/>
  </si>
  <si>
    <t>　機能性表示食品の届出情報データベースが9日に更新され、新規届出16件（サプリメント8件、サプリ以外の加工食品8件、生鮮食品ゼロ件）が受付公開されるとともに、撤回が行われた届出が前回4日の更新時から新たに41件積み上がった。新規届出は、機能性関与成分、ヘルスクレームともに既存が中心。8月19日から同21日までの3日間に消費者庁に届け出されたものが公開された。
　一方の撤回届は、今月2日から同7日までの手続き。撤回理由は従来どおり「販売終了」や「販売予定が無くなった」が大半を占めるが、一部、「終売のため。（機能性表示食品の届出等に関する）マニュアル81ページの『②届出者が当該商品の販売、製造を中止したとき』に該当するため」と説明する届出者も見られる。ちなみに、今年8月30日付で制定された同マニュアル（旧ガイドライン）は、速やかに撤回届出を行う必要がある場合について、以下の4事項を示している。
① 届出者が死亡したとき、届出者である法人が解散したとき等届出者が商品の製造・販売をできなくなったとき（この場合、届出者の相続人若しくは相続人に代わって相続財産を管理する者、清算人、若しくは破産管財人又は合併後存続し、若しくは合併により設立された法人の代表者等が届け出る）
② 届出者が当該商品の販売、製造を中止したとき
③ 安全性及び機能性の科学的根拠について新たな知見が得られ、機能性関与成分の科学的根拠として不十分な内容となったとき
④ 販売されている商品中の機能性関与成分の含有量が届け出られた含有量を下回っていたとき（生鮮食品又は単一の農林水産物のみが原材料である加工食品において、当該食品中の機能性関与成分の含有量が、表示されている量を下回る場合がある旨の注意書きが付されている場合を除く）
　同マニュアルによれば、上記の②については、「当該食品の販売終了時（消費期限及び賞味期限の経過後）」に撤回届出を行う。また、先ごろ静岡県が食品表示法に基づく改善指導を県内通販事業者に行った④のケースについては、「重大ではない過失による一時的なものであって適切な改善措置や再発防止策が講じられることに加え、消費者への情報提供が行われる場合は、この限りではない」と付記されている。</t>
    <phoneticPr fontId="84"/>
  </si>
  <si>
    <t xml:space="preserve">東京都地域特産品認証食品をPR販売 </t>
    <phoneticPr fontId="84"/>
  </si>
  <si>
    <t xml:space="preserve">東京都は、本年度、東京都地域特産品認証食品（以下「Eマーク認証食品」）の認知度向上、購買機会の拡大を目的として、都内の百貨店、スーパーマーケット等小売店舗でのPR販売を実施します。今後、下記を含め都内10か所でPR販売を行います。詳細が決まり次第、順次「TOKYOイイシナ」ホームページでご案内いたします。　東京都地域特産品認証食品とは
東京都産の原材料や東京に伝わる伝統的手法等を使って作られた、東京ならではの加工食品です。
商品に込めた思いやこだわり、味や品質等を東京都が審査し、認証を受けた食品には東京都独自のマーク（通称「Eマーク」）を付けることができます。令和5年10月5日現在、197食品が認証されています。
</t>
    <phoneticPr fontId="84"/>
  </si>
  <si>
    <t>https://www.metro.tokyo.lg.jp/tosei/hodohappyo/press/2024/10/08/03.html</t>
    <phoneticPr fontId="84"/>
  </si>
  <si>
    <t xml:space="preserve">日本惣菜協会 デリカアドバイザー研修 71人を修了認定 - 食品新聞 </t>
    <phoneticPr fontId="84"/>
  </si>
  <si>
    <t>　日本惣菜協会は9月15日、「24年度第1回デリカアドバイザー養成研修」で71人を修了認定した。合格率は93.4％で、デリカアドバイザー修了認定者は354社、3434人になった。
同協会では13年11月からデリカアドバイザー養成研修を開始。同研修は惣菜売場のスタッフが、惣菜を調理・販売する際の注意点、原料原産地やアレルゲン、栄養成分など食品表示にかかわる法令関係、食品衛生や労働安全などを通信教育で学ぶ。同協会では「惣菜売場で働く人たちが基本的知識を習得することで店舗の信頼につながるとともに、衛生管理と表示制度の一翼を担う重要な役割を果たすことになる」とコメント。一方、合格者からは「知識を身につけることで自信をもって対応できるようになった」などの声が寄せられているという。</t>
    <phoneticPr fontId="84"/>
  </si>
  <si>
    <t>https://shokuhin.net/106856/2024/10/07/ryutu/souzai/</t>
    <phoneticPr fontId="84"/>
  </si>
  <si>
    <t xml:space="preserve">日本から輸入の長ネギ、水際検査で不合格 残留農薬に関する規定違反で - 農業ビジネス </t>
    <phoneticPr fontId="15"/>
  </si>
  <si>
    <t xml:space="preserve">業務スーパー、食品にカビ混入…積極出店の一方で「自主回収が多発」の危うさ </t>
    <phoneticPr fontId="15"/>
  </si>
  <si>
    <t>　格安の価格で美味しい“神お菓子”だと人気だった業務スーパーの「ココナッツブラウニー」。一部商品にカビの発生が確認されたとして先月27日、自主回収が発表されたが、先月12日には「イタリアンビスケット（ヘーゼルナッツ＆ココア）」の一部商品において金属異物の混入が認められ自主回収をすると発表されたばかりだった。口の中を負傷した人も発生していた。業務スーパーの食品では昨年1年間だけで計29件の自主回収が発生しており、食品の安全管理に問題があるとの指摘もなされている。
　今回自主回収が発表されたのは、1箱（5個入）で213円（税込）の「ココナッツブラウニー」で、賞味期限が2024年12月19日、25年3月5日のもの。すでに全国の店舗に7万3111箱が出荷されており、店舗から消費者への販売数量は不明。運営元の神戸物産は購入者に対し、店舗での回収、もしくは同社お客様相談室への送付を呼びかけている（返品した人には商品代金相当分のQUOカードを送付）。食品のカビにまつわる事故としては今年、小林製薬の紅麹原料を含むサプリメントで、青カビがつくる有毒物質「プベルル酸」が原因で健康被害が生じていたことが判明。摂取後に腎臓の病気を発症する人や死亡者がいたと発表されている。業務スーパーの「ココナッツブラウニー」を食べた人の間で健康被害が出ているという情報は現時点ではない。
　実践女子大学名誉教授で薬学博士の西島基弘氏はいう。
「カビについては消費者が考えるほどの病原性はありません。アスペルギルス・フラバス等が産生するアフラトキシン（種実類についていることが多い）が肝臓毒・肝がんの原因物質ですが、1度や2度食べただけでは発症しません。今問題となっている紅麹のプベルル酸ですが、どの程度摂取すると発病するのかは、わかっていません」
ニュースサイトで読む: https://biz-journal.jp/company/post_383884.html
Copyright © Business Journal All Rights Reserved.</t>
    <phoneticPr fontId="15"/>
  </si>
  <si>
    <t xml:space="preserve">消費者庁、食品衛生基準審議会農薬・動物用医薬品部会（令和6年度第3回 </t>
    <phoneticPr fontId="15"/>
  </si>
  <si>
    <t>ジブチルヒドロキシトルエン(飼料添加物)　　　　　　　　　資料1-1 農薬・動物用医薬品部会報告書(案) [PDF:483KB]
アクリナトリン(農薬)　　　　　　　　　　　　　　　　　　資料1-2 食品安全委員会における食品健康影響評価結果 [PDF:679KB]　
インピルフルキサム(農薬)　　　　　　　　　　　　　　　　資料2-1 農薬・動物用医薬品部会報告書(案)[PDF:627KB]
　　　　　　　　　　　　　　　　　　　　　　　　　　　   資料2-2 食品安全委員会における食品健康影響評価結果 [PDF:544KB]　
スピロテトラマト(農薬)　　　　　　　　　　　　　　　　　資料3-1 農薬・動物用医薬品部会報告書(案) [PDF:854KB]
　　　　　　　　　　　　　　　　　　　　　　　　　　　   資料3-2 食品安全委員会における食品健康影響評価結果 [PDF:921KB]　
スルホキサフロル(農薬)　　　　　　 　　　　　　　　　　　資料4-2 食品安全委員会における食品健康影響評価結果 [PDF:3.4MB]　
ダゾメット、メタム及びメチルイソチオシアネート(農薬)　 　資料5-1 農薬・動物用医薬品部会報告書(案) [PDF:1.2MB]
　　　　　　　　　　　　　　　　　　　　　　　　　　　　資料5-2 食品安全委員会における食品健康影響評価結果 [PDF:950KB]　
フルチアニル(農薬)　　　　　　　　　　　　　　　 　　　　資料6-1 農薬・動物用医薬品部会報告書(案) [PDF:1.2MB]
　　　　　　　　　　　　　　　　　　　　　　　　　　　　資料6-2 食品安全委員会における食品健康影響評価結果 [PDF:2.2MB]　
ホスチアゼート(農薬)　　　　　　　　　　　　　　 　　　　資料7-1 農薬・動物用医薬品部会報告書(案) [PDF:503KB]
　　　　　　　　　　　　　　　　　　　　　　　　　　　　資料7-2 食品安全委員会における食品健康影響評価結果 [PDF:1.2MB]
　　　　　　　　　　　　　　　　　　　　　　　　　　　　資料8-1 農薬・動物用医薬品部会報告書(案) [PDF:806KB]
　　　　　　　　　　　　　　　　　　　　　　　　　　　　資料8-2 食品安全委員　会における食品健康影響評価結果(全体版) [PDF:2.4MB]
その他　　　　　　　　　　　　　　　　　　　　　　　　　資料9 　令和5年度 食品中に残留する農薬等の一日摂取量調査結果 [PDF:187KB]</t>
    <phoneticPr fontId="15"/>
  </si>
  <si>
    <t>（台北中央社）衛生福利部（保健省）食品薬物管理署（食薬署）は8日、北海道から輸入した長ネギが水際検査で不合格になったと発表した。検出されてはならないと定められている農薬が検出されたとしている。全量に当たる計4.5キロが廃棄または積み戻しされた。市場への流出はない。
食薬署によると、不合格になったのは台湾の業者、豊漁貿易が輸入した長ネギ。農薬のアミスルブロム0.03ppmとプロチオホス0.02ppmがそれぞれ検出された。
統計によれば、日本から輸入したリーキ・その他のネギ属の野菜は、今年3月30日から9月30日にかけて検査した202ロットのうち、5ロットが不合格になった。うち3ロットは豊漁貿易が輸入していた。食薬署の林金富副署長は中央社の電話取材に対し、豊漁貿易が日本から輸入したリーキ・その他のネギ属の野菜に対して、抜き取り検査を強化していたと説明。今後は全数検査を行うと語った。</t>
    <phoneticPr fontId="15"/>
  </si>
  <si>
    <t>今週のお題(論理的に食品安全の仕組みを整えましょう)</t>
    <rPh sb="6" eb="9">
      <t>ロンリテキ</t>
    </rPh>
    <rPh sb="10" eb="12">
      <t>ショクヒン</t>
    </rPh>
    <rPh sb="12" eb="14">
      <t>アンゼン</t>
    </rPh>
    <rPh sb="15" eb="17">
      <t>シク</t>
    </rPh>
    <rPh sb="19" eb="20">
      <t>トトノ</t>
    </rPh>
    <phoneticPr fontId="5"/>
  </si>
  <si>
    <t>　↓　職場の先輩は以下のことを理解して　わかり易く　指導しましょう　↓</t>
    <phoneticPr fontId="5"/>
  </si>
  <si>
    <t xml:space="preserve"> 　食品安全マネジメントに関わるHACCPの重要性</t>
    <rPh sb="2" eb="4">
      <t>ショクヒン</t>
    </rPh>
    <rPh sb="4" eb="6">
      <t>アンゼン</t>
    </rPh>
    <rPh sb="13" eb="14">
      <t>カカ</t>
    </rPh>
    <rPh sb="22" eb="24">
      <t>ジュウヨウ</t>
    </rPh>
    <rPh sb="24" eb="25">
      <t>セイ</t>
    </rPh>
    <phoneticPr fontId="5"/>
  </si>
  <si>
    <t>HACCPに取り組む企業のメリット</t>
    <rPh sb="6" eb="7">
      <t>ト</t>
    </rPh>
    <rPh sb="8" eb="9">
      <t>ク</t>
    </rPh>
    <rPh sb="10" eb="12">
      <t>キギョウ</t>
    </rPh>
    <phoneticPr fontId="5"/>
  </si>
  <si>
    <r>
      <rPr>
        <b/>
        <sz val="14"/>
        <color rgb="FFFFFF00"/>
        <rFont val="ＭＳ Ｐゴシック"/>
        <family val="3"/>
        <charset val="128"/>
      </rPr>
      <t>食品企業の使命は、安全で安心できる食べ物を社会に提供することです。
第一に社内への信頼、第二に社外への信用</t>
    </r>
    <r>
      <rPr>
        <b/>
        <sz val="12"/>
        <color indexed="9"/>
        <rFont val="ＭＳ Ｐゴシック"/>
        <family val="3"/>
        <charset val="128"/>
      </rPr>
      <t xml:space="preserve">
第一と第二を逆にとらえている経営者を見かけますが、
大変危険なことだと思います。まずは社内の仕事に対す社内の体制。ぶれない仕事の仕方、食品安全の寄りどこを不動にすることです。
こうした体制ができていれば、それ以上に不要なことを行う必要はありません。必要な時には、必ず自主的に社員が有機的に行動を起こしてくれます。これが自律的に訓練されているチームです。多少の時間はかかるでしょうが　これが目指すところです。</t>
    </r>
    <rPh sb="0" eb="4">
      <t>ショクヒンキギョウ</t>
    </rPh>
    <rPh sb="5" eb="7">
      <t>シメイ</t>
    </rPh>
    <rPh sb="9" eb="11">
      <t>アンゼン</t>
    </rPh>
    <rPh sb="12" eb="14">
      <t>アンシン</t>
    </rPh>
    <rPh sb="17" eb="18">
      <t>タ</t>
    </rPh>
    <rPh sb="19" eb="20">
      <t>モノ</t>
    </rPh>
    <rPh sb="21" eb="23">
      <t>シャカイ</t>
    </rPh>
    <rPh sb="24" eb="26">
      <t>テイキョウ</t>
    </rPh>
    <rPh sb="34" eb="36">
      <t>ダイイチ</t>
    </rPh>
    <rPh sb="37" eb="39">
      <t>シャナイ</t>
    </rPh>
    <rPh sb="41" eb="43">
      <t>シンライ</t>
    </rPh>
    <rPh sb="44" eb="46">
      <t>ダイニ</t>
    </rPh>
    <rPh sb="47" eb="49">
      <t>シャガイ</t>
    </rPh>
    <rPh sb="51" eb="53">
      <t>シンヨウ</t>
    </rPh>
    <rPh sb="55" eb="57">
      <t>ダイイチ</t>
    </rPh>
    <rPh sb="58" eb="60">
      <t>ダイニ</t>
    </rPh>
    <rPh sb="61" eb="62">
      <t>ギャク</t>
    </rPh>
    <rPh sb="69" eb="72">
      <t>ケイエイシャ</t>
    </rPh>
    <rPh sb="73" eb="74">
      <t>ミ</t>
    </rPh>
    <rPh sb="81" eb="85">
      <t>タイヘンキケン</t>
    </rPh>
    <rPh sb="90" eb="91">
      <t>オモ</t>
    </rPh>
    <rPh sb="98" eb="100">
      <t>シャナイ</t>
    </rPh>
    <rPh sb="101" eb="103">
      <t>シゴト</t>
    </rPh>
    <rPh sb="104" eb="105">
      <t>タイ</t>
    </rPh>
    <rPh sb="106" eb="108">
      <t>シャナイ</t>
    </rPh>
    <rPh sb="109" eb="111">
      <t>タイセイ</t>
    </rPh>
    <rPh sb="116" eb="118">
      <t>シゴト</t>
    </rPh>
    <rPh sb="119" eb="121">
      <t>シカタ</t>
    </rPh>
    <rPh sb="122" eb="126">
      <t>ショクヒンアンゼン</t>
    </rPh>
    <rPh sb="127" eb="128">
      <t>ヨ</t>
    </rPh>
    <rPh sb="132" eb="134">
      <t>フドウ</t>
    </rPh>
    <rPh sb="147" eb="149">
      <t>タイセイ</t>
    </rPh>
    <rPh sb="159" eb="161">
      <t>イジョウ</t>
    </rPh>
    <rPh sb="162" eb="164">
      <t>フヨウ</t>
    </rPh>
    <rPh sb="168" eb="169">
      <t>オコナ</t>
    </rPh>
    <rPh sb="170" eb="172">
      <t>ヒツヨウ</t>
    </rPh>
    <rPh sb="179" eb="181">
      <t>ヒツヨウ</t>
    </rPh>
    <rPh sb="182" eb="183">
      <t>トキ</t>
    </rPh>
    <rPh sb="186" eb="187">
      <t>カナラ</t>
    </rPh>
    <rPh sb="188" eb="191">
      <t>ジシュテキ</t>
    </rPh>
    <rPh sb="192" eb="194">
      <t>シャイン</t>
    </rPh>
    <rPh sb="195" eb="198">
      <t>ユウキテキ</t>
    </rPh>
    <rPh sb="199" eb="201">
      <t>コウドウ</t>
    </rPh>
    <rPh sb="202" eb="203">
      <t>オ</t>
    </rPh>
    <rPh sb="214" eb="217">
      <t>ジリツテキ</t>
    </rPh>
    <rPh sb="218" eb="220">
      <t>クンレン</t>
    </rPh>
    <rPh sb="231" eb="233">
      <t>タショウ</t>
    </rPh>
    <rPh sb="234" eb="236">
      <t>ジカン</t>
    </rPh>
    <rPh sb="249" eb="251">
      <t>メザ</t>
    </rPh>
    <phoneticPr fontId="84"/>
  </si>
  <si>
    <r>
      <t xml:space="preserve">・工場長　うちの会社ではHACCPを動かしているよね(社長)　
　明日、大切な取引先の四坂物産の飯村品管部長が立ち寄るそうだが、記録は抜けがないよね!　フローも現場に置いといてくれよ!
</t>
    </r>
    <r>
      <rPr>
        <b/>
        <sz val="12"/>
        <color rgb="FFFFFF00"/>
        <rFont val="ＭＳ Ｐゴシック"/>
        <family val="3"/>
        <charset val="128"/>
      </rPr>
      <t xml:space="preserve">・社長　大事な予定はもっと前から伝えてくださいよ　今から用意しますが　突き合わせしたら　ボロが出ますよ　
　製造課長は休みですが　呼び出しましょうか?  あっそうだ焼き窯2号が　故障して明日修理ですが
　始業を2時間早めないと　納品が間に合いません。(工場長)
</t>
    </r>
    <r>
      <rPr>
        <b/>
        <sz val="12"/>
        <color theme="9" tint="0.79998168889431442"/>
        <rFont val="ＭＳ Ｐゴシック"/>
        <family val="3"/>
        <charset val="128"/>
      </rPr>
      <t>・納品遅延は、だめだ許さん!  夜になっても作って　相手に待たせても納品するように・・・いつもやってんだろ(社長)</t>
    </r>
    <r>
      <rPr>
        <b/>
        <sz val="12"/>
        <color rgb="FFFFFF00"/>
        <rFont val="ＭＳ Ｐゴシック"/>
        <family val="3"/>
        <charset val="128"/>
      </rPr>
      <t xml:space="preserve">
</t>
    </r>
    <r>
      <rPr>
        <b/>
        <sz val="14"/>
        <color theme="0"/>
        <rFont val="ＭＳ Ｐゴシック"/>
        <family val="3"/>
        <charset val="128"/>
      </rPr>
      <t>　これが実態です。こんなことならいつかは事故が起こる。怒らない方が不思議だ。
　ちゃんとやりたいが内では難しいかも</t>
    </r>
    <r>
      <rPr>
        <b/>
        <sz val="14"/>
        <color rgb="FFFFFF00"/>
        <rFont val="ＭＳ Ｐゴシック"/>
        <family val="3"/>
        <charset val="128"/>
      </rPr>
      <t xml:space="preserve">
</t>
    </r>
    <r>
      <rPr>
        <b/>
        <sz val="12"/>
        <color theme="9" tint="0.79998168889431442"/>
        <rFont val="ＭＳ Ｐゴシック"/>
        <family val="3"/>
        <charset val="128"/>
      </rPr>
      <t>　</t>
    </r>
    <r>
      <rPr>
        <b/>
        <sz val="12"/>
        <color theme="9" tint="0.39997558519241921"/>
        <rFont val="ＭＳ Ｐゴシック"/>
        <family val="3"/>
        <charset val="128"/>
      </rPr>
      <t>第一に必要なことは、経営者の強い決意と責任です。どうしたら社会に貢献するのか「ぶれていないことです」</t>
    </r>
    <rPh sb="1" eb="4">
      <t>コウジョウチョウ</t>
    </rPh>
    <rPh sb="8" eb="10">
      <t>カイシャ</t>
    </rPh>
    <rPh sb="18" eb="19">
      <t>ウゴ</t>
    </rPh>
    <rPh sb="27" eb="29">
      <t>シャチョウ</t>
    </rPh>
    <rPh sb="33" eb="35">
      <t>アシタ</t>
    </rPh>
    <rPh sb="36" eb="38">
      <t>タイセツ</t>
    </rPh>
    <rPh sb="39" eb="42">
      <t>トリヒキサキ</t>
    </rPh>
    <rPh sb="50" eb="54">
      <t>ヒンカンブチョウ</t>
    </rPh>
    <rPh sb="55" eb="56">
      <t>タ</t>
    </rPh>
    <rPh sb="57" eb="58">
      <t>ヨ</t>
    </rPh>
    <rPh sb="64" eb="66">
      <t>キロク</t>
    </rPh>
    <rPh sb="67" eb="68">
      <t>ヌ</t>
    </rPh>
    <rPh sb="80" eb="82">
      <t>ゲンバ</t>
    </rPh>
    <rPh sb="83" eb="84">
      <t>オ</t>
    </rPh>
    <rPh sb="94" eb="96">
      <t>シャチョウ</t>
    </rPh>
    <rPh sb="97" eb="99">
      <t>ダイジ</t>
    </rPh>
    <rPh sb="100" eb="102">
      <t>ヨテイ</t>
    </rPh>
    <rPh sb="106" eb="107">
      <t>マエ</t>
    </rPh>
    <rPh sb="109" eb="110">
      <t>ツタ</t>
    </rPh>
    <rPh sb="118" eb="119">
      <t>イマ</t>
    </rPh>
    <rPh sb="121" eb="123">
      <t>ヨウイ</t>
    </rPh>
    <rPh sb="128" eb="129">
      <t>ツ</t>
    </rPh>
    <rPh sb="130" eb="131">
      <t>ア</t>
    </rPh>
    <rPh sb="140" eb="141">
      <t>デ</t>
    </rPh>
    <rPh sb="147" eb="151">
      <t>セイゾウカチョウ</t>
    </rPh>
    <rPh sb="152" eb="153">
      <t>ヤス</t>
    </rPh>
    <rPh sb="158" eb="159">
      <t>ヨ</t>
    </rPh>
    <rPh sb="160" eb="161">
      <t>ダ</t>
    </rPh>
    <rPh sb="175" eb="176">
      <t>ヤ</t>
    </rPh>
    <rPh sb="177" eb="178">
      <t>ガマ</t>
    </rPh>
    <rPh sb="179" eb="180">
      <t>ゴウ</t>
    </rPh>
    <rPh sb="182" eb="184">
      <t>コショウ</t>
    </rPh>
    <rPh sb="186" eb="190">
      <t>アスシュウリ</t>
    </rPh>
    <rPh sb="195" eb="197">
      <t>シギョウ</t>
    </rPh>
    <rPh sb="199" eb="201">
      <t>ジカン</t>
    </rPh>
    <rPh sb="201" eb="202">
      <t>ハヤ</t>
    </rPh>
    <rPh sb="207" eb="209">
      <t>ノウヒン</t>
    </rPh>
    <rPh sb="210" eb="211">
      <t>マ</t>
    </rPh>
    <rPh sb="212" eb="213">
      <t>ア</t>
    </rPh>
    <rPh sb="219" eb="222">
      <t>コウジョウチョウ</t>
    </rPh>
    <rPh sb="225" eb="229">
      <t>ノウヒンチエン</t>
    </rPh>
    <rPh sb="234" eb="235">
      <t>ユル</t>
    </rPh>
    <rPh sb="240" eb="241">
      <t>ヨル</t>
    </rPh>
    <rPh sb="246" eb="247">
      <t>ツク</t>
    </rPh>
    <rPh sb="250" eb="252">
      <t>アイテ</t>
    </rPh>
    <rPh sb="253" eb="254">
      <t>マ</t>
    </rPh>
    <rPh sb="258" eb="260">
      <t>ノウヒン</t>
    </rPh>
    <rPh sb="278" eb="280">
      <t>シャチョウ</t>
    </rPh>
    <rPh sb="287" eb="289">
      <t>ジッタイ</t>
    </rPh>
    <rPh sb="303" eb="305">
      <t>ジコ</t>
    </rPh>
    <rPh sb="306" eb="307">
      <t>オ</t>
    </rPh>
    <rPh sb="310" eb="311">
      <t>オコ</t>
    </rPh>
    <rPh sb="314" eb="315">
      <t>ホウ</t>
    </rPh>
    <rPh sb="316" eb="319">
      <t>フシギ</t>
    </rPh>
    <rPh sb="332" eb="333">
      <t>ウチ</t>
    </rPh>
    <rPh sb="335" eb="336">
      <t>ムズカ</t>
    </rPh>
    <rPh sb="342" eb="344">
      <t>ダイイチ</t>
    </rPh>
    <rPh sb="345" eb="347">
      <t>ヒツヨウ</t>
    </rPh>
    <rPh sb="352" eb="355">
      <t>ケイエイシャ</t>
    </rPh>
    <rPh sb="356" eb="357">
      <t>ツヨ</t>
    </rPh>
    <rPh sb="358" eb="360">
      <t>ケツイ</t>
    </rPh>
    <rPh sb="361" eb="363">
      <t>セキニン</t>
    </rPh>
    <rPh sb="371" eb="373">
      <t>シャカイ</t>
    </rPh>
    <rPh sb="374" eb="376">
      <t>コウケン</t>
    </rPh>
    <phoneticPr fontId="84"/>
  </si>
  <si>
    <t>来週東京ビックサイト　お世話になりました　ご報告</t>
    <rPh sb="0" eb="2">
      <t>ライシュウ</t>
    </rPh>
    <rPh sb="2" eb="4">
      <t>トウキョウ</t>
    </rPh>
    <rPh sb="12" eb="14">
      <t>セワ</t>
    </rPh>
    <rPh sb="22" eb="24">
      <t>ホウコク</t>
    </rPh>
    <phoneticPr fontId="32"/>
  </si>
  <si>
    <t xml:space="preserve">SBOMとは 経産省がソフトウェアの脆弱性対策に導入の手引き公開 </t>
    <phoneticPr fontId="8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</si>
</sst>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_);[Red]\(0\)"/>
  </numFmts>
  <fonts count="187">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sz val="20"/>
      <color indexed="9"/>
      <name val="ＭＳ Ｐゴシック"/>
      <family val="3"/>
      <charset val="128"/>
    </font>
    <font>
      <sz val="22"/>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0"/>
      <color rgb="FF666666"/>
      <name val="Arial"/>
      <family val="2"/>
    </font>
    <font>
      <b/>
      <u/>
      <sz val="12"/>
      <name val="ＭＳ Ｐゴシック"/>
      <family val="3"/>
      <charset val="128"/>
    </font>
    <font>
      <b/>
      <sz val="12"/>
      <color indexed="10"/>
      <name val="ＭＳ Ｐゴシック"/>
      <family val="3"/>
      <charset val="128"/>
    </font>
    <font>
      <b/>
      <sz val="18"/>
      <name val="メイリオ"/>
      <family val="3"/>
      <charset val="128"/>
    </font>
    <font>
      <sz val="11"/>
      <color rgb="FFFFFF00"/>
      <name val="ＭＳ Ｐゴシック"/>
      <family val="3"/>
      <charset val="128"/>
      <scheme val="minor"/>
    </font>
    <font>
      <sz val="10"/>
      <color rgb="FF2B2B2B"/>
      <name val="游ゴシック"/>
      <family val="2"/>
      <charset val="128"/>
    </font>
    <font>
      <b/>
      <sz val="17"/>
      <name val="ＭＳ Ｐゴシック"/>
      <family val="3"/>
      <charset val="128"/>
    </font>
    <font>
      <u/>
      <sz val="11"/>
      <color theme="10"/>
      <name val="ＭＳ Ｐゴシック"/>
      <family val="3"/>
      <charset val="128"/>
      <scheme val="minor"/>
    </font>
    <font>
      <b/>
      <sz val="13"/>
      <color theme="1"/>
      <name val="游ゴシック"/>
      <family val="3"/>
      <charset val="128"/>
    </font>
    <font>
      <b/>
      <sz val="14"/>
      <color rgb="FF000000"/>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b/>
      <sz val="14"/>
      <color indexed="12"/>
      <name val="ＭＳ Ｐゴシック"/>
      <family val="3"/>
      <charset val="128"/>
    </font>
    <font>
      <b/>
      <sz val="16"/>
      <name val="Microsoft YaHei"/>
      <family val="2"/>
      <charset val="134"/>
    </font>
    <font>
      <b/>
      <sz val="16.5"/>
      <name val="ＭＳ Ｐゴシック"/>
      <family val="3"/>
      <charset val="128"/>
    </font>
    <font>
      <b/>
      <sz val="17"/>
      <name val="Microsoft YaHei"/>
      <family val="2"/>
      <charset val="134"/>
    </font>
    <font>
      <b/>
      <sz val="16"/>
      <name val="メイリオ"/>
      <family val="3"/>
      <charset val="128"/>
    </font>
    <font>
      <b/>
      <sz val="14"/>
      <color rgb="FF0070C0"/>
      <name val="ＭＳ Ｐゴシック"/>
      <family val="3"/>
      <charset val="128"/>
    </font>
    <font>
      <b/>
      <sz val="8"/>
      <color indexed="10"/>
      <name val="ＭＳ Ｐゴシック"/>
      <family val="3"/>
      <charset val="128"/>
    </font>
    <font>
      <b/>
      <sz val="19"/>
      <color rgb="FF000000"/>
      <name val="メイリオ"/>
      <family val="3"/>
      <charset val="128"/>
    </font>
    <font>
      <sz val="16"/>
      <color rgb="FF0070C0"/>
      <name val="ＭＳ Ｐゴシック"/>
      <family val="3"/>
      <charset val="128"/>
      <scheme val="minor"/>
    </font>
    <font>
      <b/>
      <sz val="22"/>
      <color theme="1"/>
      <name val="AR P丸ゴシック体E"/>
      <family val="3"/>
      <charset val="128"/>
    </font>
    <font>
      <sz val="22"/>
      <color theme="1"/>
      <name val="AR P丸ゴシック体E"/>
      <family val="3"/>
      <charset val="128"/>
    </font>
    <font>
      <b/>
      <sz val="14"/>
      <color indexed="10"/>
      <name val="HG創英ﾌﾟﾚｾﾞﾝｽEB"/>
      <family val="1"/>
      <charset val="128"/>
    </font>
    <font>
      <b/>
      <sz val="14"/>
      <color indexed="18"/>
      <name val="游ゴシック"/>
      <family val="3"/>
      <charset val="128"/>
    </font>
    <font>
      <b/>
      <sz val="8"/>
      <color theme="1"/>
      <name val="Segoe UI"/>
      <family val="2"/>
    </font>
    <font>
      <b/>
      <sz val="13.75"/>
      <color theme="1"/>
      <name val="Segoe UI"/>
      <family val="2"/>
    </font>
    <font>
      <b/>
      <sz val="16"/>
      <color indexed="8"/>
      <name val="ＭＳ Ｐゴシック"/>
      <family val="3"/>
      <charset val="128"/>
    </font>
    <font>
      <b/>
      <sz val="20"/>
      <color rgb="FFFF0000"/>
      <name val="AR Pゴシック体S"/>
      <family val="3"/>
      <charset val="128"/>
    </font>
    <font>
      <sz val="14"/>
      <color indexed="8"/>
      <name val="游ゴシック"/>
      <family val="3"/>
      <charset val="128"/>
    </font>
    <font>
      <b/>
      <sz val="16"/>
      <color indexed="53"/>
      <name val="ＭＳ Ｐゴシック"/>
      <family val="3"/>
      <charset val="128"/>
    </font>
    <font>
      <b/>
      <sz val="16"/>
      <color indexed="9"/>
      <name val="ＭＳ Ｐゴシック"/>
      <family val="3"/>
      <charset val="128"/>
    </font>
    <font>
      <b/>
      <sz val="16"/>
      <color indexed="13"/>
      <name val="ＭＳ Ｐゴシック"/>
      <family val="3"/>
      <charset val="128"/>
    </font>
    <font>
      <b/>
      <sz val="14"/>
      <color indexed="51"/>
      <name val="ＭＳ Ｐゴシック"/>
      <family val="3"/>
      <charset val="128"/>
    </font>
    <font>
      <b/>
      <sz val="14"/>
      <color rgb="FFFFFF00"/>
      <name val="ＭＳ Ｐゴシック"/>
      <family val="3"/>
      <charset val="128"/>
    </font>
    <font>
      <sz val="12"/>
      <color indexed="9"/>
      <name val="ＭＳ Ｐゴシック"/>
      <family val="3"/>
      <charset val="128"/>
    </font>
    <font>
      <b/>
      <sz val="12"/>
      <color theme="9" tint="0.79998168889431442"/>
      <name val="ＭＳ Ｐゴシック"/>
      <family val="3"/>
      <charset val="128"/>
    </font>
    <font>
      <b/>
      <sz val="12"/>
      <color rgb="FFFFFF00"/>
      <name val="ＭＳ Ｐゴシック"/>
      <family val="3"/>
      <charset val="128"/>
    </font>
    <font>
      <b/>
      <sz val="14"/>
      <color theme="0"/>
      <name val="ＭＳ Ｐゴシック"/>
      <family val="3"/>
      <charset val="128"/>
    </font>
    <font>
      <b/>
      <sz val="12"/>
      <color theme="9" tint="0.39997558519241921"/>
      <name val="ＭＳ Ｐゴシック"/>
      <family val="3"/>
      <charset val="128"/>
    </font>
    <font>
      <sz val="11"/>
      <color theme="9" tint="0.79998168889431442"/>
      <name val="ＭＳ Ｐゴシック"/>
      <family val="3"/>
      <charset val="128"/>
      <scheme val="minor"/>
    </font>
  </fonts>
  <fills count="47">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rgb="FFDFEAFF"/>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indexed="12"/>
        <bgColor indexed="64"/>
      </patternFill>
    </fill>
    <fill>
      <patternFill patternType="solid">
        <fgColor theme="1"/>
        <bgColor indexed="64"/>
      </patternFill>
    </fill>
    <fill>
      <patternFill patternType="solid">
        <fgColor rgb="FF6DDDF7"/>
        <bgColor indexed="64"/>
      </patternFill>
    </fill>
    <fill>
      <patternFill patternType="solid">
        <fgColor rgb="FF95F963"/>
        <bgColor indexed="64"/>
      </patternFill>
    </fill>
    <fill>
      <patternFill patternType="solid">
        <fgColor rgb="FF002060"/>
        <bgColor indexed="64"/>
      </patternFill>
    </fill>
  </fills>
  <borders count="234">
    <border>
      <left/>
      <right/>
      <top/>
      <bottom/>
      <diagonal/>
    </border>
    <border>
      <left style="medium">
        <color indexed="12"/>
      </left>
      <right style="medium">
        <color indexed="12"/>
      </right>
      <top/>
      <bottom/>
      <diagonal/>
    </border>
    <border>
      <left style="medium">
        <color indexed="48"/>
      </left>
      <right style="medium">
        <color indexed="23"/>
      </right>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12"/>
      </left>
      <right style="medium">
        <color indexed="23"/>
      </right>
      <top/>
      <bottom style="medium">
        <color indexed="23"/>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55"/>
      </left>
      <right style="medium">
        <color indexed="55"/>
      </right>
      <top/>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23"/>
      </left>
      <right/>
      <top/>
      <bottom style="medium">
        <color indexed="23"/>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top style="double">
        <color auto="1"/>
      </top>
      <bottom/>
      <diagonal/>
    </border>
    <border>
      <left style="medium">
        <color indexed="64"/>
      </left>
      <right style="thin">
        <color indexed="64"/>
      </right>
      <top/>
      <bottom style="thin">
        <color indexed="64"/>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theme="3"/>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12"/>
      </left>
      <right style="thin">
        <color indexed="12"/>
      </right>
      <top style="medium">
        <color auto="1"/>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medium">
        <color auto="1"/>
      </left>
      <right style="thin">
        <color auto="1"/>
      </right>
      <top style="medium">
        <color auto="1"/>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ck">
        <color indexed="23"/>
      </left>
      <right style="thin">
        <color indexed="23"/>
      </right>
      <top style="thin">
        <color indexed="23"/>
      </top>
      <bottom style="thin">
        <color indexed="23"/>
      </bottom>
      <diagonal/>
    </border>
    <border>
      <left style="medium">
        <color indexed="23"/>
      </left>
      <right/>
      <top style="medium">
        <color indexed="23"/>
      </top>
      <bottom style="medium">
        <color indexed="23"/>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right/>
      <top style="thin">
        <color indexed="64"/>
      </top>
      <bottom style="medium">
        <color indexed="64"/>
      </bottom>
      <diagonal/>
    </border>
    <border>
      <left/>
      <right/>
      <top style="thin">
        <color indexed="12"/>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8" fillId="0" borderId="0">
      <alignment vertical="center"/>
    </xf>
    <xf numFmtId="0" fontId="6" fillId="0" borderId="0"/>
    <xf numFmtId="0" fontId="68" fillId="0" borderId="0">
      <alignment vertical="center"/>
    </xf>
    <xf numFmtId="0" fontId="6" fillId="0" borderId="0"/>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3" fillId="0" borderId="0">
      <alignment vertical="center"/>
    </xf>
    <xf numFmtId="0" fontId="4" fillId="0" borderId="0">
      <alignment vertical="center"/>
    </xf>
    <xf numFmtId="0" fontId="68"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6" fillId="0" borderId="0"/>
    <xf numFmtId="0" fontId="107" fillId="0" borderId="0" applyNumberFormat="0" applyFill="0" applyBorder="0" applyAlignment="0" applyProtection="0"/>
    <xf numFmtId="0" fontId="106" fillId="0" borderId="0"/>
    <xf numFmtId="0" fontId="152" fillId="0" borderId="0" applyNumberFormat="0" applyFill="0" applyBorder="0" applyAlignment="0" applyProtection="0">
      <alignment vertical="center"/>
    </xf>
  </cellStyleXfs>
  <cellXfs count="793">
    <xf numFmtId="0" fontId="0" fillId="0" borderId="0" xfId="0">
      <alignment vertical="center"/>
    </xf>
    <xf numFmtId="0" fontId="6" fillId="0" borderId="0" xfId="2">
      <alignment vertical="center"/>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3" xfId="2" applyBorder="1">
      <alignment vertical="center"/>
    </xf>
    <xf numFmtId="0" fontId="22" fillId="5" borderId="5" xfId="2" applyFont="1" applyFill="1" applyBorder="1" applyAlignment="1">
      <alignment horizontal="center" vertical="center"/>
    </xf>
    <xf numFmtId="0" fontId="22" fillId="5" borderId="2" xfId="2" applyFont="1" applyFill="1" applyBorder="1" applyAlignment="1">
      <alignment horizontal="center" vertical="center"/>
    </xf>
    <xf numFmtId="0" fontId="22" fillId="0" borderId="5" xfId="2" applyFont="1" applyBorder="1" applyAlignment="1">
      <alignment horizontal="center" vertical="center"/>
    </xf>
    <xf numFmtId="0" fontId="22" fillId="5" borderId="6" xfId="2" applyFont="1" applyFill="1" applyBorder="1" applyAlignment="1">
      <alignment horizontal="center" vertical="center"/>
    </xf>
    <xf numFmtId="177" fontId="16" fillId="5" borderId="7" xfId="2" applyNumberFormat="1" applyFont="1" applyFill="1" applyBorder="1" applyAlignment="1">
      <alignment horizontal="center" vertical="center" wrapText="1"/>
    </xf>
    <xf numFmtId="0" fontId="22" fillId="5" borderId="3" xfId="2" applyFont="1" applyFill="1" applyBorder="1" applyAlignment="1">
      <alignment horizontal="center" vertical="center"/>
    </xf>
    <xf numFmtId="0" fontId="6" fillId="5" borderId="6" xfId="2" applyFill="1" applyBorder="1">
      <alignment vertical="center"/>
    </xf>
    <xf numFmtId="0" fontId="6" fillId="5" borderId="7" xfId="2" applyFill="1" applyBorder="1">
      <alignment vertical="center"/>
    </xf>
    <xf numFmtId="0" fontId="6" fillId="5" borderId="3" xfId="2" applyFill="1" applyBorder="1">
      <alignment vertical="center"/>
    </xf>
    <xf numFmtId="0" fontId="6" fillId="5" borderId="8" xfId="2" applyFill="1" applyBorder="1">
      <alignment vertical="center"/>
    </xf>
    <xf numFmtId="0" fontId="6" fillId="0" borderId="8" xfId="2" applyBorder="1">
      <alignment vertical="center"/>
    </xf>
    <xf numFmtId="0" fontId="6" fillId="5" borderId="9" xfId="2" applyFill="1" applyBorder="1">
      <alignment vertical="center"/>
    </xf>
    <xf numFmtId="0" fontId="6" fillId="5" borderId="10" xfId="2" applyFill="1" applyBorder="1">
      <alignment vertical="center"/>
    </xf>
    <xf numFmtId="0" fontId="6" fillId="5" borderId="11" xfId="2" applyFill="1" applyBorder="1">
      <alignment vertical="center"/>
    </xf>
    <xf numFmtId="0" fontId="6" fillId="0" borderId="12" xfId="2" applyBorder="1">
      <alignment vertical="center"/>
    </xf>
    <xf numFmtId="0" fontId="6" fillId="0" borderId="13" xfId="2" applyBorder="1">
      <alignment vertical="center"/>
    </xf>
    <xf numFmtId="0" fontId="6" fillId="0" borderId="14" xfId="2" applyBorder="1">
      <alignment vertical="center"/>
    </xf>
    <xf numFmtId="0" fontId="24"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5" fillId="5" borderId="0" xfId="2" applyNumberFormat="1" applyFont="1" applyFill="1" applyAlignment="1">
      <alignment horizontal="center" vertical="center"/>
    </xf>
    <xf numFmtId="0" fontId="6" fillId="0" borderId="0" xfId="2" applyAlignment="1">
      <alignment horizontal="center" vertical="center"/>
    </xf>
    <xf numFmtId="0" fontId="25" fillId="0" borderId="0" xfId="2" applyFont="1" applyAlignment="1">
      <alignment horizontal="center" vertical="center"/>
    </xf>
    <xf numFmtId="0" fontId="8" fillId="5" borderId="0" xfId="1" applyFill="1" applyAlignment="1" applyProtection="1">
      <alignment vertical="center" wrapText="1"/>
    </xf>
    <xf numFmtId="0" fontId="6" fillId="5" borderId="0" xfId="2" applyFill="1" applyAlignment="1">
      <alignment vertical="center" wrapText="1"/>
    </xf>
    <xf numFmtId="0" fontId="33" fillId="8" borderId="22" xfId="17" applyFont="1" applyFill="1" applyBorder="1" applyAlignment="1">
      <alignment horizontal="left" vertical="center"/>
    </xf>
    <xf numFmtId="0" fontId="33" fillId="8" borderId="23" xfId="17" applyFont="1" applyFill="1" applyBorder="1" applyAlignment="1">
      <alignment horizontal="center" vertical="center"/>
    </xf>
    <xf numFmtId="0" fontId="33" fillId="8" borderId="23" xfId="2" applyFont="1" applyFill="1" applyBorder="1" applyAlignment="1">
      <alignment horizontal="center" vertical="center"/>
    </xf>
    <xf numFmtId="0" fontId="34" fillId="8" borderId="23" xfId="2" applyFont="1" applyFill="1" applyBorder="1" applyAlignment="1">
      <alignment horizontal="center" vertical="center"/>
    </xf>
    <xf numFmtId="0" fontId="34" fillId="8" borderId="24" xfId="2" applyFont="1" applyFill="1" applyBorder="1" applyAlignment="1">
      <alignment horizontal="center" vertical="center"/>
    </xf>
    <xf numFmtId="0" fontId="1" fillId="0" borderId="0" xfId="17">
      <alignment vertical="center"/>
    </xf>
    <xf numFmtId="0" fontId="40" fillId="0" borderId="0" xfId="17" applyFont="1">
      <alignment vertical="center"/>
    </xf>
    <xf numFmtId="0" fontId="34" fillId="8" borderId="25" xfId="2" applyFont="1" applyFill="1" applyBorder="1" applyAlignment="1">
      <alignment horizontal="center" vertical="center"/>
    </xf>
    <xf numFmtId="0" fontId="34" fillId="8" borderId="26" xfId="2" applyFont="1" applyFill="1" applyBorder="1" applyAlignment="1">
      <alignment horizontal="center" vertical="center"/>
    </xf>
    <xf numFmtId="0" fontId="1" fillId="9" borderId="26" xfId="17" applyFill="1" applyBorder="1">
      <alignment vertical="center"/>
    </xf>
    <xf numFmtId="0" fontId="37" fillId="0" borderId="0" xfId="17" applyFont="1" applyAlignment="1">
      <alignment horizontal="center" vertical="center"/>
    </xf>
    <xf numFmtId="0" fontId="8" fillId="0" borderId="25" xfId="1" applyFill="1" applyBorder="1" applyAlignment="1" applyProtection="1">
      <alignment vertical="center"/>
    </xf>
    <xf numFmtId="0" fontId="1" fillId="9" borderId="26" xfId="17" applyFill="1" applyBorder="1" applyAlignment="1">
      <alignment horizontal="center" vertical="center"/>
    </xf>
    <xf numFmtId="0" fontId="8" fillId="9" borderId="0" xfId="1" applyFill="1" applyBorder="1" applyAlignment="1" applyProtection="1">
      <alignment vertical="center" wrapText="1"/>
    </xf>
    <xf numFmtId="0" fontId="6" fillId="9" borderId="26" xfId="2" applyFill="1" applyBorder="1" applyAlignment="1">
      <alignment vertical="center" wrapText="1"/>
    </xf>
    <xf numFmtId="0" fontId="45" fillId="0" borderId="0" xfId="17" applyFont="1" applyAlignment="1">
      <alignment vertical="center" wrapText="1"/>
    </xf>
    <xf numFmtId="0" fontId="47" fillId="0" borderId="0" xfId="17" applyFont="1" applyAlignment="1">
      <alignment horizontal="left" vertical="center"/>
    </xf>
    <xf numFmtId="0" fontId="37" fillId="0" borderId="0" xfId="17" applyFont="1" applyAlignment="1">
      <alignment vertical="top" wrapText="1"/>
    </xf>
    <xf numFmtId="0" fontId="7" fillId="3" borderId="16" xfId="17" applyFont="1" applyFill="1" applyBorder="1" applyAlignment="1">
      <alignment horizontal="center" vertical="center" wrapText="1"/>
    </xf>
    <xf numFmtId="0" fontId="7" fillId="3" borderId="15" xfId="17" applyFont="1" applyFill="1" applyBorder="1" applyAlignment="1">
      <alignment horizontal="center" vertical="center" wrapText="1"/>
    </xf>
    <xf numFmtId="0" fontId="7" fillId="3" borderId="17" xfId="17" applyFont="1" applyFill="1" applyBorder="1" applyAlignment="1">
      <alignment horizontal="center" vertical="center" wrapText="1"/>
    </xf>
    <xf numFmtId="0" fontId="7" fillId="3" borderId="18" xfId="17" applyFont="1" applyFill="1" applyBorder="1" applyAlignment="1">
      <alignment horizontal="center" vertical="center" wrapText="1"/>
    </xf>
    <xf numFmtId="0" fontId="13" fillId="3" borderId="18" xfId="17" applyFont="1" applyFill="1" applyBorder="1" applyAlignment="1">
      <alignment horizontal="center" vertical="center" wrapText="1"/>
    </xf>
    <xf numFmtId="0" fontId="58" fillId="3" borderId="18" xfId="17" applyFont="1" applyFill="1" applyBorder="1" applyAlignment="1">
      <alignment horizontal="center" vertical="center" wrapText="1"/>
    </xf>
    <xf numFmtId="0" fontId="7" fillId="3" borderId="1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2" fillId="0" borderId="0" xfId="2" applyFont="1" applyAlignment="1">
      <alignment vertical="top" wrapText="1"/>
    </xf>
    <xf numFmtId="0" fontId="6" fillId="2" borderId="31" xfId="2" applyFill="1" applyBorder="1" applyAlignment="1">
      <alignment vertical="top" wrapText="1"/>
    </xf>
    <xf numFmtId="0" fontId="0" fillId="0" borderId="33" xfId="0" applyBorder="1">
      <alignment vertical="center"/>
    </xf>
    <xf numFmtId="0" fontId="14" fillId="0" borderId="33" xfId="0" applyFont="1" applyBorder="1">
      <alignment vertical="center"/>
    </xf>
    <xf numFmtId="0" fontId="0" fillId="0" borderId="34" xfId="0" applyBorder="1">
      <alignment vertical="center"/>
    </xf>
    <xf numFmtId="0" fontId="0" fillId="0" borderId="28" xfId="0" applyBorder="1">
      <alignment vertical="center"/>
    </xf>
    <xf numFmtId="0" fontId="6" fillId="18" borderId="0" xfId="2" applyFill="1">
      <alignment vertical="center"/>
    </xf>
    <xf numFmtId="0" fontId="0" fillId="18" borderId="0" xfId="0" applyFill="1">
      <alignment vertical="center"/>
    </xf>
    <xf numFmtId="0" fontId="1" fillId="5" borderId="0" xfId="2" applyFont="1" applyFill="1">
      <alignment vertical="center"/>
    </xf>
    <xf numFmtId="0" fontId="0" fillId="0" borderId="33" xfId="0" applyBorder="1" applyAlignment="1">
      <alignment vertical="top"/>
    </xf>
    <xf numFmtId="0" fontId="0" fillId="0" borderId="0" xfId="0" applyAlignment="1">
      <alignment vertical="top"/>
    </xf>
    <xf numFmtId="0" fontId="0" fillId="0" borderId="0" xfId="0" applyAlignment="1">
      <alignment horizontal="left" vertical="center"/>
    </xf>
    <xf numFmtId="0" fontId="71" fillId="0" borderId="0" xfId="0" applyFont="1" applyAlignment="1">
      <alignment horizontal="left" vertical="center"/>
    </xf>
    <xf numFmtId="0" fontId="72" fillId="0" borderId="0" xfId="0" applyFont="1" applyAlignment="1">
      <alignment horizontal="center" vertical="center" wrapText="1"/>
    </xf>
    <xf numFmtId="0" fontId="72" fillId="0" borderId="0" xfId="0" applyFont="1" applyAlignment="1">
      <alignment horizontal="left" vertical="center" wrapText="1"/>
    </xf>
    <xf numFmtId="0" fontId="82" fillId="0" borderId="0" xfId="17" applyFont="1">
      <alignment vertical="center"/>
    </xf>
    <xf numFmtId="0" fontId="81" fillId="0" borderId="0" xfId="2" applyFont="1">
      <alignment vertical="center"/>
    </xf>
    <xf numFmtId="0" fontId="83" fillId="19" borderId="65" xfId="0" applyFont="1" applyFill="1" applyBorder="1" applyAlignment="1">
      <alignment horizontal="center" vertical="center" wrapText="1"/>
    </xf>
    <xf numFmtId="14" fontId="6" fillId="0" borderId="0" xfId="2" applyNumberFormat="1">
      <alignment vertical="center"/>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30" fillId="0" borderId="4" xfId="0" applyFont="1" applyBorder="1" applyAlignment="1">
      <alignment horizontal="center" vertical="center" wrapText="1"/>
    </xf>
    <xf numFmtId="0" fontId="90" fillId="0" borderId="0" xfId="2" applyFont="1" applyAlignment="1">
      <alignment horizontal="center" vertical="center"/>
    </xf>
    <xf numFmtId="14" fontId="89" fillId="0" borderId="0" xfId="2" applyNumberFormat="1" applyFont="1" applyAlignment="1">
      <alignment horizontal="center" vertical="center"/>
    </xf>
    <xf numFmtId="0" fontId="8" fillId="0" borderId="0" xfId="1" applyAlignment="1" applyProtection="1">
      <alignment vertical="center" wrapText="1"/>
    </xf>
    <xf numFmtId="0" fontId="6" fillId="0" borderId="32" xfId="0" applyFont="1" applyBorder="1">
      <alignment vertical="center"/>
    </xf>
    <xf numFmtId="0" fontId="6" fillId="0" borderId="23" xfId="0" applyFont="1" applyBorder="1">
      <alignment vertical="center"/>
    </xf>
    <xf numFmtId="0" fontId="6" fillId="0" borderId="33" xfId="0" applyFont="1" applyBorder="1">
      <alignment vertical="center"/>
    </xf>
    <xf numFmtId="0" fontId="6" fillId="0" borderId="0" xfId="0" applyFont="1">
      <alignment vertical="center"/>
    </xf>
    <xf numFmtId="0" fontId="88" fillId="0" borderId="33" xfId="0" applyFont="1" applyBorder="1">
      <alignment vertical="center"/>
    </xf>
    <xf numFmtId="0" fontId="88" fillId="0" borderId="0" xfId="0" applyFont="1">
      <alignment vertical="center"/>
    </xf>
    <xf numFmtId="0" fontId="88" fillId="5" borderId="33" xfId="0" applyFont="1" applyFill="1" applyBorder="1">
      <alignment vertical="center"/>
    </xf>
    <xf numFmtId="0" fontId="88" fillId="5" borderId="0" xfId="0" applyFont="1" applyFill="1">
      <alignment vertical="center"/>
    </xf>
    <xf numFmtId="0" fontId="6" fillId="5" borderId="73" xfId="2" applyFill="1" applyBorder="1">
      <alignment vertical="center"/>
    </xf>
    <xf numFmtId="0" fontId="6" fillId="0" borderId="73" xfId="2" applyBorder="1">
      <alignment vertical="center"/>
    </xf>
    <xf numFmtId="0" fontId="6" fillId="0" borderId="0" xfId="2" applyAlignment="1">
      <alignment horizontal="left" vertical="top"/>
    </xf>
    <xf numFmtId="0" fontId="6" fillId="27" borderId="78" xfId="2" applyFill="1" applyBorder="1" applyAlignment="1">
      <alignment horizontal="left" vertical="top"/>
    </xf>
    <xf numFmtId="0" fontId="8" fillId="27" borderId="77" xfId="1" applyFill="1" applyBorder="1" applyAlignment="1" applyProtection="1">
      <alignment horizontal="left" vertical="top"/>
    </xf>
    <xf numFmtId="0" fontId="82" fillId="0" borderId="0" xfId="17" applyFont="1" applyAlignment="1">
      <alignment horizontal="left" vertical="center"/>
    </xf>
    <xf numFmtId="0" fontId="89" fillId="20" borderId="21" xfId="2" applyFont="1" applyFill="1" applyBorder="1" applyAlignment="1">
      <alignment horizontal="center" vertical="center"/>
    </xf>
    <xf numFmtId="0" fontId="85" fillId="22" borderId="79" xfId="2" applyFont="1" applyFill="1" applyBorder="1" applyAlignment="1">
      <alignment horizontal="center" vertical="center"/>
    </xf>
    <xf numFmtId="0" fontId="6" fillId="0" borderId="0" xfId="2" applyAlignment="1">
      <alignment horizontal="left" vertical="center"/>
    </xf>
    <xf numFmtId="0" fontId="101" fillId="5" borderId="33" xfId="0" applyFont="1" applyFill="1" applyBorder="1">
      <alignment vertical="center"/>
    </xf>
    <xf numFmtId="0" fontId="101" fillId="5" borderId="0" xfId="0" applyFont="1" applyFill="1" applyAlignment="1">
      <alignment horizontal="left" vertical="center"/>
    </xf>
    <xf numFmtId="0" fontId="101" fillId="5" borderId="0" xfId="0" applyFont="1" applyFill="1">
      <alignment vertical="center"/>
    </xf>
    <xf numFmtId="176" fontId="101" fillId="5" borderId="0" xfId="0" applyNumberFormat="1" applyFont="1" applyFill="1" applyAlignment="1">
      <alignment horizontal="left" vertical="center"/>
    </xf>
    <xf numFmtId="183" fontId="101" fillId="5" borderId="0" xfId="0" applyNumberFormat="1" applyFont="1" applyFill="1" applyAlignment="1">
      <alignment horizontal="center" vertical="center"/>
    </xf>
    <xf numFmtId="0" fontId="101" fillId="5" borderId="33" xfId="0" applyFont="1" applyFill="1" applyBorder="1" applyAlignment="1">
      <alignment vertical="top"/>
    </xf>
    <xf numFmtId="0" fontId="101" fillId="5" borderId="0" xfId="0" applyFont="1" applyFill="1" applyAlignment="1">
      <alignment vertical="top"/>
    </xf>
    <xf numFmtId="14" fontId="101" fillId="5" borderId="0" xfId="0" applyNumberFormat="1" applyFont="1" applyFill="1" applyAlignment="1">
      <alignment horizontal="left" vertical="center"/>
    </xf>
    <xf numFmtId="14" fontId="101" fillId="0" borderId="0" xfId="0" applyNumberFormat="1" applyFont="1">
      <alignment vertical="center"/>
    </xf>
    <xf numFmtId="0" fontId="102" fillId="0" borderId="0" xfId="0" applyFont="1">
      <alignment vertical="center"/>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34" fillId="8" borderId="0" xfId="2" applyFont="1" applyFill="1" applyAlignment="1">
      <alignment horizontal="center" vertical="center"/>
    </xf>
    <xf numFmtId="14" fontId="1" fillId="0" borderId="0" xfId="17" applyNumberFormat="1" applyAlignment="1">
      <alignment horizontal="center" vertical="center"/>
    </xf>
    <xf numFmtId="0" fontId="1" fillId="9" borderId="0" xfId="17" applyFill="1">
      <alignment vertical="center"/>
    </xf>
    <xf numFmtId="0" fontId="1" fillId="9" borderId="0" xfId="17" applyFill="1" applyAlignment="1">
      <alignment horizontal="center" vertical="center"/>
    </xf>
    <xf numFmtId="0" fontId="1" fillId="0" borderId="25" xfId="17" applyBorder="1">
      <alignment vertical="center"/>
    </xf>
    <xf numFmtId="0" fontId="6" fillId="9" borderId="0" xfId="2" applyFill="1" applyAlignment="1">
      <alignment vertical="center" wrapText="1"/>
    </xf>
    <xf numFmtId="0" fontId="48" fillId="0" borderId="0" xfId="17" applyFont="1" applyAlignment="1">
      <alignment horizontal="left" vertical="center"/>
    </xf>
    <xf numFmtId="0" fontId="49" fillId="0" borderId="28" xfId="17" applyFont="1" applyBorder="1">
      <alignment vertical="center"/>
    </xf>
    <xf numFmtId="0" fontId="49" fillId="0" borderId="28" xfId="17" applyFont="1" applyBorder="1" applyAlignment="1">
      <alignment horizontal="right" vertical="center"/>
    </xf>
    <xf numFmtId="0" fontId="37" fillId="0" borderId="30" xfId="17" applyFont="1" applyBorder="1" applyAlignment="1">
      <alignment horizontal="center" vertical="center"/>
    </xf>
    <xf numFmtId="0" fontId="37" fillId="0" borderId="82"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wrapText="1"/>
    </xf>
    <xf numFmtId="0" fontId="1" fillId="0" borderId="0" xfId="17" applyAlignment="1">
      <alignment vertical="center" shrinkToFit="1"/>
    </xf>
    <xf numFmtId="0" fontId="12" fillId="0" borderId="72"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8" fillId="3" borderId="0" xfId="17" applyFont="1" applyFill="1" applyAlignment="1">
      <alignment horizontal="center" vertical="center" wrapText="1"/>
    </xf>
    <xf numFmtId="0" fontId="1" fillId="5" borderId="0" xfId="2" applyFont="1" applyFill="1" applyAlignment="1">
      <alignment horizontal="center" vertical="center"/>
    </xf>
    <xf numFmtId="0" fontId="45" fillId="5" borderId="0" xfId="0" applyFont="1" applyFill="1" applyAlignment="1">
      <alignment horizontal="center" vertical="center" wrapText="1"/>
    </xf>
    <xf numFmtId="180" fontId="49"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9" fillId="0" borderId="0" xfId="16" applyFont="1">
      <alignment vertical="center"/>
    </xf>
    <xf numFmtId="0" fontId="10" fillId="0" borderId="0" xfId="16" applyFont="1">
      <alignment vertical="center"/>
    </xf>
    <xf numFmtId="177" fontId="1" fillId="18" borderId="20" xfId="2" applyNumberFormat="1" applyFont="1" applyFill="1" applyBorder="1" applyAlignment="1">
      <alignment horizontal="center" vertical="center" wrapText="1"/>
    </xf>
    <xf numFmtId="177" fontId="6" fillId="6" borderId="4" xfId="2" applyNumberFormat="1" applyFill="1" applyBorder="1" applyAlignment="1">
      <alignment horizontal="center" vertical="center" shrinkToFit="1"/>
    </xf>
    <xf numFmtId="177" fontId="6" fillId="5" borderId="4" xfId="2" applyNumberFormat="1" applyFill="1" applyBorder="1" applyAlignment="1">
      <alignment horizontal="center" vertical="center" shrinkToFit="1"/>
    </xf>
    <xf numFmtId="177" fontId="6" fillId="0" borderId="4" xfId="2" applyNumberFormat="1" applyBorder="1" applyAlignment="1">
      <alignment horizontal="center" vertical="center" shrinkToFit="1"/>
    </xf>
    <xf numFmtId="0" fontId="22" fillId="0" borderId="2" xfId="2" applyFont="1" applyBorder="1" applyAlignment="1">
      <alignment horizontal="center"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9" fillId="18" borderId="83" xfId="16" applyFont="1" applyFill="1" applyBorder="1">
      <alignment vertical="center"/>
    </xf>
    <xf numFmtId="0" fontId="10" fillId="18" borderId="83" xfId="16" applyFont="1" applyFill="1" applyBorder="1">
      <alignment vertical="center"/>
    </xf>
    <xf numFmtId="0" fontId="36" fillId="0" borderId="0" xfId="17" applyFont="1" applyAlignment="1">
      <alignment horizontal="left" vertical="center" indent="2"/>
    </xf>
    <xf numFmtId="0" fontId="103" fillId="0" borderId="0" xfId="17" applyFont="1">
      <alignment vertical="center"/>
    </xf>
    <xf numFmtId="0" fontId="1" fillId="18" borderId="0" xfId="2" applyFont="1" applyFill="1">
      <alignment vertical="center"/>
    </xf>
    <xf numFmtId="0" fontId="23" fillId="18" borderId="20" xfId="2" applyFont="1" applyFill="1" applyBorder="1" applyAlignment="1">
      <alignment horizontal="center" vertical="top" wrapText="1"/>
    </xf>
    <xf numFmtId="0" fontId="22" fillId="5" borderId="5" xfId="2" applyFont="1" applyFill="1" applyBorder="1" applyAlignment="1">
      <alignment horizontal="left" vertical="center"/>
    </xf>
    <xf numFmtId="14" fontId="25" fillId="18" borderId="0" xfId="2" applyNumberFormat="1" applyFont="1" applyFill="1" applyAlignment="1">
      <alignment horizontal="left" vertical="center"/>
    </xf>
    <xf numFmtId="0" fontId="25" fillId="18" borderId="0" xfId="19" applyFont="1" applyFill="1">
      <alignment vertical="center"/>
    </xf>
    <xf numFmtId="0" fontId="25" fillId="18" borderId="0" xfId="2" applyFont="1" applyFill="1" applyAlignment="1">
      <alignment horizontal="left" vertical="center"/>
    </xf>
    <xf numFmtId="0" fontId="40" fillId="18" borderId="0" xfId="17" applyFont="1" applyFill="1">
      <alignment vertical="center"/>
    </xf>
    <xf numFmtId="177" fontId="12" fillId="18" borderId="50" xfId="2" applyNumberFormat="1" applyFont="1" applyFill="1" applyBorder="1" applyAlignment="1">
      <alignment horizontal="center" vertical="center" wrapText="1"/>
    </xf>
    <xf numFmtId="0" fontId="99" fillId="18" borderId="74" xfId="0" applyFont="1" applyFill="1" applyBorder="1" applyAlignment="1">
      <alignment horizontal="center" vertical="center" wrapText="1"/>
    </xf>
    <xf numFmtId="0" fontId="99" fillId="18" borderId="81" xfId="0" applyFont="1" applyFill="1" applyBorder="1" applyAlignment="1">
      <alignment horizontal="center" vertical="center" wrapText="1"/>
    </xf>
    <xf numFmtId="0" fontId="12" fillId="0" borderId="0" xfId="2" applyFont="1" applyAlignment="1">
      <alignment horizontal="center" vertical="center"/>
    </xf>
    <xf numFmtId="14" fontId="85" fillId="0" borderId="0" xfId="2" applyNumberFormat="1" applyFont="1" applyAlignment="1">
      <alignment horizontal="center" vertical="center"/>
    </xf>
    <xf numFmtId="0" fontId="12" fillId="0" borderId="0" xfId="2" applyFont="1" applyAlignment="1">
      <alignment vertical="top" wrapText="1"/>
    </xf>
    <xf numFmtId="0" fontId="40" fillId="0" borderId="0" xfId="17" applyFont="1" applyAlignment="1">
      <alignment horizontal="center" vertical="center"/>
    </xf>
    <xf numFmtId="0" fontId="101" fillId="5" borderId="0" xfId="0" applyFont="1" applyFill="1" applyAlignment="1">
      <alignment horizontal="left" vertical="top"/>
    </xf>
    <xf numFmtId="0" fontId="108" fillId="18" borderId="0" xfId="17" applyFont="1" applyFill="1" applyAlignment="1">
      <alignment horizontal="left" vertical="center"/>
    </xf>
    <xf numFmtId="0" fontId="85" fillId="0" borderId="0" xfId="2" applyFont="1" applyAlignment="1">
      <alignment vertical="top" wrapText="1"/>
    </xf>
    <xf numFmtId="180" fontId="49" fillId="10" borderId="85" xfId="17" applyNumberFormat="1" applyFont="1" applyFill="1" applyBorder="1" applyAlignment="1">
      <alignment horizontal="center" vertical="center"/>
    </xf>
    <xf numFmtId="14" fontId="89" fillId="20" borderId="75" xfId="2" applyNumberFormat="1" applyFont="1" applyFill="1" applyBorder="1" applyAlignment="1">
      <alignment vertical="center" shrinkToFit="1"/>
    </xf>
    <xf numFmtId="14" fontId="28" fillId="20" borderId="86" xfId="2" applyNumberFormat="1" applyFont="1" applyFill="1" applyBorder="1" applyAlignment="1">
      <alignment horizontal="center" vertical="center" shrinkToFit="1"/>
    </xf>
    <xf numFmtId="14" fontId="85" fillId="20" borderId="89" xfId="1" applyNumberFormat="1" applyFont="1" applyFill="1" applyBorder="1" applyAlignment="1" applyProtection="1">
      <alignment vertical="center" wrapText="1"/>
    </xf>
    <xf numFmtId="14" fontId="85" fillId="20" borderId="87" xfId="2" applyNumberFormat="1" applyFont="1" applyFill="1" applyBorder="1">
      <alignment vertical="center"/>
    </xf>
    <xf numFmtId="0" fontId="8" fillId="0" borderId="0" xfId="1" applyAlignment="1" applyProtection="1">
      <alignment vertical="center"/>
    </xf>
    <xf numFmtId="0" fontId="69" fillId="0" borderId="0" xfId="0" applyFont="1">
      <alignment vertical="center"/>
    </xf>
    <xf numFmtId="0" fontId="114" fillId="5" borderId="6" xfId="2" applyFont="1" applyFill="1" applyBorder="1">
      <alignment vertical="center"/>
    </xf>
    <xf numFmtId="0" fontId="113" fillId="0" borderId="73" xfId="0" applyFont="1" applyBorder="1">
      <alignment vertical="center"/>
    </xf>
    <xf numFmtId="0" fontId="112" fillId="30" borderId="0" xfId="0" applyFont="1" applyFill="1" applyAlignment="1">
      <alignment horizontal="center" vertical="center" wrapText="1"/>
    </xf>
    <xf numFmtId="177" fontId="12" fillId="18" borderId="90" xfId="2" applyNumberFormat="1" applyFont="1" applyFill="1" applyBorder="1" applyAlignment="1">
      <alignment horizontal="center" vertical="center" wrapText="1"/>
    </xf>
    <xf numFmtId="0" fontId="9" fillId="18" borderId="0" xfId="2" applyFont="1" applyFill="1" applyAlignment="1">
      <alignment horizontal="center" vertical="center" wrapText="1"/>
    </xf>
    <xf numFmtId="14" fontId="25" fillId="18" borderId="0" xfId="2" applyNumberFormat="1" applyFont="1" applyFill="1" applyAlignment="1">
      <alignment horizontal="center" vertical="center"/>
    </xf>
    <xf numFmtId="0" fontId="25" fillId="18" borderId="0" xfId="19" applyFont="1" applyFill="1" applyAlignment="1">
      <alignment horizontal="center" vertical="center"/>
    </xf>
    <xf numFmtId="0" fontId="25" fillId="18" borderId="0" xfId="19" applyFont="1" applyFill="1" applyAlignment="1">
      <alignment horizontal="center" vertical="center" wrapText="1"/>
    </xf>
    <xf numFmtId="0" fontId="103" fillId="0" borderId="0" xfId="17" applyFont="1" applyAlignment="1">
      <alignment horizontal="left" vertical="center"/>
    </xf>
    <xf numFmtId="177" fontId="1" fillId="18" borderId="91" xfId="2" applyNumberFormat="1" applyFont="1" applyFill="1" applyBorder="1" applyAlignment="1">
      <alignment horizontal="center" vertical="center" wrapText="1"/>
    </xf>
    <xf numFmtId="0" fontId="115" fillId="18" borderId="92" xfId="2" applyFont="1" applyFill="1" applyBorder="1" applyAlignment="1">
      <alignment horizontal="center" vertical="center"/>
    </xf>
    <xf numFmtId="177" fontId="115" fillId="18" borderId="92" xfId="2" applyNumberFormat="1" applyFont="1" applyFill="1" applyBorder="1" applyAlignment="1">
      <alignment horizontal="center" vertical="center" shrinkToFit="1"/>
    </xf>
    <xf numFmtId="0" fontId="116" fillId="0" borderId="92" xfId="0" applyFont="1" applyBorder="1" applyAlignment="1">
      <alignment horizontal="center" vertical="center" wrapText="1"/>
    </xf>
    <xf numFmtId="177" fontId="12" fillId="18" borderId="92" xfId="2" applyNumberFormat="1" applyFont="1" applyFill="1" applyBorder="1" applyAlignment="1">
      <alignment horizontal="center" vertical="center" wrapText="1"/>
    </xf>
    <xf numFmtId="0" fontId="23" fillId="22" borderId="2" xfId="2" applyFont="1" applyFill="1" applyBorder="1" applyAlignment="1">
      <alignment horizontal="center" vertical="top" wrapText="1"/>
    </xf>
    <xf numFmtId="177" fontId="1" fillId="22" borderId="20" xfId="2" applyNumberFormat="1" applyFont="1" applyFill="1" applyBorder="1" applyAlignment="1">
      <alignment horizontal="center" vertical="center" wrapText="1"/>
    </xf>
    <xf numFmtId="0" fontId="23" fillId="22" borderId="2" xfId="2" applyFont="1" applyFill="1" applyBorder="1" applyAlignment="1">
      <alignment horizontal="center" vertical="center" wrapText="1"/>
    </xf>
    <xf numFmtId="0" fontId="83" fillId="0" borderId="65" xfId="0" applyFont="1" applyBorder="1" applyAlignment="1">
      <alignment horizontal="center" vertical="center" wrapText="1"/>
    </xf>
    <xf numFmtId="0" fontId="120" fillId="0" borderId="0" xfId="0" applyFont="1">
      <alignment vertical="center"/>
    </xf>
    <xf numFmtId="0" fontId="6" fillId="0" borderId="51" xfId="2" applyBorder="1">
      <alignment vertical="center"/>
    </xf>
    <xf numFmtId="0" fontId="8" fillId="0" borderId="93" xfId="1" applyFill="1" applyBorder="1" applyAlignment="1" applyProtection="1">
      <alignment vertical="center" wrapText="1"/>
    </xf>
    <xf numFmtId="0" fontId="6" fillId="0" borderId="52" xfId="2" applyBorder="1">
      <alignment vertical="center"/>
    </xf>
    <xf numFmtId="0" fontId="101" fillId="5" borderId="33" xfId="0" applyFont="1" applyFill="1" applyBorder="1" applyAlignment="1">
      <alignment horizontal="left" vertical="top"/>
    </xf>
    <xf numFmtId="0" fontId="35" fillId="18" borderId="0" xfId="2" applyFont="1" applyFill="1">
      <alignment vertical="center"/>
    </xf>
    <xf numFmtId="0" fontId="36" fillId="18" borderId="0" xfId="17" applyFont="1" applyFill="1">
      <alignment vertical="center"/>
    </xf>
    <xf numFmtId="0" fontId="37" fillId="18" borderId="0" xfId="17" applyFont="1" applyFill="1" applyAlignment="1">
      <alignment vertical="top" wrapText="1"/>
    </xf>
    <xf numFmtId="0" fontId="38" fillId="18" borderId="0" xfId="2" applyFont="1" applyFill="1" applyAlignment="1">
      <alignment horizontal="center" vertical="center"/>
    </xf>
    <xf numFmtId="0" fontId="80" fillId="18" borderId="0" xfId="17" applyFont="1" applyFill="1" applyAlignment="1">
      <alignment horizontal="left" vertical="center"/>
    </xf>
    <xf numFmtId="0" fontId="39" fillId="18" borderId="0" xfId="2" applyFont="1" applyFill="1" applyAlignment="1">
      <alignment vertical="center" wrapText="1"/>
    </xf>
    <xf numFmtId="0" fontId="41" fillId="18" borderId="0" xfId="2" applyFont="1" applyFill="1" applyAlignment="1">
      <alignment vertical="center" wrapText="1"/>
    </xf>
    <xf numFmtId="0" fontId="43" fillId="18" borderId="0" xfId="2" applyFont="1" applyFill="1">
      <alignment vertical="center"/>
    </xf>
    <xf numFmtId="0" fontId="44" fillId="18" borderId="0" xfId="2" applyFont="1" applyFill="1" applyAlignment="1">
      <alignment horizontal="center" vertical="center"/>
    </xf>
    <xf numFmtId="0" fontId="37" fillId="18" borderId="0" xfId="17" applyFont="1" applyFill="1" applyAlignment="1">
      <alignment horizontal="center" vertical="center"/>
    </xf>
    <xf numFmtId="0" fontId="42" fillId="18" borderId="0" xfId="17" applyFont="1" applyFill="1" applyAlignment="1">
      <alignment vertical="top" wrapText="1"/>
    </xf>
    <xf numFmtId="0" fontId="1" fillId="18" borderId="0" xfId="17" applyFill="1" applyAlignment="1">
      <alignment horizontal="center" vertical="center"/>
    </xf>
    <xf numFmtId="0" fontId="45" fillId="18" borderId="0" xfId="2" applyFont="1" applyFill="1" applyAlignment="1">
      <alignment vertical="center" wrapText="1"/>
    </xf>
    <xf numFmtId="0" fontId="41" fillId="18" borderId="0" xfId="2" applyFont="1" applyFill="1">
      <alignment vertical="center"/>
    </xf>
    <xf numFmtId="0" fontId="37" fillId="18" borderId="0" xfId="17" applyFont="1" applyFill="1">
      <alignment vertical="center"/>
    </xf>
    <xf numFmtId="0" fontId="46" fillId="18" borderId="0" xfId="17" applyFont="1" applyFill="1" applyAlignment="1">
      <alignment horizontal="center" vertical="center" wrapText="1"/>
    </xf>
    <xf numFmtId="0" fontId="47" fillId="18" borderId="0" xfId="17" applyFont="1" applyFill="1">
      <alignment vertical="center"/>
    </xf>
    <xf numFmtId="0" fontId="6" fillId="18" borderId="0" xfId="2" applyFill="1" applyAlignment="1">
      <alignment horizontal="center" vertical="center"/>
    </xf>
    <xf numFmtId="0" fontId="45" fillId="18" borderId="0" xfId="17" applyFont="1" applyFill="1" applyAlignment="1">
      <alignment vertical="center" wrapText="1"/>
    </xf>
    <xf numFmtId="0" fontId="50" fillId="18" borderId="0" xfId="17" applyFont="1" applyFill="1" applyAlignment="1">
      <alignment horizontal="center" vertical="center"/>
    </xf>
    <xf numFmtId="0" fontId="8" fillId="18" borderId="0" xfId="1" applyFill="1" applyAlignment="1" applyProtection="1">
      <alignment horizontal="center" vertical="center"/>
    </xf>
    <xf numFmtId="0" fontId="53" fillId="18" borderId="0" xfId="17" applyFont="1" applyFill="1" applyAlignment="1">
      <alignment horizontal="center" vertical="center"/>
    </xf>
    <xf numFmtId="0" fontId="0" fillId="18" borderId="0" xfId="0" applyFill="1" applyAlignment="1">
      <alignment vertical="center" wrapText="1"/>
    </xf>
    <xf numFmtId="0" fontId="1" fillId="18" borderId="70" xfId="17" applyFill="1" applyBorder="1" applyAlignment="1">
      <alignment horizontal="center" vertical="center" wrapText="1"/>
    </xf>
    <xf numFmtId="0" fontId="1" fillId="18" borderId="0" xfId="17" applyFill="1">
      <alignment vertical="center"/>
    </xf>
    <xf numFmtId="0" fontId="1" fillId="18" borderId="71" xfId="17" applyFill="1" applyBorder="1" applyAlignment="1">
      <alignment horizontal="center" vertical="center"/>
    </xf>
    <xf numFmtId="0" fontId="122" fillId="0" borderId="0" xfId="0" applyFont="1" applyAlignment="1">
      <alignment vertical="top" wrapText="1"/>
    </xf>
    <xf numFmtId="183" fontId="101" fillId="5" borderId="0" xfId="0" applyNumberFormat="1" applyFont="1" applyFill="1" applyAlignment="1">
      <alignment horizontal="left" vertical="center"/>
    </xf>
    <xf numFmtId="14" fontId="89" fillId="20" borderId="94" xfId="2" applyNumberFormat="1" applyFont="1" applyFill="1" applyBorder="1" applyAlignment="1">
      <alignment horizontal="center" vertical="center"/>
    </xf>
    <xf numFmtId="14" fontId="89" fillId="20" borderId="95" xfId="2" applyNumberFormat="1" applyFont="1" applyFill="1" applyBorder="1" applyAlignment="1">
      <alignment horizontal="center" vertical="center"/>
    </xf>
    <xf numFmtId="14" fontId="89" fillId="20" borderId="96" xfId="2" applyNumberFormat="1" applyFont="1" applyFill="1" applyBorder="1" applyAlignment="1">
      <alignment horizontal="center" vertical="center"/>
    </xf>
    <xf numFmtId="0" fontId="31" fillId="22" borderId="97" xfId="2" applyFont="1" applyFill="1" applyBorder="1" applyAlignment="1">
      <alignment horizontal="center" vertical="center" wrapText="1"/>
    </xf>
    <xf numFmtId="177" fontId="10" fillId="33" borderId="4" xfId="2" applyNumberFormat="1" applyFont="1" applyFill="1" applyBorder="1" applyAlignment="1">
      <alignment horizontal="center" vertical="center" wrapText="1"/>
    </xf>
    <xf numFmtId="0" fontId="126" fillId="34" borderId="0" xfId="0" applyFont="1" applyFill="1" applyAlignment="1">
      <alignment horizontal="center" vertical="center" wrapText="1"/>
    </xf>
    <xf numFmtId="0" fontId="83" fillId="35" borderId="65" xfId="0" applyFont="1" applyFill="1" applyBorder="1" applyAlignment="1">
      <alignment horizontal="center" vertical="center" wrapText="1"/>
    </xf>
    <xf numFmtId="0" fontId="127" fillId="0" borderId="98" xfId="2" applyFont="1" applyBorder="1" applyAlignment="1">
      <alignment horizontal="left" vertical="top" wrapText="1"/>
    </xf>
    <xf numFmtId="0" fontId="12" fillId="0" borderId="100" xfId="2" applyFont="1" applyBorder="1" applyAlignment="1">
      <alignment horizontal="center" vertical="center" wrapText="1"/>
    </xf>
    <xf numFmtId="0" fontId="88" fillId="33" borderId="4" xfId="2" applyFont="1" applyFill="1" applyBorder="1" applyAlignment="1">
      <alignment horizontal="center" vertical="center"/>
    </xf>
    <xf numFmtId="177" fontId="88" fillId="33" borderId="4" xfId="2" applyNumberFormat="1" applyFont="1" applyFill="1" applyBorder="1" applyAlignment="1">
      <alignment horizontal="center" vertical="center" shrinkToFit="1"/>
    </xf>
    <xf numFmtId="14" fontId="85" fillId="20" borderId="1" xfId="1" applyNumberFormat="1" applyFont="1" applyFill="1" applyBorder="1" applyAlignment="1" applyProtection="1">
      <alignment horizontal="center" vertical="center" shrinkToFit="1"/>
    </xf>
    <xf numFmtId="0" fontId="83" fillId="0" borderId="74" xfId="0" applyFont="1" applyBorder="1" applyAlignment="1">
      <alignment horizontal="center" vertical="center" wrapText="1"/>
    </xf>
    <xf numFmtId="0" fontId="110" fillId="20" borderId="95" xfId="2" applyFont="1" applyFill="1" applyBorder="1" applyAlignment="1">
      <alignment horizontal="center" vertical="center" wrapText="1"/>
    </xf>
    <xf numFmtId="0" fontId="110" fillId="20" borderId="95" xfId="2" applyFont="1" applyFill="1" applyBorder="1" applyAlignment="1">
      <alignment horizontal="center" vertical="center"/>
    </xf>
    <xf numFmtId="0" fontId="110" fillId="20" borderId="94" xfId="2" applyFont="1" applyFill="1" applyBorder="1" applyAlignment="1">
      <alignment horizontal="center" vertical="center"/>
    </xf>
    <xf numFmtId="0" fontId="89" fillId="20" borderId="96" xfId="2" applyFont="1" applyFill="1" applyBorder="1" applyAlignment="1">
      <alignment horizontal="center" vertical="center"/>
    </xf>
    <xf numFmtId="0" fontId="125" fillId="0" borderId="0" xfId="2" applyFont="1">
      <alignment vertical="center"/>
    </xf>
    <xf numFmtId="0" fontId="6" fillId="0" borderId="0" xfId="2" applyAlignment="1">
      <alignment horizontal="center" vertical="top"/>
    </xf>
    <xf numFmtId="14" fontId="85" fillId="20" borderId="88" xfId="1" applyNumberFormat="1" applyFont="1" applyFill="1" applyBorder="1" applyAlignment="1" applyProtection="1">
      <alignment horizontal="center" vertical="center" wrapText="1"/>
    </xf>
    <xf numFmtId="0" fontId="121" fillId="34" borderId="0" xfId="0" applyFont="1" applyFill="1" applyAlignment="1">
      <alignment horizontal="center" vertical="center" wrapText="1"/>
    </xf>
    <xf numFmtId="0" fontId="23" fillId="18" borderId="0" xfId="2" applyFont="1" applyFill="1" applyAlignment="1">
      <alignment horizontal="center" vertical="top" wrapText="1"/>
    </xf>
    <xf numFmtId="0" fontId="22" fillId="18" borderId="103" xfId="2" applyFont="1" applyFill="1" applyBorder="1" applyAlignment="1">
      <alignment horizontal="left" vertical="center"/>
    </xf>
    <xf numFmtId="0" fontId="23" fillId="18" borderId="91" xfId="2" applyFont="1" applyFill="1" applyBorder="1" applyAlignment="1">
      <alignment horizontal="center" vertical="top" wrapText="1"/>
    </xf>
    <xf numFmtId="0" fontId="22" fillId="18" borderId="91" xfId="2" applyFont="1" applyFill="1" applyBorder="1" applyAlignment="1">
      <alignment horizontal="center" vertical="center" wrapText="1"/>
    </xf>
    <xf numFmtId="0" fontId="87" fillId="0" borderId="0" xfId="2" applyFont="1" applyAlignment="1">
      <alignment vertical="top" wrapText="1"/>
    </xf>
    <xf numFmtId="0" fontId="8" fillId="0" borderId="104" xfId="1" applyBorder="1" applyAlignment="1" applyProtection="1">
      <alignment horizontal="left" vertical="top" wrapText="1"/>
    </xf>
    <xf numFmtId="0" fontId="8" fillId="0" borderId="0" xfId="1" applyFill="1" applyAlignment="1" applyProtection="1">
      <alignment vertical="center"/>
    </xf>
    <xf numFmtId="14" fontId="18" fillId="20" borderId="1" xfId="2" applyNumberFormat="1" applyFont="1" applyFill="1" applyBorder="1" applyAlignment="1">
      <alignment horizontal="center" vertical="center" wrapText="1" shrinkToFit="1"/>
    </xf>
    <xf numFmtId="0" fontId="69" fillId="18" borderId="0" xfId="0" applyFont="1" applyFill="1" applyAlignment="1">
      <alignment horizontal="center" vertical="center" wrapText="1"/>
    </xf>
    <xf numFmtId="0" fontId="45" fillId="5" borderId="0" xfId="17" applyFont="1" applyFill="1" applyAlignment="1">
      <alignment vertical="center" wrapText="1"/>
    </xf>
    <xf numFmtId="0" fontId="6" fillId="0" borderId="0" xfId="4"/>
    <xf numFmtId="0" fontId="31" fillId="20" borderId="97" xfId="2" applyFont="1" applyFill="1" applyBorder="1" applyAlignment="1">
      <alignment horizontal="center" vertical="center" wrapText="1"/>
    </xf>
    <xf numFmtId="14" fontId="85" fillId="20" borderId="75" xfId="2" applyNumberFormat="1" applyFont="1" applyFill="1" applyBorder="1" applyAlignment="1">
      <alignment horizontal="center" vertical="center" wrapText="1" shrinkToFit="1"/>
    </xf>
    <xf numFmtId="14" fontId="89" fillId="20" borderId="107" xfId="2" applyNumberFormat="1" applyFont="1" applyFill="1" applyBorder="1" applyAlignment="1">
      <alignment vertical="center" shrinkToFit="1"/>
    </xf>
    <xf numFmtId="0" fontId="116" fillId="22" borderId="92" xfId="0" applyFont="1" applyFill="1" applyBorder="1" applyAlignment="1">
      <alignment horizontal="center" vertical="center" wrapText="1"/>
    </xf>
    <xf numFmtId="0" fontId="116" fillId="36" borderId="92" xfId="0" applyFont="1" applyFill="1" applyBorder="1" applyAlignment="1">
      <alignment horizontal="center" vertical="center" wrapText="1"/>
    </xf>
    <xf numFmtId="0" fontId="99" fillId="22" borderId="74" xfId="0" applyFont="1" applyFill="1" applyBorder="1" applyAlignment="1">
      <alignment horizontal="center" vertical="center" wrapText="1"/>
    </xf>
    <xf numFmtId="0" fontId="0" fillId="22" borderId="4" xfId="0" applyFill="1" applyBorder="1" applyAlignment="1">
      <alignment horizontal="center" vertical="center" wrapText="1"/>
    </xf>
    <xf numFmtId="184" fontId="9" fillId="18" borderId="0" xfId="2" applyNumberFormat="1" applyFont="1" applyFill="1" applyAlignment="1">
      <alignment horizontal="center" vertical="center"/>
    </xf>
    <xf numFmtId="184" fontId="25" fillId="18" borderId="0" xfId="2" applyNumberFormat="1" applyFont="1" applyFill="1" applyAlignment="1">
      <alignment horizontal="left" vertical="center"/>
    </xf>
    <xf numFmtId="0" fontId="135" fillId="0" borderId="0" xfId="0" applyFont="1">
      <alignment vertical="center"/>
    </xf>
    <xf numFmtId="0" fontId="0" fillId="0" borderId="48" xfId="0" applyBorder="1" applyAlignment="1">
      <alignment horizontal="center" vertical="center"/>
    </xf>
    <xf numFmtId="0" fontId="144" fillId="0" borderId="108" xfId="0" applyFont="1" applyBorder="1" applyAlignment="1">
      <alignment horizontal="center" vertical="center"/>
    </xf>
    <xf numFmtId="0" fontId="144" fillId="0" borderId="109" xfId="0" applyFont="1" applyBorder="1" applyAlignment="1">
      <alignment horizontal="center" vertical="center"/>
    </xf>
    <xf numFmtId="0" fontId="144" fillId="0" borderId="110" xfId="0" applyFont="1" applyBorder="1" applyAlignment="1">
      <alignment horizontal="center" vertical="center"/>
    </xf>
    <xf numFmtId="0" fontId="143" fillId="0" borderId="108" xfId="0" applyFont="1" applyBorder="1" applyAlignment="1">
      <alignment horizontal="center" vertical="center"/>
    </xf>
    <xf numFmtId="0" fontId="143" fillId="0" borderId="110" xfId="0" applyFont="1" applyBorder="1" applyAlignment="1">
      <alignment horizontal="center" vertical="center"/>
    </xf>
    <xf numFmtId="0" fontId="143" fillId="0" borderId="109" xfId="0" applyFont="1" applyBorder="1" applyAlignment="1">
      <alignment horizontal="center" vertical="center"/>
    </xf>
    <xf numFmtId="0" fontId="144" fillId="0" borderId="111" xfId="0" applyFont="1" applyBorder="1" applyAlignment="1">
      <alignment horizontal="center" vertical="center"/>
    </xf>
    <xf numFmtId="0" fontId="144" fillId="0" borderId="112" xfId="0" applyFont="1" applyBorder="1" applyAlignment="1">
      <alignment horizontal="center" vertical="center"/>
    </xf>
    <xf numFmtId="0" fontId="144" fillId="0" borderId="113" xfId="0" applyFont="1" applyBorder="1" applyAlignment="1">
      <alignment horizontal="center" vertical="center"/>
    </xf>
    <xf numFmtId="0" fontId="144" fillId="0" borderId="114" xfId="0" applyFont="1" applyBorder="1" applyAlignment="1">
      <alignment horizontal="center" vertical="center"/>
    </xf>
    <xf numFmtId="0" fontId="146" fillId="18" borderId="0" xfId="2" applyFont="1" applyFill="1" applyAlignment="1">
      <alignment horizontal="center" vertical="center" wrapText="1"/>
    </xf>
    <xf numFmtId="184" fontId="146" fillId="18" borderId="0" xfId="2" applyNumberFormat="1" applyFont="1" applyFill="1" applyAlignment="1">
      <alignment horizontal="center" vertical="center"/>
    </xf>
    <xf numFmtId="14" fontId="89" fillId="20" borderId="1" xfId="2" applyNumberFormat="1" applyFont="1" applyFill="1" applyBorder="1" applyAlignment="1">
      <alignment horizontal="center" vertical="center" wrapText="1" shrinkToFit="1"/>
    </xf>
    <xf numFmtId="0" fontId="129" fillId="18" borderId="0" xfId="0" applyFont="1" applyFill="1" applyAlignment="1">
      <alignment horizontal="center" vertical="center" wrapText="1"/>
    </xf>
    <xf numFmtId="0" fontId="8" fillId="0" borderId="104" xfId="1" applyBorder="1" applyAlignment="1" applyProtection="1">
      <alignment horizontal="left" vertical="center" wrapText="1"/>
    </xf>
    <xf numFmtId="0" fontId="96" fillId="18" borderId="0" xfId="0" applyFont="1" applyFill="1" applyAlignment="1">
      <alignment horizontal="center" vertical="center" wrapText="1"/>
    </xf>
    <xf numFmtId="0" fontId="145" fillId="18" borderId="0" xfId="0" applyFont="1" applyFill="1" applyAlignment="1">
      <alignment vertical="center" wrapText="1"/>
    </xf>
    <xf numFmtId="0" fontId="25" fillId="18" borderId="0" xfId="19" applyFont="1" applyFill="1" applyAlignment="1">
      <alignment horizontal="left" vertical="center"/>
    </xf>
    <xf numFmtId="0" fontId="109" fillId="18" borderId="115" xfId="0" applyFont="1" applyFill="1" applyBorder="1" applyAlignment="1">
      <alignment horizontal="left" vertical="center"/>
    </xf>
    <xf numFmtId="0" fontId="148" fillId="22" borderId="97" xfId="2" applyFont="1" applyFill="1" applyBorder="1" applyAlignment="1">
      <alignment horizontal="center" vertical="center" wrapText="1"/>
    </xf>
    <xf numFmtId="0" fontId="149" fillId="0" borderId="0" xfId="0" applyFont="1">
      <alignment vertical="center"/>
    </xf>
    <xf numFmtId="0" fontId="117" fillId="0" borderId="0" xfId="2" applyFont="1" applyAlignment="1">
      <alignment vertical="top" wrapText="1"/>
    </xf>
    <xf numFmtId="0" fontId="150" fillId="0" borderId="0" xfId="0" applyFont="1">
      <alignment vertical="center"/>
    </xf>
    <xf numFmtId="0" fontId="85" fillId="20" borderId="95" xfId="1" applyFont="1" applyFill="1" applyBorder="1" applyAlignment="1" applyProtection="1">
      <alignment horizontal="center" vertical="center"/>
    </xf>
    <xf numFmtId="14" fontId="85" fillId="20" borderId="3" xfId="1" applyNumberFormat="1" applyFont="1" applyFill="1" applyBorder="1" applyAlignment="1" applyProtection="1">
      <alignment horizontal="center" vertical="center" shrinkToFit="1"/>
    </xf>
    <xf numFmtId="0" fontId="8" fillId="0" borderId="0" xfId="1" applyAlignment="1" applyProtection="1">
      <alignment horizontal="left" vertical="center" wrapText="1"/>
    </xf>
    <xf numFmtId="0" fontId="6" fillId="0" borderId="106" xfId="2" applyBorder="1">
      <alignment vertical="center"/>
    </xf>
    <xf numFmtId="0" fontId="127" fillId="0" borderId="116" xfId="1" applyFont="1" applyFill="1" applyBorder="1" applyAlignment="1" applyProtection="1">
      <alignment vertical="top" wrapText="1"/>
    </xf>
    <xf numFmtId="0" fontId="8" fillId="0" borderId="118" xfId="1" applyBorder="1" applyAlignment="1" applyProtection="1">
      <alignment horizontal="left" vertical="center" wrapText="1"/>
    </xf>
    <xf numFmtId="0" fontId="8" fillId="0" borderId="117" xfId="1" applyFill="1" applyBorder="1" applyAlignment="1" applyProtection="1">
      <alignment vertical="center" wrapText="1"/>
    </xf>
    <xf numFmtId="0" fontId="117" fillId="0" borderId="119" xfId="1" applyFont="1" applyFill="1" applyBorder="1" applyAlignment="1" applyProtection="1">
      <alignment horizontal="left" vertical="top" wrapText="1"/>
    </xf>
    <xf numFmtId="0" fontId="8" fillId="0" borderId="120" xfId="1" applyBorder="1" applyAlignment="1" applyProtection="1">
      <alignment vertical="center" wrapText="1"/>
    </xf>
    <xf numFmtId="0" fontId="118" fillId="0" borderId="121" xfId="1" applyFont="1" applyFill="1" applyBorder="1" applyAlignment="1" applyProtection="1">
      <alignment horizontal="left" vertical="top" wrapText="1"/>
    </xf>
    <xf numFmtId="0" fontId="8" fillId="0" borderId="122" xfId="1" applyFill="1" applyBorder="1" applyAlignment="1" applyProtection="1">
      <alignment horizontal="left" vertical="center" wrapText="1"/>
    </xf>
    <xf numFmtId="0" fontId="85" fillId="22" borderId="123" xfId="2" applyFont="1" applyFill="1" applyBorder="1" applyAlignment="1">
      <alignment horizontal="center" vertical="center"/>
    </xf>
    <xf numFmtId="14" fontId="85" fillId="22" borderId="80" xfId="2" applyNumberFormat="1" applyFont="1" applyFill="1" applyBorder="1" applyAlignment="1">
      <alignment horizontal="center" vertical="center"/>
    </xf>
    <xf numFmtId="0" fontId="144" fillId="0" borderId="127" xfId="0" applyFont="1" applyBorder="1" applyAlignment="1">
      <alignment horizontal="center" vertical="center"/>
    </xf>
    <xf numFmtId="0" fontId="143" fillId="0" borderId="127" xfId="0" applyFont="1" applyBorder="1" applyAlignment="1">
      <alignment horizontal="center" vertical="center"/>
    </xf>
    <xf numFmtId="0" fontId="11" fillId="0" borderId="129" xfId="17" applyFont="1" applyBorder="1" applyAlignment="1">
      <alignment horizontal="center" vertical="center" shrinkToFit="1"/>
    </xf>
    <xf numFmtId="0" fontId="49" fillId="0" borderId="130" xfId="17" applyFont="1" applyBorder="1" applyAlignment="1">
      <alignment vertical="center" shrinkToFit="1"/>
    </xf>
    <xf numFmtId="0" fontId="49" fillId="10" borderId="134" xfId="17" applyFont="1" applyFill="1" applyBorder="1" applyAlignment="1">
      <alignment horizontal="center" vertical="center"/>
    </xf>
    <xf numFmtId="0" fontId="49" fillId="0" borderId="130" xfId="17" applyFont="1" applyBorder="1" applyAlignment="1">
      <alignment horizontal="center" vertical="center"/>
    </xf>
    <xf numFmtId="0" fontId="91" fillId="18" borderId="137" xfId="17" applyFont="1" applyFill="1" applyBorder="1" applyAlignment="1">
      <alignment horizontal="center" vertical="center" wrapText="1"/>
    </xf>
    <xf numFmtId="14" fontId="91" fillId="18" borderId="138" xfId="17" applyNumberFormat="1" applyFont="1" applyFill="1" applyBorder="1" applyAlignment="1">
      <alignment horizontal="center" vertical="center"/>
    </xf>
    <xf numFmtId="0" fontId="12" fillId="0" borderId="140" xfId="2" applyFont="1" applyBorder="1" applyAlignment="1">
      <alignment horizontal="center" vertical="center" wrapText="1"/>
    </xf>
    <xf numFmtId="14" fontId="36" fillId="18" borderId="138" xfId="17" applyNumberFormat="1" applyFont="1" applyFill="1" applyBorder="1" applyAlignment="1">
      <alignment horizontal="center" vertical="center"/>
    </xf>
    <xf numFmtId="0" fontId="12" fillId="0" borderId="141" xfId="2" applyFont="1" applyBorder="1" applyAlignment="1">
      <alignment horizontal="center" vertical="center" wrapText="1"/>
    </xf>
    <xf numFmtId="14" fontId="91" fillId="18" borderId="138" xfId="17" applyNumberFormat="1" applyFont="1" applyFill="1" applyBorder="1" applyAlignment="1">
      <alignment horizontal="center" vertical="center" wrapText="1"/>
    </xf>
    <xf numFmtId="0" fontId="12" fillId="0" borderId="142" xfId="2" applyFont="1" applyBorder="1" applyAlignment="1">
      <alignment horizontal="center" vertical="center" wrapText="1"/>
    </xf>
    <xf numFmtId="14" fontId="12" fillId="18" borderId="138" xfId="17" applyNumberFormat="1" applyFont="1" applyFill="1" applyBorder="1" applyAlignment="1">
      <alignment horizontal="center" vertical="center" wrapText="1"/>
    </xf>
    <xf numFmtId="0" fontId="12" fillId="0" borderId="143" xfId="2" applyFont="1" applyBorder="1" applyAlignment="1">
      <alignment horizontal="center" vertical="center" wrapText="1"/>
    </xf>
    <xf numFmtId="0" fontId="36" fillId="18" borderId="137" xfId="17" applyFont="1" applyFill="1" applyBorder="1" applyAlignment="1">
      <alignment horizontal="center" vertical="center" wrapText="1"/>
    </xf>
    <xf numFmtId="0" fontId="12" fillId="0" borderId="140" xfId="2" applyFont="1" applyBorder="1" applyAlignment="1">
      <alignment horizontal="center" vertical="center"/>
    </xf>
    <xf numFmtId="0" fontId="12" fillId="5" borderId="143" xfId="2" applyFont="1" applyFill="1" applyBorder="1" applyAlignment="1">
      <alignment horizontal="center" vertical="center" wrapText="1"/>
    </xf>
    <xf numFmtId="14" fontId="22" fillId="18" borderId="138" xfId="17" applyNumberFormat="1" applyFont="1" applyFill="1" applyBorder="1" applyAlignment="1">
      <alignment horizontal="center" vertical="center"/>
    </xf>
    <xf numFmtId="0" fontId="12" fillId="0" borderId="145" xfId="2" applyFont="1" applyBorder="1" applyAlignment="1">
      <alignment horizontal="center" vertical="center" wrapText="1"/>
    </xf>
    <xf numFmtId="0" fontId="1" fillId="18" borderId="146" xfId="17" applyFill="1" applyBorder="1" applyAlignment="1">
      <alignment horizontal="center" vertical="center" wrapText="1"/>
    </xf>
    <xf numFmtId="0" fontId="56" fillId="3" borderId="147" xfId="17" applyFont="1" applyFill="1" applyBorder="1" applyAlignment="1">
      <alignment horizontal="center" vertical="center" wrapText="1"/>
    </xf>
    <xf numFmtId="0" fontId="7" fillId="3" borderId="148" xfId="17" applyFont="1" applyFill="1" applyBorder="1" applyAlignment="1">
      <alignment horizontal="center" vertical="center" wrapText="1"/>
    </xf>
    <xf numFmtId="0" fontId="7" fillId="24" borderId="148" xfId="17" applyFont="1" applyFill="1" applyBorder="1" applyAlignment="1">
      <alignment horizontal="center" vertical="center" wrapText="1"/>
    </xf>
    <xf numFmtId="0" fontId="13" fillId="3" borderId="148" xfId="17" applyFont="1" applyFill="1" applyBorder="1" applyAlignment="1">
      <alignment horizontal="center" vertical="center" wrapText="1"/>
    </xf>
    <xf numFmtId="0" fontId="58" fillId="3" borderId="148" xfId="17" applyFont="1" applyFill="1" applyBorder="1" applyAlignment="1">
      <alignment horizontal="center" vertical="center" wrapText="1"/>
    </xf>
    <xf numFmtId="0" fontId="7" fillId="3" borderId="150" xfId="17" applyFont="1" applyFill="1" applyBorder="1" applyAlignment="1">
      <alignment horizontal="center" vertical="center" wrapText="1"/>
    </xf>
    <xf numFmtId="176" fontId="59" fillId="3" borderId="154" xfId="17" applyNumberFormat="1" applyFont="1" applyFill="1" applyBorder="1" applyAlignment="1">
      <alignment horizontal="center" vertical="center" wrapText="1"/>
    </xf>
    <xf numFmtId="0" fontId="59" fillId="3" borderId="154" xfId="17" applyFont="1" applyFill="1" applyBorder="1" applyAlignment="1">
      <alignment horizontal="left" vertical="center" wrapText="1"/>
    </xf>
    <xf numFmtId="176" fontId="59" fillId="11" borderId="155" xfId="17" applyNumberFormat="1" applyFont="1" applyFill="1" applyBorder="1" applyAlignment="1">
      <alignment horizontal="center" vertical="center" wrapText="1"/>
    </xf>
    <xf numFmtId="0" fontId="59" fillId="11" borderId="155" xfId="17" applyFont="1" applyFill="1" applyBorder="1" applyAlignment="1">
      <alignment horizontal="left" vertical="center" wrapText="1"/>
    </xf>
    <xf numFmtId="0" fontId="49" fillId="18" borderId="129" xfId="16" applyFont="1" applyFill="1" applyBorder="1">
      <alignment vertical="center"/>
    </xf>
    <xf numFmtId="0" fontId="63" fillId="12" borderId="156" xfId="17" applyFont="1" applyFill="1" applyBorder="1" applyAlignment="1">
      <alignment horizontal="center" vertical="center" wrapText="1"/>
    </xf>
    <xf numFmtId="176" fontId="61" fillId="12" borderId="156" xfId="17" applyNumberFormat="1" applyFont="1" applyFill="1" applyBorder="1" applyAlignment="1">
      <alignment horizontal="center" vertical="center" wrapText="1"/>
    </xf>
    <xf numFmtId="181" fontId="63" fillId="9" borderId="156" xfId="0" applyNumberFormat="1" applyFont="1" applyFill="1" applyBorder="1" applyAlignment="1">
      <alignment horizontal="center" vertical="center"/>
    </xf>
    <xf numFmtId="0" fontId="63" fillId="12" borderId="157" xfId="17" applyFont="1" applyFill="1" applyBorder="1" applyAlignment="1">
      <alignment horizontal="center" vertical="center" wrapText="1"/>
    </xf>
    <xf numFmtId="182" fontId="65" fillId="12" borderId="158" xfId="17" applyNumberFormat="1" applyFont="1" applyFill="1" applyBorder="1" applyAlignment="1">
      <alignment horizontal="center" vertical="center" wrapText="1"/>
    </xf>
    <xf numFmtId="0" fontId="17" fillId="22" borderId="147" xfId="2" applyFont="1" applyFill="1" applyBorder="1" applyAlignment="1">
      <alignment horizontal="center" vertical="center" wrapText="1"/>
    </xf>
    <xf numFmtId="0" fontId="31" fillId="20" borderId="159" xfId="2" applyFont="1" applyFill="1" applyBorder="1" applyAlignment="1">
      <alignment horizontal="center" vertical="center" wrapText="1"/>
    </xf>
    <xf numFmtId="0" fontId="151" fillId="20" borderId="159" xfId="2" applyFont="1" applyFill="1" applyBorder="1" applyAlignment="1">
      <alignment horizontal="center" vertical="center" wrapText="1"/>
    </xf>
    <xf numFmtId="0" fontId="134" fillId="20" borderId="159" xfId="2" applyFont="1" applyFill="1" applyBorder="1" applyAlignment="1">
      <alignment horizontal="center" vertical="center" wrapText="1"/>
    </xf>
    <xf numFmtId="0" fontId="6" fillId="0" borderId="160" xfId="2" applyBorder="1" applyAlignment="1">
      <alignment vertical="top" wrapText="1"/>
    </xf>
    <xf numFmtId="0" fontId="6" fillId="0" borderId="161" xfId="2" applyBorder="1" applyAlignment="1">
      <alignment vertical="top" wrapText="1"/>
    </xf>
    <xf numFmtId="0" fontId="6" fillId="13" borderId="160" xfId="2" applyFill="1" applyBorder="1" applyAlignment="1">
      <alignment vertical="top" wrapText="1"/>
    </xf>
    <xf numFmtId="0" fontId="1" fillId="13" borderId="162" xfId="2" applyFont="1" applyFill="1" applyBorder="1" applyAlignment="1">
      <alignment vertical="top" wrapText="1"/>
    </xf>
    <xf numFmtId="0" fontId="6" fillId="2" borderId="160" xfId="2" applyFill="1" applyBorder="1" applyAlignment="1">
      <alignment vertical="top" wrapText="1"/>
    </xf>
    <xf numFmtId="0" fontId="6" fillId="2" borderId="165" xfId="2" applyFill="1" applyBorder="1" applyAlignment="1">
      <alignment vertical="top" wrapText="1"/>
    </xf>
    <xf numFmtId="0" fontId="1" fillId="2" borderId="162" xfId="2" applyFont="1" applyFill="1" applyBorder="1" applyAlignment="1">
      <alignment vertical="top" wrapText="1"/>
    </xf>
    <xf numFmtId="0" fontId="98" fillId="2" borderId="165" xfId="2" applyFont="1" applyFill="1" applyBorder="1" applyAlignment="1">
      <alignment vertical="top" wrapText="1"/>
    </xf>
    <xf numFmtId="0" fontId="6" fillId="3" borderId="160" xfId="2" applyFill="1" applyBorder="1">
      <alignment vertical="center"/>
    </xf>
    <xf numFmtId="0" fontId="1" fillId="3" borderId="166" xfId="2" applyFont="1" applyFill="1" applyBorder="1" applyAlignment="1">
      <alignment vertical="top" wrapText="1"/>
    </xf>
    <xf numFmtId="0" fontId="0" fillId="20" borderId="160" xfId="0" applyFill="1" applyBorder="1" applyAlignment="1">
      <alignment vertical="top" wrapText="1"/>
    </xf>
    <xf numFmtId="0" fontId="6" fillId="14" borderId="160" xfId="2" applyFill="1" applyBorder="1">
      <alignment vertical="center"/>
    </xf>
    <xf numFmtId="0" fontId="17" fillId="3" borderId="167" xfId="2" applyFont="1" applyFill="1" applyBorder="1" applyAlignment="1">
      <alignment horizontal="center" vertical="center" wrapText="1"/>
    </xf>
    <xf numFmtId="0" fontId="89" fillId="20" borderId="168" xfId="2" applyFont="1" applyFill="1" applyBorder="1" applyAlignment="1">
      <alignment horizontal="center" vertical="center"/>
    </xf>
    <xf numFmtId="14" fontId="89" fillId="20" borderId="169" xfId="2" applyNumberFormat="1" applyFont="1" applyFill="1" applyBorder="1" applyAlignment="1">
      <alignment horizontal="center" vertical="center"/>
    </xf>
    <xf numFmtId="0" fontId="22" fillId="4" borderId="174" xfId="2" applyFont="1" applyFill="1" applyBorder="1" applyAlignment="1">
      <alignment horizontal="center" vertical="center" wrapText="1"/>
    </xf>
    <xf numFmtId="0" fontId="22" fillId="4" borderId="175" xfId="2" applyFont="1" applyFill="1" applyBorder="1" applyAlignment="1">
      <alignment horizontal="center" vertical="center" wrapText="1"/>
    </xf>
    <xf numFmtId="0" fontId="22" fillId="20" borderId="174" xfId="2" applyFont="1" applyFill="1" applyBorder="1" applyAlignment="1">
      <alignment horizontal="center" vertical="center" wrapText="1"/>
    </xf>
    <xf numFmtId="0" fontId="22" fillId="26" borderId="174" xfId="2" applyFont="1" applyFill="1" applyBorder="1" applyAlignment="1">
      <alignment horizontal="center" vertical="center" wrapText="1"/>
    </xf>
    <xf numFmtId="0" fontId="22" fillId="4" borderId="176" xfId="2" applyFont="1" applyFill="1" applyBorder="1" applyAlignment="1">
      <alignment horizontal="center" vertical="center" wrapText="1"/>
    </xf>
    <xf numFmtId="0" fontId="22" fillId="4" borderId="177" xfId="2" applyFont="1" applyFill="1" applyBorder="1" applyAlignment="1">
      <alignment horizontal="center" vertical="center" wrapText="1"/>
    </xf>
    <xf numFmtId="177" fontId="22" fillId="20" borderId="134" xfId="2" applyNumberFormat="1" applyFont="1" applyFill="1" applyBorder="1" applyAlignment="1">
      <alignment horizontal="center" vertical="center" shrinkToFit="1"/>
    </xf>
    <xf numFmtId="0" fontId="23" fillId="18" borderId="178" xfId="2" applyFont="1" applyFill="1" applyBorder="1" applyAlignment="1">
      <alignment horizontal="center" vertical="center" wrapText="1"/>
    </xf>
    <xf numFmtId="0" fontId="23" fillId="18" borderId="134" xfId="2" applyFont="1" applyFill="1" applyBorder="1" applyAlignment="1">
      <alignment horizontal="center" vertical="center" wrapText="1"/>
    </xf>
    <xf numFmtId="177" fontId="1" fillId="18" borderId="134" xfId="2" applyNumberFormat="1" applyFont="1" applyFill="1" applyBorder="1" applyAlignment="1">
      <alignment horizontal="center" vertical="center" wrapText="1"/>
    </xf>
    <xf numFmtId="0" fontId="22" fillId="18" borderId="178" xfId="2" applyFont="1" applyFill="1" applyBorder="1" applyAlignment="1">
      <alignment horizontal="center" vertical="center" wrapText="1"/>
    </xf>
    <xf numFmtId="177" fontId="22" fillId="18" borderId="134" xfId="2" applyNumberFormat="1" applyFont="1" applyFill="1" applyBorder="1" applyAlignment="1">
      <alignment horizontal="center" vertical="center" shrinkToFit="1"/>
    </xf>
    <xf numFmtId="0" fontId="22" fillId="31" borderId="178" xfId="2" applyFont="1" applyFill="1" applyBorder="1" applyAlignment="1">
      <alignment horizontal="center" vertical="center" wrapText="1"/>
    </xf>
    <xf numFmtId="0" fontId="22" fillId="18" borderId="145" xfId="2" applyFont="1" applyFill="1" applyBorder="1" applyAlignment="1">
      <alignment horizontal="left" vertical="center"/>
    </xf>
    <xf numFmtId="0" fontId="22" fillId="18" borderId="179" xfId="2" applyFont="1" applyFill="1" applyBorder="1" applyAlignment="1">
      <alignment horizontal="center" vertical="center" wrapText="1"/>
    </xf>
    <xf numFmtId="177" fontId="22" fillId="18" borderId="179" xfId="2" applyNumberFormat="1" applyFont="1" applyFill="1" applyBorder="1" applyAlignment="1">
      <alignment horizontal="center" vertical="center" shrinkToFit="1"/>
    </xf>
    <xf numFmtId="0" fontId="22" fillId="0" borderId="179" xfId="2" applyFont="1" applyBorder="1" applyAlignment="1">
      <alignment horizontal="center" vertical="center"/>
    </xf>
    <xf numFmtId="177" fontId="36" fillId="18" borderId="179" xfId="2" applyNumberFormat="1" applyFont="1" applyFill="1" applyBorder="1" applyAlignment="1">
      <alignment horizontal="center" vertical="center" wrapText="1"/>
    </xf>
    <xf numFmtId="0" fontId="22" fillId="33" borderId="179" xfId="2" applyFont="1" applyFill="1" applyBorder="1" applyAlignment="1">
      <alignment horizontal="center" vertical="center" wrapText="1"/>
    </xf>
    <xf numFmtId="177" fontId="22" fillId="33" borderId="179" xfId="2" applyNumberFormat="1" applyFont="1" applyFill="1" applyBorder="1" applyAlignment="1">
      <alignment horizontal="center" vertical="center" shrinkToFit="1"/>
    </xf>
    <xf numFmtId="177" fontId="22" fillId="31" borderId="179" xfId="2" applyNumberFormat="1" applyFont="1" applyFill="1" applyBorder="1" applyAlignment="1">
      <alignment horizontal="center" vertical="center" shrinkToFit="1"/>
    </xf>
    <xf numFmtId="0" fontId="6" fillId="31" borderId="179" xfId="2" applyFill="1" applyBorder="1" applyAlignment="1">
      <alignment horizontal="center" vertical="center"/>
    </xf>
    <xf numFmtId="177" fontId="1" fillId="18" borderId="179" xfId="2" applyNumberFormat="1" applyFont="1" applyFill="1" applyBorder="1" applyAlignment="1">
      <alignment horizontal="center" vertical="center" wrapText="1"/>
    </xf>
    <xf numFmtId="0" fontId="22" fillId="18" borderId="178" xfId="2" applyFont="1" applyFill="1" applyBorder="1" applyAlignment="1">
      <alignment horizontal="left" vertical="center"/>
    </xf>
    <xf numFmtId="0" fontId="22" fillId="33" borderId="178" xfId="2" applyFont="1" applyFill="1" applyBorder="1" applyAlignment="1">
      <alignment horizontal="left" vertical="center"/>
    </xf>
    <xf numFmtId="177" fontId="88" fillId="33" borderId="178" xfId="2" applyNumberFormat="1" applyFont="1" applyFill="1" applyBorder="1" applyAlignment="1">
      <alignment horizontal="center" vertical="center" shrinkToFit="1"/>
    </xf>
    <xf numFmtId="177" fontId="128" fillId="33" borderId="178" xfId="2" applyNumberFormat="1" applyFont="1" applyFill="1" applyBorder="1" applyAlignment="1">
      <alignment horizontal="center" vertical="center" wrapText="1"/>
    </xf>
    <xf numFmtId="0" fontId="22" fillId="18" borderId="180" xfId="2" applyFont="1" applyFill="1" applyBorder="1" applyAlignment="1">
      <alignment horizontal="left" vertical="center"/>
    </xf>
    <xf numFmtId="0" fontId="99" fillId="18" borderId="178" xfId="0" applyFont="1" applyFill="1" applyBorder="1" applyAlignment="1">
      <alignment horizontal="center" vertical="center" wrapText="1"/>
    </xf>
    <xf numFmtId="0" fontId="99" fillId="22" borderId="178" xfId="0" applyFont="1" applyFill="1" applyBorder="1" applyAlignment="1">
      <alignment horizontal="center" vertical="center" wrapText="1"/>
    </xf>
    <xf numFmtId="177" fontId="100" fillId="18" borderId="178" xfId="2" applyNumberFormat="1" applyFont="1" applyFill="1" applyBorder="1" applyAlignment="1">
      <alignment horizontal="center" vertical="center" shrinkToFit="1"/>
    </xf>
    <xf numFmtId="177" fontId="6" fillId="18" borderId="178" xfId="2" applyNumberFormat="1" applyFill="1" applyBorder="1" applyAlignment="1">
      <alignment horizontal="center" vertical="center" shrinkToFit="1"/>
    </xf>
    <xf numFmtId="177" fontId="6" fillId="22" borderId="178" xfId="2" applyNumberFormat="1" applyFill="1" applyBorder="1" applyAlignment="1">
      <alignment horizontal="center" vertical="center" shrinkToFit="1"/>
    </xf>
    <xf numFmtId="177" fontId="12" fillId="18" borderId="178" xfId="2" applyNumberFormat="1" applyFont="1" applyFill="1" applyBorder="1" applyAlignment="1">
      <alignment horizontal="center" vertical="center" shrinkToFit="1"/>
    </xf>
    <xf numFmtId="0" fontId="22" fillId="5" borderId="180" xfId="2" applyFont="1" applyFill="1" applyBorder="1" applyAlignment="1">
      <alignment horizontal="left" vertical="center"/>
    </xf>
    <xf numFmtId="177" fontId="12" fillId="29" borderId="181" xfId="2" applyNumberFormat="1" applyFont="1" applyFill="1" applyBorder="1" applyAlignment="1">
      <alignment horizontal="center" vertical="center" wrapText="1"/>
    </xf>
    <xf numFmtId="0" fontId="22" fillId="0" borderId="178" xfId="2" applyFont="1" applyBorder="1" applyAlignment="1">
      <alignment horizontal="left" vertical="center"/>
    </xf>
    <xf numFmtId="177" fontId="6" fillId="0" borderId="178" xfId="2" applyNumberFormat="1" applyBorder="1" applyAlignment="1">
      <alignment horizontal="center" vertical="center" shrinkToFit="1"/>
    </xf>
    <xf numFmtId="177" fontId="6" fillId="5" borderId="178" xfId="2" applyNumberFormat="1" applyFill="1" applyBorder="1" applyAlignment="1">
      <alignment horizontal="center" vertical="center" shrinkToFit="1"/>
    </xf>
    <xf numFmtId="177" fontId="6" fillId="21" borderId="178" xfId="2" applyNumberFormat="1" applyFill="1" applyBorder="1" applyAlignment="1">
      <alignment horizontal="center" vertical="center" shrinkToFit="1"/>
    </xf>
    <xf numFmtId="177" fontId="12" fillId="0" borderId="178" xfId="2" applyNumberFormat="1" applyFont="1" applyBorder="1" applyAlignment="1">
      <alignment horizontal="center" vertical="center" shrinkToFit="1"/>
    </xf>
    <xf numFmtId="177" fontId="10" fillId="0" borderId="178" xfId="2" applyNumberFormat="1" applyFont="1" applyBorder="1" applyAlignment="1">
      <alignment horizontal="center" vertical="center" shrinkToFit="1"/>
    </xf>
    <xf numFmtId="177" fontId="12" fillId="29" borderId="178" xfId="2" applyNumberFormat="1" applyFont="1" applyFill="1" applyBorder="1" applyAlignment="1">
      <alignment horizontal="center" vertical="center" shrinkToFit="1"/>
    </xf>
    <xf numFmtId="0" fontId="22" fillId="5" borderId="178" xfId="2" applyFont="1" applyFill="1" applyBorder="1" applyAlignment="1">
      <alignment horizontal="left" vertical="center"/>
    </xf>
    <xf numFmtId="177" fontId="6" fillId="6" borderId="178" xfId="2" applyNumberFormat="1" applyFill="1" applyBorder="1" applyAlignment="1">
      <alignment horizontal="center" vertical="center" shrinkToFit="1"/>
    </xf>
    <xf numFmtId="177" fontId="6" fillId="2" borderId="178" xfId="2" applyNumberFormat="1" applyFill="1" applyBorder="1" applyAlignment="1">
      <alignment horizontal="center" vertical="center" shrinkToFit="1"/>
    </xf>
    <xf numFmtId="177" fontId="12" fillId="7" borderId="178" xfId="2" applyNumberFormat="1" applyFont="1" applyFill="1" applyBorder="1" applyAlignment="1">
      <alignment horizontal="center" vertical="center" shrinkToFit="1"/>
    </xf>
    <xf numFmtId="0" fontId="0" fillId="0" borderId="178" xfId="0" applyBorder="1" applyAlignment="1">
      <alignment horizontal="center" vertical="center" wrapText="1"/>
    </xf>
    <xf numFmtId="0" fontId="0" fillId="2" borderId="178" xfId="0" applyFill="1" applyBorder="1" applyAlignment="1">
      <alignment horizontal="center" vertical="center" wrapText="1"/>
    </xf>
    <xf numFmtId="0" fontId="1" fillId="0" borderId="178" xfId="0" applyFont="1" applyBorder="1" applyAlignment="1">
      <alignment horizontal="center" vertical="center" wrapText="1"/>
    </xf>
    <xf numFmtId="0" fontId="6" fillId="5" borderId="178" xfId="2" applyFill="1" applyBorder="1" applyAlignment="1">
      <alignment horizontal="center" vertical="center" wrapText="1"/>
    </xf>
    <xf numFmtId="0" fontId="6" fillId="0" borderId="178" xfId="2" applyBorder="1" applyAlignment="1">
      <alignment horizontal="center" vertical="center"/>
    </xf>
    <xf numFmtId="177" fontId="1" fillId="0" borderId="178" xfId="2" applyNumberFormat="1" applyFont="1" applyBorder="1" applyAlignment="1">
      <alignment horizontal="center" vertical="center" shrinkToFit="1"/>
    </xf>
    <xf numFmtId="0" fontId="22" fillId="5" borderId="180" xfId="2" applyFont="1" applyFill="1" applyBorder="1" applyAlignment="1">
      <alignment horizontal="center" vertical="center"/>
    </xf>
    <xf numFmtId="177" fontId="6" fillId="5" borderId="178" xfId="2" applyNumberFormat="1" applyFill="1" applyBorder="1" applyAlignment="1">
      <alignment horizontal="center" vertical="center" wrapText="1"/>
    </xf>
    <xf numFmtId="177" fontId="6" fillId="0" borderId="178" xfId="2" applyNumberFormat="1" applyBorder="1" applyAlignment="1">
      <alignment horizontal="center" vertical="center" wrapText="1"/>
    </xf>
    <xf numFmtId="177" fontId="6" fillId="6" borderId="178" xfId="2" applyNumberFormat="1" applyFill="1" applyBorder="1" applyAlignment="1">
      <alignment horizontal="center" vertical="center" wrapText="1"/>
    </xf>
    <xf numFmtId="0" fontId="6" fillId="0" borderId="178" xfId="2" applyBorder="1" applyAlignment="1">
      <alignment horizontal="center" vertical="center" wrapText="1"/>
    </xf>
    <xf numFmtId="177" fontId="12" fillId="0" borderId="178" xfId="2" applyNumberFormat="1" applyFont="1" applyBorder="1" applyAlignment="1">
      <alignment horizontal="center" vertical="center" wrapText="1"/>
    </xf>
    <xf numFmtId="177" fontId="6" fillId="7" borderId="181" xfId="2" applyNumberFormat="1" applyFill="1" applyBorder="1" applyAlignment="1">
      <alignment horizontal="center" vertical="center" wrapText="1"/>
    </xf>
    <xf numFmtId="0" fontId="6" fillId="6" borderId="178" xfId="2" applyFill="1" applyBorder="1" applyAlignment="1">
      <alignment horizontal="center" vertical="center" wrapText="1"/>
    </xf>
    <xf numFmtId="177" fontId="6" fillId="0" borderId="181" xfId="2" applyNumberFormat="1" applyBorder="1" applyAlignment="1">
      <alignment horizontal="center" vertical="center" wrapText="1"/>
    </xf>
    <xf numFmtId="177" fontId="6" fillId="7" borderId="178" xfId="2" applyNumberFormat="1" applyFill="1" applyBorder="1" applyAlignment="1">
      <alignment horizontal="center" vertical="center" wrapText="1"/>
    </xf>
    <xf numFmtId="0" fontId="6" fillId="0" borderId="182" xfId="2" applyBorder="1" applyAlignment="1">
      <alignment horizontal="center" vertical="center" wrapText="1"/>
    </xf>
    <xf numFmtId="0" fontId="6" fillId="6" borderId="182" xfId="2" applyFill="1" applyBorder="1" applyAlignment="1">
      <alignment horizontal="center" vertical="center" wrapText="1"/>
    </xf>
    <xf numFmtId="177" fontId="6" fillId="0" borderId="183" xfId="2" applyNumberFormat="1" applyBorder="1" applyAlignment="1">
      <alignment horizontal="center" vertical="center" wrapText="1"/>
    </xf>
    <xf numFmtId="0" fontId="6" fillId="2" borderId="178" xfId="2" applyFill="1" applyBorder="1" applyAlignment="1">
      <alignment horizontal="center" vertical="center" wrapText="1"/>
    </xf>
    <xf numFmtId="0" fontId="70" fillId="5" borderId="188" xfId="2" applyFont="1" applyFill="1" applyBorder="1" applyAlignment="1">
      <alignment horizontal="center" vertical="center"/>
    </xf>
    <xf numFmtId="0" fontId="6" fillId="0" borderId="170" xfId="2" applyBorder="1">
      <alignment vertical="center"/>
    </xf>
    <xf numFmtId="0" fontId="95" fillId="25" borderId="192" xfId="2" applyFont="1" applyFill="1" applyBorder="1" applyAlignment="1">
      <alignment horizontal="center" vertical="center" wrapText="1"/>
    </xf>
    <xf numFmtId="0" fontId="104" fillId="25" borderId="193" xfId="2" applyFont="1" applyFill="1" applyBorder="1" applyAlignment="1">
      <alignment horizontal="left" vertical="center" shrinkToFit="1"/>
    </xf>
    <xf numFmtId="0" fontId="94" fillId="25" borderId="193" xfId="2" applyFont="1" applyFill="1" applyBorder="1" applyAlignment="1">
      <alignment horizontal="center" vertical="center"/>
    </xf>
    <xf numFmtId="0" fontId="94" fillId="25" borderId="194" xfId="2" applyFont="1" applyFill="1" applyBorder="1" applyAlignment="1">
      <alignment horizontal="center" vertical="center"/>
    </xf>
    <xf numFmtId="14" fontId="109" fillId="18" borderId="197" xfId="2" applyNumberFormat="1" applyFont="1" applyFill="1" applyBorder="1" applyAlignment="1">
      <alignment horizontal="left" vertical="center"/>
    </xf>
    <xf numFmtId="0" fontId="0" fillId="20" borderId="195" xfId="0" applyFill="1" applyBorder="1" applyAlignment="1">
      <alignment horizontal="center" vertical="center"/>
    </xf>
    <xf numFmtId="0" fontId="0" fillId="0" borderId="195" xfId="0" applyBorder="1" applyAlignment="1">
      <alignment horizontal="center" vertical="center"/>
    </xf>
    <xf numFmtId="0" fontId="0" fillId="18" borderId="195" xfId="0" applyFill="1" applyBorder="1" applyAlignment="1">
      <alignment horizontal="center" vertical="center"/>
    </xf>
    <xf numFmtId="9" fontId="0" fillId="20" borderId="195" xfId="0" applyNumberFormat="1" applyFill="1" applyBorder="1" applyAlignment="1">
      <alignment horizontal="center" vertical="center"/>
    </xf>
    <xf numFmtId="9" fontId="0" fillId="0" borderId="195" xfId="0" applyNumberFormat="1" applyBorder="1" applyAlignment="1">
      <alignment horizontal="center" vertical="center"/>
    </xf>
    <xf numFmtId="9" fontId="0" fillId="18" borderId="195" xfId="0" applyNumberFormat="1" applyFill="1" applyBorder="1" applyAlignment="1">
      <alignment horizontal="center" vertical="center"/>
    </xf>
    <xf numFmtId="0" fontId="0" fillId="0" borderId="202" xfId="0" applyBorder="1" applyAlignment="1">
      <alignment horizontal="center" vertical="center"/>
    </xf>
    <xf numFmtId="0" fontId="0" fillId="0" borderId="203" xfId="0" applyBorder="1" applyAlignment="1">
      <alignment horizontal="center" vertical="center"/>
    </xf>
    <xf numFmtId="0" fontId="0" fillId="0" borderId="204" xfId="0" applyBorder="1" applyAlignment="1">
      <alignment horizontal="center" vertical="center"/>
    </xf>
    <xf numFmtId="0" fontId="0" fillId="0" borderId="205" xfId="0" applyBorder="1" applyAlignment="1">
      <alignment horizontal="center" vertical="center"/>
    </xf>
    <xf numFmtId="9" fontId="0" fillId="0" borderId="202" xfId="0" applyNumberFormat="1" applyBorder="1" applyAlignment="1">
      <alignment horizontal="center" vertical="center"/>
    </xf>
    <xf numFmtId="9" fontId="0" fillId="0" borderId="203" xfId="0" applyNumberFormat="1" applyBorder="1" applyAlignment="1">
      <alignment horizontal="center" vertical="center"/>
    </xf>
    <xf numFmtId="9" fontId="0" fillId="0" borderId="204" xfId="0" applyNumberFormat="1" applyBorder="1" applyAlignment="1">
      <alignment horizontal="center" vertical="center"/>
    </xf>
    <xf numFmtId="9" fontId="0" fillId="0" borderId="205" xfId="0" applyNumberFormat="1" applyBorder="1" applyAlignment="1">
      <alignment horizontal="center" vertical="center"/>
    </xf>
    <xf numFmtId="0" fontId="10" fillId="2" borderId="208" xfId="2" applyFont="1" applyFill="1" applyBorder="1" applyAlignment="1">
      <alignment horizontal="center" vertical="center"/>
    </xf>
    <xf numFmtId="0" fontId="8" fillId="0" borderId="210" xfId="1" applyFill="1" applyBorder="1" applyAlignment="1" applyProtection="1">
      <alignment vertical="center" wrapText="1"/>
    </xf>
    <xf numFmtId="0" fontId="117" fillId="0" borderId="209" xfId="1" applyFont="1" applyBorder="1" applyAlignment="1" applyProtection="1">
      <alignment horizontal="left" vertical="top" wrapText="1"/>
    </xf>
    <xf numFmtId="0" fontId="117" fillId="0" borderId="204" xfId="1" applyFont="1" applyBorder="1" applyAlignment="1" applyProtection="1">
      <alignment vertical="top" wrapText="1"/>
    </xf>
    <xf numFmtId="0" fontId="26" fillId="0" borderId="211" xfId="2" applyFont="1" applyBorder="1" applyAlignment="1">
      <alignment vertical="top" wrapText="1"/>
    </xf>
    <xf numFmtId="0" fontId="119" fillId="0" borderId="212" xfId="1" applyFont="1" applyFill="1" applyBorder="1" applyAlignment="1" applyProtection="1">
      <alignment horizontal="left" vertical="top" wrapText="1"/>
    </xf>
    <xf numFmtId="0" fontId="94" fillId="25" borderId="193" xfId="2" applyFont="1" applyFill="1" applyBorder="1" applyAlignment="1">
      <alignment horizontal="center" vertical="center" wrapText="1"/>
    </xf>
    <xf numFmtId="14" fontId="109" fillId="18" borderId="0" xfId="2" applyNumberFormat="1" applyFont="1" applyFill="1" applyAlignment="1">
      <alignment horizontal="left" vertical="center"/>
    </xf>
    <xf numFmtId="0" fontId="6" fillId="18" borderId="106" xfId="2" applyFill="1" applyBorder="1">
      <alignment vertical="center"/>
    </xf>
    <xf numFmtId="0" fontId="153" fillId="0" borderId="121" xfId="1" applyFont="1" applyFill="1" applyBorder="1" applyAlignment="1" applyProtection="1">
      <alignment horizontal="left" vertical="top" wrapText="1"/>
    </xf>
    <xf numFmtId="0" fontId="132" fillId="20" borderId="207" xfId="2" applyFont="1" applyFill="1" applyBorder="1" applyAlignment="1">
      <alignment horizontal="center" vertical="center" wrapText="1"/>
    </xf>
    <xf numFmtId="0" fontId="0" fillId="18" borderId="137" xfId="0" applyFill="1" applyBorder="1" applyAlignment="1">
      <alignment vertical="center" wrapText="1"/>
    </xf>
    <xf numFmtId="14" fontId="97" fillId="18" borderId="138" xfId="17" applyNumberFormat="1" applyFont="1" applyFill="1" applyBorder="1" applyAlignment="1">
      <alignment horizontal="center" vertical="center" wrapText="1"/>
    </xf>
    <xf numFmtId="0" fontId="117" fillId="0" borderId="98" xfId="1" applyFont="1" applyBorder="1" applyAlignment="1" applyProtection="1">
      <alignment horizontal="left" vertical="top" wrapText="1"/>
    </xf>
    <xf numFmtId="0" fontId="8" fillId="0" borderId="120" xfId="1" applyBorder="1" applyAlignment="1" applyProtection="1">
      <alignment vertical="center"/>
    </xf>
    <xf numFmtId="14" fontId="18" fillId="3" borderId="3" xfId="2" applyNumberFormat="1" applyFont="1" applyFill="1" applyBorder="1" applyAlignment="1">
      <alignment horizontal="center" vertical="center" shrinkToFit="1"/>
    </xf>
    <xf numFmtId="14" fontId="26" fillId="3" borderId="3"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6" fillId="3" borderId="0" xfId="1" applyNumberFormat="1" applyFont="1" applyFill="1" applyBorder="1" applyAlignment="1" applyProtection="1">
      <alignment horizontal="center" vertical="center" wrapText="1" shrinkToFit="1"/>
    </xf>
    <xf numFmtId="14" fontId="10" fillId="2" borderId="219" xfId="2" applyNumberFormat="1" applyFont="1" applyFill="1" applyBorder="1" applyAlignment="1">
      <alignment horizontal="center" vertical="center"/>
    </xf>
    <xf numFmtId="0" fontId="6" fillId="20" borderId="222" xfId="2" applyFill="1" applyBorder="1">
      <alignment vertical="center"/>
    </xf>
    <xf numFmtId="14" fontId="6" fillId="20" borderId="222" xfId="2" applyNumberFormat="1" applyFill="1" applyBorder="1">
      <alignment vertical="center"/>
    </xf>
    <xf numFmtId="0" fontId="97" fillId="18" borderId="137" xfId="17" applyFont="1" applyFill="1" applyBorder="1" applyAlignment="1">
      <alignment horizontal="center" vertical="center" wrapText="1"/>
    </xf>
    <xf numFmtId="14" fontId="12" fillId="18" borderId="138" xfId="17" applyNumberFormat="1" applyFont="1" applyFill="1" applyBorder="1" applyAlignment="1">
      <alignment horizontal="center" vertical="center"/>
    </xf>
    <xf numFmtId="0" fontId="159" fillId="20" borderId="159" xfId="2" applyFont="1" applyFill="1" applyBorder="1" applyAlignment="1">
      <alignment horizontal="center" vertical="center" wrapText="1"/>
    </xf>
    <xf numFmtId="0" fontId="160" fillId="20" borderId="97" xfId="2" applyFont="1" applyFill="1" applyBorder="1" applyAlignment="1">
      <alignment horizontal="center" vertical="center" wrapText="1"/>
    </xf>
    <xf numFmtId="0" fontId="161" fillId="20" borderId="159" xfId="2" applyFont="1" applyFill="1" applyBorder="1" applyAlignment="1">
      <alignment horizontal="center" vertical="center" wrapText="1"/>
    </xf>
    <xf numFmtId="0" fontId="31" fillId="30" borderId="93" xfId="1" applyFont="1" applyFill="1" applyBorder="1" applyAlignment="1" applyProtection="1">
      <alignment horizontal="center" vertical="center" wrapText="1" shrinkToFit="1"/>
    </xf>
    <xf numFmtId="0" fontId="86" fillId="0" borderId="106" xfId="2" applyFont="1" applyBorder="1" applyAlignment="1">
      <alignment vertical="center" shrinkToFit="1"/>
    </xf>
    <xf numFmtId="0" fontId="8" fillId="0" borderId="227" xfId="1" applyBorder="1" applyAlignment="1" applyProtection="1">
      <alignment horizontal="left" vertical="center" wrapText="1"/>
    </xf>
    <xf numFmtId="0" fontId="6" fillId="0" borderId="227" xfId="2" applyBorder="1">
      <alignment vertical="center"/>
    </xf>
    <xf numFmtId="14" fontId="6" fillId="20" borderId="228" xfId="2" applyNumberFormat="1" applyFill="1" applyBorder="1">
      <alignment vertical="center"/>
    </xf>
    <xf numFmtId="0" fontId="22" fillId="37" borderId="178" xfId="2" applyFont="1" applyFill="1" applyBorder="1" applyAlignment="1">
      <alignment horizontal="center" vertical="center" wrapText="1"/>
    </xf>
    <xf numFmtId="0" fontId="20" fillId="20" borderId="97" xfId="1" applyFont="1" applyFill="1" applyBorder="1" applyAlignment="1" applyProtection="1">
      <alignment horizontal="center" vertical="center" wrapText="1"/>
    </xf>
    <xf numFmtId="0" fontId="34" fillId="20" borderId="95" xfId="1" applyFont="1" applyFill="1" applyBorder="1" applyAlignment="1" applyProtection="1">
      <alignment horizontal="center" vertical="center"/>
    </xf>
    <xf numFmtId="0" fontId="127" fillId="18" borderId="0" xfId="2" applyFont="1" applyFill="1" applyAlignment="1">
      <alignment horizontal="left" vertical="top" wrapText="1"/>
    </xf>
    <xf numFmtId="0" fontId="119" fillId="0" borderId="0" xfId="0" applyFont="1" applyAlignment="1">
      <alignment horizontal="left" vertical="top" wrapText="1"/>
    </xf>
    <xf numFmtId="0" fontId="8" fillId="0" borderId="0" xfId="1" applyFill="1" applyBorder="1" applyAlignment="1" applyProtection="1">
      <alignment horizontal="left" vertical="top" wrapText="1"/>
    </xf>
    <xf numFmtId="0" fontId="6" fillId="20" borderId="0" xfId="2" applyFill="1">
      <alignment vertical="center"/>
    </xf>
    <xf numFmtId="0" fontId="22" fillId="18" borderId="229" xfId="2" applyFont="1" applyFill="1" applyBorder="1" applyAlignment="1">
      <alignment horizontal="center" vertical="center" wrapText="1"/>
    </xf>
    <xf numFmtId="0" fontId="133" fillId="18" borderId="229" xfId="2" applyFont="1" applyFill="1" applyBorder="1" applyAlignment="1">
      <alignment horizontal="center" vertical="center" wrapText="1"/>
    </xf>
    <xf numFmtId="0" fontId="22" fillId="18" borderId="229" xfId="2" applyFont="1" applyFill="1" applyBorder="1" applyAlignment="1">
      <alignment horizontal="left" vertical="center" shrinkToFit="1"/>
    </xf>
    <xf numFmtId="14" fontId="22" fillId="18" borderId="229" xfId="2" applyNumberFormat="1" applyFont="1" applyFill="1" applyBorder="1" applyAlignment="1">
      <alignment horizontal="center" vertical="center"/>
    </xf>
    <xf numFmtId="14" fontId="22" fillId="18" borderId="230" xfId="2" applyNumberFormat="1" applyFont="1" applyFill="1" applyBorder="1" applyAlignment="1">
      <alignment horizontal="center" vertical="center"/>
    </xf>
    <xf numFmtId="0" fontId="125" fillId="30" borderId="0" xfId="2" applyFont="1" applyFill="1">
      <alignment vertical="center"/>
    </xf>
    <xf numFmtId="14" fontId="89" fillId="20" borderId="95" xfId="2" applyNumberFormat="1" applyFont="1" applyFill="1" applyBorder="1" applyAlignment="1">
      <alignment horizontal="center" vertical="center" wrapText="1"/>
    </xf>
    <xf numFmtId="0" fontId="151" fillId="20" borderId="97" xfId="2" applyFont="1" applyFill="1" applyBorder="1" applyAlignment="1">
      <alignment horizontal="center" vertical="center" wrapText="1"/>
    </xf>
    <xf numFmtId="0" fontId="162" fillId="22" borderId="97" xfId="2" applyFont="1" applyFill="1" applyBorder="1" applyAlignment="1">
      <alignment horizontal="center" vertical="center" wrapText="1"/>
    </xf>
    <xf numFmtId="0" fontId="119" fillId="0" borderId="231" xfId="1" applyFont="1" applyFill="1" applyBorder="1" applyAlignment="1" applyProtection="1">
      <alignment horizontal="left" vertical="top" wrapText="1"/>
    </xf>
    <xf numFmtId="0" fontId="8" fillId="0" borderId="232" xfId="1" applyFill="1" applyBorder="1" applyAlignment="1" applyProtection="1">
      <alignment horizontal="left" vertical="top" wrapText="1"/>
    </xf>
    <xf numFmtId="0" fontId="6" fillId="0" borderId="232" xfId="2" applyBorder="1">
      <alignment vertical="center"/>
    </xf>
    <xf numFmtId="0" fontId="92" fillId="18" borderId="0" xfId="0" applyFont="1" applyFill="1" applyAlignment="1">
      <alignment horizontal="center" vertical="center" wrapText="1"/>
    </xf>
    <xf numFmtId="0" fontId="22" fillId="39" borderId="178" xfId="2" applyFont="1" applyFill="1" applyBorder="1" applyAlignment="1">
      <alignment horizontal="center" vertical="center" wrapText="1"/>
    </xf>
    <xf numFmtId="0" fontId="117" fillId="0" borderId="116" xfId="1" applyFont="1" applyFill="1" applyBorder="1" applyAlignment="1" applyProtection="1">
      <alignment vertical="top" wrapText="1"/>
    </xf>
    <xf numFmtId="0" fontId="165" fillId="34" borderId="79" xfId="0" applyFont="1" applyFill="1" applyBorder="1" applyAlignment="1">
      <alignment horizontal="center" vertical="center" wrapText="1"/>
    </xf>
    <xf numFmtId="0" fontId="0" fillId="41" borderId="0" xfId="0" applyFill="1">
      <alignment vertical="center"/>
    </xf>
    <xf numFmtId="0" fontId="170" fillId="20" borderId="95" xfId="2" applyFont="1" applyFill="1" applyBorder="1" applyAlignment="1">
      <alignment horizontal="center" vertical="center"/>
    </xf>
    <xf numFmtId="0" fontId="0" fillId="41" borderId="0" xfId="0" applyFill="1" applyAlignment="1">
      <alignment horizontal="left" vertical="top"/>
    </xf>
    <xf numFmtId="0" fontId="0" fillId="0" borderId="0" xfId="0" applyAlignment="1">
      <alignment horizontal="left" vertical="top"/>
    </xf>
    <xf numFmtId="0" fontId="166" fillId="41" borderId="0" xfId="0" applyFont="1" applyFill="1" applyAlignment="1">
      <alignment horizontal="left" vertical="top"/>
    </xf>
    <xf numFmtId="0" fontId="0" fillId="41" borderId="0" xfId="0" applyFill="1" applyAlignment="1">
      <alignment horizontal="left" vertical="center"/>
    </xf>
    <xf numFmtId="0" fontId="83" fillId="38" borderId="65" xfId="0" applyFont="1" applyFill="1" applyBorder="1" applyAlignment="1">
      <alignment horizontal="center" vertical="center" wrapText="1"/>
    </xf>
    <xf numFmtId="0" fontId="17" fillId="22" borderId="159" xfId="2" applyFont="1" applyFill="1" applyBorder="1" applyAlignment="1">
      <alignment horizontal="center" vertical="center" wrapText="1"/>
    </xf>
    <xf numFmtId="0" fontId="171" fillId="41" borderId="0" xfId="0" applyFont="1" applyFill="1" applyAlignment="1">
      <alignment vertical="top" wrapText="1"/>
    </xf>
    <xf numFmtId="0" fontId="172" fillId="41" borderId="0" xfId="0" applyFont="1" applyFill="1" applyAlignment="1">
      <alignment vertical="top" wrapText="1"/>
    </xf>
    <xf numFmtId="0" fontId="167" fillId="41" borderId="0" xfId="0" applyFont="1" applyFill="1">
      <alignment vertical="center"/>
    </xf>
    <xf numFmtId="0" fontId="168" fillId="41" borderId="0" xfId="0" applyFont="1" applyFill="1">
      <alignment vertical="center"/>
    </xf>
    <xf numFmtId="0" fontId="174" fillId="41" borderId="0" xfId="0" applyFont="1" applyFill="1" applyAlignment="1">
      <alignment horizontal="left" vertical="center" indent="2"/>
    </xf>
    <xf numFmtId="0" fontId="69" fillId="18" borderId="137" xfId="0" applyFont="1" applyFill="1" applyBorder="1" applyAlignment="1">
      <alignment horizontal="center" vertical="center" wrapText="1"/>
    </xf>
    <xf numFmtId="0" fontId="22" fillId="18" borderId="137" xfId="17" applyFont="1" applyFill="1" applyBorder="1" applyAlignment="1">
      <alignment horizontal="center" vertical="center" wrapText="1"/>
    </xf>
    <xf numFmtId="0" fontId="17" fillId="22" borderId="0" xfId="1" applyFont="1" applyFill="1" applyAlignment="1" applyProtection="1">
      <alignment horizontal="center" vertical="center" wrapText="1"/>
    </xf>
    <xf numFmtId="0" fontId="117" fillId="0" borderId="0" xfId="0" applyFont="1" applyAlignment="1">
      <alignment horizontal="left" vertical="top" wrapText="1"/>
    </xf>
    <xf numFmtId="0" fontId="6" fillId="0" borderId="0" xfId="4" applyAlignment="1">
      <alignment horizontal="center" vertical="center"/>
    </xf>
    <xf numFmtId="0" fontId="22" fillId="20" borderId="195" xfId="2" applyFont="1" applyFill="1" applyBorder="1" applyAlignment="1">
      <alignment horizontal="center" vertical="center" wrapText="1"/>
    </xf>
    <xf numFmtId="0" fontId="133" fillId="20" borderId="195" xfId="2" applyFont="1" applyFill="1" applyBorder="1" applyAlignment="1">
      <alignment horizontal="center" vertical="center" wrapText="1"/>
    </xf>
    <xf numFmtId="0" fontId="22" fillId="20" borderId="195" xfId="2" applyFont="1" applyFill="1" applyBorder="1" applyAlignment="1">
      <alignment horizontal="left" vertical="center" shrinkToFit="1"/>
    </xf>
    <xf numFmtId="14" fontId="22" fillId="20" borderId="195" xfId="2" applyNumberFormat="1" applyFont="1" applyFill="1" applyBorder="1" applyAlignment="1">
      <alignment horizontal="center" vertical="center"/>
    </xf>
    <xf numFmtId="14" fontId="22" fillId="20" borderId="196" xfId="2" applyNumberFormat="1" applyFont="1" applyFill="1" applyBorder="1" applyAlignment="1">
      <alignment horizontal="center" vertical="center"/>
    </xf>
    <xf numFmtId="0" fontId="22" fillId="20" borderId="229" xfId="2" applyFont="1" applyFill="1" applyBorder="1" applyAlignment="1">
      <alignment horizontal="center" vertical="center" wrapText="1"/>
    </xf>
    <xf numFmtId="0" fontId="133" fillId="20" borderId="229" xfId="2" applyFont="1" applyFill="1" applyBorder="1" applyAlignment="1">
      <alignment horizontal="center" vertical="center" wrapText="1"/>
    </xf>
    <xf numFmtId="0" fontId="22" fillId="20" borderId="229" xfId="2" applyFont="1" applyFill="1" applyBorder="1" applyAlignment="1">
      <alignment horizontal="left" vertical="center" shrinkToFit="1"/>
    </xf>
    <xf numFmtId="14" fontId="22" fillId="20" borderId="229" xfId="2" applyNumberFormat="1" applyFont="1" applyFill="1" applyBorder="1" applyAlignment="1">
      <alignment horizontal="center" vertical="center"/>
    </xf>
    <xf numFmtId="14" fontId="22" fillId="20" borderId="230" xfId="2" applyNumberFormat="1" applyFont="1" applyFill="1" applyBorder="1" applyAlignment="1">
      <alignment horizontal="center" vertical="center"/>
    </xf>
    <xf numFmtId="0" fontId="22" fillId="28" borderId="229" xfId="2" applyFont="1" applyFill="1" applyBorder="1" applyAlignment="1">
      <alignment horizontal="center" vertical="center" wrapText="1"/>
    </xf>
    <xf numFmtId="0" fontId="133" fillId="28" borderId="229" xfId="2" applyFont="1" applyFill="1" applyBorder="1" applyAlignment="1">
      <alignment horizontal="center" vertical="center" wrapText="1"/>
    </xf>
    <xf numFmtId="0" fontId="22" fillId="28" borderId="229" xfId="2" applyFont="1" applyFill="1" applyBorder="1" applyAlignment="1">
      <alignment horizontal="left" vertical="center" shrinkToFit="1"/>
    </xf>
    <xf numFmtId="14" fontId="22" fillId="28" borderId="229" xfId="2" applyNumberFormat="1" applyFont="1" applyFill="1" applyBorder="1" applyAlignment="1">
      <alignment horizontal="center" vertical="center"/>
    </xf>
    <xf numFmtId="14" fontId="22" fillId="28" borderId="218" xfId="2" applyNumberFormat="1" applyFont="1" applyFill="1" applyBorder="1" applyAlignment="1">
      <alignment horizontal="center" vertical="center"/>
    </xf>
    <xf numFmtId="14" fontId="22" fillId="28" borderId="230" xfId="2" applyNumberFormat="1" applyFont="1" applyFill="1" applyBorder="1" applyAlignment="1">
      <alignment horizontal="center" vertical="center"/>
    </xf>
    <xf numFmtId="0" fontId="22" fillId="27" borderId="229" xfId="2" applyFont="1" applyFill="1" applyBorder="1" applyAlignment="1">
      <alignment horizontal="center" vertical="center" wrapText="1"/>
    </xf>
    <xf numFmtId="0" fontId="133" fillId="27" borderId="229" xfId="2" applyFont="1" applyFill="1" applyBorder="1" applyAlignment="1">
      <alignment horizontal="center" vertical="center" wrapText="1"/>
    </xf>
    <xf numFmtId="0" fontId="22" fillId="27" borderId="229" xfId="2" applyFont="1" applyFill="1" applyBorder="1" applyAlignment="1">
      <alignment horizontal="left" vertical="center" shrinkToFit="1"/>
    </xf>
    <xf numFmtId="14" fontId="22" fillId="27" borderId="229" xfId="2" applyNumberFormat="1" applyFont="1" applyFill="1" applyBorder="1" applyAlignment="1">
      <alignment horizontal="center" vertical="center"/>
    </xf>
    <xf numFmtId="14" fontId="22" fillId="27" borderId="230" xfId="2" applyNumberFormat="1" applyFont="1" applyFill="1" applyBorder="1" applyAlignment="1">
      <alignment horizontal="center" vertical="center"/>
    </xf>
    <xf numFmtId="0" fontId="22" fillId="44" borderId="229" xfId="2" applyFont="1" applyFill="1" applyBorder="1" applyAlignment="1">
      <alignment horizontal="center" vertical="center" wrapText="1"/>
    </xf>
    <xf numFmtId="0" fontId="133" fillId="44" borderId="229" xfId="2" applyFont="1" applyFill="1" applyBorder="1" applyAlignment="1">
      <alignment horizontal="center" vertical="center" wrapText="1"/>
    </xf>
    <xf numFmtId="0" fontId="22" fillId="44" borderId="229" xfId="2" applyFont="1" applyFill="1" applyBorder="1" applyAlignment="1">
      <alignment horizontal="left" vertical="center" shrinkToFit="1"/>
    </xf>
    <xf numFmtId="14" fontId="22" fillId="44" borderId="229" xfId="2" applyNumberFormat="1" applyFont="1" applyFill="1" applyBorder="1" applyAlignment="1">
      <alignment horizontal="center" vertical="center"/>
    </xf>
    <xf numFmtId="0" fontId="0" fillId="0" borderId="233" xfId="0" applyBorder="1" applyAlignment="1">
      <alignment horizontal="center" vertical="center" wrapText="1"/>
    </xf>
    <xf numFmtId="177" fontId="22" fillId="22" borderId="233" xfId="2" applyNumberFormat="1" applyFont="1" applyFill="1" applyBorder="1" applyAlignment="1">
      <alignment horizontal="center" vertical="center" shrinkToFit="1"/>
    </xf>
    <xf numFmtId="177" fontId="22" fillId="18" borderId="233" xfId="2" applyNumberFormat="1" applyFont="1" applyFill="1" applyBorder="1" applyAlignment="1">
      <alignment horizontal="center" vertical="center" shrinkToFit="1"/>
    </xf>
    <xf numFmtId="0" fontId="83" fillId="0" borderId="178" xfId="0" applyFont="1" applyBorder="1" applyAlignment="1">
      <alignment horizontal="center" vertical="center" wrapText="1"/>
    </xf>
    <xf numFmtId="0" fontId="83" fillId="22" borderId="178" xfId="0" applyFont="1" applyFill="1" applyBorder="1" applyAlignment="1">
      <alignment horizontal="center" vertical="center" wrapText="1"/>
    </xf>
    <xf numFmtId="0" fontId="83" fillId="18" borderId="178" xfId="0" applyFont="1" applyFill="1" applyBorder="1" applyAlignment="1">
      <alignment horizontal="center" vertical="center" wrapText="1"/>
    </xf>
    <xf numFmtId="0" fontId="23" fillId="18" borderId="178" xfId="2" applyFont="1" applyFill="1" applyBorder="1" applyAlignment="1">
      <alignment horizontal="center" vertical="top" wrapText="1"/>
    </xf>
    <xf numFmtId="14" fontId="22" fillId="44" borderId="230" xfId="2" applyNumberFormat="1" applyFont="1" applyFill="1" applyBorder="1" applyAlignment="1">
      <alignment horizontal="center" vertical="center"/>
    </xf>
    <xf numFmtId="0" fontId="67" fillId="8" borderId="0" xfId="4" applyFont="1" applyFill="1" applyAlignment="1">
      <alignment vertical="top"/>
    </xf>
    <xf numFmtId="0" fontId="67" fillId="8" borderId="0" xfId="2" applyFont="1" applyFill="1" applyAlignment="1">
      <alignment vertical="top"/>
    </xf>
    <xf numFmtId="0" fontId="155" fillId="0" borderId="0" xfId="2" applyFont="1">
      <alignment vertical="center"/>
    </xf>
    <xf numFmtId="0" fontId="179" fillId="3" borderId="0" xfId="4" applyFont="1" applyFill="1" applyAlignment="1">
      <alignment vertical="top"/>
    </xf>
    <xf numFmtId="0" fontId="179" fillId="3" borderId="0" xfId="2" applyFont="1" applyFill="1" applyAlignment="1">
      <alignment horizontal="center" vertical="center"/>
    </xf>
    <xf numFmtId="0" fontId="179" fillId="3" borderId="0" xfId="2" applyFont="1" applyFill="1" applyAlignment="1">
      <alignment vertical="top"/>
    </xf>
    <xf numFmtId="0" fontId="7" fillId="3" borderId="0" xfId="2" applyFont="1" applyFill="1" applyAlignment="1">
      <alignment vertical="top"/>
    </xf>
    <xf numFmtId="0" fontId="158" fillId="3" borderId="0" xfId="2" applyFont="1" applyFill="1" applyAlignment="1">
      <alignment vertical="top"/>
    </xf>
    <xf numFmtId="0" fontId="33" fillId="3" borderId="0" xfId="2" applyFont="1" applyFill="1" applyAlignment="1">
      <alignment vertical="top"/>
    </xf>
    <xf numFmtId="0" fontId="164" fillId="3" borderId="0" xfId="2" applyFont="1" applyFill="1" applyAlignment="1">
      <alignment vertical="top"/>
    </xf>
    <xf numFmtId="0" fontId="6" fillId="3" borderId="0" xfId="2" applyFill="1" applyAlignment="1">
      <alignment horizontal="left" vertical="center"/>
    </xf>
    <xf numFmtId="0" fontId="16" fillId="43" borderId="0" xfId="4" applyFont="1" applyFill="1" applyAlignment="1">
      <alignment vertical="center"/>
    </xf>
    <xf numFmtId="0" fontId="6" fillId="43" borderId="0" xfId="4" applyFill="1" applyAlignment="1">
      <alignment vertical="center"/>
    </xf>
    <xf numFmtId="0" fontId="72" fillId="0" borderId="0" xfId="0" applyFont="1" applyAlignment="1">
      <alignment horizontal="left" vertical="center" wrapText="1"/>
    </xf>
    <xf numFmtId="0" fontId="76" fillId="0" borderId="0" xfId="0" applyFont="1" applyAlignment="1">
      <alignment horizontal="left" vertical="center" wrapText="1"/>
    </xf>
    <xf numFmtId="0" fontId="75" fillId="0" borderId="0" xfId="0" applyFont="1" applyAlignment="1">
      <alignment horizontal="left" vertical="center" wrapText="1"/>
    </xf>
    <xf numFmtId="0" fontId="76" fillId="0" borderId="0" xfId="0" applyFont="1" applyAlignment="1">
      <alignment horizontal="left" vertical="top" wrapText="1"/>
    </xf>
    <xf numFmtId="0" fontId="72" fillId="0" borderId="0" xfId="0" applyFont="1" applyAlignment="1">
      <alignment horizontal="left" vertical="top" wrapText="1"/>
    </xf>
    <xf numFmtId="0" fontId="73" fillId="0" borderId="0" xfId="0" applyFont="1" applyAlignment="1">
      <alignment horizontal="left" vertical="center" wrapText="1"/>
    </xf>
    <xf numFmtId="0" fontId="6" fillId="0" borderId="33" xfId="0" applyFont="1" applyBorder="1" applyAlignment="1">
      <alignment horizontal="left" vertical="center"/>
    </xf>
    <xf numFmtId="0" fontId="6" fillId="0" borderId="0" xfId="0" applyFont="1" applyAlignment="1">
      <alignment horizontal="left" vertical="center"/>
    </xf>
    <xf numFmtId="0" fontId="6" fillId="0" borderId="35" xfId="0" applyFont="1" applyBorder="1" applyAlignment="1">
      <alignment horizontal="left" vertical="center"/>
    </xf>
    <xf numFmtId="0" fontId="101" fillId="5" borderId="0" xfId="0" applyFont="1" applyFill="1" applyAlignment="1">
      <alignment horizontal="left" vertical="center" wrapText="1"/>
    </xf>
    <xf numFmtId="0" fontId="101" fillId="5" borderId="35" xfId="0" applyFont="1" applyFill="1" applyBorder="1" applyAlignment="1">
      <alignment horizontal="left" vertical="center" wrapText="1"/>
    </xf>
    <xf numFmtId="0" fontId="101" fillId="5" borderId="0" xfId="0" applyFont="1" applyFill="1" applyAlignment="1">
      <alignment horizontal="left" vertical="center"/>
    </xf>
    <xf numFmtId="0" fontId="101" fillId="5" borderId="0" xfId="0" applyFont="1" applyFill="1" applyAlignment="1">
      <alignment horizontal="left" vertical="top" wrapText="1"/>
    </xf>
    <xf numFmtId="0" fontId="8" fillId="0" borderId="0" xfId="1" applyAlignment="1" applyProtection="1">
      <alignment horizontal="center" vertical="center" wrapText="1"/>
    </xf>
    <xf numFmtId="0" fontId="168" fillId="41" borderId="0" xfId="0" applyFont="1" applyFill="1" applyAlignment="1">
      <alignment horizontal="center" vertical="center" wrapText="1"/>
    </xf>
    <xf numFmtId="0" fontId="168" fillId="41" borderId="0" xfId="0" applyFont="1" applyFill="1" applyAlignment="1">
      <alignment horizontal="center" vertical="center"/>
    </xf>
    <xf numFmtId="0" fontId="49" fillId="18" borderId="27" xfId="17" applyFont="1" applyFill="1" applyBorder="1" applyAlignment="1">
      <alignment horizontal="center" vertical="center"/>
    </xf>
    <xf numFmtId="0" fontId="49" fillId="18" borderId="28" xfId="17" applyFont="1" applyFill="1" applyBorder="1" applyAlignment="1">
      <alignment horizontal="center" vertical="center"/>
    </xf>
    <xf numFmtId="0" fontId="49" fillId="0" borderId="28" xfId="17" applyFont="1" applyBorder="1" applyAlignment="1">
      <alignment horizontal="center" vertical="center"/>
    </xf>
    <xf numFmtId="0" fontId="49" fillId="0" borderId="29" xfId="17" applyFont="1" applyBorder="1" applyAlignment="1">
      <alignment horizontal="center" vertical="center"/>
    </xf>
    <xf numFmtId="0" fontId="1" fillId="0" borderId="36" xfId="17" applyBorder="1" applyAlignment="1">
      <alignment horizontal="center" vertical="center"/>
    </xf>
    <xf numFmtId="0" fontId="1" fillId="0" borderId="37" xfId="17" applyBorder="1" applyAlignment="1">
      <alignment horizontal="center" vertical="center"/>
    </xf>
    <xf numFmtId="0" fontId="1" fillId="0" borderId="38" xfId="17" applyBorder="1" applyAlignment="1">
      <alignment horizontal="center" vertical="center"/>
    </xf>
    <xf numFmtId="0" fontId="37" fillId="0" borderId="39" xfId="17" applyFont="1" applyBorder="1" applyAlignment="1">
      <alignment horizontal="center" vertical="center" wrapText="1"/>
    </xf>
    <xf numFmtId="0" fontId="37" fillId="0" borderId="23" xfId="17" applyFont="1" applyBorder="1" applyAlignment="1">
      <alignment horizontal="center" vertical="center" wrapText="1"/>
    </xf>
    <xf numFmtId="0" fontId="33" fillId="16" borderId="0" xfId="17" applyFont="1" applyFill="1" applyAlignment="1">
      <alignment horizontal="center" vertical="center"/>
    </xf>
    <xf numFmtId="179" fontId="130" fillId="0" borderId="125" xfId="17" applyNumberFormat="1" applyFont="1" applyBorder="1" applyAlignment="1">
      <alignment horizontal="center" vertical="center" shrinkToFit="1"/>
    </xf>
    <xf numFmtId="179" fontId="130" fillId="0" borderId="126" xfId="17" applyNumberFormat="1" applyFont="1" applyBorder="1" applyAlignment="1">
      <alignment horizontal="center" vertical="center" shrinkToFit="1"/>
    </xf>
    <xf numFmtId="0" fontId="47" fillId="0" borderId="40" xfId="17" applyFont="1" applyBorder="1" applyAlignment="1">
      <alignment horizontal="center" vertical="center"/>
    </xf>
    <xf numFmtId="0" fontId="47" fillId="0" borderId="41" xfId="17" applyFont="1" applyBorder="1" applyAlignment="1">
      <alignment horizontal="center" vertical="center"/>
    </xf>
    <xf numFmtId="0" fontId="10" fillId="6" borderId="101" xfId="17" applyFont="1" applyFill="1" applyBorder="1" applyAlignment="1">
      <alignment horizontal="center" vertical="center" wrapText="1"/>
    </xf>
    <xf numFmtId="0" fontId="10" fillId="6" borderId="99" xfId="17" applyFont="1" applyFill="1" applyBorder="1" applyAlignment="1">
      <alignment horizontal="center" vertical="center" wrapText="1"/>
    </xf>
    <xf numFmtId="0" fontId="10" fillId="6" borderId="102" xfId="17" applyFont="1" applyFill="1" applyBorder="1" applyAlignment="1">
      <alignment horizontal="center" vertical="center" wrapText="1"/>
    </xf>
    <xf numFmtId="0" fontId="36" fillId="18" borderId="139" xfId="17" applyFont="1" applyFill="1" applyBorder="1" applyAlignment="1">
      <alignment horizontal="left" vertical="top" wrapText="1"/>
    </xf>
    <xf numFmtId="0" fontId="36" fillId="18" borderId="135" xfId="17" applyFont="1" applyFill="1" applyBorder="1" applyAlignment="1">
      <alignment horizontal="left" vertical="top" wrapText="1"/>
    </xf>
    <xf numFmtId="0" fontId="36" fillId="18" borderId="136" xfId="17" applyFont="1" applyFill="1" applyBorder="1" applyAlignment="1">
      <alignment horizontal="left" vertical="top" wrapText="1"/>
    </xf>
    <xf numFmtId="0" fontId="36" fillId="18" borderId="42" xfId="18" applyFont="1" applyFill="1" applyBorder="1" applyAlignment="1">
      <alignment horizontal="center" vertical="center"/>
    </xf>
    <xf numFmtId="0" fontId="36" fillId="18" borderId="43" xfId="18" applyFont="1" applyFill="1" applyBorder="1" applyAlignment="1">
      <alignment horizontal="center" vertical="center"/>
    </xf>
    <xf numFmtId="0" fontId="11" fillId="0" borderId="131" xfId="17" applyFont="1" applyBorder="1" applyAlignment="1">
      <alignment horizontal="center" vertical="center" wrapText="1"/>
    </xf>
    <xf numFmtId="0" fontId="11" fillId="0" borderId="132" xfId="17" applyFont="1" applyBorder="1" applyAlignment="1">
      <alignment horizontal="center" vertical="center" wrapText="1"/>
    </xf>
    <xf numFmtId="0" fontId="11" fillId="0" borderId="133" xfId="17" applyFont="1" applyBorder="1" applyAlignment="1">
      <alignment horizontal="center" vertical="center" wrapText="1"/>
    </xf>
    <xf numFmtId="0" fontId="54" fillId="18" borderId="67" xfId="17" applyFont="1" applyFill="1" applyBorder="1" applyAlignment="1">
      <alignment horizontal="center" vertical="center"/>
    </xf>
    <xf numFmtId="0" fontId="54" fillId="18" borderId="68" xfId="17" applyFont="1" applyFill="1" applyBorder="1" applyAlignment="1">
      <alignment horizontal="center" vertical="center"/>
    </xf>
    <xf numFmtId="0" fontId="54" fillId="18" borderId="69" xfId="17" applyFont="1" applyFill="1" applyBorder="1" applyAlignment="1">
      <alignment horizontal="center" vertical="center"/>
    </xf>
    <xf numFmtId="0" fontId="36" fillId="18" borderId="226" xfId="17" applyFont="1" applyFill="1" applyBorder="1" applyAlignment="1">
      <alignment horizontal="left" vertical="top" wrapText="1"/>
    </xf>
    <xf numFmtId="0" fontId="36" fillId="18" borderId="224" xfId="17" applyFont="1" applyFill="1" applyBorder="1" applyAlignment="1">
      <alignment horizontal="left" vertical="top" wrapText="1"/>
    </xf>
    <xf numFmtId="0" fontId="36" fillId="18" borderId="225" xfId="17" applyFont="1" applyFill="1" applyBorder="1" applyAlignment="1">
      <alignment horizontal="left" vertical="top" wrapText="1"/>
    </xf>
    <xf numFmtId="0" fontId="105" fillId="18" borderId="223" xfId="17" applyFont="1" applyFill="1" applyBorder="1" applyAlignment="1">
      <alignment horizontal="left" vertical="top" wrapText="1"/>
    </xf>
    <xf numFmtId="0" fontId="105" fillId="18" borderId="224" xfId="17" applyFont="1" applyFill="1" applyBorder="1" applyAlignment="1">
      <alignment horizontal="left" vertical="top" wrapText="1"/>
    </xf>
    <xf numFmtId="0" fontId="105" fillId="18" borderId="225" xfId="17" applyFont="1" applyFill="1" applyBorder="1" applyAlignment="1">
      <alignment horizontal="left" vertical="top" wrapText="1"/>
    </xf>
    <xf numFmtId="0" fontId="12" fillId="18" borderId="139" xfId="17" applyFont="1" applyFill="1" applyBorder="1" applyAlignment="1">
      <alignment horizontal="left" vertical="top" wrapText="1"/>
    </xf>
    <xf numFmtId="0" fontId="12" fillId="18" borderId="135" xfId="17" applyFont="1" applyFill="1" applyBorder="1" applyAlignment="1">
      <alignment horizontal="left" vertical="top" wrapText="1"/>
    </xf>
    <xf numFmtId="0" fontId="12" fillId="18" borderId="136" xfId="17" applyFont="1" applyFill="1" applyBorder="1" applyAlignment="1">
      <alignment horizontal="left" vertical="top" wrapText="1"/>
    </xf>
    <xf numFmtId="0" fontId="36" fillId="18" borderId="144" xfId="17" applyFont="1" applyFill="1" applyBorder="1" applyAlignment="1">
      <alignment horizontal="left" vertical="top" wrapText="1"/>
    </xf>
    <xf numFmtId="0" fontId="36" fillId="18" borderId="137" xfId="17" applyFont="1" applyFill="1" applyBorder="1" applyAlignment="1">
      <alignment horizontal="left" vertical="top" wrapText="1"/>
    </xf>
    <xf numFmtId="0" fontId="91" fillId="18" borderId="139" xfId="17" applyFont="1" applyFill="1" applyBorder="1" applyAlignment="1">
      <alignment horizontal="left" vertical="top" wrapText="1"/>
    </xf>
    <xf numFmtId="0" fontId="91" fillId="18" borderId="135" xfId="17" applyFont="1" applyFill="1" applyBorder="1" applyAlignment="1">
      <alignment horizontal="left" vertical="top" wrapText="1"/>
    </xf>
    <xf numFmtId="0" fontId="91" fillId="18" borderId="136" xfId="17" applyFont="1" applyFill="1" applyBorder="1" applyAlignment="1">
      <alignment horizontal="left" vertical="top" wrapText="1"/>
    </xf>
    <xf numFmtId="0" fontId="12" fillId="18" borderId="139" xfId="2" applyFont="1" applyFill="1" applyBorder="1" applyAlignment="1">
      <alignment horizontal="left" vertical="top" wrapText="1"/>
    </xf>
    <xf numFmtId="0" fontId="12" fillId="18" borderId="135" xfId="2" applyFont="1" applyFill="1" applyBorder="1" applyAlignment="1">
      <alignment horizontal="left" vertical="top" wrapText="1"/>
    </xf>
    <xf numFmtId="0" fontId="12" fillId="18" borderId="136" xfId="2" applyFont="1" applyFill="1" applyBorder="1" applyAlignment="1">
      <alignment horizontal="left" vertical="top" wrapText="1"/>
    </xf>
    <xf numFmtId="0" fontId="59" fillId="11" borderId="155" xfId="17" applyFont="1" applyFill="1" applyBorder="1" applyAlignment="1">
      <alignment horizontal="right" vertical="center" wrapText="1"/>
    </xf>
    <xf numFmtId="0" fontId="60" fillId="11" borderId="155" xfId="0" applyFont="1" applyFill="1" applyBorder="1" applyAlignment="1">
      <alignment horizontal="right" vertical="center"/>
    </xf>
    <xf numFmtId="0" fontId="0" fillId="11" borderId="155" xfId="0" applyFill="1" applyBorder="1" applyAlignment="1">
      <alignment horizontal="right" vertical="center"/>
    </xf>
    <xf numFmtId="180" fontId="59" fillId="11" borderId="155" xfId="17" applyNumberFormat="1" applyFont="1" applyFill="1" applyBorder="1" applyAlignment="1">
      <alignment horizontal="center" vertical="center" wrapText="1"/>
    </xf>
    <xf numFmtId="180" fontId="0" fillId="11" borderId="155" xfId="0" applyNumberFormat="1" applyFill="1" applyBorder="1" applyAlignment="1">
      <alignment horizontal="center" vertical="center" wrapText="1"/>
    </xf>
    <xf numFmtId="0" fontId="61" fillId="12" borderId="156" xfId="17" applyFont="1" applyFill="1" applyBorder="1" applyAlignment="1">
      <alignment horizontal="center" vertical="center" wrapText="1"/>
    </xf>
    <xf numFmtId="0" fontId="62" fillId="12" borderId="156" xfId="0" applyFont="1" applyFill="1" applyBorder="1" applyAlignment="1">
      <alignment horizontal="center" vertical="center"/>
    </xf>
    <xf numFmtId="0" fontId="61" fillId="9" borderId="156" xfId="0" applyFont="1" applyFill="1" applyBorder="1" applyAlignment="1">
      <alignment horizontal="center" vertical="center"/>
    </xf>
    <xf numFmtId="0" fontId="64" fillId="9" borderId="156" xfId="0" applyFont="1" applyFill="1" applyBorder="1" applyAlignment="1">
      <alignment horizontal="center" vertical="center"/>
    </xf>
    <xf numFmtId="0" fontId="66" fillId="17" borderId="53" xfId="16" applyFont="1" applyFill="1" applyBorder="1" applyAlignment="1">
      <alignment horizontal="center" vertical="center"/>
    </xf>
    <xf numFmtId="0" fontId="66" fillId="17" borderId="58" xfId="16" applyFont="1" applyFill="1" applyBorder="1" applyAlignment="1">
      <alignment horizontal="center" vertical="center"/>
    </xf>
    <xf numFmtId="0" fontId="66" fillId="17" borderId="60" xfId="16" applyFont="1" applyFill="1" applyBorder="1" applyAlignment="1">
      <alignment horizontal="center" vertical="center"/>
    </xf>
    <xf numFmtId="0" fontId="67" fillId="2" borderId="54" xfId="16" applyFont="1" applyFill="1" applyBorder="1" applyAlignment="1">
      <alignment vertical="center" wrapText="1"/>
    </xf>
    <xf numFmtId="0" fontId="67" fillId="2" borderId="55" xfId="16" applyFont="1" applyFill="1" applyBorder="1" applyAlignment="1">
      <alignment vertical="center" wrapText="1"/>
    </xf>
    <xf numFmtId="0" fontId="67" fillId="2" borderId="56" xfId="16" applyFont="1" applyFill="1" applyBorder="1" applyAlignment="1">
      <alignment vertical="center" wrapText="1"/>
    </xf>
    <xf numFmtId="0" fontId="67" fillId="2" borderId="48" xfId="16" applyFont="1" applyFill="1" applyBorder="1" applyAlignment="1">
      <alignment vertical="center" wrapText="1"/>
    </xf>
    <xf numFmtId="0" fontId="67" fillId="2" borderId="0" xfId="16" applyFont="1" applyFill="1" applyAlignment="1">
      <alignment vertical="center" wrapText="1"/>
    </xf>
    <xf numFmtId="0" fontId="67" fillId="2" borderId="49" xfId="16" applyFont="1" applyFill="1" applyBorder="1" applyAlignment="1">
      <alignment vertical="center" wrapText="1"/>
    </xf>
    <xf numFmtId="0" fontId="67" fillId="2" borderId="61" xfId="16" applyFont="1" applyFill="1" applyBorder="1" applyAlignment="1">
      <alignment vertical="center" wrapText="1"/>
    </xf>
    <xf numFmtId="0" fontId="67" fillId="2" borderId="62" xfId="16" applyFont="1" applyFill="1" applyBorder="1" applyAlignment="1">
      <alignment vertical="center" wrapText="1"/>
    </xf>
    <xf numFmtId="0" fontId="67" fillId="2" borderId="63" xfId="16" applyFont="1" applyFill="1" applyBorder="1" applyAlignment="1">
      <alignment vertical="center" wrapText="1"/>
    </xf>
    <xf numFmtId="0" fontId="67" fillId="2" borderId="54" xfId="16" applyFont="1" applyFill="1" applyBorder="1" applyAlignment="1">
      <alignment horizontal="left" vertical="center" wrapText="1"/>
    </xf>
    <xf numFmtId="0" fontId="67" fillId="2" borderId="55" xfId="16" applyFont="1" applyFill="1" applyBorder="1" applyAlignment="1">
      <alignment horizontal="left" vertical="center" wrapText="1"/>
    </xf>
    <xf numFmtId="0" fontId="67" fillId="2" borderId="57" xfId="16" applyFont="1" applyFill="1" applyBorder="1" applyAlignment="1">
      <alignment horizontal="left" vertical="center" wrapText="1"/>
    </xf>
    <xf numFmtId="0" fontId="67" fillId="2" borderId="48" xfId="16" applyFont="1" applyFill="1" applyBorder="1" applyAlignment="1">
      <alignment horizontal="left" vertical="center" wrapText="1"/>
    </xf>
    <xf numFmtId="0" fontId="67" fillId="2" borderId="0" xfId="16" applyFont="1" applyFill="1" applyAlignment="1">
      <alignment horizontal="left" vertical="center" wrapText="1"/>
    </xf>
    <xf numFmtId="0" fontId="67" fillId="2" borderId="59" xfId="16" applyFont="1" applyFill="1" applyBorder="1" applyAlignment="1">
      <alignment horizontal="left" vertical="center" wrapText="1"/>
    </xf>
    <xf numFmtId="0" fontId="67" fillId="2" borderId="61" xfId="16" applyFont="1" applyFill="1" applyBorder="1" applyAlignment="1">
      <alignment horizontal="left" vertical="center" wrapText="1"/>
    </xf>
    <xf numFmtId="0" fontId="67" fillId="2" borderId="62" xfId="16" applyFont="1" applyFill="1" applyBorder="1" applyAlignment="1">
      <alignment horizontal="left" vertical="center" wrapText="1"/>
    </xf>
    <xf numFmtId="0" fontId="67" fillId="2" borderId="64" xfId="16" applyFont="1" applyFill="1" applyBorder="1" applyAlignment="1">
      <alignment horizontal="left" vertical="center" wrapText="1"/>
    </xf>
    <xf numFmtId="0" fontId="7" fillId="5" borderId="18" xfId="17" applyFont="1" applyFill="1" applyBorder="1" applyAlignment="1">
      <alignment horizontal="center" vertical="center" wrapText="1"/>
    </xf>
    <xf numFmtId="0" fontId="59" fillId="24" borderId="149" xfId="17" applyFont="1" applyFill="1" applyBorder="1" applyAlignment="1">
      <alignment horizontal="center" vertical="center" wrapText="1"/>
    </xf>
    <xf numFmtId="0" fontId="57" fillId="15" borderId="149" xfId="17" applyFont="1" applyFill="1" applyBorder="1" applyAlignment="1">
      <alignment horizontal="center" vertical="center" wrapText="1"/>
    </xf>
    <xf numFmtId="0" fontId="0" fillId="15" borderId="149" xfId="0" applyFill="1" applyBorder="1" applyAlignment="1">
      <alignment horizontal="center" vertical="center" wrapText="1"/>
    </xf>
    <xf numFmtId="180" fontId="59" fillId="3" borderId="151" xfId="17" applyNumberFormat="1" applyFont="1" applyFill="1" applyBorder="1" applyAlignment="1">
      <alignment horizontal="center" vertical="center" wrapText="1"/>
    </xf>
    <xf numFmtId="180" fontId="59" fillId="3" borderId="153" xfId="17" applyNumberFormat="1" applyFont="1" applyFill="1" applyBorder="1" applyAlignment="1">
      <alignment horizontal="center" vertical="center" wrapText="1"/>
    </xf>
    <xf numFmtId="0" fontId="67" fillId="3" borderId="151" xfId="17" applyFont="1" applyFill="1" applyBorder="1" applyAlignment="1">
      <alignment horizontal="center" vertical="center" wrapText="1"/>
    </xf>
    <xf numFmtId="0" fontId="67" fillId="3" borderId="152" xfId="17" applyFont="1" applyFill="1" applyBorder="1" applyAlignment="1">
      <alignment horizontal="center" vertical="center" wrapText="1"/>
    </xf>
    <xf numFmtId="0" fontId="67" fillId="3" borderId="153" xfId="17" applyFont="1" applyFill="1" applyBorder="1" applyAlignment="1">
      <alignment horizontal="center" vertical="center" wrapText="1"/>
    </xf>
    <xf numFmtId="0" fontId="42" fillId="18" borderId="0" xfId="17" applyFont="1" applyFill="1" applyAlignment="1">
      <alignment horizontal="left" vertical="center"/>
    </xf>
    <xf numFmtId="0" fontId="93" fillId="18" borderId="139" xfId="2" applyFont="1" applyFill="1" applyBorder="1" applyAlignment="1">
      <alignment horizontal="left" vertical="top" wrapText="1"/>
    </xf>
    <xf numFmtId="0" fontId="93" fillId="18" borderId="135" xfId="2" applyFont="1" applyFill="1" applyBorder="1" applyAlignment="1">
      <alignment horizontal="left" vertical="top" wrapText="1"/>
    </xf>
    <xf numFmtId="0" fontId="93" fillId="18" borderId="136" xfId="2" applyFont="1" applyFill="1" applyBorder="1" applyAlignment="1">
      <alignment horizontal="left" vertical="top" wrapText="1"/>
    </xf>
    <xf numFmtId="0" fontId="182" fillId="43" borderId="0" xfId="4" applyFont="1" applyFill="1" applyAlignment="1">
      <alignment vertical="center" wrapText="1"/>
    </xf>
    <xf numFmtId="0" fontId="186" fillId="43" borderId="0" xfId="0" applyFont="1" applyFill="1">
      <alignment vertical="center"/>
    </xf>
    <xf numFmtId="0" fontId="131" fillId="42" borderId="0" xfId="2" applyFont="1" applyFill="1" applyAlignment="1">
      <alignment horizontal="center" vertical="center"/>
    </xf>
    <xf numFmtId="0" fontId="6" fillId="0" borderId="0" xfId="2">
      <alignment vertical="center"/>
    </xf>
    <xf numFmtId="0" fontId="20" fillId="0" borderId="0" xfId="2" applyFont="1" applyAlignment="1">
      <alignment horizontal="center" vertical="center"/>
    </xf>
    <xf numFmtId="0" fontId="176" fillId="0" borderId="0" xfId="2" applyFont="1" applyAlignment="1">
      <alignment horizontal="center" vertical="center"/>
    </xf>
    <xf numFmtId="0" fontId="177" fillId="8" borderId="0" xfId="2" applyFont="1" applyFill="1" applyAlignment="1">
      <alignment horizontal="center" vertical="center"/>
    </xf>
    <xf numFmtId="0" fontId="20" fillId="8" borderId="0" xfId="2" applyFont="1" applyFill="1" applyAlignment="1">
      <alignment horizontal="center" vertical="center"/>
    </xf>
    <xf numFmtId="0" fontId="178" fillId="8" borderId="0" xfId="2" applyFont="1" applyFill="1" applyAlignment="1">
      <alignment horizontal="center" vertical="center"/>
    </xf>
    <xf numFmtId="0" fontId="156" fillId="3" borderId="0" xfId="2" applyFont="1" applyFill="1" applyAlignment="1">
      <alignment vertical="top" wrapText="1"/>
    </xf>
    <xf numFmtId="0" fontId="157" fillId="3" borderId="0" xfId="2" applyFont="1" applyFill="1" applyAlignment="1">
      <alignment vertical="top" wrapText="1"/>
    </xf>
    <xf numFmtId="0" fontId="6" fillId="3" borderId="0" xfId="2" applyFill="1" applyAlignment="1">
      <alignment vertical="top" wrapText="1"/>
    </xf>
    <xf numFmtId="0" fontId="50" fillId="46" borderId="0" xfId="2" applyFont="1" applyFill="1" applyAlignment="1">
      <alignment horizontal="left" vertical="center" wrapText="1" indent="1"/>
    </xf>
    <xf numFmtId="0" fontId="181" fillId="46" borderId="0" xfId="2" applyFont="1" applyFill="1" applyAlignment="1">
      <alignment horizontal="left" vertical="center" wrapText="1" indent="1"/>
    </xf>
    <xf numFmtId="14" fontId="85" fillId="20" borderId="84" xfId="1" applyNumberFormat="1" applyFont="1" applyFill="1" applyBorder="1" applyAlignment="1" applyProtection="1">
      <alignment horizontal="center" vertical="center" wrapText="1"/>
    </xf>
    <xf numFmtId="14" fontId="85" fillId="20" borderId="105" xfId="1" applyNumberFormat="1" applyFont="1" applyFill="1" applyBorder="1" applyAlignment="1" applyProtection="1">
      <alignment horizontal="center" vertical="center" wrapText="1"/>
    </xf>
    <xf numFmtId="14" fontId="85" fillId="20" borderId="1" xfId="1" applyNumberFormat="1" applyFont="1" applyFill="1" applyBorder="1" applyAlignment="1" applyProtection="1">
      <alignment horizontal="center" vertical="center" shrinkToFit="1"/>
    </xf>
    <xf numFmtId="14" fontId="85" fillId="20" borderId="75" xfId="1" applyNumberFormat="1" applyFont="1" applyFill="1" applyBorder="1" applyAlignment="1" applyProtection="1">
      <alignment horizontal="center" vertical="center" shrinkToFit="1"/>
    </xf>
    <xf numFmtId="14" fontId="85" fillId="20" borderId="86" xfId="2" applyNumberFormat="1" applyFont="1" applyFill="1" applyBorder="1" applyAlignment="1">
      <alignment horizontal="center" vertical="center" wrapText="1" shrinkToFit="1"/>
    </xf>
    <xf numFmtId="14" fontId="85" fillId="20" borderId="1" xfId="2" applyNumberFormat="1" applyFont="1" applyFill="1" applyBorder="1" applyAlignment="1">
      <alignment horizontal="center" vertical="center" wrapText="1" shrinkToFit="1"/>
    </xf>
    <xf numFmtId="14" fontId="85" fillId="20" borderId="86" xfId="1" applyNumberFormat="1" applyFont="1" applyFill="1" applyBorder="1" applyAlignment="1" applyProtection="1">
      <alignment horizontal="center" vertical="center" shrinkToFit="1"/>
    </xf>
    <xf numFmtId="14" fontId="85" fillId="20" borderId="87" xfId="1" applyNumberFormat="1" applyFont="1" applyFill="1" applyBorder="1" applyAlignment="1" applyProtection="1">
      <alignment horizontal="center" vertical="center" wrapText="1"/>
    </xf>
    <xf numFmtId="14" fontId="85" fillId="20" borderId="88" xfId="1" applyNumberFormat="1" applyFont="1" applyFill="1" applyBorder="1" applyAlignment="1" applyProtection="1">
      <alignment horizontal="center" vertical="center" wrapText="1"/>
    </xf>
    <xf numFmtId="14" fontId="85" fillId="20" borderId="89" xfId="1" applyNumberFormat="1" applyFont="1" applyFill="1" applyBorder="1" applyAlignment="1" applyProtection="1">
      <alignment horizontal="center" vertical="center" wrapText="1"/>
    </xf>
    <xf numFmtId="14" fontId="85" fillId="20" borderId="1" xfId="2" applyNumberFormat="1" applyFont="1" applyFill="1" applyBorder="1" applyAlignment="1">
      <alignment horizontal="center" vertical="center" shrinkToFit="1"/>
    </xf>
    <xf numFmtId="14" fontId="85" fillId="20" borderId="75" xfId="2" applyNumberFormat="1" applyFont="1" applyFill="1" applyBorder="1" applyAlignment="1">
      <alignment horizontal="center" vertical="center" shrinkToFit="1"/>
    </xf>
    <xf numFmtId="14" fontId="85" fillId="20" borderId="86" xfId="2" applyNumberFormat="1" applyFont="1" applyFill="1" applyBorder="1" applyAlignment="1">
      <alignment horizontal="center" vertical="center" shrinkToFit="1"/>
    </xf>
    <xf numFmtId="0" fontId="169" fillId="40" borderId="189" xfId="2" applyFont="1" applyFill="1" applyBorder="1" applyAlignment="1">
      <alignment horizontal="center" vertical="center" wrapText="1"/>
    </xf>
    <xf numFmtId="0" fontId="169" fillId="40" borderId="190" xfId="2" applyFont="1" applyFill="1" applyBorder="1" applyAlignment="1">
      <alignment horizontal="center" vertical="center" wrapText="1"/>
    </xf>
    <xf numFmtId="0" fontId="169" fillId="40" borderId="191" xfId="2" applyFont="1" applyFill="1" applyBorder="1" applyAlignment="1">
      <alignment horizontal="center" vertical="center" wrapText="1"/>
    </xf>
    <xf numFmtId="0" fontId="6" fillId="5" borderId="171" xfId="2" applyFill="1" applyBorder="1">
      <alignment vertical="center"/>
    </xf>
    <xf numFmtId="0" fontId="6" fillId="5" borderId="172" xfId="2" applyFill="1" applyBorder="1">
      <alignment vertical="center"/>
    </xf>
    <xf numFmtId="0" fontId="6" fillId="5" borderId="173" xfId="2" applyFill="1" applyBorder="1">
      <alignment vertical="center"/>
    </xf>
    <xf numFmtId="0" fontId="21" fillId="5" borderId="44" xfId="2" applyFont="1" applyFill="1" applyBorder="1" applyAlignment="1">
      <alignment horizontal="center" vertical="top" wrapText="1"/>
    </xf>
    <xf numFmtId="0" fontId="21" fillId="5" borderId="41" xfId="2" applyFont="1" applyFill="1" applyBorder="1" applyAlignment="1">
      <alignment horizontal="center" vertical="top" wrapText="1"/>
    </xf>
    <xf numFmtId="0" fontId="21" fillId="5" borderId="45" xfId="2" applyFont="1" applyFill="1" applyBorder="1" applyAlignment="1">
      <alignment horizontal="center" vertical="top" wrapText="1"/>
    </xf>
    <xf numFmtId="0" fontId="21" fillId="5" borderId="46" xfId="2" applyFont="1" applyFill="1" applyBorder="1" applyAlignment="1">
      <alignment horizontal="center" vertical="top" wrapText="1"/>
    </xf>
    <xf numFmtId="0" fontId="21" fillId="5" borderId="47" xfId="2" applyFont="1" applyFill="1" applyBorder="1" applyAlignment="1">
      <alignment horizontal="center" vertical="top" wrapText="1"/>
    </xf>
    <xf numFmtId="0" fontId="1" fillId="5" borderId="6" xfId="2" applyFont="1" applyFill="1" applyBorder="1" applyAlignment="1">
      <alignment vertical="top" wrapText="1"/>
    </xf>
    <xf numFmtId="0" fontId="6" fillId="5" borderId="0" xfId="2" applyFill="1" applyAlignment="1">
      <alignment vertical="top" wrapText="1"/>
    </xf>
    <xf numFmtId="0" fontId="6" fillId="5" borderId="7" xfId="2" applyFill="1" applyBorder="1" applyAlignment="1">
      <alignment vertical="top" wrapText="1"/>
    </xf>
    <xf numFmtId="0" fontId="147" fillId="22" borderId="187" xfId="2" applyFont="1" applyFill="1" applyBorder="1" applyAlignment="1">
      <alignment horizontal="center" vertical="center" shrinkToFit="1"/>
    </xf>
    <xf numFmtId="0" fontId="147" fillId="22" borderId="176" xfId="2" applyFont="1" applyFill="1" applyBorder="1" applyAlignment="1">
      <alignment horizontal="center" vertical="center" shrinkToFit="1"/>
    </xf>
    <xf numFmtId="0" fontId="79" fillId="5" borderId="184" xfId="2" applyFont="1" applyFill="1" applyBorder="1" applyAlignment="1">
      <alignment horizontal="center" vertical="center"/>
    </xf>
    <xf numFmtId="0" fontId="79" fillId="5" borderId="185" xfId="2" applyFont="1" applyFill="1" applyBorder="1" applyAlignment="1">
      <alignment horizontal="center" vertical="center"/>
    </xf>
    <xf numFmtId="0" fontId="79" fillId="5" borderId="186" xfId="2" applyFont="1" applyFill="1" applyBorder="1" applyAlignment="1">
      <alignment horizontal="center" vertical="center"/>
    </xf>
    <xf numFmtId="0" fontId="6" fillId="0" borderId="0" xfId="2" applyAlignment="1">
      <alignment horizontal="center" vertical="center" wrapText="1"/>
    </xf>
    <xf numFmtId="0" fontId="79" fillId="32" borderId="0" xfId="2" applyFont="1" applyFill="1" applyAlignment="1">
      <alignment horizontal="left" vertical="center" wrapText="1"/>
    </xf>
    <xf numFmtId="0" fontId="79" fillId="32" borderId="0" xfId="2" applyFont="1" applyFill="1" applyAlignment="1">
      <alignment horizontal="left" vertical="center"/>
    </xf>
    <xf numFmtId="0" fontId="1" fillId="14" borderId="166" xfId="2" applyFont="1" applyFill="1" applyBorder="1" applyAlignment="1">
      <alignment vertical="top" wrapText="1"/>
    </xf>
    <xf numFmtId="0" fontId="6" fillId="0" borderId="161" xfId="2" applyBorder="1" applyAlignment="1">
      <alignment vertical="top" wrapText="1"/>
    </xf>
    <xf numFmtId="0" fontId="133" fillId="0" borderId="0" xfId="1" applyFont="1" applyAlignment="1" applyProtection="1">
      <alignment vertical="center"/>
    </xf>
    <xf numFmtId="0" fontId="6" fillId="23" borderId="163" xfId="2" applyFill="1" applyBorder="1" applyAlignment="1">
      <alignment horizontal="left" vertical="top" wrapText="1"/>
    </xf>
    <xf numFmtId="0" fontId="6" fillId="23" borderId="66" xfId="2" applyFill="1" applyBorder="1" applyAlignment="1">
      <alignment horizontal="left" vertical="top" wrapText="1"/>
    </xf>
    <xf numFmtId="0" fontId="6" fillId="23" borderId="77" xfId="2" applyFill="1" applyBorder="1" applyAlignment="1">
      <alignment horizontal="left" vertical="top" wrapText="1"/>
    </xf>
    <xf numFmtId="0" fontId="1" fillId="27" borderId="163" xfId="2" applyFont="1" applyFill="1" applyBorder="1" applyAlignment="1">
      <alignment horizontal="left" vertical="top" wrapText="1"/>
    </xf>
    <xf numFmtId="0" fontId="1" fillId="27" borderId="162" xfId="2" applyFont="1" applyFill="1" applyBorder="1" applyAlignment="1">
      <alignment horizontal="left" vertical="top" wrapText="1"/>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6" fillId="2" borderId="164" xfId="2" applyFill="1" applyBorder="1" applyAlignment="1">
      <alignment vertical="top" wrapText="1"/>
    </xf>
    <xf numFmtId="0" fontId="14" fillId="2" borderId="161" xfId="0" applyFont="1" applyFill="1" applyBorder="1" applyAlignment="1">
      <alignment vertical="top" wrapText="1"/>
    </xf>
    <xf numFmtId="0" fontId="1" fillId="2" borderId="164" xfId="2" applyFont="1" applyFill="1" applyBorder="1" applyAlignment="1">
      <alignment horizontal="left" vertical="top" wrapText="1"/>
    </xf>
    <xf numFmtId="0" fontId="1" fillId="2" borderId="161" xfId="2" applyFont="1" applyFill="1" applyBorder="1" applyAlignment="1">
      <alignment horizontal="left" vertical="top" wrapText="1"/>
    </xf>
    <xf numFmtId="0" fontId="25" fillId="18" borderId="0" xfId="19" applyFont="1" applyFill="1" applyAlignment="1">
      <alignment vertical="center" wrapText="1"/>
    </xf>
    <xf numFmtId="0" fontId="25" fillId="18" borderId="0" xfId="19" applyFont="1" applyFill="1" applyAlignment="1">
      <alignment horizontal="left" vertical="center" wrapText="1"/>
    </xf>
    <xf numFmtId="0" fontId="69" fillId="22" borderId="206" xfId="0" applyFont="1" applyFill="1" applyBorder="1" applyAlignment="1">
      <alignment horizontal="center" vertical="center"/>
    </xf>
    <xf numFmtId="0" fontId="69" fillId="22" borderId="79" xfId="0" applyFont="1" applyFill="1" applyBorder="1" applyAlignment="1">
      <alignment horizontal="center" vertical="center"/>
    </xf>
    <xf numFmtId="0" fontId="69" fillId="28" borderId="206" xfId="0" applyFont="1" applyFill="1" applyBorder="1" applyAlignment="1">
      <alignment horizontal="center" vertical="center"/>
    </xf>
    <xf numFmtId="0" fontId="69" fillId="28" borderId="79" xfId="0" applyFont="1" applyFill="1" applyBorder="1" applyAlignment="1">
      <alignment horizontal="center" vertical="center"/>
    </xf>
    <xf numFmtId="0" fontId="69" fillId="28" borderId="80" xfId="0" applyFont="1" applyFill="1" applyBorder="1" applyAlignment="1">
      <alignment horizontal="center" vertical="center"/>
    </xf>
    <xf numFmtId="0" fontId="69" fillId="37" borderId="198" xfId="0" applyFont="1" applyFill="1" applyBorder="1" applyAlignment="1">
      <alignment horizontal="center" vertical="center"/>
    </xf>
    <xf numFmtId="0" fontId="69" fillId="37" borderId="199" xfId="0" applyFont="1" applyFill="1" applyBorder="1" applyAlignment="1">
      <alignment horizontal="center" vertical="center"/>
    </xf>
    <xf numFmtId="0" fontId="69" fillId="22" borderId="198" xfId="0" applyFont="1" applyFill="1" applyBorder="1" applyAlignment="1">
      <alignment horizontal="center" vertical="center"/>
    </xf>
    <xf numFmtId="0" fontId="69" fillId="22" borderId="200" xfId="0" applyFont="1" applyFill="1" applyBorder="1" applyAlignment="1">
      <alignment horizontal="center" vertical="center"/>
    </xf>
    <xf numFmtId="0" fontId="69" fillId="22" borderId="201" xfId="0" applyFont="1" applyFill="1" applyBorder="1" applyAlignment="1">
      <alignment horizontal="center" vertical="center"/>
    </xf>
    <xf numFmtId="0" fontId="69" fillId="28" borderId="198" xfId="0" applyFont="1" applyFill="1" applyBorder="1" applyAlignment="1">
      <alignment horizontal="center" vertical="center"/>
    </xf>
    <xf numFmtId="0" fontId="69" fillId="28" borderId="200" xfId="0" applyFont="1" applyFill="1" applyBorder="1" applyAlignment="1">
      <alignment horizontal="center" vertical="center"/>
    </xf>
    <xf numFmtId="0" fontId="69" fillId="28" borderId="199" xfId="0" applyFont="1" applyFill="1" applyBorder="1" applyAlignment="1">
      <alignment horizontal="center" vertical="center"/>
    </xf>
    <xf numFmtId="178" fontId="26" fillId="3" borderId="220" xfId="2" applyNumberFormat="1" applyFont="1" applyFill="1" applyBorder="1" applyAlignment="1">
      <alignment horizontal="center" vertical="center"/>
    </xf>
    <xf numFmtId="178" fontId="26" fillId="3" borderId="221" xfId="0" applyNumberFormat="1" applyFont="1" applyFill="1" applyBorder="1" applyAlignment="1">
      <alignment horizontal="center" vertical="center"/>
    </xf>
    <xf numFmtId="178" fontId="26" fillId="3" borderId="221" xfId="2" applyNumberFormat="1" applyFont="1" applyFill="1" applyBorder="1" applyAlignment="1">
      <alignment horizontal="center" vertical="center"/>
    </xf>
    <xf numFmtId="178" fontId="26" fillId="3" borderId="222" xfId="0" applyNumberFormat="1" applyFont="1" applyFill="1" applyBorder="1" applyAlignment="1">
      <alignment horizontal="center" vertical="center"/>
    </xf>
    <xf numFmtId="0" fontId="27" fillId="20" borderId="213" xfId="2" applyFont="1" applyFill="1" applyBorder="1" applyAlignment="1">
      <alignment horizontal="center" vertical="center" shrinkToFit="1"/>
    </xf>
    <xf numFmtId="0" fontId="17" fillId="20" borderId="214" xfId="2" applyFont="1" applyFill="1" applyBorder="1" applyAlignment="1">
      <alignment horizontal="center" vertical="center" shrinkToFit="1"/>
    </xf>
    <xf numFmtId="0" fontId="17" fillId="20" borderId="215" xfId="2" applyFont="1" applyFill="1" applyBorder="1" applyAlignment="1">
      <alignment horizontal="center" vertical="center" shrinkToFit="1"/>
    </xf>
    <xf numFmtId="0" fontId="111" fillId="18" borderId="213" xfId="2" applyFont="1" applyFill="1" applyBorder="1" applyAlignment="1">
      <alignment horizontal="center" vertical="center" wrapText="1" shrinkToFit="1"/>
    </xf>
    <xf numFmtId="0" fontId="31" fillId="18" borderId="214" xfId="2" applyFont="1" applyFill="1" applyBorder="1" applyAlignment="1">
      <alignment horizontal="center" vertical="center" shrinkToFit="1"/>
    </xf>
    <xf numFmtId="0" fontId="31" fillId="18" borderId="215" xfId="2" applyFont="1" applyFill="1" applyBorder="1" applyAlignment="1">
      <alignment horizontal="center" vertical="center" shrinkToFit="1"/>
    </xf>
    <xf numFmtId="0" fontId="111" fillId="28" borderId="213" xfId="2" applyFont="1" applyFill="1" applyBorder="1" applyAlignment="1">
      <alignment horizontal="center" vertical="center" wrapText="1" shrinkToFit="1"/>
    </xf>
    <xf numFmtId="0" fontId="17" fillId="28" borderId="214" xfId="2" applyFont="1" applyFill="1" applyBorder="1" applyAlignment="1">
      <alignment horizontal="center" vertical="center" shrinkToFit="1"/>
    </xf>
    <xf numFmtId="0" fontId="17" fillId="28" borderId="215" xfId="2" applyFont="1" applyFill="1" applyBorder="1" applyAlignment="1">
      <alignment horizontal="center" vertical="center" shrinkToFit="1"/>
    </xf>
    <xf numFmtId="0" fontId="119" fillId="28" borderId="128" xfId="1" applyFont="1" applyFill="1" applyBorder="1" applyAlignment="1" applyProtection="1">
      <alignment horizontal="left" vertical="top" wrapText="1"/>
    </xf>
    <xf numFmtId="0" fontId="119" fillId="28" borderId="197" xfId="1" applyFont="1" applyFill="1" applyBorder="1" applyAlignment="1" applyProtection="1">
      <alignment horizontal="left" vertical="top" wrapText="1"/>
    </xf>
    <xf numFmtId="0" fontId="119" fillId="28" borderId="216" xfId="1" applyFont="1" applyFill="1" applyBorder="1" applyAlignment="1" applyProtection="1">
      <alignment horizontal="left" vertical="top" wrapText="1"/>
    </xf>
    <xf numFmtId="0" fontId="154" fillId="18" borderId="128" xfId="1" applyFont="1" applyFill="1" applyBorder="1" applyAlignment="1" applyProtection="1">
      <alignment horizontal="left" vertical="top" wrapText="1"/>
    </xf>
    <xf numFmtId="0" fontId="117" fillId="18" borderId="197" xfId="1" applyFont="1" applyFill="1" applyBorder="1" applyAlignment="1" applyProtection="1">
      <alignment horizontal="left" vertical="top" wrapText="1"/>
    </xf>
    <xf numFmtId="0" fontId="117" fillId="18" borderId="216" xfId="1" applyFont="1" applyFill="1" applyBorder="1" applyAlignment="1" applyProtection="1">
      <alignment horizontal="left" vertical="top" wrapText="1"/>
    </xf>
    <xf numFmtId="0" fontId="85" fillId="18" borderId="188" xfId="1" applyFont="1" applyFill="1" applyBorder="1" applyAlignment="1" applyProtection="1">
      <alignment horizontal="center" vertical="center" wrapText="1" shrinkToFit="1"/>
    </xf>
    <xf numFmtId="0" fontId="17" fillId="18" borderId="190" xfId="2" applyFont="1" applyFill="1" applyBorder="1" applyAlignment="1">
      <alignment horizontal="center" vertical="center" wrapText="1" shrinkToFit="1"/>
    </xf>
    <xf numFmtId="0" fontId="17" fillId="18" borderId="191" xfId="2" applyFont="1" applyFill="1" applyBorder="1" applyAlignment="1">
      <alignment horizontal="center" vertical="center" wrapText="1" shrinkToFit="1"/>
    </xf>
    <xf numFmtId="0" fontId="119" fillId="18" borderId="206" xfId="2" applyFont="1" applyFill="1" applyBorder="1" applyAlignment="1">
      <alignment horizontal="left" vertical="top" wrapText="1" shrinkToFit="1"/>
    </xf>
    <xf numFmtId="0" fontId="19" fillId="18" borderId="79" xfId="2" applyFont="1" applyFill="1" applyBorder="1" applyAlignment="1">
      <alignment horizontal="left" vertical="top" wrapText="1" shrinkToFit="1"/>
    </xf>
    <xf numFmtId="0" fontId="19" fillId="18" borderId="80"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8" fillId="0" borderId="79" xfId="1" applyBorder="1" applyAlignment="1" applyProtection="1">
      <alignment vertical="center" wrapText="1"/>
    </xf>
    <xf numFmtId="0" fontId="10" fillId="0" borderId="79" xfId="2" applyFont="1" applyBorder="1">
      <alignment vertical="center"/>
    </xf>
    <xf numFmtId="0" fontId="173" fillId="45" borderId="188" xfId="2" applyFont="1" applyFill="1" applyBorder="1" applyAlignment="1">
      <alignment horizontal="center" vertical="center" wrapText="1" shrinkToFit="1"/>
    </xf>
    <xf numFmtId="0" fontId="173" fillId="45" borderId="190" xfId="2" applyFont="1" applyFill="1" applyBorder="1" applyAlignment="1">
      <alignment horizontal="center" vertical="center" wrapText="1" shrinkToFit="1"/>
    </xf>
    <xf numFmtId="0" fontId="173" fillId="45" borderId="191" xfId="2" applyFont="1" applyFill="1" applyBorder="1" applyAlignment="1">
      <alignment horizontal="center" vertical="center" wrapText="1" shrinkToFit="1"/>
    </xf>
    <xf numFmtId="0" fontId="34" fillId="45" borderId="206" xfId="1" applyFont="1" applyFill="1" applyBorder="1" applyAlignment="1" applyProtection="1">
      <alignment horizontal="left" vertical="top" wrapText="1" shrinkToFit="1"/>
    </xf>
    <xf numFmtId="0" fontId="175" fillId="45" borderId="79" xfId="2" applyFont="1" applyFill="1" applyBorder="1" applyAlignment="1">
      <alignment horizontal="left" vertical="top" wrapText="1" shrinkToFit="1"/>
    </xf>
    <xf numFmtId="0" fontId="175" fillId="45" borderId="80" xfId="2" applyFont="1" applyFill="1" applyBorder="1" applyAlignment="1">
      <alignment horizontal="left" vertical="top" wrapText="1" shrinkToFit="1"/>
    </xf>
    <xf numFmtId="0" fontId="117" fillId="18" borderId="124" xfId="1" applyFont="1" applyFill="1" applyBorder="1" applyAlignment="1" applyProtection="1">
      <alignment vertical="top" wrapText="1"/>
    </xf>
    <xf numFmtId="0" fontId="20" fillId="18" borderId="211" xfId="2" applyFont="1" applyFill="1" applyBorder="1" applyAlignment="1">
      <alignment vertical="top" wrapText="1"/>
    </xf>
    <xf numFmtId="0" fontId="20" fillId="18" borderId="217" xfId="2" applyFont="1" applyFill="1" applyBorder="1" applyAlignment="1">
      <alignment vertical="top" wrapText="1"/>
    </xf>
    <xf numFmtId="0" fontId="17" fillId="18" borderId="214" xfId="2" applyFont="1" applyFill="1" applyBorder="1" applyAlignment="1">
      <alignment horizontal="center" vertical="center" shrinkToFit="1"/>
    </xf>
    <xf numFmtId="0" fontId="17" fillId="18" borderId="215" xfId="2" applyFont="1" applyFill="1" applyBorder="1" applyAlignment="1">
      <alignment horizontal="center" vertical="center" shrinkToFit="1"/>
    </xf>
    <xf numFmtId="0" fontId="119" fillId="18" borderId="128" xfId="1" applyFont="1" applyFill="1" applyBorder="1" applyAlignment="1" applyProtection="1">
      <alignment horizontal="left" vertical="top" wrapText="1"/>
    </xf>
    <xf numFmtId="0" fontId="119" fillId="18" borderId="197" xfId="1" applyFont="1" applyFill="1" applyBorder="1" applyAlignment="1" applyProtection="1">
      <alignment horizontal="left" vertical="top" wrapText="1"/>
    </xf>
    <xf numFmtId="0" fontId="119" fillId="18" borderId="216" xfId="1" applyFont="1" applyFill="1" applyBorder="1" applyAlignment="1" applyProtection="1">
      <alignment horizontal="left" vertical="top" wrapText="1"/>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14">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outline="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dxf>
    <dxf>
      <border outline="0">
        <bottom style="thin">
          <color indexed="64"/>
        </bottom>
      </border>
    </dxf>
    <dxf>
      <fill>
        <patternFill patternType="solid">
          <fgColor indexed="64"/>
          <bgColor theme="0"/>
        </patternFill>
      </fill>
    </dxf>
  </dxfs>
  <tableStyles count="0" defaultTableStyle="TableStyleMedium2" defaultPivotStyle="PivotStyleLight16"/>
  <colors>
    <mruColors>
      <color rgb="FF95F963"/>
      <color rgb="FF6EF729"/>
      <color rgb="FF6DDDF7"/>
      <color rgb="FFFFE9A3"/>
      <color rgb="FFBCE76F"/>
      <color rgb="FFFFD653"/>
      <color rgb="FFFFCF37"/>
      <color rgb="FF97FBF9"/>
      <color rgb="FF3399FF"/>
      <color rgb="FFFFB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'40　感染症統計'!$A$7</c:f>
              <c:strCache>
                <c:ptCount val="1"/>
                <c:pt idx="0">
                  <c:v>2024年</c:v>
                </c:pt>
              </c:strCache>
            </c:strRef>
          </c:tx>
          <c:spPr>
            <a:ln w="38100" cap="rnd">
              <a:solidFill>
                <a:srgbClr val="FF0000"/>
              </a:solidFill>
              <a:round/>
            </a:ln>
            <a:effectLst/>
          </c:spPr>
          <c:marker>
            <c:symbol val="circle"/>
            <c:size val="5"/>
            <c:spPr>
              <a:solidFill>
                <a:srgbClr val="FF0000"/>
              </a:solidFill>
              <a:ln w="38100">
                <a:solidFill>
                  <a:srgbClr val="FF0000"/>
                </a:solidFill>
              </a:ln>
              <a:effectLst/>
            </c:spPr>
          </c:marker>
          <c:val>
            <c:numRef>
              <c:f>'40　感染症統計'!$B$7:$M$7</c:f>
              <c:numCache>
                <c:formatCode>General</c:formatCode>
                <c:ptCount val="12"/>
                <c:pt idx="0">
                  <c:v>102</c:v>
                </c:pt>
                <c:pt idx="1">
                  <c:v>102</c:v>
                </c:pt>
                <c:pt idx="2">
                  <c:v>115</c:v>
                </c:pt>
                <c:pt idx="3">
                  <c:v>122</c:v>
                </c:pt>
                <c:pt idx="4">
                  <c:v>257</c:v>
                </c:pt>
                <c:pt idx="5">
                  <c:v>307</c:v>
                </c:pt>
                <c:pt idx="6">
                  <c:v>518</c:v>
                </c:pt>
                <c:pt idx="7">
                  <c:v>706</c:v>
                </c:pt>
                <c:pt idx="8">
                  <c:v>536</c:v>
                </c:pt>
                <c:pt idx="9">
                  <c:v>94</c:v>
                </c:pt>
              </c:numCache>
            </c:numRef>
          </c:val>
          <c:smooth val="0"/>
          <c:extLst>
            <c:ext xmlns:c16="http://schemas.microsoft.com/office/drawing/2014/chart" uri="{C3380CC4-5D6E-409C-BE32-E72D297353CC}">
              <c16:uniqueId val="{00000008-9549-4A62-BF04-398DC0EE804A}"/>
            </c:ext>
          </c:extLst>
        </c:ser>
        <c:ser>
          <c:idx val="6"/>
          <c:order val="1"/>
          <c:tx>
            <c:strRef>
              <c:f>'40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'40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'40　感染症統計'!$A$9</c:f>
              <c:strCache>
                <c:ptCount val="1"/>
                <c:pt idx="0">
                  <c:v>2022年</c:v>
                </c:pt>
              </c:strCache>
            </c:strRef>
          </c:tx>
          <c:spPr>
            <a:ln w="28575" cap="rnd">
              <a:solidFill>
                <a:schemeClr val="accent1"/>
              </a:solidFill>
              <a:round/>
            </a:ln>
            <a:effectLst/>
          </c:spPr>
          <c:marker>
            <c:symbol val="none"/>
          </c:marker>
          <c:val>
            <c:numRef>
              <c:f>'40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'40　感染症統計'!$A$10</c:f>
              <c:strCache>
                <c:ptCount val="1"/>
                <c:pt idx="0">
                  <c:v>2021年</c:v>
                </c:pt>
              </c:strCache>
            </c:strRef>
          </c:tx>
          <c:spPr>
            <a:ln w="28575" cap="rnd">
              <a:solidFill>
                <a:schemeClr val="accent2"/>
              </a:solidFill>
              <a:round/>
            </a:ln>
            <a:effectLst/>
          </c:spPr>
          <c:marker>
            <c:symbol val="none"/>
          </c:marker>
          <c:val>
            <c:numRef>
              <c:f>'40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'40　感染症統計'!$A$11</c:f>
              <c:strCache>
                <c:ptCount val="1"/>
                <c:pt idx="0">
                  <c:v>2020年</c:v>
                </c:pt>
              </c:strCache>
            </c:strRef>
          </c:tx>
          <c:spPr>
            <a:ln w="28575" cap="rnd">
              <a:solidFill>
                <a:schemeClr val="accent3"/>
              </a:solidFill>
              <a:round/>
            </a:ln>
            <a:effectLst/>
          </c:spPr>
          <c:marker>
            <c:symbol val="none"/>
          </c:marker>
          <c:val>
            <c:numRef>
              <c:f>'40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'40　感染症統計'!$A$12</c:f>
              <c:strCache>
                <c:ptCount val="1"/>
                <c:pt idx="0">
                  <c:v>2019年</c:v>
                </c:pt>
              </c:strCache>
            </c:strRef>
          </c:tx>
          <c:spPr>
            <a:ln w="28575" cap="rnd">
              <a:solidFill>
                <a:schemeClr val="accent4"/>
              </a:solidFill>
              <a:round/>
            </a:ln>
            <a:effectLst/>
          </c:spPr>
          <c:marker>
            <c:symbol val="none"/>
          </c:marker>
          <c:val>
            <c:numRef>
              <c:f>'40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'40　感染症統計'!$A$13</c:f>
              <c:strCache>
                <c:ptCount val="1"/>
                <c:pt idx="0">
                  <c:v>2018年</c:v>
                </c:pt>
              </c:strCache>
            </c:strRef>
          </c:tx>
          <c:spPr>
            <a:ln w="28575" cap="rnd">
              <a:solidFill>
                <a:schemeClr val="accent5"/>
              </a:solidFill>
              <a:round/>
            </a:ln>
            <a:effectLst/>
          </c:spPr>
          <c:marker>
            <c:symbol val="none"/>
          </c:marker>
          <c:val>
            <c:numRef>
              <c:f>'40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'40　感染症統計'!$P$7</c:f>
              <c:strCache>
                <c:ptCount val="1"/>
                <c:pt idx="0">
                  <c:v>2024年</c:v>
                </c:pt>
              </c:strCache>
            </c:strRef>
          </c:tx>
          <c:spPr>
            <a:ln w="63500" cap="rnd">
              <a:solidFill>
                <a:srgbClr val="FF0000"/>
              </a:solidFill>
              <a:round/>
            </a:ln>
            <a:effectLst/>
          </c:spPr>
          <c:marker>
            <c:symbol val="none"/>
          </c:marker>
          <c:val>
            <c:numRef>
              <c:f>'40　感染症統計'!$Q$7:$AB$7</c:f>
              <c:numCache>
                <c:formatCode>General</c:formatCode>
                <c:ptCount val="12"/>
                <c:pt idx="0" formatCode="#,##0_ ">
                  <c:v>4</c:v>
                </c:pt>
                <c:pt idx="1">
                  <c:v>4</c:v>
                </c:pt>
                <c:pt idx="2">
                  <c:v>4</c:v>
                </c:pt>
                <c:pt idx="3">
                  <c:v>8</c:v>
                </c:pt>
                <c:pt idx="4">
                  <c:v>1</c:v>
                </c:pt>
                <c:pt idx="5">
                  <c:v>2</c:v>
                </c:pt>
                <c:pt idx="6">
                  <c:v>6</c:v>
                </c:pt>
                <c:pt idx="7">
                  <c:v>21</c:v>
                </c:pt>
                <c:pt idx="8">
                  <c:v>12</c:v>
                </c:pt>
                <c:pt idx="9">
                  <c:v>2</c:v>
                </c:pt>
              </c:numCache>
            </c:numRef>
          </c:val>
          <c:smooth val="0"/>
          <c:extLst>
            <c:ext xmlns:c16="http://schemas.microsoft.com/office/drawing/2014/chart" uri="{C3380CC4-5D6E-409C-BE32-E72D297353CC}">
              <c16:uniqueId val="{00000000-691A-4A61-BF12-3A5977548A2F}"/>
            </c:ext>
          </c:extLst>
        </c:ser>
        <c:ser>
          <c:idx val="0"/>
          <c:order val="1"/>
          <c:tx>
            <c:strRef>
              <c:f>'40　感染症統計'!$P$8</c:f>
              <c:strCache>
                <c:ptCount val="1"/>
                <c:pt idx="0">
                  <c:v>2023年</c:v>
                </c:pt>
              </c:strCache>
            </c:strRef>
          </c:tx>
          <c:spPr>
            <a:ln w="28575" cap="rnd">
              <a:solidFill>
                <a:schemeClr val="accent1"/>
              </a:solidFill>
              <a:round/>
            </a:ln>
            <a:effectLst/>
          </c:spPr>
          <c:marker>
            <c:symbol val="none"/>
          </c:marker>
          <c:val>
            <c:numRef>
              <c:f>'40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'40　感染症統計'!$P$9</c:f>
              <c:strCache>
                <c:ptCount val="1"/>
                <c:pt idx="0">
                  <c:v>2022年</c:v>
                </c:pt>
              </c:strCache>
            </c:strRef>
          </c:tx>
          <c:spPr>
            <a:ln w="28575" cap="rnd">
              <a:solidFill>
                <a:schemeClr val="accent2"/>
              </a:solidFill>
              <a:round/>
            </a:ln>
            <a:effectLst/>
          </c:spPr>
          <c:marker>
            <c:symbol val="none"/>
          </c:marker>
          <c:val>
            <c:numRef>
              <c:f>'40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'40　感染症統計'!$P$10</c:f>
              <c:strCache>
                <c:ptCount val="1"/>
                <c:pt idx="0">
                  <c:v>2021年</c:v>
                </c:pt>
              </c:strCache>
            </c:strRef>
          </c:tx>
          <c:spPr>
            <a:ln w="28575" cap="rnd">
              <a:solidFill>
                <a:schemeClr val="accent3"/>
              </a:solidFill>
              <a:round/>
            </a:ln>
            <a:effectLst/>
          </c:spPr>
          <c:marker>
            <c:symbol val="none"/>
          </c:marker>
          <c:val>
            <c:numRef>
              <c:f>'40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'40　感染症統計'!$P$11</c:f>
              <c:strCache>
                <c:ptCount val="1"/>
                <c:pt idx="0">
                  <c:v>2020年</c:v>
                </c:pt>
              </c:strCache>
            </c:strRef>
          </c:tx>
          <c:spPr>
            <a:ln w="28575" cap="rnd">
              <a:solidFill>
                <a:schemeClr val="accent4"/>
              </a:solidFill>
              <a:round/>
            </a:ln>
            <a:effectLst/>
          </c:spPr>
          <c:marker>
            <c:symbol val="none"/>
          </c:marker>
          <c:val>
            <c:numRef>
              <c:f>'40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'40　感染症統計'!$P$12</c:f>
              <c:strCache>
                <c:ptCount val="1"/>
                <c:pt idx="0">
                  <c:v>2019年</c:v>
                </c:pt>
              </c:strCache>
            </c:strRef>
          </c:tx>
          <c:spPr>
            <a:ln w="28575" cap="rnd">
              <a:solidFill>
                <a:schemeClr val="accent5"/>
              </a:solidFill>
              <a:round/>
            </a:ln>
            <a:effectLst/>
          </c:spPr>
          <c:marker>
            <c:symbol val="none"/>
          </c:marker>
          <c:val>
            <c:numRef>
              <c:f>'40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'40　感染症統計'!$P$13</c:f>
              <c:strCache>
                <c:ptCount val="1"/>
                <c:pt idx="0">
                  <c:v>2018年</c:v>
                </c:pt>
              </c:strCache>
            </c:strRef>
          </c:tx>
          <c:spPr>
            <a:ln w="28575" cap="rnd">
              <a:solidFill>
                <a:schemeClr val="accent6"/>
              </a:solidFill>
              <a:round/>
            </a:ln>
            <a:effectLst/>
          </c:spPr>
          <c:marker>
            <c:symbol val="none"/>
          </c:marker>
          <c:val>
            <c:numRef>
              <c:f>'40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10.png"/></Relationships>
</file>

<file path=xl/drawings/_rels/drawing9.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7015</xdr:colOff>
      <xdr:row>35</xdr:row>
      <xdr:rowOff>17930</xdr:rowOff>
    </xdr:to>
    <xdr:pic>
      <xdr:nvPicPr>
        <xdr:cNvPr id="2" name="図 1">
          <a:extLst>
            <a:ext uri="{FF2B5EF4-FFF2-40B4-BE49-F238E27FC236}">
              <a16:creationId xmlns:a16="http://schemas.microsoft.com/office/drawing/2014/main" id="{02CB8B88-E3D1-72B2-D201-9C7371863F06}"/>
            </a:ext>
          </a:extLst>
        </xdr:cNvPr>
        <xdr:cNvPicPr>
          <a:picLocks noChangeAspect="1"/>
        </xdr:cNvPicPr>
      </xdr:nvPicPr>
      <xdr:blipFill>
        <a:blip xmlns:r="http://schemas.openxmlformats.org/officeDocument/2006/relationships" r:embed="rId1"/>
        <a:stretch>
          <a:fillRect/>
        </a:stretch>
      </xdr:blipFill>
      <xdr:spPr>
        <a:xfrm>
          <a:off x="0" y="0"/>
          <a:ext cx="12485886" cy="61318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15553</xdr:colOff>
      <xdr:row>4</xdr:row>
      <xdr:rowOff>0</xdr:rowOff>
    </xdr:from>
    <xdr:to>
      <xdr:col>13</xdr:col>
      <xdr:colOff>132185</xdr:colOff>
      <xdr:row>18</xdr:row>
      <xdr:rowOff>7775</xdr:rowOff>
    </xdr:to>
    <xdr:pic>
      <xdr:nvPicPr>
        <xdr:cNvPr id="69" name="図 68" descr="感染性胃腸炎患者報告数　直近5シーズン">
          <a:extLst>
            <a:ext uri="{FF2B5EF4-FFF2-40B4-BE49-F238E27FC236}">
              <a16:creationId xmlns:a16="http://schemas.microsoft.com/office/drawing/2014/main" id="{8B8B38E5-F982-B295-28EE-3F14F88B85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451" y="979714"/>
          <a:ext cx="7332305" cy="28069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526559</xdr:colOff>
      <xdr:row>9</xdr:row>
      <xdr:rowOff>137139</xdr:rowOff>
    </xdr:from>
    <xdr:to>
      <xdr:col>13</xdr:col>
      <xdr:colOff>343680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7457" y="1972159"/>
          <a:ext cx="7032794" cy="1128853"/>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1</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1</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2.67</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521836</xdr:colOff>
      <xdr:row>4</xdr:row>
      <xdr:rowOff>101082</xdr:rowOff>
    </xdr:from>
    <xdr:to>
      <xdr:col>12</xdr:col>
      <xdr:colOff>655564</xdr:colOff>
      <xdr:row>8</xdr:row>
      <xdr:rowOff>15734</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8888285" y="1080796"/>
          <a:ext cx="2598565" cy="598897"/>
        </a:xfrm>
        <a:prstGeom prst="borderCallout2">
          <a:avLst>
            <a:gd name="adj1" fmla="val 50645"/>
            <a:gd name="adj2" fmla="val -406"/>
            <a:gd name="adj3" fmla="val 54689"/>
            <a:gd name="adj4" fmla="val -85688"/>
            <a:gd name="adj5" fmla="val 301061"/>
            <a:gd name="adj6" fmla="val -118197"/>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400" b="1" i="0" u="none" strike="noStrike" baseline="0">
              <a:solidFill>
                <a:srgbClr val="FF0000"/>
              </a:solidFill>
              <a:latin typeface="ＭＳ Ｐゴシック"/>
              <a:ea typeface="ＭＳ Ｐゴシック"/>
            </a:rPr>
            <a:t>今週ですが、</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0</a:t>
          </a:r>
          <a:r>
            <a:rPr lang="ja-JP" altLang="en-US" sz="1600" b="1" i="0" u="none" strike="noStrike" baseline="0">
              <a:solidFill>
                <a:srgbClr val="FF0000"/>
              </a:solidFill>
              <a:latin typeface="ＭＳ Ｐゴシック"/>
              <a:ea typeface="ＭＳ Ｐゴシック"/>
            </a:rPr>
            <a:t>件</a:t>
          </a:r>
          <a:endParaRPr lang="en-US" altLang="ja-JP" sz="1600" b="1" i="0" u="none" strike="noStrike" baseline="0">
            <a:solidFill>
              <a:srgbClr val="FF0000"/>
            </a:solidFill>
            <a:latin typeface="ＭＳ Ｐゴシック"/>
            <a:ea typeface="ＭＳ Ｐゴシック"/>
          </a:endParaRPr>
        </a:p>
      </xdr:txBody>
    </xdr:sp>
    <xdr:clientData/>
  </xdr:twoCellAnchor>
  <xdr:twoCellAnchor>
    <xdr:from>
      <xdr:col>7</xdr:col>
      <xdr:colOff>1090432</xdr:colOff>
      <xdr:row>14</xdr:row>
      <xdr:rowOff>68126</xdr:rowOff>
    </xdr:from>
    <xdr:to>
      <xdr:col>7</xdr:col>
      <xdr:colOff>1416388</xdr:colOff>
      <xdr:row>16</xdr:row>
      <xdr:rowOff>37646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5631330" y="2758453"/>
          <a:ext cx="325956" cy="311642"/>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777090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31104</xdr:colOff>
      <xdr:row>2</xdr:row>
      <xdr:rowOff>7776</xdr:rowOff>
    </xdr:from>
    <xdr:to>
      <xdr:col>6</xdr:col>
      <xdr:colOff>759252</xdr:colOff>
      <xdr:row>16</xdr:row>
      <xdr:rowOff>54429</xdr:rowOff>
    </xdr:to>
    <xdr:pic>
      <xdr:nvPicPr>
        <xdr:cNvPr id="34" name="図 33">
          <a:extLst>
            <a:ext uri="{FF2B5EF4-FFF2-40B4-BE49-F238E27FC236}">
              <a16:creationId xmlns:a16="http://schemas.microsoft.com/office/drawing/2014/main" id="{A1717D02-8048-202A-4F90-0904660B82BA}"/>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92492" y="552062"/>
          <a:ext cx="1630107" cy="2534816"/>
        </a:xfrm>
        <a:prstGeom prst="rect">
          <a:avLst/>
        </a:prstGeom>
      </xdr:spPr>
    </xdr:pic>
    <xdr:clientData/>
  </xdr:twoCellAnchor>
  <xdr:twoCellAnchor editAs="oneCell">
    <xdr:from>
      <xdr:col>0</xdr:col>
      <xdr:colOff>0</xdr:colOff>
      <xdr:row>2</xdr:row>
      <xdr:rowOff>0</xdr:rowOff>
    </xdr:from>
    <xdr:to>
      <xdr:col>3</xdr:col>
      <xdr:colOff>144985</xdr:colOff>
      <xdr:row>16</xdr:row>
      <xdr:rowOff>46653</xdr:rowOff>
    </xdr:to>
    <xdr:pic>
      <xdr:nvPicPr>
        <xdr:cNvPr id="32" name="図 31">
          <a:extLst>
            <a:ext uri="{FF2B5EF4-FFF2-40B4-BE49-F238E27FC236}">
              <a16:creationId xmlns:a16="http://schemas.microsoft.com/office/drawing/2014/main" id="{C3D14574-F121-4AE6-98D0-B285B57F1835}"/>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4286"/>
          <a:ext cx="1630107" cy="2534816"/>
        </a:xfrm>
        <a:prstGeom prst="rect">
          <a:avLst/>
        </a:prstGeom>
      </xdr:spPr>
    </xdr:pic>
    <xdr:clientData/>
  </xdr:two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64169</xdr:colOff>
      <xdr:row>6</xdr:row>
      <xdr:rowOff>72190</xdr:rowOff>
    </xdr:from>
    <xdr:to>
      <xdr:col>5</xdr:col>
      <xdr:colOff>184485</xdr:colOff>
      <xdr:row>14</xdr:row>
      <xdr:rowOff>112296</xdr:rowOff>
    </xdr:to>
    <xdr:sp macro="" textlink="">
      <xdr:nvSpPr>
        <xdr:cNvPr id="2" name="正方形/長方形 1">
          <a:extLst>
            <a:ext uri="{FF2B5EF4-FFF2-40B4-BE49-F238E27FC236}">
              <a16:creationId xmlns:a16="http://schemas.microsoft.com/office/drawing/2014/main" id="{9A25AC46-B0DE-4837-87E9-8336091333C6}"/>
            </a:ext>
          </a:extLst>
        </xdr:cNvPr>
        <xdr:cNvSpPr>
          <a:spLocks noChangeArrowheads="1"/>
        </xdr:cNvSpPr>
      </xdr:nvSpPr>
      <xdr:spPr bwMode="auto">
        <a:xfrm>
          <a:off x="64169" y="1680010"/>
          <a:ext cx="2924476" cy="2234666"/>
        </a:xfrm>
        <a:prstGeom prst="rect">
          <a:avLst/>
        </a:prstGeom>
        <a:noFill/>
        <a:ln w="63500" algn="ctr">
          <a:solidFill>
            <a:srgbClr val="0000FF"/>
          </a:solidFill>
          <a:round/>
          <a:headEnd/>
          <a:tailEnd/>
        </a:ln>
      </xdr:spPr>
    </xdr:sp>
    <xdr:clientData/>
  </xdr:twoCellAnchor>
  <xdr:twoCellAnchor>
    <xdr:from>
      <xdr:col>5</xdr:col>
      <xdr:colOff>346910</xdr:colOff>
      <xdr:row>8</xdr:row>
      <xdr:rowOff>158417</xdr:rowOff>
    </xdr:from>
    <xdr:to>
      <xdr:col>6</xdr:col>
      <xdr:colOff>575510</xdr:colOff>
      <xdr:row>11</xdr:row>
      <xdr:rowOff>234617</xdr:rowOff>
    </xdr:to>
    <xdr:sp macro="" textlink="">
      <xdr:nvSpPr>
        <xdr:cNvPr id="3" name="右矢印 1">
          <a:extLst>
            <a:ext uri="{FF2B5EF4-FFF2-40B4-BE49-F238E27FC236}">
              <a16:creationId xmlns:a16="http://schemas.microsoft.com/office/drawing/2014/main" id="{0E066EA9-1E53-4979-9969-EB04A839DCB7}"/>
            </a:ext>
          </a:extLst>
        </xdr:cNvPr>
        <xdr:cNvSpPr/>
      </xdr:nvSpPr>
      <xdr:spPr>
        <a:xfrm>
          <a:off x="3151070" y="2314877"/>
          <a:ext cx="845820" cy="8991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98925</xdr:colOff>
      <xdr:row>6</xdr:row>
      <xdr:rowOff>112294</xdr:rowOff>
    </xdr:from>
    <xdr:to>
      <xdr:col>5</xdr:col>
      <xdr:colOff>168442</xdr:colOff>
      <xdr:row>14</xdr:row>
      <xdr:rowOff>88231</xdr:rowOff>
    </xdr:to>
    <xdr:pic>
      <xdr:nvPicPr>
        <xdr:cNvPr id="4" name="図 3">
          <a:extLst>
            <a:ext uri="{FF2B5EF4-FFF2-40B4-BE49-F238E27FC236}">
              <a16:creationId xmlns:a16="http://schemas.microsoft.com/office/drawing/2014/main" id="{01E406AB-7F26-4198-B477-DFF4B891A4E4}"/>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98925" y="1720114"/>
          <a:ext cx="2873677" cy="217049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256854</xdr:colOff>
      <xdr:row>26</xdr:row>
      <xdr:rowOff>25686</xdr:rowOff>
    </xdr:from>
    <xdr:to>
      <xdr:col>0</xdr:col>
      <xdr:colOff>5077197</xdr:colOff>
      <xdr:row>26</xdr:row>
      <xdr:rowOff>2134586</xdr:rowOff>
    </xdr:to>
    <xdr:pic>
      <xdr:nvPicPr>
        <xdr:cNvPr id="2" name="図 1">
          <a:extLst>
            <a:ext uri="{FF2B5EF4-FFF2-40B4-BE49-F238E27FC236}">
              <a16:creationId xmlns:a16="http://schemas.microsoft.com/office/drawing/2014/main" id="{CA549DFA-0D4D-5BB4-8292-F31BACAF6669}"/>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56854" y="24092899"/>
          <a:ext cx="4820343" cy="2108900"/>
        </a:xfrm>
        <a:prstGeom prst="rect">
          <a:avLst/>
        </a:prstGeom>
      </xdr:spPr>
    </xdr:pic>
    <xdr:clientData/>
  </xdr:twoCellAnchor>
  <xdr:twoCellAnchor>
    <xdr:from>
      <xdr:col>0</xdr:col>
      <xdr:colOff>5188449</xdr:colOff>
      <xdr:row>26</xdr:row>
      <xdr:rowOff>51371</xdr:rowOff>
    </xdr:from>
    <xdr:to>
      <xdr:col>0</xdr:col>
      <xdr:colOff>11173146</xdr:colOff>
      <xdr:row>26</xdr:row>
      <xdr:rowOff>2140450</xdr:rowOff>
    </xdr:to>
    <xdr:sp macro="" textlink="">
      <xdr:nvSpPr>
        <xdr:cNvPr id="3" name="テキスト ボックス 2">
          <a:extLst>
            <a:ext uri="{FF2B5EF4-FFF2-40B4-BE49-F238E27FC236}">
              <a16:creationId xmlns:a16="http://schemas.microsoft.com/office/drawing/2014/main" id="{C15BCE56-5F60-2927-F49B-D8905AE79DF0}"/>
            </a:ext>
          </a:extLst>
        </xdr:cNvPr>
        <xdr:cNvSpPr txBox="1"/>
      </xdr:nvSpPr>
      <xdr:spPr>
        <a:xfrm>
          <a:off x="5188449" y="24118584"/>
          <a:ext cx="5984697" cy="20890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1" i="0">
              <a:solidFill>
                <a:schemeClr val="dk1"/>
              </a:solidFill>
              <a:effectLst/>
              <a:latin typeface="+mn-lt"/>
              <a:ea typeface="+mn-ea"/>
              <a:cs typeface="+mn-cs"/>
            </a:rPr>
            <a:t>主なメニュー</a:t>
          </a:r>
        </a:p>
        <a:p>
          <a:pPr latinLnBrk="0"/>
          <a:r>
            <a:rPr lang="ja-JP" altLang="en-US" sz="1200" b="0" i="0">
              <a:solidFill>
                <a:schemeClr val="dk1"/>
              </a:solidFill>
              <a:effectLst/>
              <a:latin typeface="+mn-lt"/>
              <a:ea typeface="+mn-ea"/>
              <a:cs typeface="+mn-cs"/>
            </a:rPr>
            <a:t>　生親子丼、焼き牡蠣、生牡蠣、鳥刺し、ゴーヤーチャンプル、カツオのたたき等</a:t>
          </a:r>
        </a:p>
        <a:p>
          <a:r>
            <a:rPr lang="en-US" altLang="ja-JP" sz="1200" b="1" i="0">
              <a:solidFill>
                <a:schemeClr val="dk1"/>
              </a:solidFill>
              <a:effectLst/>
              <a:latin typeface="+mn-lt"/>
              <a:ea typeface="+mn-ea"/>
              <a:cs typeface="+mn-cs"/>
            </a:rPr>
            <a:t>3</a:t>
          </a:r>
          <a:r>
            <a:rPr lang="ja-JP" altLang="en-US" sz="1200" b="1" i="0">
              <a:solidFill>
                <a:schemeClr val="dk1"/>
              </a:solidFill>
              <a:effectLst/>
              <a:latin typeface="+mn-lt"/>
              <a:ea typeface="+mn-ea"/>
              <a:cs typeface="+mn-cs"/>
            </a:rPr>
            <a:t>　原因食品</a:t>
          </a:r>
        </a:p>
        <a:p>
          <a:pPr latinLnBrk="0"/>
          <a:r>
            <a:rPr lang="ja-JP" altLang="en-US" sz="1200" b="0" i="0">
              <a:solidFill>
                <a:schemeClr val="dk1"/>
              </a:solidFill>
              <a:effectLst/>
              <a:latin typeface="+mn-lt"/>
              <a:ea typeface="+mn-ea"/>
              <a:cs typeface="+mn-cs"/>
            </a:rPr>
            <a:t>　調査中</a:t>
          </a:r>
        </a:p>
        <a:p>
          <a:r>
            <a:rPr lang="en-US" altLang="ja-JP" sz="1200" b="1" i="0">
              <a:solidFill>
                <a:schemeClr val="dk1"/>
              </a:solidFill>
              <a:effectLst/>
              <a:latin typeface="+mn-lt"/>
              <a:ea typeface="+mn-ea"/>
              <a:cs typeface="+mn-cs"/>
            </a:rPr>
            <a:t>4</a:t>
          </a:r>
          <a:r>
            <a:rPr lang="ja-JP" altLang="en-US" sz="1200" b="1" i="0">
              <a:solidFill>
                <a:schemeClr val="dk1"/>
              </a:solidFill>
              <a:effectLst/>
              <a:latin typeface="+mn-lt"/>
              <a:ea typeface="+mn-ea"/>
              <a:cs typeface="+mn-cs"/>
            </a:rPr>
            <a:t>　病因物質</a:t>
          </a:r>
        </a:p>
        <a:p>
          <a:pPr latinLnBrk="0"/>
          <a:r>
            <a:rPr lang="ja-JP" altLang="en-US" sz="1200" b="0" i="0">
              <a:solidFill>
                <a:schemeClr val="dk1"/>
              </a:solidFill>
              <a:effectLst/>
              <a:latin typeface="+mn-lt"/>
              <a:ea typeface="+mn-ea"/>
              <a:cs typeface="+mn-cs"/>
            </a:rPr>
            <a:t>　カンピロバクター・ジェジュニ</a:t>
          </a:r>
        </a:p>
        <a:p>
          <a:r>
            <a:rPr lang="en-US" altLang="ja-JP" sz="1200" b="1" i="0">
              <a:solidFill>
                <a:schemeClr val="dk1"/>
              </a:solidFill>
              <a:effectLst/>
              <a:latin typeface="+mn-lt"/>
              <a:ea typeface="+mn-ea"/>
              <a:cs typeface="+mn-cs"/>
            </a:rPr>
            <a:t>5</a:t>
          </a:r>
          <a:r>
            <a:rPr lang="ja-JP" altLang="en-US" sz="1200" b="1" i="0">
              <a:solidFill>
                <a:schemeClr val="dk1"/>
              </a:solidFill>
              <a:effectLst/>
              <a:latin typeface="+mn-lt"/>
              <a:ea typeface="+mn-ea"/>
              <a:cs typeface="+mn-cs"/>
            </a:rPr>
            <a:t>　原因施設</a:t>
          </a:r>
        </a:p>
        <a:p>
          <a:pPr latinLnBrk="0"/>
          <a:r>
            <a:rPr lang="ja-JP" altLang="en-US" sz="1200" b="0" i="0">
              <a:solidFill>
                <a:schemeClr val="dk1"/>
              </a:solidFill>
              <a:effectLst/>
              <a:latin typeface="+mn-lt"/>
              <a:ea typeface="+mn-ea"/>
              <a:cs typeface="+mn-cs"/>
            </a:rPr>
            <a:t>　屋　号：江戸</a:t>
          </a:r>
          <a:r>
            <a:rPr lang="en-US" altLang="ja-JP" sz="1200" b="0" i="0">
              <a:solidFill>
                <a:schemeClr val="dk1"/>
              </a:solidFill>
              <a:effectLst/>
              <a:latin typeface="+mn-lt"/>
              <a:ea typeface="+mn-ea"/>
              <a:cs typeface="+mn-cs"/>
            </a:rPr>
            <a:t>YA</a:t>
          </a:r>
          <a:r>
            <a:rPr lang="ja-JP" altLang="en-US" sz="1200" b="0" i="0">
              <a:solidFill>
                <a:schemeClr val="dk1"/>
              </a:solidFill>
              <a:effectLst/>
              <a:latin typeface="+mn-lt"/>
              <a:ea typeface="+mn-ea"/>
              <a:cs typeface="+mn-cs"/>
            </a:rPr>
            <a:t>（えどや）</a:t>
          </a:r>
        </a:p>
        <a:p>
          <a:pPr latinLnBrk="0"/>
          <a:r>
            <a:rPr lang="ja-JP" altLang="en-US" sz="1200" b="0" i="0">
              <a:solidFill>
                <a:schemeClr val="dk1"/>
              </a:solidFill>
              <a:effectLst/>
              <a:latin typeface="+mn-lt"/>
              <a:ea typeface="+mn-ea"/>
              <a:cs typeface="+mn-cs"/>
            </a:rPr>
            <a:t>　業　種：飲食店営業</a:t>
          </a:r>
        </a:p>
        <a:p>
          <a:pPr latinLnBrk="0"/>
          <a:r>
            <a:rPr lang="ja-JP" altLang="en-US" sz="1200" b="0" i="0">
              <a:solidFill>
                <a:schemeClr val="dk1"/>
              </a:solidFill>
              <a:effectLst/>
              <a:latin typeface="+mn-lt"/>
              <a:ea typeface="+mn-ea"/>
              <a:cs typeface="+mn-cs"/>
            </a:rPr>
            <a:t>　所在地：岐阜県羽島郡岐南町上印食</a:t>
          </a:r>
          <a:r>
            <a:rPr lang="en-US" altLang="ja-JP" sz="1200" b="0" i="0">
              <a:solidFill>
                <a:schemeClr val="dk1"/>
              </a:solidFill>
              <a:effectLst/>
              <a:latin typeface="+mn-lt"/>
              <a:ea typeface="+mn-ea"/>
              <a:cs typeface="+mn-cs"/>
            </a:rPr>
            <a:t>4</a:t>
          </a:r>
          <a:r>
            <a:rPr lang="ja-JP" altLang="en-US" sz="1200" b="0" i="0">
              <a:solidFill>
                <a:schemeClr val="dk1"/>
              </a:solidFill>
              <a:effectLst/>
              <a:latin typeface="+mn-lt"/>
              <a:ea typeface="+mn-ea"/>
              <a:cs typeface="+mn-cs"/>
            </a:rPr>
            <a:t>－</a:t>
          </a:r>
          <a:r>
            <a:rPr lang="en-US" altLang="ja-JP" sz="1200" b="0" i="0">
              <a:solidFill>
                <a:schemeClr val="dk1"/>
              </a:solidFill>
              <a:effectLst/>
              <a:latin typeface="+mn-lt"/>
              <a:ea typeface="+mn-ea"/>
              <a:cs typeface="+mn-cs"/>
            </a:rPr>
            <a:t>148</a:t>
          </a:r>
          <a:r>
            <a:rPr lang="ja-JP" altLang="en-US" sz="1200" b="0" i="0">
              <a:solidFill>
                <a:schemeClr val="dk1"/>
              </a:solidFill>
              <a:effectLst/>
              <a:latin typeface="+mn-lt"/>
              <a:ea typeface="+mn-ea"/>
              <a:cs typeface="+mn-cs"/>
            </a:rPr>
            <a:t>（かみいんじき）</a:t>
          </a:r>
        </a:p>
        <a:p>
          <a:pPr algn="l"/>
          <a:endParaRPr kumimoji="1" lang="ja-JP" altLang="en-US" sz="20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94288" y="2672244"/>
          <a:ext cx="3476583" cy="452812"/>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98620" y="3023429"/>
          <a:ext cx="2370740" cy="805836"/>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75389" y="3125056"/>
          <a:ext cx="1765528" cy="704208"/>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196921</xdr:colOff>
      <xdr:row>24</xdr:row>
      <xdr:rowOff>8562</xdr:rowOff>
    </xdr:from>
    <xdr:to>
      <xdr:col>23</xdr:col>
      <xdr:colOff>359596</xdr:colOff>
      <xdr:row>44</xdr:row>
      <xdr:rowOff>25685</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835775" y="4066854"/>
          <a:ext cx="2474360" cy="350177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24</xdr:row>
      <xdr:rowOff>17124</xdr:rowOff>
    </xdr:from>
    <xdr:to>
      <xdr:col>10</xdr:col>
      <xdr:colOff>291101</xdr:colOff>
      <xdr:row>42</xdr:row>
      <xdr:rowOff>17124</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2037708" y="4075416"/>
          <a:ext cx="2988067" cy="3142180"/>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91340</xdr:colOff>
      <xdr:row>24</xdr:row>
      <xdr:rowOff>69276</xdr:rowOff>
    </xdr:from>
    <xdr:to>
      <xdr:col>16</xdr:col>
      <xdr:colOff>72713</xdr:colOff>
      <xdr:row>29</xdr:row>
      <xdr:rowOff>3982</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35164" y="4140747"/>
          <a:ext cx="2969608" cy="734059"/>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111303</xdr:colOff>
      <xdr:row>6</xdr:row>
      <xdr:rowOff>231169</xdr:rowOff>
    </xdr:from>
    <xdr:to>
      <xdr:col>24</xdr:col>
      <xdr:colOff>136989</xdr:colOff>
      <xdr:row>23</xdr:row>
      <xdr:rowOff>0</xdr:rowOff>
    </xdr:to>
    <xdr:cxnSp macro="">
      <xdr:nvCxnSpPr>
        <xdr:cNvPr id="23" name="直線矢印コネクタ 22">
          <a:extLst>
            <a:ext uri="{FF2B5EF4-FFF2-40B4-BE49-F238E27FC236}">
              <a16:creationId xmlns:a16="http://schemas.microsoft.com/office/drawing/2014/main" id="{7A29144E-041C-9143-99EF-12ABB118F1F4}"/>
            </a:ext>
          </a:extLst>
        </xdr:cNvPr>
        <xdr:cNvCxnSpPr/>
      </xdr:nvCxnSpPr>
      <xdr:spPr>
        <a:xfrm flipV="1">
          <a:off x="8750157" y="1489753"/>
          <a:ext cx="2799708" cy="2149011"/>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14</xdr:row>
      <xdr:rowOff>22860</xdr:rowOff>
    </xdr:from>
    <xdr:to>
      <xdr:col>2</xdr:col>
      <xdr:colOff>4069235</xdr:colOff>
      <xdr:row>32</xdr:row>
      <xdr:rowOff>129540</xdr:rowOff>
    </xdr:to>
    <xdr:pic>
      <xdr:nvPicPr>
        <xdr:cNvPr id="3" name="図 2">
          <a:extLst>
            <a:ext uri="{FF2B5EF4-FFF2-40B4-BE49-F238E27FC236}">
              <a16:creationId xmlns:a16="http://schemas.microsoft.com/office/drawing/2014/main" id="{ECCE8FBC-F699-55BC-2978-7A1AF179B602}"/>
            </a:ext>
          </a:extLst>
        </xdr:cNvPr>
        <xdr:cNvPicPr>
          <a:picLocks noChangeAspect="1"/>
        </xdr:cNvPicPr>
      </xdr:nvPicPr>
      <xdr:blipFill>
        <a:blip xmlns:r="http://schemas.openxmlformats.org/officeDocument/2006/relationships" r:embed="rId2"/>
        <a:stretch>
          <a:fillRect/>
        </a:stretch>
      </xdr:blipFill>
      <xdr:spPr>
        <a:xfrm>
          <a:off x="2110740" y="6339840"/>
          <a:ext cx="4069235" cy="32537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1364671</xdr:colOff>
      <xdr:row>28</xdr:row>
      <xdr:rowOff>0</xdr:rowOff>
    </xdr:from>
    <xdr:to>
      <xdr:col>2</xdr:col>
      <xdr:colOff>5500254</xdr:colOff>
      <xdr:row>30</xdr:row>
      <xdr:rowOff>69829</xdr:rowOff>
    </xdr:to>
    <xdr:pic>
      <xdr:nvPicPr>
        <xdr:cNvPr id="3" name="図 2">
          <a:extLst>
            <a:ext uri="{FF2B5EF4-FFF2-40B4-BE49-F238E27FC236}">
              <a16:creationId xmlns:a16="http://schemas.microsoft.com/office/drawing/2014/main" id="{6799B362-E897-87F8-68FC-766610EBF072}"/>
            </a:ext>
          </a:extLst>
        </xdr:cNvPr>
        <xdr:cNvPicPr>
          <a:picLocks noChangeAspect="1"/>
        </xdr:cNvPicPr>
      </xdr:nvPicPr>
      <xdr:blipFill>
        <a:blip xmlns:r="http://schemas.openxmlformats.org/officeDocument/2006/relationships" r:embed="rId1"/>
        <a:stretch>
          <a:fillRect/>
        </a:stretch>
      </xdr:blipFill>
      <xdr:spPr>
        <a:xfrm>
          <a:off x="2826326" y="8250382"/>
          <a:ext cx="5500255" cy="5685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385702</xdr:colOff>
      <xdr:row>17</xdr:row>
      <xdr:rowOff>159926</xdr:rowOff>
    </xdr:from>
    <xdr:to>
      <xdr:col>0</xdr:col>
      <xdr:colOff>7398257</xdr:colOff>
      <xdr:row>17</xdr:row>
      <xdr:rowOff>4834962</xdr:rowOff>
    </xdr:to>
    <xdr:pic>
      <xdr:nvPicPr>
        <xdr:cNvPr id="2" name="図 1">
          <a:extLst>
            <a:ext uri="{FF2B5EF4-FFF2-40B4-BE49-F238E27FC236}">
              <a16:creationId xmlns:a16="http://schemas.microsoft.com/office/drawing/2014/main" id="{89DA15FF-6DFF-7C11-FC1E-99A268DB7B67}"/>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385702" y="21016148"/>
          <a:ext cx="7012555" cy="4675036"/>
        </a:xfrm>
        <a:prstGeom prst="rect">
          <a:avLst/>
        </a:prstGeom>
      </xdr:spPr>
    </xdr:pic>
    <xdr:clientData/>
  </xdr:twoCellAnchor>
  <xdr:twoCellAnchor>
    <xdr:from>
      <xdr:col>0</xdr:col>
      <xdr:colOff>7591778</xdr:colOff>
      <xdr:row>17</xdr:row>
      <xdr:rowOff>413926</xdr:rowOff>
    </xdr:from>
    <xdr:to>
      <xdr:col>0</xdr:col>
      <xdr:colOff>14901333</xdr:colOff>
      <xdr:row>17</xdr:row>
      <xdr:rowOff>4722519</xdr:rowOff>
    </xdr:to>
    <xdr:sp macro="" textlink="">
      <xdr:nvSpPr>
        <xdr:cNvPr id="3" name="テキスト ボックス 2">
          <a:extLst>
            <a:ext uri="{FF2B5EF4-FFF2-40B4-BE49-F238E27FC236}">
              <a16:creationId xmlns:a16="http://schemas.microsoft.com/office/drawing/2014/main" id="{29D26EB7-9078-7556-2D5F-BA3A0BEDD5C0}"/>
            </a:ext>
          </a:extLst>
        </xdr:cNvPr>
        <xdr:cNvSpPr txBox="1"/>
      </xdr:nvSpPr>
      <xdr:spPr>
        <a:xfrm>
          <a:off x="7591778" y="21270148"/>
          <a:ext cx="7309555" cy="43085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altLang="ja-JP" sz="1400" b="1" i="0">
              <a:solidFill>
                <a:schemeClr val="dk1"/>
              </a:solidFill>
              <a:effectLst/>
              <a:latin typeface="+mn-lt"/>
              <a:ea typeface="+mn-ea"/>
              <a:cs typeface="+mn-cs"/>
            </a:rPr>
            <a:t>SBOM</a:t>
          </a:r>
          <a:r>
            <a:rPr lang="ja-JP" altLang="en-US" sz="1400" b="1" i="0">
              <a:solidFill>
                <a:schemeClr val="dk1"/>
              </a:solidFill>
              <a:effectLst/>
              <a:latin typeface="+mn-lt"/>
              <a:ea typeface="+mn-ea"/>
              <a:cs typeface="+mn-cs"/>
            </a:rPr>
            <a:t>（エスボム）とは、ソフトウェアの構成品を誰が作り、何が含まれ、どのような構成となっているかなどが分かるようになっている「部品構成表」、つまり</a:t>
          </a:r>
          <a:r>
            <a:rPr lang="en-US" altLang="ja-JP" sz="1400" b="1" i="0">
              <a:solidFill>
                <a:schemeClr val="dk1"/>
              </a:solidFill>
              <a:effectLst/>
              <a:latin typeface="+mn-lt"/>
              <a:ea typeface="+mn-ea"/>
              <a:cs typeface="+mn-cs"/>
            </a:rPr>
            <a:t>Software Bill of Materials</a:t>
          </a:r>
          <a:r>
            <a:rPr lang="ja-JP" altLang="en-US" sz="1400" b="1" i="0">
              <a:solidFill>
                <a:schemeClr val="dk1"/>
              </a:solidFill>
              <a:effectLst/>
              <a:latin typeface="+mn-lt"/>
              <a:ea typeface="+mn-ea"/>
              <a:cs typeface="+mn-cs"/>
            </a:rPr>
            <a:t>の略称です。脆弱性管理に役立てようと、経済産業省は中小企業も含めた企業に向けて「ソフトウェア管理に向けた</a:t>
          </a:r>
          <a:r>
            <a:rPr lang="en-US" altLang="ja-JP" sz="1400" b="1" i="0">
              <a:solidFill>
                <a:schemeClr val="dk1"/>
              </a:solidFill>
              <a:effectLst/>
              <a:latin typeface="+mn-lt"/>
              <a:ea typeface="+mn-ea"/>
              <a:cs typeface="+mn-cs"/>
            </a:rPr>
            <a:t>SBOM</a:t>
          </a:r>
          <a:r>
            <a:rPr lang="ja-JP" altLang="en-US" sz="1400" b="1" i="0">
              <a:solidFill>
                <a:schemeClr val="dk1"/>
              </a:solidFill>
              <a:effectLst/>
              <a:latin typeface="+mn-lt"/>
              <a:ea typeface="+mn-ea"/>
              <a:cs typeface="+mn-cs"/>
            </a:rPr>
            <a:t>の導入に関する手引</a:t>
          </a:r>
          <a:r>
            <a:rPr lang="en-US" altLang="ja-JP" sz="1400" b="1" i="0">
              <a:solidFill>
                <a:schemeClr val="dk1"/>
              </a:solidFill>
              <a:effectLst/>
              <a:latin typeface="+mn-lt"/>
              <a:ea typeface="+mn-ea"/>
              <a:cs typeface="+mn-cs"/>
            </a:rPr>
            <a:t>ver2.0</a:t>
          </a:r>
          <a:r>
            <a:rPr lang="ja-JP" altLang="en-US" sz="1400" b="1" i="0">
              <a:solidFill>
                <a:schemeClr val="dk1"/>
              </a:solidFill>
              <a:effectLst/>
              <a:latin typeface="+mn-lt"/>
              <a:ea typeface="+mn-ea"/>
              <a:cs typeface="+mn-cs"/>
            </a:rPr>
            <a:t>」として公表しました。メリット・デメリットを含めて紹介します。</a:t>
          </a:r>
          <a:endParaRPr lang="en-US" altLang="ja-JP" sz="1400" b="1" i="0">
            <a:solidFill>
              <a:schemeClr val="dk1"/>
            </a:solidFill>
            <a:effectLst/>
            <a:latin typeface="+mn-lt"/>
            <a:ea typeface="+mn-ea"/>
            <a:cs typeface="+mn-cs"/>
          </a:endParaRPr>
        </a:p>
        <a:p>
          <a:pPr algn="l"/>
          <a:endParaRPr kumimoji="1" lang="en-US" altLang="ja-JP" sz="1400" b="1" i="0">
            <a:solidFill>
              <a:schemeClr val="dk1"/>
            </a:solidFill>
            <a:effectLst/>
            <a:latin typeface="+mn-lt"/>
            <a:ea typeface="+mn-ea"/>
            <a:cs typeface="+mn-cs"/>
          </a:endParaRPr>
        </a:p>
        <a:p>
          <a:r>
            <a:rPr kumimoji="1" lang="ja-JP" altLang="en-US" sz="1400" b="1" i="0">
              <a:solidFill>
                <a:schemeClr val="dk1"/>
              </a:solidFill>
              <a:effectLst/>
              <a:latin typeface="+mn-lt"/>
              <a:ea typeface="+mn-ea"/>
              <a:cs typeface="+mn-cs"/>
            </a:rPr>
            <a:t>　</a:t>
          </a:r>
          <a:r>
            <a:rPr lang="ja-JP" altLang="en-US" sz="1400" b="1" i="0">
              <a:solidFill>
                <a:schemeClr val="dk1"/>
              </a:solidFill>
              <a:effectLst/>
              <a:latin typeface="+mn-lt"/>
              <a:ea typeface="+mn-ea"/>
              <a:cs typeface="+mn-cs"/>
            </a:rPr>
            <a:t>たとえば、</a:t>
          </a:r>
          <a:r>
            <a:rPr lang="en-US" altLang="ja-JP" sz="1400" b="1" i="0">
              <a:solidFill>
                <a:schemeClr val="dk1"/>
              </a:solidFill>
              <a:effectLst/>
              <a:latin typeface="+mn-lt"/>
              <a:ea typeface="+mn-ea"/>
              <a:cs typeface="+mn-cs"/>
            </a:rPr>
            <a:t>2021</a:t>
          </a:r>
          <a:r>
            <a:rPr lang="ja-JP" altLang="en-US" sz="1400" b="1" i="0">
              <a:solidFill>
                <a:schemeClr val="dk1"/>
              </a:solidFill>
              <a:effectLst/>
              <a:latin typeface="+mn-lt"/>
              <a:ea typeface="+mn-ea"/>
              <a:cs typeface="+mn-cs"/>
            </a:rPr>
            <a:t>年には、</a:t>
          </a:r>
          <a:r>
            <a:rPr lang="en-US" altLang="ja-JP" sz="1400" b="1" i="0">
              <a:solidFill>
                <a:schemeClr val="dk1"/>
              </a:solidFill>
              <a:effectLst/>
              <a:latin typeface="+mn-lt"/>
              <a:ea typeface="+mn-ea"/>
              <a:cs typeface="+mn-cs"/>
            </a:rPr>
            <a:t>Web</a:t>
          </a:r>
          <a:r>
            <a:rPr lang="ja-JP" altLang="en-US" sz="1400" b="1" i="0">
              <a:solidFill>
                <a:schemeClr val="dk1"/>
              </a:solidFill>
              <a:effectLst/>
              <a:latin typeface="+mn-lt"/>
              <a:ea typeface="+mn-ea"/>
              <a:cs typeface="+mn-cs"/>
            </a:rPr>
            <a:t>サーバーなどのログの管理などに広く使われ、「世界中の</a:t>
          </a:r>
          <a:r>
            <a:rPr lang="en-US" altLang="ja-JP" sz="1400" b="1" i="0">
              <a:solidFill>
                <a:schemeClr val="dk1"/>
              </a:solidFill>
              <a:effectLst/>
              <a:latin typeface="+mn-lt"/>
              <a:ea typeface="+mn-ea"/>
              <a:cs typeface="+mn-cs"/>
            </a:rPr>
            <a:t>Web</a:t>
          </a:r>
          <a:r>
            <a:rPr lang="ja-JP" altLang="en-US" sz="1400" b="1" i="0">
              <a:solidFill>
                <a:schemeClr val="dk1"/>
              </a:solidFill>
              <a:effectLst/>
              <a:latin typeface="+mn-lt"/>
              <a:ea typeface="+mn-ea"/>
              <a:cs typeface="+mn-cs"/>
            </a:rPr>
            <a:t>サーバーの約</a:t>
          </a:r>
          <a:r>
            <a:rPr lang="en-US" altLang="ja-JP" sz="1400" b="1" i="0">
              <a:solidFill>
                <a:schemeClr val="dk1"/>
              </a:solidFill>
              <a:effectLst/>
              <a:latin typeface="+mn-lt"/>
              <a:ea typeface="+mn-ea"/>
              <a:cs typeface="+mn-cs"/>
            </a:rPr>
            <a:t>3</a:t>
          </a:r>
          <a:r>
            <a:rPr lang="ja-JP" altLang="en-US" sz="1400" b="1" i="0">
              <a:solidFill>
                <a:schemeClr val="dk1"/>
              </a:solidFill>
              <a:effectLst/>
              <a:latin typeface="+mn-lt"/>
              <a:ea typeface="+mn-ea"/>
              <a:cs typeface="+mn-cs"/>
            </a:rPr>
            <a:t>分の</a:t>
          </a:r>
          <a:r>
            <a:rPr lang="en-US" altLang="ja-JP" sz="1400" b="1" i="0">
              <a:solidFill>
                <a:schemeClr val="dk1"/>
              </a:solidFill>
              <a:effectLst/>
              <a:latin typeface="+mn-lt"/>
              <a:ea typeface="+mn-ea"/>
              <a:cs typeface="+mn-cs"/>
            </a:rPr>
            <a:t>1</a:t>
          </a:r>
          <a:r>
            <a:rPr lang="ja-JP" altLang="en-US" sz="1400" b="1" i="0">
              <a:solidFill>
                <a:schemeClr val="dk1"/>
              </a:solidFill>
              <a:effectLst/>
              <a:latin typeface="+mn-lt"/>
              <a:ea typeface="+mn-ea"/>
              <a:cs typeface="+mn-cs"/>
            </a:rPr>
            <a:t>が使用している」とも言われる「</a:t>
          </a:r>
          <a:r>
            <a:rPr lang="en-US" altLang="ja-JP" sz="1400" b="1" i="0">
              <a:solidFill>
                <a:schemeClr val="dk1"/>
              </a:solidFill>
              <a:effectLst/>
              <a:latin typeface="+mn-lt"/>
              <a:ea typeface="+mn-ea"/>
              <a:cs typeface="+mn-cs"/>
            </a:rPr>
            <a:t>Apache Log4j</a:t>
          </a:r>
          <a:r>
            <a:rPr lang="ja-JP" altLang="en-US" sz="1400" b="1" i="0">
              <a:solidFill>
                <a:schemeClr val="dk1"/>
              </a:solidFill>
              <a:effectLst/>
              <a:latin typeface="+mn-lt"/>
              <a:ea typeface="+mn-ea"/>
              <a:cs typeface="+mn-cs"/>
            </a:rPr>
            <a:t>（アパッチ　ログフォージェイ）」に脆弱性「</a:t>
          </a:r>
          <a:r>
            <a:rPr lang="en-US" altLang="ja-JP" sz="1400" b="1" i="0">
              <a:solidFill>
                <a:schemeClr val="dk1"/>
              </a:solidFill>
              <a:effectLst/>
              <a:latin typeface="+mn-lt"/>
              <a:ea typeface="+mn-ea"/>
              <a:cs typeface="+mn-cs"/>
            </a:rPr>
            <a:t>Log4Shell</a:t>
          </a:r>
          <a:r>
            <a:rPr lang="ja-JP" altLang="en-US" sz="1400" b="1" i="0">
              <a:solidFill>
                <a:schemeClr val="dk1"/>
              </a:solidFill>
              <a:effectLst/>
              <a:latin typeface="+mn-lt"/>
              <a:ea typeface="+mn-ea"/>
              <a:cs typeface="+mn-cs"/>
            </a:rPr>
            <a:t>」が見つかり、世界各地でサイバー攻撃が観測されました。</a:t>
          </a:r>
        </a:p>
        <a:p>
          <a:r>
            <a:rPr lang="ja-JP" altLang="en-US" sz="1400" b="1" i="0">
              <a:solidFill>
                <a:schemeClr val="dk1"/>
              </a:solidFill>
              <a:effectLst/>
              <a:latin typeface="+mn-lt"/>
              <a:ea typeface="+mn-ea"/>
              <a:cs typeface="+mn-cs"/>
            </a:rPr>
            <a:t>　「</a:t>
          </a:r>
          <a:r>
            <a:rPr lang="en-US" altLang="ja-JP" sz="1400" b="1" i="0">
              <a:solidFill>
                <a:schemeClr val="dk1"/>
              </a:solidFill>
              <a:effectLst/>
              <a:latin typeface="+mn-lt"/>
              <a:ea typeface="+mn-ea"/>
              <a:cs typeface="+mn-cs"/>
            </a:rPr>
            <a:t>Apache Log4j</a:t>
          </a:r>
          <a:r>
            <a:rPr lang="ja-JP" altLang="en-US" sz="1400" b="1" i="0">
              <a:solidFill>
                <a:schemeClr val="dk1"/>
              </a:solidFill>
              <a:effectLst/>
              <a:latin typeface="+mn-lt"/>
              <a:ea typeface="+mn-ea"/>
              <a:cs typeface="+mn-cs"/>
            </a:rPr>
            <a:t>」のように、様々な</a:t>
          </a:r>
          <a:r>
            <a:rPr lang="en-US" altLang="ja-JP" sz="1400" b="1" i="0">
              <a:solidFill>
                <a:schemeClr val="dk1"/>
              </a:solidFill>
              <a:effectLst/>
              <a:latin typeface="+mn-lt"/>
              <a:ea typeface="+mn-ea"/>
              <a:cs typeface="+mn-cs"/>
            </a:rPr>
            <a:t>Web</a:t>
          </a:r>
          <a:r>
            <a:rPr lang="ja-JP" altLang="en-US" sz="1400" b="1" i="0">
              <a:solidFill>
                <a:schemeClr val="dk1"/>
              </a:solidFill>
              <a:effectLst/>
              <a:latin typeface="+mn-lt"/>
              <a:ea typeface="+mn-ea"/>
              <a:cs typeface="+mn-cs"/>
            </a:rPr>
            <a:t>ツールの中に組み込まれているプログラムに脆弱性が見つかった場合、企業ではどのツールに使われているのか、すぐに見つけるのが難しい場合があります。しかし、</a:t>
          </a:r>
          <a:r>
            <a:rPr lang="en-US" altLang="ja-JP" sz="1400" b="1" i="0">
              <a:solidFill>
                <a:schemeClr val="dk1"/>
              </a:solidFill>
              <a:effectLst/>
              <a:latin typeface="+mn-lt"/>
              <a:ea typeface="+mn-ea"/>
              <a:cs typeface="+mn-cs"/>
            </a:rPr>
            <a:t>SBOM</a:t>
          </a:r>
          <a:r>
            <a:rPr lang="ja-JP" altLang="en-US" sz="1400" b="1" i="0">
              <a:solidFill>
                <a:schemeClr val="dk1"/>
              </a:solidFill>
              <a:effectLst/>
              <a:latin typeface="+mn-lt"/>
              <a:ea typeface="+mn-ea"/>
              <a:cs typeface="+mn-cs"/>
            </a:rPr>
            <a:t>をもとにソフトウェアの構成と依存関係が分かれば、対応までの時間を短縮できる可能性があります。</a:t>
          </a:r>
        </a:p>
        <a:p>
          <a:pPr algn="l"/>
          <a:endParaRPr kumimoji="1" lang="ja-JP" altLang="en-US" sz="1400" b="1">
            <a:solidFill>
              <a:srgbClr val="FF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07841D-8FC2-43DF-96B5-3B91945092C3}" name="テーブル1" displayName="テーブル1" ref="C27:E28" totalsRowShown="0" headerRowDxfId="13" dataDxfId="11" headerRowBorderDxfId="12" tableBorderDxfId="10" totalsRowBorderDxfId="9" headerRowCellStyle="標準 2">
  <autoFilter ref="C27:E28" xr:uid="{9807841D-8FC2-43DF-96B5-3B91945092C3}"/>
  <tableColumns count="3">
    <tableColumn id="1" xr3:uid="{6E006F73-B265-4EE3-8391-E71F4B22D1F6}" name="　" dataDxfId="8"/>
    <tableColumn id="2" xr3:uid="{988D7C61-172E-45E7-B531-3776D2125DCE}" name="列1" dataDxfId="7"/>
    <tableColumn id="3" xr3:uid="{85CE4AB0-DF1D-4633-A7C5-2B9921906653}" name="列2" dataDxfId="6"/>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ellness-news.co.jp/posts/20241010-4/" TargetMode="External"/><Relationship Id="rId7" Type="http://schemas.openxmlformats.org/officeDocument/2006/relationships/drawing" Target="../drawings/drawing9.xml"/><Relationship Id="rId2" Type="http://schemas.openxmlformats.org/officeDocument/2006/relationships/hyperlink" Target="http://www.labornetjp.org/news/2024/1728553401552staff01" TargetMode="External"/><Relationship Id="rId1" Type="http://schemas.openxmlformats.org/officeDocument/2006/relationships/hyperlink" Target="https://topics.smt.docomo.ne.jp/article/netkeizai/business/netkeizai-12631?utm_source=dnews&amp;utm_medium=article&amp;utm_campaign=contentsmatch1" TargetMode="External"/><Relationship Id="rId6" Type="http://schemas.openxmlformats.org/officeDocument/2006/relationships/printerSettings" Target="../printerSettings/printerSettings10.bin"/><Relationship Id="rId5" Type="http://schemas.openxmlformats.org/officeDocument/2006/relationships/hyperlink" Target="https://shokuhin.net/106856/2024/10/07/ryutu/souzai/" TargetMode="External"/><Relationship Id="rId4" Type="http://schemas.openxmlformats.org/officeDocument/2006/relationships/hyperlink" Target="https://www.metro.tokyo.lg.jp/tosei/hodohappyo/press/2024/10/08/03.html"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nordot.app/1215257407887720803?c=113147194022725109" TargetMode="External"/><Relationship Id="rId3" Type="http://schemas.openxmlformats.org/officeDocument/2006/relationships/hyperlink" Target="https://news.yahoo.co.jp/articles/1c4426d46e564f79d23e891b613fc5b96f77cb18" TargetMode="External"/><Relationship Id="rId7" Type="http://schemas.openxmlformats.org/officeDocument/2006/relationships/hyperlink" Target="https://news.yahoo.co.jp/articles/4c516acd7c165d9b862fe8641a445b254e497b0e" TargetMode="External"/><Relationship Id="rId2" Type="http://schemas.openxmlformats.org/officeDocument/2006/relationships/hyperlink" Target="https://news.goo.ne.jp/article/tvasahinews/business/tvasahinews-000377399.html" TargetMode="External"/><Relationship Id="rId1" Type="http://schemas.openxmlformats.org/officeDocument/2006/relationships/hyperlink" Target="https://www.chibanippo.co.jp/news/national/1288231" TargetMode="External"/><Relationship Id="rId6" Type="http://schemas.openxmlformats.org/officeDocument/2006/relationships/hyperlink" Target="https://www3.nhk.or.jp/lnews/yamaguchi/20241005/4060021379.html" TargetMode="External"/><Relationship Id="rId11" Type="http://schemas.openxmlformats.org/officeDocument/2006/relationships/drawing" Target="../drawings/drawing5.xml"/><Relationship Id="rId5" Type="http://schemas.openxmlformats.org/officeDocument/2006/relationships/hyperlink" Target="https://www.shikoku-np.co.jp/national/main/20241010000519" TargetMode="External"/><Relationship Id="rId10" Type="http://schemas.openxmlformats.org/officeDocument/2006/relationships/printerSettings" Target="../printerSettings/printerSettings5.bin"/><Relationship Id="rId4" Type="http://schemas.openxmlformats.org/officeDocument/2006/relationships/hyperlink" Target="https://www.shikoku-np.co.jp/national/main/20241010000519" TargetMode="External"/><Relationship Id="rId9" Type="http://schemas.openxmlformats.org/officeDocument/2006/relationships/hyperlink" Target="https://www.pref.gifu.lg.jp/site/pressrelease/391987.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nna.jp/news/2713289" TargetMode="External"/><Relationship Id="rId3" Type="http://schemas.openxmlformats.org/officeDocument/2006/relationships/hyperlink" Target="https://www.vietnam.vn/ja/dieu-tra-xu-ly-vu-nghi-ngo-ngo-doc-thuc-pham-tai-truong-cao-dang-lao-cai/" TargetMode="External"/><Relationship Id="rId7" Type="http://schemas.openxmlformats.org/officeDocument/2006/relationships/hyperlink" Target="https://www.brasilnippou.com/2024/241009-23colonia.html" TargetMode="External"/><Relationship Id="rId12" Type="http://schemas.openxmlformats.org/officeDocument/2006/relationships/printerSettings" Target="../printerSettings/printerSettings6.bin"/><Relationship Id="rId2" Type="http://schemas.openxmlformats.org/officeDocument/2006/relationships/hyperlink" Target="https://news.nifty.com/article/world/china/12181-3465333/" TargetMode="External"/><Relationship Id="rId1" Type="http://schemas.openxmlformats.org/officeDocument/2006/relationships/hyperlink" Target="https://www.vietnam.vn/ja/6-hoc-sinh-nghi-ngo-doc-thuc-pham-tai-truong-le-quy-don-da-xuat-vien-suc-khoe-on-dinh/" TargetMode="External"/><Relationship Id="rId6" Type="http://schemas.openxmlformats.org/officeDocument/2006/relationships/hyperlink" Target="https://www.greatitalianfoodtrade.it/ja/%E3%83%A9%E3%83%99%E3%83%AB/EU%E5%8F%B8%E6%B3%95%E8%A3%81%E5%88%A4%E6%89%80%E3%81%8B%E3%82%89%E8%82%89%E3%81%AB%E3%82%B4%E3%83%BC%E3%82%B5%E3%82%A4%E3%83%B3%E3%81%8C%E5%87%BA%E3%81%9F/" TargetMode="External"/><Relationship Id="rId11" Type="http://schemas.openxmlformats.org/officeDocument/2006/relationships/hyperlink" Target="https://iflyer.tv/article/2024/10/06/hong-kong-drinks/" TargetMode="External"/><Relationship Id="rId5" Type="http://schemas.openxmlformats.org/officeDocument/2006/relationships/hyperlink" Target="https://www.jetro.go.jp/biznews/2024/10/c0de2ae706dc8938.html" TargetMode="External"/><Relationship Id="rId10" Type="http://schemas.openxmlformats.org/officeDocument/2006/relationships/hyperlink" Target="https://www3.nhk.or.jp/news/html/20241009/k10014604671000.html" TargetMode="External"/><Relationship Id="rId4" Type="http://schemas.openxmlformats.org/officeDocument/2006/relationships/hyperlink" Target="https://news.goo.ne.jp/article/recordchina/business/recordchina-RC_941613.html" TargetMode="External"/><Relationship Id="rId9" Type="http://schemas.openxmlformats.org/officeDocument/2006/relationships/hyperlink" Target="https://moneyworld.jp/news/05_00145083_news"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topLeftCell="A3" zoomScaleNormal="100" workbookViewId="0">
      <selection activeCell="A10" sqref="A10:H20"/>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84" t="s">
        <v>0</v>
      </c>
      <c r="B1" s="85"/>
      <c r="C1" s="85" t="s">
        <v>1</v>
      </c>
      <c r="D1" s="85"/>
      <c r="E1" s="85"/>
      <c r="F1" s="85"/>
      <c r="G1" s="85"/>
      <c r="H1" s="85"/>
      <c r="I1" s="61"/>
    </row>
    <row r="2" spans="1:9">
      <c r="A2" s="86" t="s">
        <v>2</v>
      </c>
      <c r="B2" s="87"/>
      <c r="C2" s="87"/>
      <c r="D2" s="87"/>
      <c r="E2" s="87"/>
      <c r="F2" s="87"/>
      <c r="G2" s="87"/>
      <c r="H2" s="87"/>
      <c r="I2" s="61"/>
    </row>
    <row r="3" spans="1:9" ht="15.75" customHeight="1">
      <c r="A3" s="574" t="s">
        <v>3</v>
      </c>
      <c r="B3" s="575"/>
      <c r="C3" s="575"/>
      <c r="D3" s="575"/>
      <c r="E3" s="575"/>
      <c r="F3" s="575"/>
      <c r="G3" s="575"/>
      <c r="H3" s="576"/>
      <c r="I3" s="61"/>
    </row>
    <row r="4" spans="1:9">
      <c r="A4" s="86" t="s">
        <v>4</v>
      </c>
      <c r="B4" s="87"/>
      <c r="C4" s="87"/>
      <c r="D4" s="87"/>
      <c r="E4" s="87"/>
      <c r="F4" s="87"/>
      <c r="G4" s="87"/>
      <c r="H4" s="87"/>
      <c r="I4" s="61"/>
    </row>
    <row r="5" spans="1:9">
      <c r="A5" s="86" t="s">
        <v>5</v>
      </c>
      <c r="B5" s="87"/>
      <c r="C5" s="87"/>
      <c r="D5" s="87"/>
      <c r="E5" s="87"/>
      <c r="F5" s="87"/>
      <c r="G5" s="87"/>
      <c r="H5" s="87"/>
      <c r="I5" s="61"/>
    </row>
    <row r="6" spans="1:9">
      <c r="A6" s="88" t="s">
        <v>2</v>
      </c>
      <c r="B6" s="89"/>
      <c r="C6" s="89"/>
      <c r="D6" s="89"/>
      <c r="E6" s="89"/>
      <c r="F6" s="89"/>
      <c r="G6" s="89"/>
      <c r="H6" s="89"/>
      <c r="I6" s="61"/>
    </row>
    <row r="7" spans="1:9">
      <c r="A7" s="88"/>
      <c r="B7" s="89"/>
      <c r="C7" s="89"/>
      <c r="D7" s="89"/>
      <c r="E7" s="89"/>
      <c r="F7" s="89"/>
      <c r="G7" s="89"/>
      <c r="H7" s="89"/>
      <c r="I7" s="61"/>
    </row>
    <row r="8" spans="1:9">
      <c r="A8" s="88" t="s">
        <v>6</v>
      </c>
      <c r="B8" s="89"/>
      <c r="C8" s="89"/>
      <c r="D8" s="89"/>
      <c r="E8" s="89"/>
      <c r="F8" s="89"/>
      <c r="G8" s="89"/>
      <c r="H8" s="89"/>
      <c r="I8" s="61"/>
    </row>
    <row r="9" spans="1:9">
      <c r="A9" s="90" t="s">
        <v>7</v>
      </c>
      <c r="B9" s="91"/>
      <c r="C9" s="91"/>
      <c r="D9" s="91"/>
      <c r="E9" s="91"/>
      <c r="F9" s="91"/>
      <c r="G9" s="91"/>
      <c r="H9" s="91"/>
      <c r="I9" s="61"/>
    </row>
    <row r="10" spans="1:9" ht="15" customHeight="1">
      <c r="A10" s="197" t="s">
        <v>8</v>
      </c>
      <c r="B10" s="102" t="str">
        <f>+'40　食中毒記事等 '!A2</f>
        <v>千葉市の居酒屋で食中毒　鶏のたたきなど食べた８人症状　カンピロバクター検出</v>
      </c>
      <c r="C10" s="102"/>
      <c r="D10" s="104"/>
      <c r="E10" s="102"/>
      <c r="F10" s="105"/>
      <c r="G10" s="103"/>
      <c r="H10" s="103"/>
      <c r="I10" s="61"/>
    </row>
    <row r="11" spans="1:9" ht="15" customHeight="1">
      <c r="A11" s="197" t="s">
        <v>9</v>
      </c>
      <c r="B11" s="102" t="str">
        <f>+'40　ノロウイルス関連情報 '!H72</f>
        <v>管理レベル「1」　</v>
      </c>
      <c r="C11" s="102"/>
      <c r="D11" s="102" t="s">
        <v>10</v>
      </c>
      <c r="E11" s="102"/>
      <c r="F11" s="104">
        <f>+'40　ノロウイルス関連情報 '!G73</f>
        <v>2.67</v>
      </c>
      <c r="G11" s="102" t="str">
        <f>+'40　ノロウイルス関連情報 '!H73</f>
        <v>　：先週より</v>
      </c>
      <c r="H11" s="225">
        <f>+'40　ノロウイルス関連情報 '!I73</f>
        <v>0.31000000000000005</v>
      </c>
      <c r="I11" s="61"/>
    </row>
    <row r="12" spans="1:9" s="69" customFormat="1" ht="15" customHeight="1">
      <c r="A12" s="106" t="s">
        <v>11</v>
      </c>
      <c r="B12" s="580" t="str">
        <f>+'40 残留農薬など'!A2</f>
        <v xml:space="preserve">日本から輸入の長ネギ、水際検査で不合格 残留農薬に関する規定違反で - 農業ビジネス </v>
      </c>
      <c r="C12" s="580"/>
      <c r="D12" s="580"/>
      <c r="E12" s="580"/>
      <c r="F12" s="580"/>
      <c r="G12" s="580"/>
      <c r="H12" s="107"/>
      <c r="I12" s="68"/>
    </row>
    <row r="13" spans="1:9" ht="15" customHeight="1">
      <c r="A13" s="101" t="s">
        <v>12</v>
      </c>
      <c r="B13" s="580" t="str">
        <f>+'40　食品表示'!A2</f>
        <v xml:space="preserve">消費者庁、食品表示のデジタル活用検討会の初会合 各国の状況や技術課題を確認 </v>
      </c>
      <c r="C13" s="580"/>
      <c r="D13" s="580"/>
      <c r="E13" s="580"/>
      <c r="F13" s="580"/>
      <c r="G13" s="580"/>
      <c r="H13" s="103"/>
      <c r="I13" s="61"/>
    </row>
    <row r="14" spans="1:9" ht="15" customHeight="1">
      <c r="A14" s="101" t="s">
        <v>13</v>
      </c>
      <c r="B14" s="103" t="str">
        <f>+'40 海外情報'!A2</f>
        <v>加工肉業者、約４５００トンの肉を回収 食中毒菌リステリア汚染の恐れ 米</v>
      </c>
      <c r="D14" s="103"/>
      <c r="E14" s="103"/>
      <c r="F14" s="103"/>
      <c r="G14" s="103"/>
      <c r="H14" s="103"/>
      <c r="I14" s="61"/>
    </row>
    <row r="15" spans="1:9" ht="15" customHeight="1">
      <c r="A15" s="108" t="s">
        <v>14</v>
      </c>
      <c r="B15" s="109" t="str">
        <f>+'40 海外情報'!A5</f>
        <v xml:space="preserve">ル・クイドン学校で食中毒の疑いのある生徒6人が退院し、健康状態は安定している - Vietnam.vn </v>
      </c>
      <c r="C15" s="577" t="s">
        <v>15</v>
      </c>
      <c r="D15" s="577"/>
      <c r="E15" s="577"/>
      <c r="F15" s="577"/>
      <c r="G15" s="577"/>
      <c r="H15" s="578"/>
      <c r="I15" s="61"/>
    </row>
    <row r="16" spans="1:9" ht="15" customHeight="1">
      <c r="A16" s="101" t="s">
        <v>16</v>
      </c>
      <c r="B16" s="102" t="str">
        <f>+'39　感染症情報'!B2</f>
        <v>2024年第38週（9月16日〜9月22日）</v>
      </c>
      <c r="C16" s="103"/>
      <c r="D16" s="102" t="s">
        <v>17</v>
      </c>
      <c r="E16" s="103"/>
      <c r="F16" s="103"/>
      <c r="G16" s="103"/>
      <c r="H16" s="103"/>
      <c r="I16" s="61"/>
    </row>
    <row r="17" spans="1:16" ht="15" customHeight="1">
      <c r="A17" s="101" t="s">
        <v>18</v>
      </c>
      <c r="B17" s="579" t="str">
        <f>+'39　感染症情報'!B2</f>
        <v>2024年第38週（9月16日〜9月22日）</v>
      </c>
      <c r="C17" s="579"/>
      <c r="D17" s="579"/>
      <c r="E17" s="579"/>
      <c r="F17" s="579"/>
      <c r="G17" s="579"/>
      <c r="H17" s="103"/>
      <c r="I17" s="61"/>
    </row>
    <row r="18" spans="1:16" ht="15" customHeight="1">
      <c r="A18" s="101" t="s">
        <v>19</v>
      </c>
      <c r="B18" s="165" t="str">
        <f>+'40 衛生訓話 '!A2</f>
        <v>今週のお題(論理的に食品安全の仕組みを整えましょう)</v>
      </c>
      <c r="C18" s="103"/>
      <c r="D18" s="103"/>
      <c r="E18" s="103"/>
      <c r="F18" s="110"/>
      <c r="G18" s="103"/>
      <c r="H18" s="103"/>
      <c r="I18" s="61"/>
    </row>
    <row r="19" spans="1:16" ht="15" customHeight="1">
      <c r="A19" s="101" t="s">
        <v>20</v>
      </c>
      <c r="B19" s="165" t="s">
        <v>410</v>
      </c>
      <c r="C19" s="103"/>
      <c r="D19" s="103"/>
      <c r="E19" s="103"/>
      <c r="F19" s="103" t="s">
        <v>17</v>
      </c>
      <c r="G19" s="103"/>
      <c r="H19" s="103"/>
      <c r="I19" s="61"/>
      <c r="P19" t="s">
        <v>21</v>
      </c>
    </row>
    <row r="20" spans="1:16" ht="15" customHeight="1">
      <c r="A20" s="101" t="s">
        <v>17</v>
      </c>
      <c r="C20" s="103"/>
      <c r="D20" s="103"/>
      <c r="E20" s="103"/>
      <c r="F20" s="103"/>
      <c r="G20" s="103"/>
      <c r="H20" s="103"/>
      <c r="I20" s="61"/>
      <c r="L20" t="s">
        <v>15</v>
      </c>
    </row>
    <row r="21" spans="1:16">
      <c r="A21" s="90" t="s">
        <v>7</v>
      </c>
      <c r="B21" s="91"/>
      <c r="C21" s="91"/>
      <c r="D21" s="91"/>
      <c r="E21" s="91"/>
      <c r="F21" s="91"/>
      <c r="G21" s="91"/>
      <c r="H21" s="91"/>
      <c r="I21" s="61"/>
    </row>
    <row r="22" spans="1:16">
      <c r="A22" s="88" t="s">
        <v>17</v>
      </c>
      <c r="B22" s="89"/>
      <c r="C22" s="89"/>
      <c r="D22" s="89"/>
      <c r="E22" s="89"/>
      <c r="F22" s="89"/>
      <c r="G22" s="89"/>
      <c r="H22" s="89"/>
      <c r="I22" s="61"/>
    </row>
    <row r="23" spans="1:16">
      <c r="A23" s="62" t="s">
        <v>22</v>
      </c>
      <c r="I23" s="61"/>
    </row>
    <row r="24" spans="1:16">
      <c r="A24" s="61"/>
      <c r="I24" s="61"/>
    </row>
    <row r="25" spans="1:16">
      <c r="A25" s="61"/>
      <c r="I25" s="61"/>
    </row>
    <row r="26" spans="1:16">
      <c r="A26" s="61"/>
      <c r="I26" s="61"/>
    </row>
    <row r="27" spans="1:16">
      <c r="A27" s="61"/>
      <c r="I27" s="61"/>
    </row>
    <row r="28" spans="1:16">
      <c r="A28" s="61"/>
      <c r="I28" s="61"/>
    </row>
    <row r="29" spans="1:16">
      <c r="A29" s="61"/>
      <c r="I29" s="61"/>
    </row>
    <row r="30" spans="1:16">
      <c r="A30" s="61"/>
      <c r="H30" t="s">
        <v>23</v>
      </c>
      <c r="I30" s="61"/>
    </row>
    <row r="31" spans="1:16">
      <c r="A31" s="61"/>
      <c r="I31" s="61"/>
    </row>
    <row r="32" spans="1:16">
      <c r="A32" s="61"/>
      <c r="I32" s="61"/>
    </row>
    <row r="33" spans="1:9">
      <c r="A33" s="61"/>
      <c r="I33" s="61"/>
    </row>
    <row r="34" spans="1:9" ht="13.8" thickBot="1">
      <c r="A34" s="63"/>
      <c r="B34" s="64"/>
      <c r="C34" s="64"/>
      <c r="D34" s="64"/>
      <c r="E34" s="64"/>
      <c r="F34" s="64"/>
      <c r="G34" s="64"/>
      <c r="H34" s="64"/>
      <c r="I34" s="61"/>
    </row>
    <row r="35" spans="1:9" ht="13.8" thickTop="1"/>
    <row r="38" spans="1:9" ht="24.6">
      <c r="A38" s="71" t="s">
        <v>24</v>
      </c>
    </row>
    <row r="39" spans="1:9" ht="40.5" customHeight="1">
      <c r="A39" s="581" t="s">
        <v>25</v>
      </c>
      <c r="B39" s="581"/>
      <c r="C39" s="581"/>
      <c r="D39" s="581"/>
      <c r="E39" s="581"/>
      <c r="F39" s="581"/>
      <c r="G39" s="581"/>
    </row>
    <row r="40" spans="1:9" ht="30.75" customHeight="1">
      <c r="A40" s="573" t="s">
        <v>26</v>
      </c>
      <c r="B40" s="573"/>
      <c r="C40" s="573"/>
      <c r="D40" s="573"/>
      <c r="E40" s="573"/>
      <c r="F40" s="573"/>
      <c r="G40" s="573"/>
    </row>
    <row r="41" spans="1:9" ht="15">
      <c r="A41" s="72"/>
    </row>
    <row r="42" spans="1:9" ht="69.75" customHeight="1">
      <c r="A42" s="568" t="s">
        <v>27</v>
      </c>
      <c r="B42" s="568"/>
      <c r="C42" s="568"/>
      <c r="D42" s="568"/>
      <c r="E42" s="568"/>
      <c r="F42" s="568"/>
      <c r="G42" s="568"/>
    </row>
    <row r="43" spans="1:9" ht="35.25" customHeight="1">
      <c r="A43" s="573" t="s">
        <v>28</v>
      </c>
      <c r="B43" s="573"/>
      <c r="C43" s="573"/>
      <c r="D43" s="573"/>
      <c r="E43" s="573"/>
      <c r="F43" s="573"/>
      <c r="G43" s="573"/>
    </row>
    <row r="44" spans="1:9" ht="59.25" customHeight="1">
      <c r="A44" s="568" t="s">
        <v>29</v>
      </c>
      <c r="B44" s="568"/>
      <c r="C44" s="568"/>
      <c r="D44" s="568"/>
      <c r="E44" s="568"/>
      <c r="F44" s="568"/>
      <c r="G44" s="568"/>
    </row>
    <row r="45" spans="1:9" ht="15">
      <c r="A45" s="73"/>
    </row>
    <row r="46" spans="1:9" ht="27.75" customHeight="1">
      <c r="A46" s="570" t="s">
        <v>30</v>
      </c>
      <c r="B46" s="570"/>
      <c r="C46" s="570"/>
      <c r="D46" s="570"/>
      <c r="E46" s="570"/>
      <c r="F46" s="570"/>
      <c r="G46" s="570"/>
    </row>
    <row r="47" spans="1:9" ht="53.25" customHeight="1">
      <c r="A47" s="569" t="s">
        <v>31</v>
      </c>
      <c r="B47" s="568"/>
      <c r="C47" s="568"/>
      <c r="D47" s="568"/>
      <c r="E47" s="568"/>
      <c r="F47" s="568"/>
      <c r="G47" s="568"/>
    </row>
    <row r="48" spans="1:9" ht="15">
      <c r="A48" s="73"/>
    </row>
    <row r="49" spans="1:7" ht="32.25" customHeight="1">
      <c r="A49" s="570" t="s">
        <v>32</v>
      </c>
      <c r="B49" s="570"/>
      <c r="C49" s="570"/>
      <c r="D49" s="570"/>
      <c r="E49" s="570"/>
      <c r="F49" s="570"/>
      <c r="G49" s="570"/>
    </row>
    <row r="50" spans="1:7" ht="15">
      <c r="A50" s="72"/>
    </row>
    <row r="51" spans="1:7" ht="87" customHeight="1">
      <c r="A51" s="569" t="s">
        <v>33</v>
      </c>
      <c r="B51" s="568"/>
      <c r="C51" s="568"/>
      <c r="D51" s="568"/>
      <c r="E51" s="568"/>
      <c r="F51" s="568"/>
      <c r="G51" s="568"/>
    </row>
    <row r="52" spans="1:7" ht="15">
      <c r="A52" s="73"/>
    </row>
    <row r="53" spans="1:7" ht="32.25" customHeight="1">
      <c r="A53" s="570" t="s">
        <v>34</v>
      </c>
      <c r="B53" s="570"/>
      <c r="C53" s="570"/>
      <c r="D53" s="570"/>
      <c r="E53" s="570"/>
      <c r="F53" s="570"/>
      <c r="G53" s="570"/>
    </row>
    <row r="54" spans="1:7" ht="29.25" customHeight="1">
      <c r="A54" s="568" t="s">
        <v>35</v>
      </c>
      <c r="B54" s="568"/>
      <c r="C54" s="568"/>
      <c r="D54" s="568"/>
      <c r="E54" s="568"/>
      <c r="F54" s="568"/>
      <c r="G54" s="568"/>
    </row>
    <row r="55" spans="1:7" ht="15">
      <c r="A55" s="73"/>
    </row>
    <row r="56" spans="1:7" s="69" customFormat="1" ht="110.25" customHeight="1">
      <c r="A56" s="571" t="s">
        <v>36</v>
      </c>
      <c r="B56" s="572"/>
      <c r="C56" s="572"/>
      <c r="D56" s="572"/>
      <c r="E56" s="572"/>
      <c r="F56" s="572"/>
      <c r="G56" s="572"/>
    </row>
    <row r="57" spans="1:7" ht="34.5" customHeight="1">
      <c r="A57" s="573" t="s">
        <v>37</v>
      </c>
      <c r="B57" s="573"/>
      <c r="C57" s="573"/>
      <c r="D57" s="573"/>
      <c r="E57" s="573"/>
      <c r="F57" s="573"/>
      <c r="G57" s="573"/>
    </row>
    <row r="58" spans="1:7" ht="114" customHeight="1">
      <c r="A58" s="569" t="s">
        <v>38</v>
      </c>
      <c r="B58" s="568"/>
      <c r="C58" s="568"/>
      <c r="D58" s="568"/>
      <c r="E58" s="568"/>
      <c r="F58" s="568"/>
      <c r="G58" s="568"/>
    </row>
    <row r="59" spans="1:7" ht="109.5" customHeight="1">
      <c r="A59" s="568"/>
      <c r="B59" s="568"/>
      <c r="C59" s="568"/>
      <c r="D59" s="568"/>
      <c r="E59" s="568"/>
      <c r="F59" s="568"/>
      <c r="G59" s="568"/>
    </row>
    <row r="60" spans="1:7" ht="15">
      <c r="A60" s="73"/>
    </row>
    <row r="61" spans="1:7" s="70" customFormat="1" ht="57.75" customHeight="1">
      <c r="A61" s="568"/>
      <c r="B61" s="568"/>
      <c r="C61" s="568"/>
      <c r="D61" s="568"/>
      <c r="E61" s="568"/>
      <c r="F61" s="568"/>
      <c r="G61" s="568"/>
    </row>
  </sheetData>
  <mergeCells count="21">
    <mergeCell ref="A3:H3"/>
    <mergeCell ref="C15:H15"/>
    <mergeCell ref="B17:G17"/>
    <mergeCell ref="B12:G12"/>
    <mergeCell ref="A39:G39"/>
    <mergeCell ref="B13:G13"/>
    <mergeCell ref="A47:G47"/>
    <mergeCell ref="A46:G46"/>
    <mergeCell ref="A53:G53"/>
    <mergeCell ref="A40:G40"/>
    <mergeCell ref="A42:G42"/>
    <mergeCell ref="A44:G44"/>
    <mergeCell ref="A43:G43"/>
    <mergeCell ref="A59:G59"/>
    <mergeCell ref="A58:G58"/>
    <mergeCell ref="A61:G61"/>
    <mergeCell ref="A51:G51"/>
    <mergeCell ref="A49:G49"/>
    <mergeCell ref="A56:G56"/>
    <mergeCell ref="A54:G54"/>
    <mergeCell ref="A57:G57"/>
  </mergeCells>
  <phoneticPr fontId="32"/>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9DDE2-1344-4366-A123-9BB84F5F343F}">
  <sheetPr codeName="Sheet13"/>
  <dimension ref="A1:Z24"/>
  <sheetViews>
    <sheetView topLeftCell="C1" workbookViewId="0">
      <selection activeCell="K16" sqref="K16"/>
    </sheetView>
  </sheetViews>
  <sheetFormatPr defaultRowHeight="13.2"/>
  <cols>
    <col min="4" max="9" width="7.21875" customWidth="1"/>
    <col min="14" max="14" width="9.44140625" bestFit="1" customWidth="1"/>
  </cols>
  <sheetData>
    <row r="1" spans="1:26">
      <c r="A1" s="289"/>
      <c r="D1" t="s">
        <v>188</v>
      </c>
      <c r="E1" s="267" t="s">
        <v>189</v>
      </c>
      <c r="F1" t="s">
        <v>190</v>
      </c>
      <c r="G1" t="s">
        <v>191</v>
      </c>
      <c r="H1" t="s">
        <v>192</v>
      </c>
      <c r="I1" t="s">
        <v>193</v>
      </c>
      <c r="J1" t="s">
        <v>194</v>
      </c>
    </row>
    <row r="2" spans="1:26">
      <c r="E2" t="s">
        <v>208</v>
      </c>
    </row>
    <row r="3" spans="1:26">
      <c r="D3" s="435">
        <v>8</v>
      </c>
      <c r="E3" s="435">
        <v>11</v>
      </c>
      <c r="F3" s="436">
        <v>0</v>
      </c>
      <c r="G3" s="437">
        <v>4</v>
      </c>
      <c r="H3" s="436">
        <v>0</v>
      </c>
      <c r="I3" s="436">
        <v>1</v>
      </c>
      <c r="J3" s="436">
        <v>0</v>
      </c>
      <c r="L3" s="268"/>
      <c r="M3">
        <f>SUM(D3:L3)</f>
        <v>24</v>
      </c>
    </row>
    <row r="4" spans="1:26">
      <c r="D4" s="438">
        <f>+D3/$M$3</f>
        <v>0.33333333333333331</v>
      </c>
      <c r="E4" s="438">
        <f t="shared" ref="E4:J4" si="0">+E3/$M$3</f>
        <v>0.45833333333333331</v>
      </c>
      <c r="F4" s="439">
        <f t="shared" si="0"/>
        <v>0</v>
      </c>
      <c r="G4" s="440">
        <f t="shared" si="0"/>
        <v>0.16666666666666666</v>
      </c>
      <c r="H4" s="439">
        <f t="shared" si="0"/>
        <v>0</v>
      </c>
      <c r="I4" s="439">
        <f t="shared" si="0"/>
        <v>4.1666666666666664E-2</v>
      </c>
      <c r="J4" s="439">
        <f t="shared" si="0"/>
        <v>0</v>
      </c>
    </row>
    <row r="7" spans="1:26" ht="13.8" thickBot="1"/>
    <row r="8" spans="1:26" ht="13.8" thickBot="1">
      <c r="N8" s="742" t="s">
        <v>220</v>
      </c>
      <c r="O8" s="743"/>
      <c r="P8" s="174"/>
      <c r="Q8" s="174"/>
      <c r="R8" s="174"/>
      <c r="S8" s="174"/>
    </row>
    <row r="9" spans="1:26" ht="13.8" thickBot="1">
      <c r="N9" s="744" t="s">
        <v>195</v>
      </c>
      <c r="O9" s="745"/>
      <c r="P9" s="746"/>
      <c r="Q9" s="747" t="s">
        <v>196</v>
      </c>
      <c r="R9" s="748"/>
      <c r="S9" s="749"/>
    </row>
    <row r="10" spans="1:26" ht="13.8" thickBot="1">
      <c r="N10" s="305" t="s">
        <v>197</v>
      </c>
      <c r="O10" s="269" t="s">
        <v>197</v>
      </c>
      <c r="P10" s="271" t="s">
        <v>197</v>
      </c>
      <c r="Q10" s="305" t="s">
        <v>197</v>
      </c>
      <c r="R10" s="269" t="s">
        <v>197</v>
      </c>
      <c r="S10" s="270" t="s">
        <v>197</v>
      </c>
    </row>
    <row r="11" spans="1:26" ht="13.8" thickTop="1">
      <c r="N11" s="275" t="s">
        <v>198</v>
      </c>
      <c r="O11" s="276" t="s">
        <v>199</v>
      </c>
      <c r="P11" s="278" t="s">
        <v>200</v>
      </c>
      <c r="Q11" s="275" t="s">
        <v>198</v>
      </c>
      <c r="R11" s="276" t="s">
        <v>199</v>
      </c>
      <c r="S11" s="277" t="s">
        <v>200</v>
      </c>
    </row>
    <row r="12" spans="1:26" ht="13.8" thickBot="1">
      <c r="N12" s="441">
        <f>+U12</f>
        <v>2725</v>
      </c>
      <c r="O12" s="442">
        <f t="shared" ref="O12:S12" si="1">+V12</f>
        <v>1450</v>
      </c>
      <c r="P12" s="443">
        <f t="shared" si="1"/>
        <v>1275</v>
      </c>
      <c r="Q12" s="441">
        <f t="shared" si="1"/>
        <v>21400</v>
      </c>
      <c r="R12" s="442">
        <f t="shared" si="1"/>
        <v>10348</v>
      </c>
      <c r="S12" s="444">
        <f t="shared" si="1"/>
        <v>11052</v>
      </c>
      <c r="U12">
        <v>2725</v>
      </c>
      <c r="V12">
        <v>1450</v>
      </c>
      <c r="W12">
        <v>1275</v>
      </c>
      <c r="X12">
        <v>21400</v>
      </c>
      <c r="Y12">
        <v>10348</v>
      </c>
      <c r="Z12">
        <v>11052</v>
      </c>
    </row>
    <row r="14" spans="1:26" ht="13.8" thickBot="1"/>
    <row r="15" spans="1:26" ht="13.8" thickBot="1">
      <c r="N15" s="742" t="s">
        <v>244</v>
      </c>
      <c r="O15" s="743"/>
      <c r="P15" s="174"/>
      <c r="Q15" s="174"/>
      <c r="R15" s="174"/>
      <c r="S15" s="174"/>
    </row>
    <row r="16" spans="1:26" ht="13.8" thickBot="1">
      <c r="N16" s="744" t="s">
        <v>195</v>
      </c>
      <c r="O16" s="745"/>
      <c r="P16" s="746"/>
      <c r="Q16" s="747" t="s">
        <v>196</v>
      </c>
      <c r="R16" s="748"/>
      <c r="S16" s="749"/>
    </row>
    <row r="17" spans="14:26" ht="13.8" thickBot="1">
      <c r="N17" s="305" t="s">
        <v>197</v>
      </c>
      <c r="O17" s="269" t="s">
        <v>197</v>
      </c>
      <c r="P17" s="271" t="s">
        <v>197</v>
      </c>
      <c r="Q17" s="305" t="s">
        <v>197</v>
      </c>
      <c r="R17" s="269" t="s">
        <v>197</v>
      </c>
      <c r="S17" s="270" t="s">
        <v>197</v>
      </c>
    </row>
    <row r="18" spans="14:26" ht="13.8" thickTop="1">
      <c r="N18" s="275" t="s">
        <v>198</v>
      </c>
      <c r="O18" s="276" t="s">
        <v>199</v>
      </c>
      <c r="P18" s="278" t="s">
        <v>200</v>
      </c>
      <c r="Q18" s="275" t="s">
        <v>198</v>
      </c>
      <c r="R18" s="276" t="s">
        <v>199</v>
      </c>
      <c r="S18" s="277" t="s">
        <v>200</v>
      </c>
    </row>
    <row r="19" spans="14:26" ht="13.8" thickBot="1">
      <c r="N19" s="441">
        <f t="shared" ref="N19:S19" si="2">+U19</f>
        <v>3124</v>
      </c>
      <c r="O19" s="442">
        <f t="shared" si="2"/>
        <v>1634</v>
      </c>
      <c r="P19" s="443">
        <f t="shared" si="2"/>
        <v>1490</v>
      </c>
      <c r="Q19" s="441">
        <f t="shared" si="2"/>
        <v>17674</v>
      </c>
      <c r="R19" s="442">
        <f t="shared" si="2"/>
        <v>8525</v>
      </c>
      <c r="S19" s="444">
        <f t="shared" si="2"/>
        <v>9149</v>
      </c>
      <c r="U19">
        <v>3124</v>
      </c>
      <c r="V19">
        <v>1634</v>
      </c>
      <c r="W19">
        <v>1490</v>
      </c>
      <c r="X19">
        <v>17674</v>
      </c>
      <c r="Y19">
        <v>8525</v>
      </c>
      <c r="Z19">
        <v>9149</v>
      </c>
    </row>
    <row r="21" spans="14:26" ht="13.8" thickBot="1"/>
    <row r="22" spans="14:26" ht="13.8" thickBot="1">
      <c r="N22" s="737" t="s">
        <v>195</v>
      </c>
      <c r="O22" s="738"/>
      <c r="P22" s="738"/>
      <c r="Q22" s="739" t="s">
        <v>196</v>
      </c>
      <c r="R22" s="740"/>
      <c r="S22" s="741"/>
    </row>
    <row r="23" spans="14:26">
      <c r="N23" s="306" t="s">
        <v>198</v>
      </c>
      <c r="O23" s="272" t="s">
        <v>199</v>
      </c>
      <c r="P23" s="273" t="s">
        <v>200</v>
      </c>
      <c r="Q23" s="306" t="s">
        <v>198</v>
      </c>
      <c r="R23" s="272" t="s">
        <v>199</v>
      </c>
      <c r="S23" s="274" t="s">
        <v>200</v>
      </c>
    </row>
    <row r="24" spans="14:26" ht="13.8" thickBot="1">
      <c r="N24" s="445">
        <f t="shared" ref="N24:S24" si="3">(N19-N12)/N19</f>
        <v>0.12772087067861715</v>
      </c>
      <c r="O24" s="446">
        <f t="shared" si="3"/>
        <v>0.11260709914320685</v>
      </c>
      <c r="P24" s="447">
        <f t="shared" si="3"/>
        <v>0.14429530201342283</v>
      </c>
      <c r="Q24" s="445">
        <f t="shared" si="3"/>
        <v>-0.21081815095620685</v>
      </c>
      <c r="R24" s="446">
        <f t="shared" si="3"/>
        <v>-0.213841642228739</v>
      </c>
      <c r="S24" s="448">
        <f t="shared" si="3"/>
        <v>-0.20800087441250409</v>
      </c>
    </row>
  </sheetData>
  <mergeCells count="8">
    <mergeCell ref="N22:P22"/>
    <mergeCell ref="Q22:S22"/>
    <mergeCell ref="N8:O8"/>
    <mergeCell ref="N15:O15"/>
    <mergeCell ref="N9:P9"/>
    <mergeCell ref="Q9:S9"/>
    <mergeCell ref="N16:P16"/>
    <mergeCell ref="Q16:S16"/>
  </mergeCells>
  <phoneticPr fontId="8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41"/>
  <sheetViews>
    <sheetView view="pageBreakPreview" zoomScale="81" zoomScaleNormal="75" zoomScaleSheetLayoutView="81" workbookViewId="0">
      <selection activeCell="C23" sqref="C23"/>
    </sheetView>
  </sheetViews>
  <sheetFormatPr defaultColWidth="9" defaultRowHeight="14.4"/>
  <cols>
    <col min="1" max="1" width="225.33203125" style="4" customWidth="1"/>
    <col min="2" max="2" width="33.109375" style="2" hidden="1" customWidth="1"/>
    <col min="3" max="3" width="26.88671875" style="3" customWidth="1"/>
    <col min="4" max="16384" width="9" style="1"/>
  </cols>
  <sheetData>
    <row r="1" spans="1:3" s="28" customFormat="1" ht="46.2" customHeight="1" thickBot="1">
      <c r="A1" s="459" t="s">
        <v>233</v>
      </c>
      <c r="B1" s="449" t="s">
        <v>123</v>
      </c>
      <c r="C1" s="468" t="s">
        <v>125</v>
      </c>
    </row>
    <row r="2" spans="1:3" ht="46.95" customHeight="1">
      <c r="A2" s="177" t="s">
        <v>383</v>
      </c>
      <c r="B2" s="464"/>
      <c r="C2" s="750">
        <v>45575</v>
      </c>
    </row>
    <row r="3" spans="1:3" ht="168.6" customHeight="1">
      <c r="A3" s="451" t="s">
        <v>384</v>
      </c>
      <c r="B3" s="465"/>
      <c r="C3" s="751"/>
    </row>
    <row r="4" spans="1:3" ht="34.950000000000003" customHeight="1" thickBot="1">
      <c r="A4" s="450" t="s">
        <v>385</v>
      </c>
      <c r="B4" s="1"/>
      <c r="C4" s="469"/>
    </row>
    <row r="5" spans="1:3" ht="45.6" customHeight="1">
      <c r="A5" s="177" t="s">
        <v>386</v>
      </c>
      <c r="B5" s="464"/>
      <c r="C5" s="750">
        <v>45575</v>
      </c>
    </row>
    <row r="6" spans="1:3" ht="384" customHeight="1">
      <c r="A6" s="451" t="s">
        <v>387</v>
      </c>
      <c r="B6" s="465"/>
      <c r="C6" s="751"/>
    </row>
    <row r="7" spans="1:3" ht="34.950000000000003" customHeight="1" thickBot="1">
      <c r="A7" s="450" t="s">
        <v>388</v>
      </c>
      <c r="B7" s="1"/>
      <c r="C7" s="469"/>
    </row>
    <row r="8" spans="1:3" ht="49.2" customHeight="1">
      <c r="A8" s="231" t="s">
        <v>389</v>
      </c>
      <c r="B8" s="464"/>
      <c r="C8" s="750">
        <v>45572</v>
      </c>
    </row>
    <row r="9" spans="1:3" ht="319.8" customHeight="1">
      <c r="A9" s="224" t="s">
        <v>391</v>
      </c>
      <c r="B9" s="465"/>
      <c r="C9" s="751"/>
    </row>
    <row r="10" spans="1:3" ht="46.8" customHeight="1" thickBot="1">
      <c r="A10" s="294" t="s">
        <v>390</v>
      </c>
      <c r="B10" s="1"/>
      <c r="C10" s="470"/>
    </row>
    <row r="11" spans="1:3" ht="51" customHeight="1">
      <c r="A11" s="503" t="s">
        <v>392</v>
      </c>
      <c r="B11" s="466"/>
      <c r="C11" s="750">
        <v>45573</v>
      </c>
    </row>
    <row r="12" spans="1:3" ht="122.4" customHeight="1">
      <c r="A12" s="485" t="s">
        <v>393</v>
      </c>
      <c r="B12" s="467"/>
      <c r="C12" s="751"/>
    </row>
    <row r="13" spans="1:3" ht="43.2" customHeight="1" thickBot="1">
      <c r="A13" s="478" t="s">
        <v>394</v>
      </c>
      <c r="B13" s="479"/>
      <c r="C13" s="480"/>
    </row>
    <row r="14" spans="1:3" s="194" customFormat="1" ht="49.8" customHeight="1">
      <c r="A14" s="476" t="s">
        <v>395</v>
      </c>
      <c r="B14" s="477"/>
      <c r="C14" s="752">
        <v>45572</v>
      </c>
    </row>
    <row r="15" spans="1:3" ht="103.8" customHeight="1" thickBot="1">
      <c r="A15" s="452" t="s">
        <v>396</v>
      </c>
      <c r="B15" s="453"/>
      <c r="C15" s="751"/>
    </row>
    <row r="16" spans="1:3" s="196" customFormat="1" ht="40.200000000000003" customHeight="1" thickBot="1">
      <c r="A16" s="195" t="s">
        <v>397</v>
      </c>
      <c r="B16" s="295"/>
      <c r="C16" s="470"/>
    </row>
    <row r="17" spans="1:3" ht="56.4" customHeight="1">
      <c r="A17" s="246" t="s">
        <v>411</v>
      </c>
      <c r="B17" s="1"/>
      <c r="C17" s="487"/>
    </row>
    <row r="18" spans="1:3" ht="408" customHeight="1" thickBot="1">
      <c r="A18" s="454"/>
      <c r="B18" s="1"/>
      <c r="C18" s="752">
        <v>45578</v>
      </c>
    </row>
    <row r="19" spans="1:3" ht="35.4" customHeight="1">
      <c r="A19" s="486"/>
      <c r="B19" s="1"/>
      <c r="C19" s="751"/>
    </row>
    <row r="20" spans="1:3" ht="38.4" hidden="1" customHeight="1">
      <c r="A20" s="246"/>
      <c r="B20" s="1"/>
      <c r="C20" s="487"/>
    </row>
    <row r="21" spans="1:3" ht="240" hidden="1" customHeight="1" thickBot="1">
      <c r="A21" s="497"/>
      <c r="B21" s="1"/>
      <c r="C21" s="752"/>
    </row>
    <row r="22" spans="1:3" ht="33" hidden="1" customHeight="1" thickBot="1">
      <c r="A22" s="498"/>
      <c r="B22" s="499"/>
      <c r="C22" s="753"/>
    </row>
    <row r="23" spans="1:3" ht="36.75" customHeight="1">
      <c r="A23" s="1" t="s">
        <v>201</v>
      </c>
    </row>
    <row r="24" spans="1:3" ht="36.75" customHeight="1"/>
    <row r="25" spans="1:3" ht="25.5" customHeight="1"/>
    <row r="26" spans="1:3" ht="32.25" customHeight="1"/>
    <row r="27" spans="1:3" ht="30.75" customHeight="1"/>
    <row r="28" spans="1:3" ht="42.75" customHeight="1"/>
    <row r="29" spans="1:3" ht="43.5" customHeight="1"/>
    <row r="30" spans="1:3" ht="27.75" customHeight="1"/>
    <row r="31" spans="1:3" ht="30.75" customHeight="1">
      <c r="A31" s="251"/>
    </row>
    <row r="32" spans="1:3" ht="29.25" customHeight="1"/>
    <row r="33" ht="27" customHeight="1"/>
    <row r="34" ht="27" customHeight="1"/>
    <row r="35" ht="27" customHeight="1"/>
    <row r="36" ht="27" customHeight="1"/>
    <row r="37" ht="27" customHeight="1"/>
    <row r="38" ht="27" customHeight="1"/>
    <row r="39" ht="27" customHeight="1"/>
    <row r="40" ht="27" customHeight="1"/>
    <row r="41" ht="27" customHeight="1"/>
  </sheetData>
  <mergeCells count="7">
    <mergeCell ref="C2:C3"/>
    <mergeCell ref="C14:C15"/>
    <mergeCell ref="C21:C22"/>
    <mergeCell ref="C18:C19"/>
    <mergeCell ref="C5:C6"/>
    <mergeCell ref="C8:C9"/>
    <mergeCell ref="C11:C12"/>
  </mergeCells>
  <phoneticPr fontId="84"/>
  <hyperlinks>
    <hyperlink ref="A4" r:id="rId1" xr:uid="{DB70ED00-A0E6-4F1D-AAAB-F41DC5E15682}"/>
    <hyperlink ref="A7" r:id="rId2" xr:uid="{C79CC08D-9370-42DD-B615-208E360395B4}"/>
    <hyperlink ref="A10" r:id="rId3" xr:uid="{3747865A-B380-4B54-A4CD-90DBB4E5EBDD}"/>
    <hyperlink ref="A13" r:id="rId4" xr:uid="{AFA2ADAA-B10D-4E65-B0D9-86A9259B457C}"/>
    <hyperlink ref="A16" r:id="rId5" xr:uid="{B02A8441-1593-4A6F-9312-9DB0198FC4DA}"/>
  </hyperlinks>
  <pageMargins left="0" right="0" top="0.19685039370078741" bottom="0.39370078740157483" header="0" footer="0.19685039370078741"/>
  <pageSetup paperSize="9" scale="39" orientation="portrait" r:id="rId6"/>
  <headerFooter alignWithMargins="0"/>
  <rowBreaks count="1" manualBreakCount="1">
    <brk id="19" max="2" man="1"/>
  </rowBreaks>
  <drawing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7"/>
  <sheetViews>
    <sheetView view="pageBreakPreview" zoomScale="76" zoomScaleNormal="100" zoomScaleSheetLayoutView="76" workbookViewId="0">
      <selection activeCell="O5" sqref="O5"/>
    </sheetView>
  </sheetViews>
  <sheetFormatPr defaultColWidth="9" defaultRowHeight="36" customHeight="1"/>
  <cols>
    <col min="1" max="13" width="9" style="1"/>
    <col min="14" max="14" width="108.88671875" style="1" customWidth="1"/>
    <col min="15" max="15" width="26.88671875" style="5" customWidth="1"/>
    <col min="16" max="16384" width="9" style="1"/>
  </cols>
  <sheetData>
    <row r="1" spans="1:16" ht="46.2" customHeight="1" thickBot="1">
      <c r="A1" s="754" t="s">
        <v>234</v>
      </c>
      <c r="B1" s="755"/>
      <c r="C1" s="755"/>
      <c r="D1" s="755"/>
      <c r="E1" s="755"/>
      <c r="F1" s="755"/>
      <c r="G1" s="755"/>
      <c r="H1" s="755"/>
      <c r="I1" s="755"/>
      <c r="J1" s="755"/>
      <c r="K1" s="755"/>
      <c r="L1" s="755"/>
      <c r="M1" s="755"/>
      <c r="N1" s="756"/>
    </row>
    <row r="2" spans="1:16" ht="40.200000000000003" customHeight="1">
      <c r="A2" s="757" t="s">
        <v>398</v>
      </c>
      <c r="B2" s="758"/>
      <c r="C2" s="758"/>
      <c r="D2" s="758"/>
      <c r="E2" s="758"/>
      <c r="F2" s="758"/>
      <c r="G2" s="758"/>
      <c r="H2" s="758"/>
      <c r="I2" s="758"/>
      <c r="J2" s="758"/>
      <c r="K2" s="758"/>
      <c r="L2" s="758"/>
      <c r="M2" s="758"/>
      <c r="N2" s="759"/>
    </row>
    <row r="3" spans="1:16" ht="120" customHeight="1" thickBot="1">
      <c r="A3" s="766" t="s">
        <v>403</v>
      </c>
      <c r="B3" s="767"/>
      <c r="C3" s="767"/>
      <c r="D3" s="767"/>
      <c r="E3" s="767"/>
      <c r="F3" s="767"/>
      <c r="G3" s="767"/>
      <c r="H3" s="767"/>
      <c r="I3" s="767"/>
      <c r="J3" s="767"/>
      <c r="K3" s="767"/>
      <c r="L3" s="767"/>
      <c r="M3" s="767"/>
      <c r="N3" s="768"/>
      <c r="P3" s="173"/>
    </row>
    <row r="4" spans="1:16" ht="45.6" customHeight="1" thickBot="1">
      <c r="A4" s="779" t="s">
        <v>399</v>
      </c>
      <c r="B4" s="780"/>
      <c r="C4" s="780"/>
      <c r="D4" s="780"/>
      <c r="E4" s="780"/>
      <c r="F4" s="780"/>
      <c r="G4" s="780"/>
      <c r="H4" s="780"/>
      <c r="I4" s="780"/>
      <c r="J4" s="780"/>
      <c r="K4" s="780"/>
      <c r="L4" s="780"/>
      <c r="M4" s="780"/>
      <c r="N4" s="781"/>
      <c r="O4" s="31"/>
    </row>
    <row r="5" spans="1:16" ht="211.2" customHeight="1" thickBot="1">
      <c r="A5" s="782" t="s">
        <v>400</v>
      </c>
      <c r="B5" s="783"/>
      <c r="C5" s="783"/>
      <c r="D5" s="783"/>
      <c r="E5" s="783"/>
      <c r="F5" s="783"/>
      <c r="G5" s="783"/>
      <c r="H5" s="783"/>
      <c r="I5" s="783"/>
      <c r="J5" s="783"/>
      <c r="K5" s="783"/>
      <c r="L5" s="783"/>
      <c r="M5" s="783"/>
      <c r="N5" s="784"/>
      <c r="O5" s="31"/>
    </row>
    <row r="6" spans="1:16" ht="41.4" customHeight="1" thickBot="1">
      <c r="A6" s="769" t="s">
        <v>401</v>
      </c>
      <c r="B6" s="770"/>
      <c r="C6" s="770"/>
      <c r="D6" s="770"/>
      <c r="E6" s="770"/>
      <c r="F6" s="770"/>
      <c r="G6" s="770"/>
      <c r="H6" s="770"/>
      <c r="I6" s="770"/>
      <c r="J6" s="770"/>
      <c r="K6" s="770"/>
      <c r="L6" s="770"/>
      <c r="M6" s="770"/>
      <c r="N6" s="771"/>
    </row>
    <row r="7" spans="1:16" ht="363.6" customHeight="1" thickBot="1">
      <c r="A7" s="772" t="s">
        <v>402</v>
      </c>
      <c r="B7" s="773"/>
      <c r="C7" s="773"/>
      <c r="D7" s="773"/>
      <c r="E7" s="773"/>
      <c r="F7" s="773"/>
      <c r="G7" s="773"/>
      <c r="H7" s="773"/>
      <c r="I7" s="773"/>
      <c r="J7" s="773"/>
      <c r="K7" s="773"/>
      <c r="L7" s="773"/>
      <c r="M7" s="773"/>
      <c r="N7" s="774"/>
      <c r="O7" s="30"/>
    </row>
    <row r="8" spans="1:16" ht="47.4" hidden="1" customHeight="1">
      <c r="A8" s="760"/>
      <c r="B8" s="761"/>
      <c r="C8" s="761"/>
      <c r="D8" s="761"/>
      <c r="E8" s="761"/>
      <c r="F8" s="761"/>
      <c r="G8" s="761"/>
      <c r="H8" s="761"/>
      <c r="I8" s="761"/>
      <c r="J8" s="761"/>
      <c r="K8" s="761"/>
      <c r="L8" s="761"/>
      <c r="M8" s="761"/>
      <c r="N8" s="762"/>
    </row>
    <row r="9" spans="1:16" ht="126" hidden="1" customHeight="1" thickBot="1">
      <c r="A9" s="763"/>
      <c r="B9" s="764"/>
      <c r="C9" s="764"/>
      <c r="D9" s="764"/>
      <c r="E9" s="764"/>
      <c r="F9" s="764"/>
      <c r="G9" s="764"/>
      <c r="H9" s="764"/>
      <c r="I9" s="764"/>
      <c r="J9" s="764"/>
      <c r="K9" s="764"/>
      <c r="L9" s="764"/>
      <c r="M9" s="764"/>
      <c r="N9" s="765"/>
    </row>
    <row r="10" spans="1:16" ht="47.4" hidden="1" customHeight="1">
      <c r="A10" s="757"/>
      <c r="B10" s="758"/>
      <c r="C10" s="758"/>
      <c r="D10" s="758"/>
      <c r="E10" s="758"/>
      <c r="F10" s="758"/>
      <c r="G10" s="758"/>
      <c r="H10" s="758"/>
      <c r="I10" s="758"/>
      <c r="J10" s="758"/>
      <c r="K10" s="758"/>
      <c r="L10" s="758"/>
      <c r="M10" s="758"/>
      <c r="N10" s="759"/>
    </row>
    <row r="11" spans="1:16" ht="54" hidden="1" customHeight="1" thickBot="1">
      <c r="A11" s="785"/>
      <c r="B11" s="786"/>
      <c r="C11" s="786"/>
      <c r="D11" s="786"/>
      <c r="E11" s="786"/>
      <c r="F11" s="786"/>
      <c r="G11" s="786"/>
      <c r="H11" s="786"/>
      <c r="I11" s="786"/>
      <c r="J11" s="786"/>
      <c r="K11" s="786"/>
      <c r="L11" s="786"/>
      <c r="M11" s="786"/>
      <c r="N11" s="787"/>
      <c r="P11" s="173"/>
    </row>
    <row r="12" spans="1:16" ht="45.6" hidden="1" customHeight="1">
      <c r="A12" s="760"/>
      <c r="B12" s="761"/>
      <c r="C12" s="761"/>
      <c r="D12" s="761"/>
      <c r="E12" s="761"/>
      <c r="F12" s="761"/>
      <c r="G12" s="761"/>
      <c r="H12" s="761"/>
      <c r="I12" s="761"/>
      <c r="J12" s="761"/>
      <c r="K12" s="761"/>
      <c r="L12" s="761"/>
      <c r="M12" s="761"/>
      <c r="N12" s="762"/>
      <c r="O12" s="1"/>
      <c r="P12" s="253"/>
    </row>
    <row r="13" spans="1:16" ht="146.4" hidden="1" customHeight="1" thickBot="1">
      <c r="A13" s="763"/>
      <c r="B13" s="764"/>
      <c r="C13" s="764"/>
      <c r="D13" s="764"/>
      <c r="E13" s="764"/>
      <c r="F13" s="764"/>
      <c r="G13" s="764"/>
      <c r="H13" s="764"/>
      <c r="I13" s="764"/>
      <c r="J13" s="764"/>
      <c r="K13" s="764"/>
      <c r="L13" s="764"/>
      <c r="M13" s="764"/>
      <c r="N13" s="765"/>
      <c r="O13" s="1"/>
      <c r="P13" s="253"/>
    </row>
    <row r="14" spans="1:16" ht="45.6" hidden="1" customHeight="1">
      <c r="A14" s="757"/>
      <c r="B14" s="788"/>
      <c r="C14" s="788"/>
      <c r="D14" s="788"/>
      <c r="E14" s="788"/>
      <c r="F14" s="788"/>
      <c r="G14" s="788"/>
      <c r="H14" s="788"/>
      <c r="I14" s="788"/>
      <c r="J14" s="788"/>
      <c r="K14" s="788"/>
      <c r="L14" s="788"/>
      <c r="M14" s="788"/>
      <c r="N14" s="789"/>
      <c r="O14" s="1"/>
      <c r="P14" s="253"/>
    </row>
    <row r="15" spans="1:16" ht="58.8" hidden="1" customHeight="1" thickBot="1">
      <c r="A15" s="790"/>
      <c r="B15" s="791"/>
      <c r="C15" s="791"/>
      <c r="D15" s="791"/>
      <c r="E15" s="791"/>
      <c r="F15" s="791"/>
      <c r="G15" s="791"/>
      <c r="H15" s="791"/>
      <c r="I15" s="791"/>
      <c r="J15" s="791"/>
      <c r="K15" s="791"/>
      <c r="L15" s="791"/>
      <c r="M15" s="791"/>
      <c r="N15" s="792"/>
      <c r="O15" s="1"/>
      <c r="P15" s="253"/>
    </row>
    <row r="16" spans="1:16" ht="36" customHeight="1">
      <c r="A16" s="777"/>
      <c r="B16" s="778"/>
      <c r="C16" s="778"/>
      <c r="D16" s="778"/>
      <c r="E16" s="778"/>
      <c r="F16" s="778"/>
      <c r="G16" s="778"/>
      <c r="H16" s="778"/>
      <c r="I16" s="778"/>
      <c r="J16" s="778"/>
      <c r="K16" s="778"/>
      <c r="L16" s="778"/>
      <c r="M16" s="778"/>
      <c r="N16" s="778"/>
    </row>
    <row r="17" spans="1:14" ht="36" customHeight="1">
      <c r="A17" s="775"/>
      <c r="B17" s="776"/>
      <c r="C17" s="776"/>
      <c r="D17" s="776"/>
      <c r="E17" s="776"/>
      <c r="F17" s="776"/>
      <c r="G17" s="776"/>
      <c r="H17" s="776"/>
      <c r="I17" s="776"/>
      <c r="J17" s="776"/>
      <c r="K17" s="776"/>
      <c r="L17" s="776"/>
      <c r="M17" s="776"/>
      <c r="N17" s="776"/>
    </row>
  </sheetData>
  <mergeCells count="17">
    <mergeCell ref="A17:N17"/>
    <mergeCell ref="A16:N16"/>
    <mergeCell ref="A4:N4"/>
    <mergeCell ref="A5:N5"/>
    <mergeCell ref="A10:N10"/>
    <mergeCell ref="A11:N11"/>
    <mergeCell ref="A14:N14"/>
    <mergeCell ref="A15:N15"/>
    <mergeCell ref="A12:N12"/>
    <mergeCell ref="A13:N13"/>
    <mergeCell ref="A1:N1"/>
    <mergeCell ref="A2:N2"/>
    <mergeCell ref="A8:N8"/>
    <mergeCell ref="A9:N9"/>
    <mergeCell ref="A3:N3"/>
    <mergeCell ref="A6:N6"/>
    <mergeCell ref="A7:N7"/>
  </mergeCells>
  <phoneticPr fontId="15"/>
  <pageMargins left="0.7" right="0.7" top="0.75" bottom="0.75" header="0.3" footer="0.3"/>
  <pageSetup paperSize="9" scale="3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56D59-1E8E-4D06-8920-92D8533A60A1}">
  <dimension ref="A1:AB78"/>
  <sheetViews>
    <sheetView view="pageBreakPreview" zoomScale="85" zoomScaleNormal="100" zoomScaleSheetLayoutView="85" workbookViewId="0">
      <selection activeCell="X15" sqref="X15"/>
    </sheetView>
  </sheetViews>
  <sheetFormatPr defaultRowHeight="13.2"/>
  <cols>
    <col min="3" max="3" width="20.6640625" bestFit="1" customWidth="1"/>
    <col min="11" max="11" width="4.21875" customWidth="1"/>
    <col min="12" max="12" width="5.33203125" customWidth="1"/>
    <col min="13" max="15" width="8.88671875" customWidth="1"/>
    <col min="16" max="16" width="0.21875" customWidth="1"/>
    <col min="17" max="17" width="9.33203125" customWidth="1"/>
  </cols>
  <sheetData>
    <row r="1" spans="1:28">
      <c r="A1" s="504"/>
      <c r="B1" s="504"/>
      <c r="C1" s="504"/>
      <c r="D1" s="504"/>
      <c r="E1" s="504"/>
      <c r="F1" s="504"/>
      <c r="G1" s="504"/>
      <c r="H1" s="504"/>
      <c r="I1" s="504"/>
      <c r="J1" s="504"/>
      <c r="K1" s="504"/>
      <c r="L1" s="504"/>
      <c r="M1" s="504"/>
      <c r="N1" s="504"/>
      <c r="O1" s="504"/>
      <c r="P1" s="504"/>
      <c r="Q1" s="504"/>
      <c r="R1" s="504"/>
      <c r="S1" s="504"/>
      <c r="T1" s="504"/>
      <c r="U1" s="504"/>
    </row>
    <row r="2" spans="1:28" ht="13.2" customHeight="1">
      <c r="A2" s="504"/>
      <c r="B2" s="514"/>
      <c r="C2" s="582"/>
      <c r="D2" s="583"/>
      <c r="E2" s="583"/>
      <c r="F2" s="583"/>
      <c r="G2" s="583"/>
      <c r="H2" s="583"/>
      <c r="I2" s="583"/>
      <c r="J2" s="583"/>
      <c r="K2" s="583"/>
      <c r="L2" s="583"/>
      <c r="M2" s="583"/>
      <c r="N2" s="583"/>
      <c r="O2" s="583"/>
      <c r="P2" s="583"/>
      <c r="Q2" s="583"/>
      <c r="R2" s="583"/>
      <c r="S2" s="583"/>
      <c r="T2" s="504"/>
      <c r="U2" s="504"/>
    </row>
    <row r="3" spans="1:28" ht="13.2" customHeight="1">
      <c r="A3" s="504"/>
      <c r="B3" s="515"/>
      <c r="C3" s="583"/>
      <c r="D3" s="583"/>
      <c r="E3" s="583"/>
      <c r="F3" s="583"/>
      <c r="G3" s="583"/>
      <c r="H3" s="583"/>
      <c r="I3" s="583"/>
      <c r="J3" s="583"/>
      <c r="K3" s="583"/>
      <c r="L3" s="583"/>
      <c r="M3" s="583"/>
      <c r="N3" s="583"/>
      <c r="O3" s="583"/>
      <c r="P3" s="583"/>
      <c r="Q3" s="583"/>
      <c r="R3" s="583"/>
      <c r="S3" s="583"/>
      <c r="T3" s="504"/>
      <c r="U3" s="504"/>
    </row>
    <row r="4" spans="1:28" ht="13.2" customHeight="1">
      <c r="A4" s="504"/>
      <c r="B4" s="515"/>
      <c r="C4" s="583"/>
      <c r="D4" s="583"/>
      <c r="E4" s="583"/>
      <c r="F4" s="583"/>
      <c r="G4" s="583"/>
      <c r="H4" s="583"/>
      <c r="I4" s="583"/>
      <c r="J4" s="583"/>
      <c r="K4" s="583"/>
      <c r="L4" s="583"/>
      <c r="M4" s="583"/>
      <c r="N4" s="583"/>
      <c r="O4" s="583"/>
      <c r="P4" s="583"/>
      <c r="Q4" s="583"/>
      <c r="R4" s="583"/>
      <c r="S4" s="583"/>
      <c r="T4" s="504"/>
      <c r="U4" s="504"/>
    </row>
    <row r="5" spans="1:28" ht="13.8" customHeight="1">
      <c r="A5" s="504"/>
      <c r="B5" s="504"/>
      <c r="C5" s="583"/>
      <c r="D5" s="583"/>
      <c r="E5" s="583"/>
      <c r="F5" s="583"/>
      <c r="G5" s="583"/>
      <c r="H5" s="583"/>
      <c r="I5" s="583"/>
      <c r="J5" s="583"/>
      <c r="K5" s="583"/>
      <c r="L5" s="583"/>
      <c r="M5" s="583"/>
      <c r="N5" s="583"/>
      <c r="O5" s="583"/>
      <c r="P5" s="583"/>
      <c r="Q5" s="583"/>
      <c r="R5" s="583"/>
      <c r="S5" s="583"/>
      <c r="T5" s="504"/>
      <c r="U5" s="504"/>
    </row>
    <row r="6" spans="1:28">
      <c r="A6" s="504"/>
      <c r="B6" s="504"/>
      <c r="C6" s="583"/>
      <c r="D6" s="583"/>
      <c r="E6" s="583"/>
      <c r="F6" s="583"/>
      <c r="G6" s="583"/>
      <c r="H6" s="583"/>
      <c r="I6" s="583"/>
      <c r="J6" s="583"/>
      <c r="K6" s="583"/>
      <c r="L6" s="583"/>
      <c r="M6" s="583"/>
      <c r="N6" s="583"/>
      <c r="O6" s="583"/>
      <c r="P6" s="583"/>
      <c r="Q6" s="583"/>
      <c r="R6" s="583"/>
      <c r="S6" s="583"/>
      <c r="T6" s="504"/>
      <c r="U6" s="504"/>
      <c r="V6" s="66"/>
      <c r="W6" s="66"/>
      <c r="X6" s="66"/>
      <c r="Y6" s="66"/>
      <c r="Z6" s="66"/>
      <c r="AA6" s="66"/>
      <c r="AB6" s="66"/>
    </row>
    <row r="7" spans="1:28">
      <c r="A7" s="504"/>
      <c r="B7" s="504"/>
      <c r="C7" s="583"/>
      <c r="D7" s="583"/>
      <c r="E7" s="583"/>
      <c r="F7" s="583"/>
      <c r="G7" s="583"/>
      <c r="H7" s="583"/>
      <c r="I7" s="583"/>
      <c r="J7" s="583"/>
      <c r="K7" s="583"/>
      <c r="L7" s="583"/>
      <c r="M7" s="583"/>
      <c r="N7" s="583"/>
      <c r="O7" s="583"/>
      <c r="P7" s="583"/>
      <c r="Q7" s="583"/>
      <c r="R7" s="583"/>
      <c r="S7" s="583"/>
      <c r="T7" s="504"/>
      <c r="U7" s="504"/>
      <c r="V7" s="66"/>
      <c r="W7" s="66"/>
      <c r="X7" s="66"/>
      <c r="Y7" s="66"/>
      <c r="Z7" s="66"/>
      <c r="AA7" s="66"/>
      <c r="AB7" s="66"/>
    </row>
    <row r="8" spans="1:28">
      <c r="A8" s="504"/>
      <c r="B8" s="504"/>
      <c r="C8" s="583"/>
      <c r="D8" s="583"/>
      <c r="E8" s="583"/>
      <c r="F8" s="583"/>
      <c r="G8" s="583"/>
      <c r="H8" s="583"/>
      <c r="I8" s="583"/>
      <c r="J8" s="583"/>
      <c r="K8" s="583"/>
      <c r="L8" s="583"/>
      <c r="M8" s="583"/>
      <c r="N8" s="583"/>
      <c r="O8" s="583"/>
      <c r="P8" s="583"/>
      <c r="Q8" s="583"/>
      <c r="R8" s="583"/>
      <c r="S8" s="583"/>
      <c r="T8" s="504"/>
      <c r="U8" s="504"/>
      <c r="V8" s="66"/>
      <c r="W8" s="66"/>
      <c r="X8" s="66"/>
      <c r="Y8" s="66"/>
      <c r="Z8" s="66"/>
      <c r="AA8" s="66"/>
    </row>
    <row r="9" spans="1:28">
      <c r="A9" s="504"/>
      <c r="B9" s="504"/>
      <c r="C9" s="504"/>
      <c r="D9" s="504"/>
      <c r="E9" s="504"/>
      <c r="F9" s="504"/>
      <c r="G9" s="504"/>
      <c r="H9" s="504"/>
      <c r="I9" s="504"/>
      <c r="J9" s="504"/>
      <c r="K9" s="504"/>
      <c r="L9" s="504"/>
      <c r="M9" s="504"/>
      <c r="N9" s="504"/>
      <c r="O9" s="504"/>
      <c r="P9" s="504"/>
      <c r="Q9" s="504"/>
      <c r="R9" s="504"/>
      <c r="S9" s="504"/>
      <c r="T9" s="504"/>
      <c r="U9" s="504"/>
      <c r="V9" s="66"/>
      <c r="W9" s="66"/>
      <c r="X9" s="66"/>
      <c r="Y9" s="66"/>
      <c r="Z9" s="66"/>
      <c r="AA9" s="66"/>
    </row>
    <row r="10" spans="1:28">
      <c r="A10" s="504"/>
      <c r="B10" s="504"/>
      <c r="C10" s="504"/>
      <c r="D10" s="504"/>
      <c r="E10" s="504"/>
      <c r="F10" s="504"/>
      <c r="G10" s="504"/>
      <c r="H10" s="504"/>
      <c r="I10" s="504"/>
      <c r="J10" s="504"/>
      <c r="K10" s="504"/>
      <c r="L10" s="504"/>
      <c r="M10" s="504"/>
      <c r="N10" s="504"/>
      <c r="O10" s="504"/>
      <c r="P10" s="504"/>
      <c r="Q10" s="504"/>
      <c r="R10" s="504"/>
      <c r="S10" s="504"/>
      <c r="T10" s="504"/>
      <c r="U10" s="504"/>
    </row>
    <row r="11" spans="1:28">
      <c r="A11" s="504"/>
      <c r="B11" s="504"/>
      <c r="C11" s="504"/>
      <c r="D11" s="504"/>
      <c r="E11" s="504"/>
      <c r="F11" s="504"/>
      <c r="G11" s="504"/>
      <c r="H11" s="504"/>
      <c r="I11" s="504"/>
      <c r="J11" s="504"/>
      <c r="K11" s="504"/>
      <c r="L11" s="504"/>
      <c r="M11" s="504"/>
      <c r="N11" s="504"/>
      <c r="O11" s="504"/>
      <c r="P11" s="504"/>
      <c r="Q11" s="504"/>
      <c r="R11" s="504"/>
      <c r="S11" s="504"/>
      <c r="T11" s="504"/>
      <c r="U11" s="504"/>
    </row>
    <row r="12" spans="1:28" ht="24.6">
      <c r="A12" s="504"/>
      <c r="B12" s="504"/>
      <c r="C12" s="504"/>
      <c r="D12" s="504"/>
      <c r="E12" s="504"/>
      <c r="F12" s="504"/>
      <c r="G12" s="516"/>
      <c r="H12" s="504"/>
      <c r="I12" s="504"/>
      <c r="J12" s="504"/>
      <c r="K12" s="504"/>
      <c r="L12" s="504"/>
      <c r="M12" s="504"/>
      <c r="N12" s="504"/>
      <c r="O12" s="504"/>
      <c r="P12" s="504"/>
      <c r="Q12" s="504"/>
      <c r="R12" s="504"/>
      <c r="S12" s="504"/>
      <c r="T12" s="504"/>
      <c r="U12" s="504"/>
    </row>
    <row r="13" spans="1:28">
      <c r="A13" s="504"/>
      <c r="B13" s="504"/>
      <c r="C13" s="504"/>
      <c r="D13" s="504"/>
      <c r="E13" s="504"/>
      <c r="F13" s="504"/>
      <c r="G13" s="504"/>
      <c r="H13" s="504"/>
      <c r="I13" s="504"/>
      <c r="J13" s="504"/>
      <c r="K13" s="504"/>
      <c r="L13" s="504"/>
      <c r="M13" s="504"/>
      <c r="N13" s="504"/>
      <c r="O13" s="504"/>
      <c r="P13" s="504"/>
      <c r="Q13" s="504"/>
      <c r="R13" s="504"/>
      <c r="S13" s="504"/>
      <c r="T13" s="504"/>
      <c r="U13" s="504"/>
    </row>
    <row r="14" spans="1:28">
      <c r="A14" s="504"/>
      <c r="B14" s="504"/>
      <c r="C14" s="504"/>
      <c r="D14" s="504"/>
      <c r="E14" s="504"/>
      <c r="F14" s="504"/>
      <c r="G14" s="504"/>
      <c r="H14" s="504"/>
      <c r="I14" s="504"/>
      <c r="J14" s="504"/>
      <c r="K14" s="504"/>
      <c r="L14" s="504"/>
      <c r="M14" s="504"/>
      <c r="N14" s="504"/>
      <c r="O14" s="504"/>
      <c r="P14" s="504"/>
      <c r="Q14" s="504"/>
      <c r="R14" s="504"/>
      <c r="S14" s="504"/>
      <c r="T14" s="504"/>
      <c r="U14" s="504"/>
    </row>
    <row r="15" spans="1:28">
      <c r="A15" s="504"/>
      <c r="B15" s="504"/>
      <c r="C15" s="504"/>
      <c r="D15" s="504"/>
      <c r="E15" s="504"/>
      <c r="F15" s="504"/>
      <c r="G15" s="504"/>
      <c r="H15" s="504"/>
      <c r="I15" s="504"/>
      <c r="J15" s="504"/>
      <c r="K15" s="504"/>
      <c r="L15" s="504"/>
      <c r="M15" s="504"/>
      <c r="N15" s="504"/>
      <c r="O15" s="504"/>
      <c r="P15" s="504"/>
      <c r="Q15" s="504"/>
      <c r="R15" s="504"/>
      <c r="S15" s="504"/>
      <c r="T15" s="504"/>
      <c r="U15" s="504"/>
    </row>
    <row r="16" spans="1:28">
      <c r="A16" s="504"/>
      <c r="B16" s="504"/>
      <c r="C16" s="504"/>
      <c r="D16" s="504"/>
      <c r="E16" s="504"/>
      <c r="F16" s="504"/>
      <c r="G16" s="504"/>
      <c r="H16" s="504"/>
      <c r="I16" s="504"/>
      <c r="J16" s="504"/>
      <c r="K16" s="504"/>
      <c r="L16" s="504"/>
      <c r="M16" s="504"/>
      <c r="N16" s="504"/>
      <c r="O16" s="504"/>
      <c r="P16" s="504"/>
      <c r="Q16" s="504"/>
      <c r="R16" s="504"/>
      <c r="S16" s="504"/>
      <c r="T16" s="504"/>
      <c r="U16" s="504"/>
    </row>
    <row r="17" spans="1:21">
      <c r="A17" s="504"/>
      <c r="B17" s="504"/>
      <c r="C17" s="504"/>
      <c r="D17" s="504"/>
      <c r="E17" s="504"/>
      <c r="F17" s="504"/>
      <c r="G17" s="504"/>
      <c r="H17" s="504"/>
      <c r="I17" s="504"/>
      <c r="J17" s="504"/>
      <c r="K17" s="504"/>
      <c r="L17" s="504"/>
      <c r="M17" s="504"/>
      <c r="N17" s="504"/>
      <c r="O17" s="504"/>
      <c r="P17" s="504"/>
      <c r="Q17" s="504"/>
      <c r="R17" s="504"/>
      <c r="S17" s="504"/>
      <c r="T17" s="504"/>
      <c r="U17" s="504"/>
    </row>
    <row r="18" spans="1:21">
      <c r="A18" s="504"/>
      <c r="B18" s="504"/>
      <c r="C18" s="504"/>
      <c r="D18" s="504"/>
      <c r="E18" s="504"/>
      <c r="F18" s="504"/>
      <c r="G18" s="504"/>
      <c r="H18" s="504"/>
      <c r="I18" s="504"/>
      <c r="J18" s="504"/>
      <c r="K18" s="504"/>
      <c r="L18" s="504"/>
      <c r="M18" s="504"/>
      <c r="N18" s="504"/>
      <c r="O18" s="504"/>
      <c r="P18" s="504"/>
      <c r="Q18" s="504"/>
      <c r="R18" s="504"/>
      <c r="S18" s="504"/>
      <c r="T18" s="504"/>
      <c r="U18" s="504"/>
    </row>
    <row r="19" spans="1:21">
      <c r="A19" s="504"/>
      <c r="B19" s="504"/>
      <c r="C19" s="504"/>
      <c r="D19" s="504"/>
      <c r="E19" s="504"/>
      <c r="F19" s="504"/>
      <c r="G19" s="504"/>
      <c r="H19" s="504"/>
      <c r="I19" s="504"/>
      <c r="J19" s="504"/>
      <c r="K19" s="504"/>
      <c r="L19" s="504"/>
      <c r="M19" s="504"/>
      <c r="N19" s="504"/>
      <c r="O19" s="504"/>
      <c r="P19" s="504"/>
      <c r="Q19" s="504"/>
      <c r="R19" s="504"/>
      <c r="S19" s="504"/>
      <c r="T19" s="504"/>
      <c r="U19" s="504"/>
    </row>
    <row r="20" spans="1:21">
      <c r="A20" s="504"/>
      <c r="B20" s="504"/>
      <c r="C20" s="504"/>
      <c r="D20" s="504"/>
      <c r="E20" s="504"/>
      <c r="F20" s="504"/>
      <c r="G20" s="504"/>
      <c r="H20" s="504"/>
      <c r="I20" s="504"/>
      <c r="J20" s="504"/>
      <c r="K20" s="504"/>
      <c r="L20" s="504"/>
      <c r="M20" s="504"/>
      <c r="N20" s="504"/>
      <c r="O20" s="504"/>
      <c r="P20" s="504"/>
      <c r="Q20" s="504"/>
      <c r="R20" s="504"/>
      <c r="S20" s="504"/>
      <c r="T20" s="504"/>
      <c r="U20" s="504"/>
    </row>
    <row r="21" spans="1:21">
      <c r="A21" s="504"/>
      <c r="B21" s="504"/>
      <c r="C21" s="504"/>
      <c r="D21" s="504"/>
      <c r="E21" s="504"/>
      <c r="F21" s="504"/>
      <c r="G21" s="504"/>
      <c r="H21" s="504"/>
      <c r="I21" s="504"/>
      <c r="J21" s="504"/>
      <c r="K21" s="504"/>
      <c r="L21" s="504"/>
      <c r="M21" s="504"/>
      <c r="N21" s="504"/>
      <c r="O21" s="504"/>
      <c r="P21" s="504"/>
      <c r="Q21" s="504"/>
      <c r="R21" s="504"/>
      <c r="S21" s="504"/>
      <c r="T21" s="504"/>
      <c r="U21" s="504"/>
    </row>
    <row r="22" spans="1:21">
      <c r="A22" s="504"/>
      <c r="B22" s="504"/>
      <c r="C22" s="504"/>
      <c r="D22" s="504"/>
      <c r="E22" s="504"/>
      <c r="F22" s="504"/>
      <c r="G22" s="504"/>
      <c r="H22" s="504"/>
      <c r="I22" s="504"/>
      <c r="J22" s="504"/>
      <c r="K22" s="504"/>
      <c r="L22" s="504"/>
      <c r="M22" s="504"/>
      <c r="N22" s="504"/>
      <c r="O22" s="504"/>
      <c r="P22" s="504"/>
      <c r="Q22" s="504"/>
      <c r="R22" s="504"/>
      <c r="S22" s="504"/>
      <c r="T22" s="504"/>
      <c r="U22" s="504"/>
    </row>
    <row r="23" spans="1:21">
      <c r="A23" s="504"/>
      <c r="B23" s="504"/>
      <c r="C23" s="504"/>
      <c r="D23" s="504"/>
      <c r="E23" s="504"/>
      <c r="F23" s="504"/>
      <c r="G23" s="504"/>
      <c r="H23" s="504"/>
      <c r="I23" s="504"/>
      <c r="J23" s="504"/>
      <c r="K23" s="504"/>
      <c r="L23" s="504"/>
      <c r="M23" s="504"/>
      <c r="N23" s="504"/>
      <c r="O23" s="504"/>
      <c r="P23" s="504"/>
      <c r="Q23" s="504"/>
      <c r="R23" s="504"/>
      <c r="S23" s="504"/>
      <c r="T23" s="504"/>
      <c r="U23" s="504"/>
    </row>
    <row r="24" spans="1:21">
      <c r="A24" s="504"/>
      <c r="B24" s="504"/>
      <c r="C24" s="504"/>
      <c r="D24" s="504"/>
      <c r="E24" s="504"/>
      <c r="F24" s="504"/>
      <c r="G24" s="504"/>
      <c r="H24" s="504"/>
      <c r="I24" s="504"/>
      <c r="J24" s="504"/>
      <c r="K24" s="504"/>
      <c r="L24" s="504"/>
      <c r="M24" s="504"/>
      <c r="N24" s="504"/>
      <c r="O24" s="504"/>
      <c r="P24" s="504"/>
      <c r="Q24" s="504"/>
      <c r="R24" s="504"/>
      <c r="S24" s="504"/>
      <c r="T24" s="504"/>
      <c r="U24" s="504"/>
    </row>
    <row r="25" spans="1:21">
      <c r="A25" s="504"/>
      <c r="B25" s="504"/>
      <c r="C25" s="504"/>
      <c r="D25" s="504"/>
      <c r="E25" s="504"/>
      <c r="F25" s="504"/>
      <c r="G25" s="504"/>
      <c r="H25" s="504"/>
      <c r="I25" s="504"/>
      <c r="J25" s="504"/>
      <c r="K25" s="504"/>
      <c r="L25" s="504"/>
      <c r="M25" s="504"/>
      <c r="N25" s="504"/>
      <c r="O25" s="504"/>
      <c r="P25" s="504"/>
      <c r="Q25" s="504"/>
      <c r="R25" s="504"/>
      <c r="S25" s="504"/>
      <c r="T25" s="504"/>
      <c r="U25" s="504"/>
    </row>
    <row r="26" spans="1:21">
      <c r="A26" s="504"/>
      <c r="B26" s="504"/>
      <c r="C26" s="504"/>
      <c r="D26" s="504"/>
      <c r="E26" s="504"/>
      <c r="F26" s="504"/>
      <c r="G26" s="504"/>
      <c r="H26" s="504"/>
      <c r="I26" s="504"/>
      <c r="J26" s="504"/>
      <c r="K26" s="504"/>
      <c r="L26" s="504"/>
      <c r="M26" s="504"/>
      <c r="N26" s="504"/>
      <c r="O26" s="504"/>
      <c r="P26" s="504"/>
      <c r="Q26" s="504"/>
      <c r="R26" s="504"/>
      <c r="S26" s="504"/>
      <c r="T26" s="504"/>
      <c r="U26" s="504"/>
    </row>
    <row r="27" spans="1:21">
      <c r="A27" s="504"/>
      <c r="B27" s="504"/>
      <c r="C27" s="504"/>
      <c r="D27" s="504"/>
      <c r="E27" s="504"/>
      <c r="F27" s="504"/>
      <c r="G27" s="504"/>
      <c r="H27" s="504"/>
      <c r="I27" s="504"/>
      <c r="J27" s="504"/>
      <c r="K27" s="504"/>
      <c r="L27" s="504"/>
      <c r="M27" s="504"/>
      <c r="N27" s="504"/>
      <c r="O27" s="504"/>
      <c r="P27" s="504"/>
      <c r="Q27" s="504"/>
      <c r="R27" s="504"/>
      <c r="S27" s="504"/>
      <c r="T27" s="504"/>
      <c r="U27" s="504"/>
    </row>
    <row r="28" spans="1:21">
      <c r="A28" s="504"/>
      <c r="B28" s="504"/>
      <c r="C28" s="504"/>
      <c r="D28" s="504"/>
      <c r="E28" s="504"/>
      <c r="F28" s="504"/>
      <c r="G28" s="504"/>
      <c r="H28" s="504"/>
      <c r="I28" s="504"/>
      <c r="J28" s="504"/>
      <c r="K28" s="504"/>
      <c r="L28" s="504"/>
      <c r="M28" s="504"/>
      <c r="N28" s="504"/>
      <c r="O28" s="504"/>
      <c r="P28" s="504"/>
      <c r="Q28" s="504"/>
      <c r="R28" s="504"/>
      <c r="S28" s="504"/>
      <c r="T28" s="504"/>
      <c r="U28" s="504"/>
    </row>
    <row r="29" spans="1:21">
      <c r="A29" s="504"/>
      <c r="B29" s="504"/>
      <c r="C29" s="504"/>
      <c r="D29" s="504"/>
      <c r="E29" s="504"/>
      <c r="F29" s="504"/>
      <c r="G29" s="504"/>
      <c r="H29" s="504"/>
      <c r="I29" s="504"/>
      <c r="J29" s="504"/>
      <c r="K29" s="504"/>
      <c r="L29" s="504"/>
      <c r="M29" s="504"/>
      <c r="N29" s="504"/>
      <c r="O29" s="504"/>
      <c r="P29" s="504"/>
      <c r="Q29" s="504"/>
      <c r="R29" s="504"/>
      <c r="S29" s="504"/>
      <c r="T29" s="504"/>
      <c r="U29" s="504"/>
    </row>
    <row r="30" spans="1:21">
      <c r="A30" s="504"/>
      <c r="B30" s="504"/>
      <c r="C30" s="504"/>
      <c r="D30" s="504"/>
      <c r="E30" s="504"/>
      <c r="F30" s="504"/>
      <c r="G30" s="504"/>
      <c r="H30" s="504"/>
      <c r="I30" s="504"/>
      <c r="J30" s="504"/>
      <c r="K30" s="504"/>
      <c r="L30" s="504"/>
      <c r="M30" s="504"/>
      <c r="N30" s="504"/>
      <c r="O30" s="504"/>
      <c r="P30" s="504"/>
      <c r="Q30" s="504"/>
      <c r="R30" s="504"/>
      <c r="S30" s="504"/>
      <c r="T30" s="504"/>
      <c r="U30" s="504"/>
    </row>
    <row r="31" spans="1:21">
      <c r="A31" s="504"/>
      <c r="B31" s="504"/>
      <c r="C31" s="504"/>
      <c r="D31" s="504"/>
      <c r="E31" s="504"/>
      <c r="F31" s="504"/>
      <c r="G31" s="504"/>
      <c r="H31" s="504"/>
      <c r="I31" s="504"/>
      <c r="J31" s="504"/>
      <c r="K31" s="504"/>
      <c r="L31" s="504"/>
      <c r="M31" s="504"/>
      <c r="N31" s="504"/>
      <c r="O31" s="504"/>
      <c r="P31" s="504"/>
      <c r="Q31" s="504"/>
      <c r="R31" s="504"/>
      <c r="S31" s="504"/>
      <c r="T31" s="504"/>
      <c r="U31" s="504"/>
    </row>
    <row r="32" spans="1:21">
      <c r="A32" s="504"/>
      <c r="B32" s="504"/>
      <c r="C32" s="504"/>
      <c r="D32" s="504"/>
      <c r="E32" s="504"/>
      <c r="F32" s="504"/>
      <c r="G32" s="504"/>
      <c r="H32" s="504"/>
      <c r="I32" s="504"/>
      <c r="J32" s="504"/>
      <c r="K32" s="504"/>
      <c r="L32" s="504"/>
      <c r="M32" s="504"/>
      <c r="N32" s="504"/>
      <c r="O32" s="504"/>
      <c r="P32" s="504"/>
      <c r="Q32" s="504"/>
      <c r="R32" s="504"/>
      <c r="S32" s="504"/>
      <c r="T32" s="504"/>
      <c r="U32" s="504"/>
    </row>
    <row r="33" spans="1:21">
      <c r="A33" s="504"/>
      <c r="B33" s="504"/>
      <c r="C33" s="504"/>
      <c r="D33" s="504"/>
      <c r="E33" s="504"/>
      <c r="F33" s="504"/>
      <c r="G33" s="504"/>
      <c r="H33" s="504"/>
      <c r="I33" s="504"/>
      <c r="J33" s="504"/>
      <c r="K33" s="504"/>
      <c r="L33" s="504"/>
      <c r="M33" s="504"/>
      <c r="N33" s="504"/>
      <c r="O33" s="504"/>
      <c r="P33" s="504"/>
      <c r="Q33" s="504"/>
      <c r="R33" s="504"/>
      <c r="S33" s="504"/>
      <c r="T33" s="504"/>
      <c r="U33" s="504"/>
    </row>
    <row r="34" spans="1:21">
      <c r="A34" s="504"/>
      <c r="B34" s="504"/>
      <c r="C34" s="504"/>
      <c r="D34" s="504"/>
      <c r="E34" s="504"/>
      <c r="F34" s="504"/>
      <c r="G34" s="504"/>
      <c r="H34" s="504"/>
      <c r="I34" s="504"/>
      <c r="J34" s="504"/>
      <c r="K34" s="504"/>
      <c r="L34" s="504"/>
      <c r="M34" s="504"/>
      <c r="N34" s="504"/>
      <c r="O34" s="504"/>
      <c r="P34" s="504"/>
      <c r="Q34" s="504"/>
      <c r="R34" s="504"/>
      <c r="S34" s="504"/>
      <c r="T34" s="504"/>
      <c r="U34" s="504"/>
    </row>
    <row r="35" spans="1:21">
      <c r="A35" s="504"/>
      <c r="B35" s="504"/>
      <c r="C35" s="504"/>
      <c r="D35" s="504"/>
      <c r="E35" s="504"/>
      <c r="F35" s="504"/>
      <c r="G35" s="504"/>
      <c r="H35" s="504"/>
      <c r="I35" s="504"/>
      <c r="J35" s="504"/>
      <c r="K35" s="504"/>
      <c r="L35" s="504"/>
      <c r="M35" s="504"/>
      <c r="N35" s="504"/>
      <c r="O35" s="504"/>
      <c r="P35" s="504"/>
      <c r="Q35" s="504"/>
      <c r="R35" s="504"/>
      <c r="S35" s="504"/>
      <c r="T35" s="504"/>
      <c r="U35" s="504"/>
    </row>
    <row r="36" spans="1:21">
      <c r="A36" s="504"/>
      <c r="B36" s="504"/>
      <c r="C36" s="504"/>
      <c r="D36" s="504"/>
      <c r="E36" s="504"/>
      <c r="F36" s="504"/>
      <c r="G36" s="504"/>
      <c r="H36" s="504"/>
      <c r="I36" s="504"/>
      <c r="J36" s="504"/>
      <c r="K36" s="504"/>
      <c r="L36" s="504"/>
      <c r="M36" s="504"/>
      <c r="N36" s="504"/>
      <c r="O36" s="504"/>
      <c r="P36" s="504"/>
      <c r="Q36" s="504"/>
      <c r="R36" s="504"/>
      <c r="S36" s="504"/>
      <c r="T36" s="504"/>
      <c r="U36" s="504"/>
    </row>
    <row r="37" spans="1:21" ht="13.2" customHeight="1">
      <c r="A37" s="504"/>
      <c r="B37" s="512"/>
      <c r="C37" s="512"/>
      <c r="D37" s="512"/>
      <c r="E37" s="512"/>
      <c r="F37" s="512"/>
      <c r="G37" s="512"/>
      <c r="H37" s="512"/>
      <c r="I37" s="512"/>
      <c r="J37" s="512"/>
      <c r="K37" s="512"/>
      <c r="L37" s="512"/>
      <c r="M37" s="512"/>
      <c r="N37" s="512"/>
      <c r="O37" s="512"/>
      <c r="P37" s="512"/>
      <c r="Q37" s="512"/>
      <c r="R37" s="512"/>
      <c r="S37" s="512"/>
      <c r="T37" s="512"/>
      <c r="U37" s="504"/>
    </row>
    <row r="38" spans="1:21" s="504" customFormat="1" ht="17.399999999999999" customHeight="1">
      <c r="B38" s="512"/>
      <c r="C38" s="512"/>
      <c r="D38" s="512"/>
      <c r="E38" s="512"/>
      <c r="F38" s="512"/>
      <c r="G38" s="512"/>
      <c r="H38" s="512"/>
      <c r="I38" s="512"/>
      <c r="J38" s="512"/>
      <c r="K38" s="512"/>
      <c r="L38" s="512"/>
      <c r="M38" s="512"/>
      <c r="N38" s="512"/>
      <c r="O38" s="512"/>
      <c r="P38" s="512"/>
      <c r="Q38" s="512"/>
      <c r="R38" s="512"/>
      <c r="S38" s="512"/>
      <c r="T38" s="512"/>
    </row>
    <row r="39" spans="1:21" s="509" customFormat="1" ht="17.399999999999999" customHeight="1">
      <c r="A39" s="504"/>
      <c r="B39" s="512"/>
      <c r="C39" s="512"/>
      <c r="D39" s="512"/>
      <c r="E39" s="512"/>
      <c r="F39" s="512"/>
      <c r="G39" s="512"/>
      <c r="H39" s="512"/>
      <c r="I39" s="512"/>
      <c r="J39" s="512"/>
      <c r="K39" s="512"/>
      <c r="L39" s="512"/>
      <c r="M39" s="512"/>
      <c r="N39" s="512"/>
      <c r="O39" s="512"/>
      <c r="P39" s="512"/>
      <c r="Q39" s="512"/>
      <c r="R39" s="512"/>
      <c r="S39" s="512"/>
      <c r="T39" s="512"/>
    </row>
    <row r="40" spans="1:21" s="509" customFormat="1" ht="17.399999999999999" customHeight="1">
      <c r="A40" s="504"/>
      <c r="B40" s="512"/>
      <c r="C40" s="512"/>
      <c r="D40" s="512"/>
      <c r="E40" s="512"/>
      <c r="F40" s="512"/>
      <c r="G40" s="512"/>
      <c r="H40" s="512"/>
      <c r="I40" s="512"/>
      <c r="J40" s="512"/>
      <c r="K40" s="512"/>
      <c r="L40" s="512"/>
      <c r="M40" s="512"/>
      <c r="N40" s="512"/>
      <c r="O40" s="512"/>
      <c r="P40" s="512"/>
      <c r="Q40" s="512"/>
      <c r="R40" s="512"/>
      <c r="S40" s="512"/>
      <c r="T40" s="512"/>
    </row>
    <row r="41" spans="1:21" s="507" customFormat="1" ht="24" customHeight="1">
      <c r="A41" s="504"/>
      <c r="B41" s="512"/>
      <c r="C41" s="512"/>
      <c r="D41" s="512"/>
      <c r="E41" s="512"/>
      <c r="F41" s="512"/>
      <c r="G41" s="512"/>
      <c r="H41" s="512"/>
      <c r="I41" s="512"/>
      <c r="J41" s="512"/>
      <c r="K41" s="512"/>
      <c r="L41" s="512"/>
      <c r="M41" s="512"/>
      <c r="N41" s="512"/>
      <c r="O41" s="512"/>
      <c r="P41" s="512"/>
      <c r="Q41" s="512"/>
      <c r="R41" s="512"/>
      <c r="S41" s="512"/>
      <c r="T41" s="512"/>
      <c r="U41" s="506"/>
    </row>
    <row r="42" spans="1:21" s="507" customFormat="1" ht="15" customHeight="1">
      <c r="A42" s="504"/>
      <c r="B42" s="512"/>
      <c r="C42" s="512"/>
      <c r="D42" s="512"/>
      <c r="E42" s="512"/>
      <c r="F42" s="512"/>
      <c r="G42" s="512"/>
      <c r="H42" s="512"/>
      <c r="I42" s="512"/>
      <c r="J42" s="512"/>
      <c r="K42" s="512"/>
      <c r="L42" s="512"/>
      <c r="M42" s="512"/>
      <c r="N42" s="512"/>
      <c r="O42" s="512"/>
      <c r="P42" s="512"/>
      <c r="Q42" s="512"/>
      <c r="R42" s="512"/>
      <c r="S42" s="512"/>
      <c r="T42" s="512"/>
      <c r="U42" s="506"/>
    </row>
    <row r="43" spans="1:21" s="507" customFormat="1" ht="31.8" customHeight="1">
      <c r="A43" s="504"/>
      <c r="B43" s="512"/>
      <c r="C43" s="512"/>
      <c r="D43" s="512"/>
      <c r="E43" s="512"/>
      <c r="F43" s="512"/>
      <c r="G43" s="512"/>
      <c r="H43" s="512"/>
      <c r="I43" s="512"/>
      <c r="J43" s="512"/>
      <c r="K43" s="512"/>
      <c r="L43" s="512"/>
      <c r="M43" s="512"/>
      <c r="N43" s="512"/>
      <c r="O43" s="512"/>
      <c r="P43" s="512"/>
      <c r="Q43" s="512"/>
      <c r="R43" s="512"/>
      <c r="S43" s="512"/>
      <c r="T43" s="512"/>
      <c r="U43" s="506"/>
    </row>
    <row r="44" spans="1:21" s="507" customFormat="1" ht="31.8" customHeight="1">
      <c r="A44" s="504"/>
      <c r="B44" s="512"/>
      <c r="C44" s="512"/>
      <c r="D44" s="512"/>
      <c r="E44" s="512"/>
      <c r="F44" s="512"/>
      <c r="G44" s="508"/>
      <c r="H44" s="508"/>
      <c r="I44" s="506"/>
      <c r="J44" s="506"/>
      <c r="K44" s="506"/>
      <c r="L44" s="506"/>
      <c r="M44" s="506"/>
      <c r="N44" s="506"/>
      <c r="O44" s="506"/>
      <c r="P44" s="506"/>
      <c r="Q44" s="506"/>
      <c r="R44" s="506"/>
      <c r="S44" s="506"/>
      <c r="T44" s="506"/>
      <c r="U44" s="506"/>
    </row>
    <row r="45" spans="1:21" s="507" customFormat="1" ht="31.8" customHeight="1">
      <c r="A45" s="504"/>
      <c r="B45" s="512"/>
      <c r="C45" s="512"/>
      <c r="D45" s="512"/>
      <c r="E45" s="512"/>
      <c r="F45" s="512"/>
      <c r="G45" s="508"/>
      <c r="H45" s="508"/>
      <c r="I45" s="506"/>
      <c r="J45" s="506"/>
      <c r="K45" s="506"/>
      <c r="L45" s="506"/>
      <c r="M45" s="506"/>
      <c r="N45" s="506"/>
      <c r="O45" s="506"/>
      <c r="P45" s="506"/>
      <c r="Q45" s="506"/>
      <c r="R45" s="506"/>
      <c r="S45" s="506"/>
      <c r="T45" s="506"/>
      <c r="U45" s="506"/>
    </row>
    <row r="46" spans="1:21" s="507" customFormat="1" ht="20.399999999999999" customHeight="1">
      <c r="A46" s="504"/>
      <c r="B46" s="512"/>
      <c r="C46" s="512"/>
      <c r="D46" s="512"/>
      <c r="E46" s="512"/>
      <c r="F46" s="512"/>
      <c r="G46" s="506"/>
      <c r="H46" s="506"/>
      <c r="I46" s="506"/>
      <c r="J46" s="506"/>
      <c r="K46" s="506"/>
      <c r="L46" s="506"/>
      <c r="M46" s="506"/>
      <c r="N46" s="506"/>
      <c r="O46" s="506"/>
      <c r="P46" s="506"/>
      <c r="Q46" s="506"/>
      <c r="R46" s="506"/>
      <c r="S46" s="506"/>
      <c r="T46" s="506"/>
      <c r="U46" s="506"/>
    </row>
    <row r="47" spans="1:21" s="507" customFormat="1" ht="20.399999999999999" customHeight="1">
      <c r="A47" s="504"/>
      <c r="B47" s="512"/>
      <c r="C47" s="512"/>
      <c r="D47" s="512"/>
      <c r="E47" s="512"/>
      <c r="F47" s="512"/>
      <c r="G47" s="506"/>
      <c r="H47" s="506"/>
      <c r="I47" s="506"/>
      <c r="J47" s="506"/>
      <c r="K47" s="506"/>
      <c r="L47" s="506"/>
      <c r="M47" s="506"/>
      <c r="N47" s="506"/>
      <c r="O47" s="506"/>
      <c r="P47" s="506"/>
      <c r="Q47" s="506"/>
      <c r="R47" s="506"/>
      <c r="S47" s="506"/>
      <c r="T47" s="506"/>
      <c r="U47" s="506"/>
    </row>
    <row r="48" spans="1:21" s="507" customFormat="1" ht="20.399999999999999" customHeight="1">
      <c r="A48" s="504"/>
      <c r="B48" s="512"/>
      <c r="C48" s="512"/>
      <c r="D48" s="512"/>
      <c r="E48" s="512"/>
      <c r="F48" s="512"/>
      <c r="G48" s="506"/>
      <c r="H48" s="506"/>
      <c r="I48" s="506"/>
      <c r="J48" s="506"/>
      <c r="K48" s="506"/>
      <c r="L48" s="506"/>
      <c r="M48" s="506"/>
      <c r="N48" s="506"/>
      <c r="O48" s="506"/>
      <c r="P48" s="506"/>
      <c r="Q48" s="506"/>
      <c r="R48" s="506"/>
      <c r="S48" s="506"/>
      <c r="T48" s="506"/>
      <c r="U48" s="506"/>
    </row>
    <row r="49" spans="1:21" s="507" customFormat="1" ht="16.2" customHeight="1">
      <c r="A49" s="504"/>
      <c r="B49" s="512"/>
      <c r="C49" s="512"/>
      <c r="D49" s="512"/>
      <c r="E49" s="512"/>
      <c r="F49" s="512"/>
      <c r="G49" s="506"/>
      <c r="H49" s="506"/>
      <c r="I49" s="506"/>
      <c r="J49" s="506"/>
      <c r="K49" s="506"/>
      <c r="L49" s="506"/>
      <c r="M49" s="506"/>
      <c r="N49" s="506"/>
      <c r="O49" s="506"/>
      <c r="P49" s="506"/>
      <c r="Q49" s="506"/>
      <c r="R49" s="506"/>
      <c r="S49" s="506"/>
      <c r="T49" s="506"/>
      <c r="U49" s="506"/>
    </row>
    <row r="50" spans="1:21" s="507" customFormat="1" ht="14.4" customHeight="1">
      <c r="A50" s="504"/>
      <c r="B50" s="512"/>
      <c r="C50" s="512"/>
      <c r="D50" s="512"/>
      <c r="E50" s="512"/>
      <c r="F50" s="512"/>
      <c r="G50" s="512"/>
      <c r="H50" s="512"/>
      <c r="I50" s="512"/>
      <c r="J50" s="512"/>
      <c r="K50" s="512"/>
      <c r="L50" s="512"/>
      <c r="M50" s="512"/>
      <c r="N50" s="512"/>
      <c r="O50" s="512"/>
      <c r="P50" s="512"/>
      <c r="Q50" s="506"/>
      <c r="R50" s="506"/>
      <c r="S50" s="506"/>
      <c r="T50" s="506"/>
      <c r="U50" s="506"/>
    </row>
    <row r="51" spans="1:21" s="507" customFormat="1" ht="26.4" customHeight="1">
      <c r="A51" s="504"/>
      <c r="B51" s="513"/>
      <c r="C51" s="513"/>
      <c r="D51" s="512"/>
      <c r="E51" s="512"/>
      <c r="F51" s="512"/>
      <c r="G51" s="512"/>
      <c r="H51" s="512"/>
      <c r="I51" s="512"/>
      <c r="J51" s="512"/>
      <c r="K51" s="512"/>
      <c r="L51" s="512"/>
      <c r="M51" s="512"/>
      <c r="N51" s="512"/>
      <c r="O51" s="512"/>
      <c r="P51" s="512"/>
      <c r="Q51" s="506"/>
      <c r="R51" s="506"/>
      <c r="S51" s="506"/>
      <c r="T51" s="506"/>
      <c r="U51" s="506"/>
    </row>
    <row r="52" spans="1:21" s="507" customFormat="1" ht="31.8" customHeight="1">
      <c r="A52" s="504"/>
      <c r="B52" s="512"/>
      <c r="C52" s="512"/>
      <c r="D52" s="512"/>
      <c r="E52" s="512"/>
      <c r="F52" s="512"/>
      <c r="G52" s="512"/>
      <c r="H52" s="512"/>
      <c r="I52" s="512"/>
      <c r="J52" s="512"/>
      <c r="K52" s="512"/>
      <c r="L52" s="512"/>
      <c r="M52" s="512"/>
      <c r="N52" s="512"/>
      <c r="O52" s="512"/>
      <c r="P52" s="512"/>
      <c r="Q52" s="506"/>
      <c r="R52" s="506"/>
      <c r="S52" s="506"/>
      <c r="T52" s="506"/>
      <c r="U52" s="506"/>
    </row>
    <row r="53" spans="1:21" s="507" customFormat="1" ht="16.8" customHeight="1">
      <c r="A53" s="504"/>
      <c r="B53" s="512"/>
      <c r="C53" s="512"/>
      <c r="D53" s="512"/>
      <c r="E53" s="512"/>
      <c r="F53" s="512"/>
      <c r="G53" s="512"/>
      <c r="H53" s="512"/>
      <c r="I53" s="512"/>
      <c r="J53" s="512"/>
      <c r="K53" s="512"/>
      <c r="L53" s="512"/>
      <c r="M53" s="512"/>
      <c r="N53" s="512"/>
      <c r="O53" s="512"/>
      <c r="P53" s="512"/>
      <c r="Q53" s="506"/>
      <c r="R53" s="506"/>
      <c r="S53" s="506"/>
      <c r="T53" s="506"/>
      <c r="U53" s="506"/>
    </row>
    <row r="54" spans="1:21" s="507" customFormat="1" ht="31.8" customHeight="1">
      <c r="A54" s="504"/>
      <c r="B54" s="512"/>
      <c r="C54" s="512"/>
      <c r="D54" s="512"/>
      <c r="E54" s="512"/>
      <c r="F54" s="512"/>
      <c r="G54" s="512"/>
      <c r="H54" s="512"/>
      <c r="I54" s="512"/>
      <c r="J54" s="512"/>
      <c r="K54" s="512"/>
      <c r="L54" s="512"/>
      <c r="M54" s="512"/>
      <c r="N54" s="512"/>
      <c r="O54" s="512"/>
      <c r="P54" s="512"/>
      <c r="Q54" s="506"/>
      <c r="R54" s="506"/>
      <c r="S54" s="506"/>
      <c r="T54" s="506"/>
      <c r="U54" s="506"/>
    </row>
    <row r="55" spans="1:21">
      <c r="A55" s="504"/>
      <c r="B55" s="506"/>
      <c r="C55" s="506"/>
      <c r="D55" s="512"/>
      <c r="E55" s="506"/>
      <c r="F55" s="506"/>
      <c r="G55" s="506"/>
      <c r="H55" s="506"/>
      <c r="I55" s="506"/>
      <c r="J55" s="506"/>
      <c r="K55" s="506"/>
      <c r="L55" s="506"/>
      <c r="M55" s="506"/>
      <c r="N55" s="506"/>
      <c r="O55" s="506"/>
      <c r="P55" s="506"/>
      <c r="Q55" s="506"/>
      <c r="R55" s="506"/>
      <c r="S55" s="506"/>
      <c r="T55" s="506"/>
      <c r="U55" s="506"/>
    </row>
    <row r="56" spans="1:21">
      <c r="A56" s="506"/>
      <c r="B56" s="506"/>
      <c r="C56" s="506"/>
      <c r="D56" s="506"/>
      <c r="E56" s="506"/>
      <c r="F56" s="506"/>
      <c r="G56" s="506"/>
      <c r="H56" s="506"/>
      <c r="I56" s="506"/>
      <c r="J56" s="506"/>
      <c r="K56" s="506"/>
      <c r="L56" s="506"/>
      <c r="M56" s="506"/>
      <c r="N56" s="506"/>
      <c r="O56" s="506"/>
      <c r="P56" s="506"/>
      <c r="Q56" s="506"/>
      <c r="R56" s="506"/>
      <c r="S56" s="506"/>
      <c r="T56" s="506"/>
      <c r="U56" s="506"/>
    </row>
    <row r="76" spans="4:4">
      <c r="D76" s="173"/>
    </row>
    <row r="78" spans="4:4">
      <c r="D78" t="s">
        <v>208</v>
      </c>
    </row>
  </sheetData>
  <sheetProtection formatCells="0" formatColumns="0" formatRows="0" insertColumns="0" insertRows="0" insertHyperlinks="0" deleteColumns="0" deleteRows="0" sort="0" autoFilter="0" pivotTables="0"/>
  <mergeCells count="1">
    <mergeCell ref="C2:S8"/>
  </mergeCells>
  <phoneticPr fontId="84"/>
  <pageMargins left="0.7" right="0.7" top="0.75" bottom="0.75" header="0.3" footer="0.3"/>
  <pageSetup paperSize="9" scale="2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98" zoomScaleNormal="98" zoomScaleSheetLayoutView="100" workbookViewId="0">
      <selection activeCell="O18" sqref="O18"/>
    </sheetView>
  </sheetViews>
  <sheetFormatPr defaultColWidth="9" defaultRowHeight="13.2"/>
  <cols>
    <col min="1" max="1" width="12.77734375" style="37" customWidth="1"/>
    <col min="2" max="2" width="5.109375" style="37" customWidth="1"/>
    <col min="3" max="3" width="3.77734375" style="37" customWidth="1"/>
    <col min="4" max="4" width="6.88671875" style="37" customWidth="1"/>
    <col min="5" max="5" width="13.109375" style="37" customWidth="1"/>
    <col min="6" max="6" width="13.109375" style="57" customWidth="1"/>
    <col min="7" max="7" width="11.33203125" style="37" customWidth="1"/>
    <col min="8" max="8" width="26.6640625" style="49" customWidth="1"/>
    <col min="9" max="9" width="13" style="42" customWidth="1"/>
    <col min="10" max="10" width="16.109375" style="42" customWidth="1"/>
    <col min="11" max="11" width="13.44140625" style="57" customWidth="1"/>
    <col min="12" max="12" width="22.44140625" style="57" customWidth="1"/>
    <col min="13" max="13" width="13.44140625" style="47" customWidth="1"/>
    <col min="14" max="14" width="22.44140625" style="37" customWidth="1"/>
    <col min="15" max="15" width="9" style="38"/>
    <col min="16" max="16384" width="9" style="37"/>
  </cols>
  <sheetData>
    <row r="1" spans="1:16" ht="26.25" customHeight="1" thickTop="1">
      <c r="A1" s="32" t="s">
        <v>39</v>
      </c>
      <c r="B1" s="33"/>
      <c r="C1" s="33"/>
      <c r="D1" s="34"/>
      <c r="E1" s="34"/>
      <c r="F1" s="35"/>
      <c r="G1" s="36"/>
      <c r="H1" s="198"/>
      <c r="I1" s="199" t="s">
        <v>40</v>
      </c>
      <c r="J1" s="200"/>
      <c r="K1" s="201"/>
      <c r="L1" s="202"/>
      <c r="M1" s="203"/>
    </row>
    <row r="2" spans="1:16" ht="17.399999999999999">
      <c r="A2" s="39"/>
      <c r="B2" s="113"/>
      <c r="C2" s="113"/>
      <c r="D2" s="113"/>
      <c r="E2" s="113"/>
      <c r="F2" s="113"/>
      <c r="G2" s="40"/>
      <c r="H2" s="204"/>
      <c r="I2" s="668" t="s">
        <v>206</v>
      </c>
      <c r="J2" s="668"/>
      <c r="K2" s="668"/>
      <c r="L2" s="668"/>
      <c r="M2" s="668"/>
      <c r="N2" s="97"/>
      <c r="P2" s="74"/>
    </row>
    <row r="3" spans="1:16" ht="17.399999999999999">
      <c r="A3" s="291" t="s">
        <v>41</v>
      </c>
      <c r="B3" s="114"/>
      <c r="D3" s="115"/>
      <c r="E3" s="115"/>
      <c r="F3" s="115"/>
      <c r="G3" s="41"/>
      <c r="H3" s="66"/>
      <c r="I3" s="207"/>
      <c r="J3" s="208"/>
      <c r="K3" s="209"/>
      <c r="L3" s="201"/>
      <c r="M3" s="210"/>
    </row>
    <row r="4" spans="1:16" ht="17.399999999999999">
      <c r="A4" s="43"/>
      <c r="B4" s="114"/>
      <c r="C4" s="57"/>
      <c r="D4" s="115"/>
      <c r="E4" s="115"/>
      <c r="F4" s="116"/>
      <c r="G4" s="44"/>
      <c r="H4" s="211"/>
      <c r="I4" s="211"/>
      <c r="J4" s="200"/>
      <c r="K4" s="209"/>
      <c r="L4" s="201"/>
      <c r="M4" s="210"/>
      <c r="N4" s="149"/>
    </row>
    <row r="5" spans="1:16">
      <c r="A5" s="117"/>
      <c r="D5" s="115"/>
      <c r="E5" s="45"/>
      <c r="F5" s="118"/>
      <c r="G5" s="46"/>
      <c r="H5"/>
      <c r="I5" s="212"/>
      <c r="J5" s="200"/>
      <c r="K5" s="209"/>
      <c r="L5" s="209"/>
      <c r="M5" s="210"/>
    </row>
    <row r="6" spans="1:16">
      <c r="A6" s="117"/>
      <c r="D6" s="115"/>
      <c r="E6" s="118"/>
      <c r="F6" s="118"/>
      <c r="G6" s="46"/>
      <c r="H6"/>
      <c r="I6" s="213"/>
      <c r="J6" s="200"/>
      <c r="K6" s="209"/>
      <c r="L6" s="209"/>
      <c r="M6" s="210"/>
    </row>
    <row r="7" spans="1:16">
      <c r="A7" s="117"/>
      <c r="D7" s="115"/>
      <c r="E7" s="118"/>
      <c r="F7" s="118"/>
      <c r="G7" s="46"/>
      <c r="H7" s="214"/>
      <c r="I7" s="212"/>
      <c r="J7" s="200"/>
      <c r="K7" s="209"/>
      <c r="L7" s="209"/>
      <c r="M7" s="210"/>
    </row>
    <row r="8" spans="1:16">
      <c r="A8" s="117"/>
      <c r="D8" s="115"/>
      <c r="E8" s="118"/>
      <c r="F8" s="118"/>
      <c r="G8" s="46"/>
      <c r="H8" s="205"/>
      <c r="I8" s="215"/>
      <c r="J8" s="215"/>
      <c r="K8" s="215"/>
      <c r="L8" s="209"/>
      <c r="M8" s="216"/>
    </row>
    <row r="9" spans="1:16">
      <c r="A9" s="117"/>
      <c r="D9" s="115"/>
      <c r="E9" s="118"/>
      <c r="F9" s="118"/>
      <c r="G9" s="46"/>
      <c r="H9" s="215"/>
      <c r="I9" s="215"/>
      <c r="J9" s="215"/>
      <c r="K9" s="215"/>
      <c r="L9" s="209"/>
      <c r="M9" s="216"/>
      <c r="N9" s="48"/>
    </row>
    <row r="10" spans="1:16">
      <c r="A10" s="117"/>
      <c r="D10" s="115"/>
      <c r="E10" s="118"/>
      <c r="F10" s="118"/>
      <c r="G10" s="46"/>
      <c r="H10" s="215"/>
      <c r="I10" s="215"/>
      <c r="J10" s="215"/>
      <c r="K10" s="215"/>
      <c r="L10" s="209"/>
      <c r="M10" s="216"/>
      <c r="N10" s="48" t="s">
        <v>42</v>
      </c>
    </row>
    <row r="11" spans="1:16">
      <c r="A11" s="117"/>
      <c r="D11" s="115"/>
      <c r="E11" s="118"/>
      <c r="F11" s="118"/>
      <c r="G11" s="46"/>
      <c r="H11" s="215"/>
      <c r="I11" s="215"/>
      <c r="J11" s="215"/>
      <c r="K11" s="215"/>
      <c r="L11" s="209"/>
      <c r="M11" s="216"/>
    </row>
    <row r="12" spans="1:16">
      <c r="A12" s="117"/>
      <c r="D12" s="115"/>
      <c r="E12" s="118"/>
      <c r="F12" s="118"/>
      <c r="G12" s="46"/>
      <c r="H12" s="215"/>
      <c r="I12" s="215"/>
      <c r="J12" s="215"/>
      <c r="K12" s="215"/>
      <c r="L12" s="209"/>
      <c r="M12" s="216"/>
      <c r="N12" s="48" t="s">
        <v>43</v>
      </c>
      <c r="O12" s="164"/>
    </row>
    <row r="13" spans="1:16">
      <c r="A13" s="117"/>
      <c r="D13" s="115"/>
      <c r="E13" s="118"/>
      <c r="F13" s="118"/>
      <c r="G13" s="46"/>
      <c r="H13" s="215"/>
      <c r="I13" s="215"/>
      <c r="J13" s="215"/>
      <c r="K13" s="215"/>
      <c r="L13" s="209"/>
      <c r="M13" s="216"/>
    </row>
    <row r="14" spans="1:16">
      <c r="A14" s="117"/>
      <c r="D14" s="115"/>
      <c r="E14" s="118"/>
      <c r="F14" s="118"/>
      <c r="G14" s="46"/>
      <c r="H14" s="215"/>
      <c r="I14" s="215"/>
      <c r="J14" s="215"/>
      <c r="K14" s="215"/>
      <c r="L14" s="209"/>
      <c r="M14" s="216"/>
      <c r="N14" s="183" t="s">
        <v>44</v>
      </c>
    </row>
    <row r="15" spans="1:16">
      <c r="A15" s="117"/>
      <c r="D15" s="115"/>
      <c r="E15" s="115" t="s">
        <v>17</v>
      </c>
      <c r="F15" s="116"/>
      <c r="G15" s="41"/>
      <c r="H15" s="214"/>
      <c r="I15" s="212"/>
      <c r="J15" s="205"/>
      <c r="K15" s="209"/>
      <c r="L15" s="209"/>
      <c r="M15" s="216"/>
    </row>
    <row r="16" spans="1:16">
      <c r="A16" s="117"/>
      <c r="D16" s="115"/>
      <c r="E16" s="115"/>
      <c r="F16" s="116"/>
      <c r="G16" s="41"/>
      <c r="H16" s="200"/>
      <c r="I16" s="212"/>
      <c r="J16" s="200"/>
      <c r="K16" s="209"/>
      <c r="L16" s="209"/>
      <c r="M16" s="216"/>
      <c r="N16" s="150" t="s">
        <v>45</v>
      </c>
    </row>
    <row r="17" spans="1:19" ht="20.25" customHeight="1" thickBot="1">
      <c r="A17" s="584" t="s">
        <v>225</v>
      </c>
      <c r="B17" s="585"/>
      <c r="C17" s="585"/>
      <c r="D17" s="120"/>
      <c r="E17" s="121"/>
      <c r="F17" s="586" t="s">
        <v>226</v>
      </c>
      <c r="G17" s="587"/>
      <c r="H17" s="214"/>
      <c r="I17" s="212"/>
      <c r="J17" s="205"/>
      <c r="K17" s="209"/>
      <c r="L17" s="206"/>
      <c r="M17" s="210"/>
      <c r="N17" s="119" t="s">
        <v>46</v>
      </c>
    </row>
    <row r="18" spans="1:19" ht="39" customHeight="1" thickTop="1">
      <c r="A18" s="588" t="s">
        <v>47</v>
      </c>
      <c r="B18" s="589"/>
      <c r="C18" s="590"/>
      <c r="D18" s="122" t="s">
        <v>48</v>
      </c>
      <c r="E18" s="123"/>
      <c r="F18" s="591" t="s">
        <v>49</v>
      </c>
      <c r="G18" s="592"/>
      <c r="H18" s="200"/>
      <c r="I18" s="212"/>
      <c r="J18" s="200"/>
      <c r="K18" s="209"/>
      <c r="L18" s="209"/>
      <c r="M18" s="210"/>
      <c r="Q18" s="37" t="s">
        <v>3</v>
      </c>
      <c r="S18" s="37" t="s">
        <v>17</v>
      </c>
    </row>
    <row r="19" spans="1:19" ht="30" customHeight="1">
      <c r="A19" s="593" t="s">
        <v>207</v>
      </c>
      <c r="B19" s="593"/>
      <c r="C19" s="593"/>
      <c r="D19" s="593"/>
      <c r="E19" s="593"/>
      <c r="F19" s="593"/>
      <c r="G19" s="593"/>
      <c r="H19" s="217"/>
      <c r="I19" s="218" t="s">
        <v>50</v>
      </c>
      <c r="J19" s="218"/>
      <c r="K19" s="218"/>
      <c r="L19" s="206"/>
      <c r="M19" s="210"/>
    </row>
    <row r="20" spans="1:19" ht="17.399999999999999">
      <c r="E20" s="124" t="s">
        <v>51</v>
      </c>
      <c r="F20" s="125" t="s">
        <v>52</v>
      </c>
      <c r="H20" s="166" t="s">
        <v>41</v>
      </c>
      <c r="I20" s="212"/>
      <c r="J20" s="200" t="s">
        <v>17</v>
      </c>
      <c r="K20" s="219" t="s">
        <v>17</v>
      </c>
      <c r="L20" s="209"/>
      <c r="M20" s="210"/>
    </row>
    <row r="21" spans="1:19" ht="16.8" thickBot="1">
      <c r="A21" s="126"/>
      <c r="B21" s="594">
        <v>45578</v>
      </c>
      <c r="C21" s="595"/>
      <c r="D21" s="307" t="s">
        <v>53</v>
      </c>
      <c r="E21" s="596" t="s">
        <v>54</v>
      </c>
      <c r="F21" s="597"/>
      <c r="G21" s="42" t="s">
        <v>55</v>
      </c>
      <c r="H21" s="604" t="s">
        <v>227</v>
      </c>
      <c r="I21" s="605"/>
      <c r="J21" s="605"/>
      <c r="K21" s="605"/>
      <c r="L21" s="605"/>
      <c r="M21" s="220">
        <v>7</v>
      </c>
      <c r="N21" s="222"/>
    </row>
    <row r="22" spans="1:19" ht="36" customHeight="1" thickTop="1" thickBot="1">
      <c r="A22" s="308" t="s">
        <v>56</v>
      </c>
      <c r="B22" s="606" t="s">
        <v>57</v>
      </c>
      <c r="C22" s="607"/>
      <c r="D22" s="608"/>
      <c r="E22" s="309" t="s">
        <v>228</v>
      </c>
      <c r="F22" s="309" t="s">
        <v>229</v>
      </c>
      <c r="G22" s="310" t="s">
        <v>58</v>
      </c>
      <c r="H22" s="609" t="s">
        <v>59</v>
      </c>
      <c r="I22" s="610"/>
      <c r="J22" s="610"/>
      <c r="K22" s="610"/>
      <c r="L22" s="611"/>
      <c r="M22" s="221" t="s">
        <v>60</v>
      </c>
      <c r="N22" s="223" t="s">
        <v>61</v>
      </c>
      <c r="R22" s="37" t="s">
        <v>3</v>
      </c>
    </row>
    <row r="23" spans="1:19" ht="85.2" customHeight="1" thickBot="1">
      <c r="A23" s="234" t="s">
        <v>62</v>
      </c>
      <c r="B23" s="598" t="str">
        <f>IF(G23&gt;5,"☆☆☆☆",IF(AND(G23&gt;=2.39,G23&lt;5),"☆☆☆",IF(AND(G23&gt;=1.39,G23&lt;2.4),"☆☆",IF(AND(G23&gt;0,G23&lt;1.4),"☆",IF(AND(G23&gt;=-1.39,G23&lt;0),"★",IF(AND(G23&gt;=-2.39,G23&lt;-1.4),"★★",IF(AND(G23&gt;=-3.39,G23&lt;-2.4),"★★★")))))))</f>
        <v>☆</v>
      </c>
      <c r="C23" s="599"/>
      <c r="D23" s="600"/>
      <c r="E23" s="192">
        <v>0.64</v>
      </c>
      <c r="F23" s="192">
        <v>0.85</v>
      </c>
      <c r="G23" s="168">
        <f>F23-E23</f>
        <v>0.20999999999999996</v>
      </c>
      <c r="H23" s="612"/>
      <c r="I23" s="613"/>
      <c r="J23" s="613"/>
      <c r="K23" s="613"/>
      <c r="L23" s="614"/>
      <c r="M23" s="460"/>
      <c r="N23" s="461"/>
      <c r="O23" s="157" t="s">
        <v>63</v>
      </c>
    </row>
    <row r="24" spans="1:19" ht="76.2" customHeight="1" thickBot="1">
      <c r="A24" s="127" t="s">
        <v>64</v>
      </c>
      <c r="B24" s="598" t="str">
        <f>IF(G24&gt;5,"☆☆☆☆",IF(AND(G24&gt;=2.39,G24&lt;5),"☆☆☆",IF(AND(G24&gt;=1.39,G24&lt;2.4),"☆☆",IF(AND(G24&gt;0,G24&lt;1.4),"☆",IF(AND(G24&gt;=-1.39,G24&lt;0),"★",IF(AND(G24&gt;=-2.39,G24&lt;-1.4),"★★",IF(AND(G24&gt;=-3.39,G24&lt;-2.4),"★★★")))))))</f>
        <v>☆</v>
      </c>
      <c r="C24" s="599"/>
      <c r="D24" s="600"/>
      <c r="E24" s="192">
        <v>1.1599999999999999</v>
      </c>
      <c r="F24" s="192">
        <v>1.78</v>
      </c>
      <c r="G24" s="168">
        <f t="shared" ref="G24:G70" si="0">F24-E24</f>
        <v>0.62000000000000011</v>
      </c>
      <c r="H24" s="615"/>
      <c r="I24" s="616"/>
      <c r="J24" s="616"/>
      <c r="K24" s="616"/>
      <c r="L24" s="617"/>
      <c r="M24" s="311"/>
      <c r="N24" s="312"/>
      <c r="O24" s="157" t="s">
        <v>64</v>
      </c>
      <c r="Q24" s="37" t="s">
        <v>3</v>
      </c>
    </row>
    <row r="25" spans="1:19" ht="81" customHeight="1" thickBot="1">
      <c r="A25" s="313" t="s">
        <v>65</v>
      </c>
      <c r="B25" s="598" t="str">
        <f t="shared" ref="B25:B68" si="1">IF(G25&gt;5,"☆☆☆☆",IF(AND(G25&gt;=2.39,G25&lt;5),"☆☆☆",IF(AND(G25&gt;=1.39,G25&lt;2.4),"☆☆",IF(AND(G25&gt;0,G25&lt;1.4),"☆",IF(AND(G25&gt;=-1.39,G25&lt;0),"★",IF(AND(G25&gt;=-2.39,G25&lt;-1.4),"★★",IF(AND(G25&gt;=-3.39,G25&lt;-2.4),"★★★")))))))</f>
        <v>☆</v>
      </c>
      <c r="C25" s="599"/>
      <c r="D25" s="600"/>
      <c r="E25" s="192">
        <v>2.25</v>
      </c>
      <c r="F25" s="192">
        <v>2.65</v>
      </c>
      <c r="G25" s="168">
        <f t="shared" si="0"/>
        <v>0.39999999999999991</v>
      </c>
      <c r="H25" s="601"/>
      <c r="I25" s="602"/>
      <c r="J25" s="602"/>
      <c r="K25" s="602"/>
      <c r="L25" s="603"/>
      <c r="M25" s="471"/>
      <c r="N25" s="312"/>
      <c r="O25" s="157" t="s">
        <v>65</v>
      </c>
    </row>
    <row r="26" spans="1:19" ht="83.25" customHeight="1" thickBot="1">
      <c r="A26" s="313" t="s">
        <v>66</v>
      </c>
      <c r="B26" s="598" t="str">
        <f t="shared" si="1"/>
        <v>☆</v>
      </c>
      <c r="C26" s="599"/>
      <c r="D26" s="600"/>
      <c r="E26" s="192">
        <v>1.4</v>
      </c>
      <c r="F26" s="192">
        <v>1.78</v>
      </c>
      <c r="G26" s="168">
        <f t="shared" si="0"/>
        <v>0.38000000000000012</v>
      </c>
      <c r="H26" s="601"/>
      <c r="I26" s="602"/>
      <c r="J26" s="602"/>
      <c r="K26" s="602"/>
      <c r="L26" s="603"/>
      <c r="M26" s="311"/>
      <c r="N26" s="312"/>
      <c r="O26" s="157" t="s">
        <v>66</v>
      </c>
    </row>
    <row r="27" spans="1:19" ht="78.599999999999994" customHeight="1" thickBot="1">
      <c r="A27" s="313" t="s">
        <v>67</v>
      </c>
      <c r="B27" s="598" t="str">
        <f t="shared" si="1"/>
        <v>☆</v>
      </c>
      <c r="C27" s="599"/>
      <c r="D27" s="600"/>
      <c r="E27" s="192">
        <v>1.24</v>
      </c>
      <c r="F27" s="192">
        <v>2.0299999999999998</v>
      </c>
      <c r="G27" s="168">
        <f t="shared" si="0"/>
        <v>0.78999999999999981</v>
      </c>
      <c r="H27" s="601"/>
      <c r="I27" s="602"/>
      <c r="J27" s="602"/>
      <c r="K27" s="602"/>
      <c r="L27" s="603"/>
      <c r="M27" s="311"/>
      <c r="N27" s="314"/>
      <c r="O27" s="157" t="s">
        <v>67</v>
      </c>
    </row>
    <row r="28" spans="1:19" ht="87" customHeight="1" thickBot="1">
      <c r="A28" s="313" t="s">
        <v>68</v>
      </c>
      <c r="B28" s="598" t="str">
        <f t="shared" si="1"/>
        <v>☆</v>
      </c>
      <c r="C28" s="599"/>
      <c r="D28" s="600"/>
      <c r="E28" s="192">
        <v>1.39</v>
      </c>
      <c r="F28" s="192">
        <v>2</v>
      </c>
      <c r="G28" s="168">
        <f t="shared" si="0"/>
        <v>0.6100000000000001</v>
      </c>
      <c r="H28" s="601"/>
      <c r="I28" s="602"/>
      <c r="J28" s="602"/>
      <c r="K28" s="602"/>
      <c r="L28" s="603"/>
      <c r="M28" s="311"/>
      <c r="N28" s="312"/>
      <c r="O28" s="157" t="s">
        <v>68</v>
      </c>
    </row>
    <row r="29" spans="1:19" ht="81" customHeight="1" thickBot="1">
      <c r="A29" s="313" t="s">
        <v>69</v>
      </c>
      <c r="B29" s="598" t="str">
        <f t="shared" si="1"/>
        <v>☆</v>
      </c>
      <c r="C29" s="599"/>
      <c r="D29" s="600"/>
      <c r="E29" s="192">
        <v>1.53</v>
      </c>
      <c r="F29" s="192">
        <v>2.1800000000000002</v>
      </c>
      <c r="G29" s="168">
        <f t="shared" si="0"/>
        <v>0.65000000000000013</v>
      </c>
      <c r="H29" s="601"/>
      <c r="I29" s="602"/>
      <c r="J29" s="602"/>
      <c r="K29" s="602"/>
      <c r="L29" s="603"/>
      <c r="M29" s="311"/>
      <c r="N29" s="312"/>
      <c r="O29" s="157" t="s">
        <v>69</v>
      </c>
    </row>
    <row r="30" spans="1:19" ht="73.5" customHeight="1" thickBot="1">
      <c r="A30" s="313" t="s">
        <v>70</v>
      </c>
      <c r="B30" s="598" t="str">
        <f t="shared" si="1"/>
        <v>☆</v>
      </c>
      <c r="C30" s="599"/>
      <c r="D30" s="600"/>
      <c r="E30" s="192">
        <v>1.97</v>
      </c>
      <c r="F30" s="192">
        <v>2.41</v>
      </c>
      <c r="G30" s="168">
        <f t="shared" si="0"/>
        <v>0.44000000000000017</v>
      </c>
      <c r="H30" s="601"/>
      <c r="I30" s="602"/>
      <c r="J30" s="602"/>
      <c r="K30" s="602"/>
      <c r="L30" s="603"/>
      <c r="M30" s="282"/>
      <c r="N30" s="312"/>
      <c r="O30" s="157" t="s">
        <v>70</v>
      </c>
    </row>
    <row r="31" spans="1:19" ht="75.75" customHeight="1" thickBot="1">
      <c r="A31" s="313" t="s">
        <v>71</v>
      </c>
      <c r="B31" s="598" t="str">
        <f t="shared" si="1"/>
        <v>☆</v>
      </c>
      <c r="C31" s="599"/>
      <c r="D31" s="600"/>
      <c r="E31" s="192">
        <v>1.1499999999999999</v>
      </c>
      <c r="F31" s="192">
        <v>1.38</v>
      </c>
      <c r="G31" s="168">
        <f t="shared" si="0"/>
        <v>0.22999999999999998</v>
      </c>
      <c r="H31" s="601"/>
      <c r="I31" s="602"/>
      <c r="J31" s="602"/>
      <c r="K31" s="602"/>
      <c r="L31" s="603"/>
      <c r="M31" s="311"/>
      <c r="N31" s="312"/>
      <c r="O31" s="157" t="s">
        <v>71</v>
      </c>
    </row>
    <row r="32" spans="1:19" ht="75" customHeight="1" thickBot="1">
      <c r="A32" s="315" t="s">
        <v>72</v>
      </c>
      <c r="B32" s="598" t="str">
        <f t="shared" si="1"/>
        <v>☆</v>
      </c>
      <c r="C32" s="599"/>
      <c r="D32" s="600"/>
      <c r="E32" s="192">
        <v>2.17</v>
      </c>
      <c r="F32" s="192">
        <v>2.98</v>
      </c>
      <c r="G32" s="168">
        <f t="shared" si="0"/>
        <v>0.81</v>
      </c>
      <c r="H32" s="601"/>
      <c r="I32" s="602"/>
      <c r="J32" s="602"/>
      <c r="K32" s="602"/>
      <c r="L32" s="603"/>
      <c r="M32" s="311"/>
      <c r="N32" s="316"/>
      <c r="O32" s="157" t="s">
        <v>72</v>
      </c>
    </row>
    <row r="33" spans="1:16" ht="74.400000000000006" customHeight="1" thickBot="1">
      <c r="A33" s="317" t="s">
        <v>73</v>
      </c>
      <c r="B33" s="598" t="str">
        <f t="shared" si="1"/>
        <v>☆</v>
      </c>
      <c r="C33" s="599"/>
      <c r="D33" s="600"/>
      <c r="E33" s="192">
        <v>2.68</v>
      </c>
      <c r="F33" s="192">
        <v>2.83</v>
      </c>
      <c r="G33" s="168">
        <f t="shared" si="0"/>
        <v>0.14999999999999991</v>
      </c>
      <c r="H33" s="601"/>
      <c r="I33" s="602"/>
      <c r="J33" s="602"/>
      <c r="K33" s="602"/>
      <c r="L33" s="603"/>
      <c r="M33" s="311"/>
      <c r="N33" s="312"/>
      <c r="O33" s="157" t="s">
        <v>73</v>
      </c>
    </row>
    <row r="34" spans="1:16" ht="93" customHeight="1" thickBot="1">
      <c r="A34" s="127" t="s">
        <v>74</v>
      </c>
      <c r="B34" s="598" t="str">
        <f t="shared" si="1"/>
        <v>☆</v>
      </c>
      <c r="C34" s="599"/>
      <c r="D34" s="600"/>
      <c r="E34" s="192">
        <v>2.98</v>
      </c>
      <c r="F34" s="76">
        <v>3.42</v>
      </c>
      <c r="G34" s="168">
        <f t="shared" si="0"/>
        <v>0.43999999999999995</v>
      </c>
      <c r="H34" s="618"/>
      <c r="I34" s="619"/>
      <c r="J34" s="619"/>
      <c r="K34" s="619"/>
      <c r="L34" s="620"/>
      <c r="M34" s="284"/>
      <c r="N34" s="318"/>
      <c r="O34" s="157" t="s">
        <v>74</v>
      </c>
    </row>
    <row r="35" spans="1:16" ht="78.599999999999994" customHeight="1" thickBot="1">
      <c r="A35" s="319" t="s">
        <v>75</v>
      </c>
      <c r="B35" s="598" t="str">
        <f t="shared" si="1"/>
        <v>☆</v>
      </c>
      <c r="C35" s="599"/>
      <c r="D35" s="600"/>
      <c r="E35" s="192">
        <v>2.58</v>
      </c>
      <c r="F35" s="192">
        <v>2.77</v>
      </c>
      <c r="G35" s="168">
        <f t="shared" si="0"/>
        <v>0.18999999999999995</v>
      </c>
      <c r="H35" s="618"/>
      <c r="I35" s="619"/>
      <c r="J35" s="619"/>
      <c r="K35" s="619"/>
      <c r="L35" s="620"/>
      <c r="M35" s="320"/>
      <c r="N35" s="472"/>
      <c r="O35" s="157" t="s">
        <v>75</v>
      </c>
    </row>
    <row r="36" spans="1:16" ht="92.4" customHeight="1" thickBot="1">
      <c r="A36" s="321" t="s">
        <v>76</v>
      </c>
      <c r="B36" s="598" t="str">
        <f t="shared" si="1"/>
        <v>☆</v>
      </c>
      <c r="C36" s="599"/>
      <c r="D36" s="600"/>
      <c r="E36" s="192">
        <v>1.89</v>
      </c>
      <c r="F36" s="192">
        <v>2.2599999999999998</v>
      </c>
      <c r="G36" s="168">
        <f t="shared" si="0"/>
        <v>0.36999999999999988</v>
      </c>
      <c r="H36" s="601"/>
      <c r="I36" s="602"/>
      <c r="J36" s="602"/>
      <c r="K36" s="602"/>
      <c r="L36" s="603"/>
      <c r="M36" s="320"/>
      <c r="N36" s="314"/>
      <c r="O36" s="157" t="s">
        <v>76</v>
      </c>
    </row>
    <row r="37" spans="1:16" ht="87.75" customHeight="1" thickBot="1">
      <c r="A37" s="313" t="s">
        <v>77</v>
      </c>
      <c r="B37" s="598" t="str">
        <f t="shared" si="1"/>
        <v>★</v>
      </c>
      <c r="C37" s="599"/>
      <c r="D37" s="600"/>
      <c r="E37" s="192">
        <v>1.64</v>
      </c>
      <c r="F37" s="192">
        <v>1.4</v>
      </c>
      <c r="G37" s="168">
        <f t="shared" si="0"/>
        <v>-0.24</v>
      </c>
      <c r="H37" s="601"/>
      <c r="I37" s="602"/>
      <c r="J37" s="602"/>
      <c r="K37" s="602"/>
      <c r="L37" s="603"/>
      <c r="M37" s="311"/>
      <c r="N37" s="312"/>
      <c r="O37" s="157" t="s">
        <v>77</v>
      </c>
    </row>
    <row r="38" spans="1:16" ht="75.75" customHeight="1" thickBot="1">
      <c r="A38" s="313" t="s">
        <v>78</v>
      </c>
      <c r="B38" s="598" t="str">
        <f t="shared" si="1"/>
        <v>★</v>
      </c>
      <c r="C38" s="599"/>
      <c r="D38" s="600"/>
      <c r="E38" s="192">
        <v>2.93</v>
      </c>
      <c r="F38" s="192">
        <v>2.57</v>
      </c>
      <c r="G38" s="168">
        <f t="shared" si="0"/>
        <v>-0.36000000000000032</v>
      </c>
      <c r="H38" s="601"/>
      <c r="I38" s="602"/>
      <c r="J38" s="602"/>
      <c r="K38" s="602"/>
      <c r="L38" s="603"/>
      <c r="M38" s="311"/>
      <c r="N38" s="312"/>
      <c r="O38" s="157" t="s">
        <v>78</v>
      </c>
    </row>
    <row r="39" spans="1:16" ht="90" customHeight="1" thickBot="1">
      <c r="A39" s="313" t="s">
        <v>79</v>
      </c>
      <c r="B39" s="598" t="s">
        <v>230</v>
      </c>
      <c r="C39" s="599"/>
      <c r="D39" s="600"/>
      <c r="E39" s="76">
        <v>4.45</v>
      </c>
      <c r="F39" s="76">
        <v>4.45</v>
      </c>
      <c r="G39" s="168">
        <f t="shared" si="0"/>
        <v>0</v>
      </c>
      <c r="H39" s="601"/>
      <c r="I39" s="602"/>
      <c r="J39" s="602"/>
      <c r="K39" s="602"/>
      <c r="L39" s="603"/>
      <c r="M39" s="320"/>
      <c r="N39" s="314"/>
      <c r="O39" s="157" t="s">
        <v>79</v>
      </c>
    </row>
    <row r="40" spans="1:16" ht="78.75" customHeight="1" thickBot="1">
      <c r="A40" s="313" t="s">
        <v>80</v>
      </c>
      <c r="B40" s="598" t="str">
        <f t="shared" si="1"/>
        <v>☆</v>
      </c>
      <c r="C40" s="599"/>
      <c r="D40" s="600"/>
      <c r="E40" s="76">
        <v>4.5199999999999996</v>
      </c>
      <c r="F40" s="76">
        <v>5</v>
      </c>
      <c r="G40" s="168">
        <f t="shared" si="0"/>
        <v>0.48000000000000043</v>
      </c>
      <c r="H40" s="601"/>
      <c r="I40" s="602"/>
      <c r="J40" s="602"/>
      <c r="K40" s="602"/>
      <c r="L40" s="603"/>
      <c r="M40" s="311"/>
      <c r="N40" s="312"/>
      <c r="O40" s="157" t="s">
        <v>80</v>
      </c>
    </row>
    <row r="41" spans="1:16" ht="66" customHeight="1" thickBot="1">
      <c r="A41" s="313" t="s">
        <v>81</v>
      </c>
      <c r="B41" s="598" t="str">
        <f t="shared" si="1"/>
        <v>★</v>
      </c>
      <c r="C41" s="599"/>
      <c r="D41" s="600"/>
      <c r="E41" s="76">
        <v>3</v>
      </c>
      <c r="F41" s="192">
        <v>1.88</v>
      </c>
      <c r="G41" s="168">
        <f t="shared" si="0"/>
        <v>-1.1200000000000001</v>
      </c>
      <c r="H41" s="200"/>
      <c r="I41" s="207"/>
      <c r="J41" s="207"/>
      <c r="K41" s="209"/>
      <c r="L41" s="209"/>
      <c r="M41" s="311"/>
      <c r="N41" s="312"/>
      <c r="O41" s="157" t="s">
        <v>81</v>
      </c>
    </row>
    <row r="42" spans="1:16" ht="77.25" customHeight="1" thickBot="1">
      <c r="A42" s="313" t="s">
        <v>82</v>
      </c>
      <c r="B42" s="598" t="str">
        <f t="shared" si="1"/>
        <v>☆</v>
      </c>
      <c r="C42" s="599"/>
      <c r="D42" s="600"/>
      <c r="E42" s="192">
        <v>1.36</v>
      </c>
      <c r="F42" s="192">
        <v>1.89</v>
      </c>
      <c r="G42" s="168">
        <f t="shared" si="0"/>
        <v>0.5299999999999998</v>
      </c>
      <c r="H42" s="601"/>
      <c r="I42" s="602"/>
      <c r="J42" s="602"/>
      <c r="K42" s="602"/>
      <c r="L42" s="603"/>
      <c r="M42" s="320"/>
      <c r="N42" s="312"/>
      <c r="O42" s="157" t="s">
        <v>82</v>
      </c>
      <c r="P42" s="37" t="s">
        <v>41</v>
      </c>
    </row>
    <row r="43" spans="1:16" ht="93" customHeight="1" thickBot="1">
      <c r="A43" s="313" t="s">
        <v>83</v>
      </c>
      <c r="B43" s="598" t="str">
        <f t="shared" si="1"/>
        <v>☆</v>
      </c>
      <c r="C43" s="599"/>
      <c r="D43" s="600"/>
      <c r="E43" s="192">
        <v>1.81</v>
      </c>
      <c r="F43" s="192">
        <v>2.4</v>
      </c>
      <c r="G43" s="168">
        <f t="shared" si="0"/>
        <v>0.58999999999999986</v>
      </c>
      <c r="H43" s="601"/>
      <c r="I43" s="602"/>
      <c r="J43" s="602"/>
      <c r="K43" s="602"/>
      <c r="L43" s="603"/>
      <c r="M43" s="320"/>
      <c r="N43" s="312"/>
      <c r="O43" s="157" t="s">
        <v>83</v>
      </c>
    </row>
    <row r="44" spans="1:16" ht="77.25" customHeight="1" thickBot="1">
      <c r="A44" s="322" t="s">
        <v>209</v>
      </c>
      <c r="B44" s="598" t="str">
        <f t="shared" ref="B44:B45" si="2">IF(G44&gt;5,"☆☆☆☆",IF(AND(G44&gt;=2.39,G44&lt;5),"☆☆☆",IF(AND(G44&gt;=1.39,G44&lt;2.4),"☆☆",IF(AND(G44&gt;0,G44&lt;1.4),"☆",IF(AND(G44&gt;=-1.39,G44&lt;0),"★",IF(AND(G44&gt;=-2.39,G44&lt;-1.4),"★★",IF(AND(G44&gt;=-3.39,G44&lt;-2.4),"★★★")))))))</f>
        <v>☆</v>
      </c>
      <c r="C44" s="599"/>
      <c r="D44" s="600"/>
      <c r="E44" s="192">
        <v>1.85</v>
      </c>
      <c r="F44" s="192">
        <v>2.1800000000000002</v>
      </c>
      <c r="G44" s="168">
        <f t="shared" si="0"/>
        <v>0.33000000000000007</v>
      </c>
      <c r="H44" s="621"/>
      <c r="I44" s="622"/>
      <c r="J44" s="622"/>
      <c r="K44" s="622"/>
      <c r="L44" s="622"/>
      <c r="M44" s="320"/>
      <c r="N44" s="312"/>
      <c r="O44" s="37" t="s">
        <v>209</v>
      </c>
    </row>
    <row r="45" spans="1:16" ht="81.75" customHeight="1" thickBot="1">
      <c r="A45" s="313" t="s">
        <v>84</v>
      </c>
      <c r="B45" s="598" t="str">
        <f t="shared" si="2"/>
        <v>☆</v>
      </c>
      <c r="C45" s="599"/>
      <c r="D45" s="600"/>
      <c r="E45" s="192">
        <v>1.93</v>
      </c>
      <c r="F45" s="192">
        <v>2.16</v>
      </c>
      <c r="G45" s="168">
        <f t="shared" si="0"/>
        <v>0.2300000000000002</v>
      </c>
      <c r="H45" s="623"/>
      <c r="I45" s="624"/>
      <c r="J45" s="624"/>
      <c r="K45" s="624"/>
      <c r="L45" s="625"/>
      <c r="M45" s="311"/>
      <c r="N45" s="316"/>
      <c r="O45" s="157" t="s">
        <v>84</v>
      </c>
    </row>
    <row r="46" spans="1:16" ht="81" customHeight="1" thickBot="1">
      <c r="A46" s="313" t="s">
        <v>85</v>
      </c>
      <c r="B46" s="598" t="str">
        <f t="shared" si="1"/>
        <v>☆</v>
      </c>
      <c r="C46" s="599"/>
      <c r="D46" s="600"/>
      <c r="E46" s="76">
        <v>3.93</v>
      </c>
      <c r="F46" s="76">
        <v>4.1100000000000003</v>
      </c>
      <c r="G46" s="168">
        <f t="shared" si="0"/>
        <v>0.18000000000000016</v>
      </c>
      <c r="H46" s="601"/>
      <c r="I46" s="602"/>
      <c r="J46" s="602"/>
      <c r="K46" s="602"/>
      <c r="L46" s="603"/>
      <c r="M46" s="311"/>
      <c r="N46" s="312"/>
      <c r="O46" s="157" t="s">
        <v>85</v>
      </c>
    </row>
    <row r="47" spans="1:16" ht="88.2" customHeight="1" thickBot="1">
      <c r="A47" s="313" t="s">
        <v>86</v>
      </c>
      <c r="B47" s="598" t="str">
        <f t="shared" si="1"/>
        <v>☆</v>
      </c>
      <c r="C47" s="599"/>
      <c r="D47" s="600"/>
      <c r="E47" s="192">
        <v>1.61</v>
      </c>
      <c r="F47" s="192">
        <v>2.44</v>
      </c>
      <c r="G47" s="168">
        <f t="shared" si="0"/>
        <v>0.82999999999999985</v>
      </c>
      <c r="H47" s="601"/>
      <c r="I47" s="602"/>
      <c r="J47" s="602"/>
      <c r="K47" s="602"/>
      <c r="L47" s="603"/>
      <c r="M47" s="311"/>
      <c r="N47" s="312"/>
      <c r="O47" s="157" t="s">
        <v>86</v>
      </c>
    </row>
    <row r="48" spans="1:16" ht="78.75" customHeight="1" thickBot="1">
      <c r="A48" s="313" t="s">
        <v>87</v>
      </c>
      <c r="B48" s="598" t="str">
        <f t="shared" si="1"/>
        <v>☆</v>
      </c>
      <c r="C48" s="599"/>
      <c r="D48" s="600"/>
      <c r="E48" s="192">
        <v>1.25</v>
      </c>
      <c r="F48" s="192">
        <v>2.0699999999999998</v>
      </c>
      <c r="G48" s="168">
        <f t="shared" si="0"/>
        <v>0.81999999999999984</v>
      </c>
      <c r="H48" s="626"/>
      <c r="I48" s="627"/>
      <c r="J48" s="627"/>
      <c r="K48" s="627"/>
      <c r="L48" s="628"/>
      <c r="M48" s="311"/>
      <c r="N48" s="312"/>
      <c r="O48" s="157" t="s">
        <v>87</v>
      </c>
    </row>
    <row r="49" spans="1:15" ht="74.25" customHeight="1" thickBot="1">
      <c r="A49" s="313" t="s">
        <v>88</v>
      </c>
      <c r="B49" s="598" t="str">
        <f t="shared" si="1"/>
        <v>☆</v>
      </c>
      <c r="C49" s="599"/>
      <c r="D49" s="600"/>
      <c r="E49" s="192">
        <v>2.5</v>
      </c>
      <c r="F49" s="192">
        <v>2.94</v>
      </c>
      <c r="G49" s="168">
        <f t="shared" si="0"/>
        <v>0.43999999999999995</v>
      </c>
      <c r="H49" s="601"/>
      <c r="I49" s="602"/>
      <c r="J49" s="602"/>
      <c r="K49" s="602"/>
      <c r="L49" s="603"/>
      <c r="M49" s="311"/>
      <c r="N49" s="312"/>
      <c r="O49" s="157" t="s">
        <v>88</v>
      </c>
    </row>
    <row r="50" spans="1:15" ht="73.2" customHeight="1" thickBot="1">
      <c r="A50" s="313" t="s">
        <v>89</v>
      </c>
      <c r="B50" s="598" t="str">
        <f t="shared" si="1"/>
        <v>☆</v>
      </c>
      <c r="C50" s="599"/>
      <c r="D50" s="600"/>
      <c r="E50" s="76">
        <v>3.26</v>
      </c>
      <c r="F50" s="76">
        <v>3.56</v>
      </c>
      <c r="G50" s="168">
        <f t="shared" si="0"/>
        <v>0.30000000000000027</v>
      </c>
      <c r="H50" s="626"/>
      <c r="I50" s="627"/>
      <c r="J50" s="627"/>
      <c r="K50" s="627"/>
      <c r="L50" s="628"/>
      <c r="M50" s="311"/>
      <c r="N50" s="323"/>
      <c r="O50" s="157" t="s">
        <v>89</v>
      </c>
    </row>
    <row r="51" spans="1:15" ht="73.5" customHeight="1" thickBot="1">
      <c r="A51" s="313" t="s">
        <v>90</v>
      </c>
      <c r="B51" s="598" t="str">
        <f t="shared" si="1"/>
        <v>☆</v>
      </c>
      <c r="C51" s="599"/>
      <c r="D51" s="600"/>
      <c r="E51" s="192">
        <v>2.44</v>
      </c>
      <c r="F51" s="76">
        <v>3.21</v>
      </c>
      <c r="G51" s="168">
        <f t="shared" si="0"/>
        <v>0.77</v>
      </c>
      <c r="H51" s="601"/>
      <c r="I51" s="602"/>
      <c r="J51" s="602"/>
      <c r="K51" s="602"/>
      <c r="L51" s="603"/>
      <c r="M51" s="311"/>
      <c r="N51" s="312"/>
      <c r="O51" s="157" t="s">
        <v>90</v>
      </c>
    </row>
    <row r="52" spans="1:15" ht="91.95" customHeight="1" thickBot="1">
      <c r="A52" s="313" t="s">
        <v>91</v>
      </c>
      <c r="B52" s="598" t="str">
        <f t="shared" si="1"/>
        <v>★</v>
      </c>
      <c r="C52" s="599"/>
      <c r="D52" s="600"/>
      <c r="E52" s="192">
        <v>2.31</v>
      </c>
      <c r="F52" s="192">
        <v>1.93</v>
      </c>
      <c r="G52" s="168">
        <f t="shared" si="0"/>
        <v>-0.38000000000000012</v>
      </c>
      <c r="H52" s="601"/>
      <c r="I52" s="602"/>
      <c r="J52" s="602"/>
      <c r="K52" s="602"/>
      <c r="L52" s="603"/>
      <c r="M52" s="311"/>
      <c r="N52" s="312"/>
      <c r="O52" s="157" t="s">
        <v>91</v>
      </c>
    </row>
    <row r="53" spans="1:15" ht="77.25" customHeight="1" thickBot="1">
      <c r="A53" s="313" t="s">
        <v>92</v>
      </c>
      <c r="B53" s="598" t="str">
        <f t="shared" si="1"/>
        <v>☆</v>
      </c>
      <c r="C53" s="599"/>
      <c r="D53" s="600"/>
      <c r="E53" s="192">
        <v>2.5299999999999998</v>
      </c>
      <c r="F53" s="192">
        <v>2.95</v>
      </c>
      <c r="G53" s="168">
        <f t="shared" si="0"/>
        <v>0.42000000000000037</v>
      </c>
      <c r="H53" s="601"/>
      <c r="I53" s="602"/>
      <c r="J53" s="602"/>
      <c r="K53" s="602"/>
      <c r="L53" s="603"/>
      <c r="M53" s="285"/>
      <c r="N53" s="312"/>
      <c r="O53" s="157" t="s">
        <v>92</v>
      </c>
    </row>
    <row r="54" spans="1:15" ht="78" customHeight="1" thickBot="1">
      <c r="A54" s="313" t="s">
        <v>93</v>
      </c>
      <c r="B54" s="598" t="str">
        <f t="shared" si="1"/>
        <v>☆</v>
      </c>
      <c r="C54" s="599"/>
      <c r="D54" s="600"/>
      <c r="E54" s="192">
        <v>2.27</v>
      </c>
      <c r="F54" s="192">
        <v>2.59</v>
      </c>
      <c r="G54" s="168">
        <f t="shared" si="0"/>
        <v>0.31999999999999984</v>
      </c>
      <c r="H54" s="601"/>
      <c r="I54" s="602"/>
      <c r="J54" s="602"/>
      <c r="K54" s="602"/>
      <c r="L54" s="603"/>
      <c r="M54" s="311"/>
      <c r="N54" s="312"/>
      <c r="O54" s="157" t="s">
        <v>93</v>
      </c>
    </row>
    <row r="55" spans="1:15" ht="69" customHeight="1" thickBot="1">
      <c r="A55" s="313" t="s">
        <v>94</v>
      </c>
      <c r="B55" s="598" t="str">
        <f t="shared" si="1"/>
        <v>☆</v>
      </c>
      <c r="C55" s="599"/>
      <c r="D55" s="600"/>
      <c r="E55" s="192">
        <v>2.06</v>
      </c>
      <c r="F55" s="192">
        <v>2.46</v>
      </c>
      <c r="G55" s="168">
        <f t="shared" si="0"/>
        <v>0.39999999999999991</v>
      </c>
      <c r="H55" s="601"/>
      <c r="I55" s="602"/>
      <c r="J55" s="602"/>
      <c r="K55" s="602"/>
      <c r="L55" s="603"/>
      <c r="M55" s="311"/>
      <c r="N55" s="312"/>
      <c r="O55" s="157" t="s">
        <v>94</v>
      </c>
    </row>
    <row r="56" spans="1:15" ht="77.400000000000006" customHeight="1" thickBot="1">
      <c r="A56" s="313" t="s">
        <v>95</v>
      </c>
      <c r="B56" s="598" t="str">
        <f t="shared" si="1"/>
        <v>★</v>
      </c>
      <c r="C56" s="599"/>
      <c r="D56" s="600"/>
      <c r="E56" s="192">
        <v>2.61</v>
      </c>
      <c r="F56" s="192">
        <v>2.38</v>
      </c>
      <c r="G56" s="168">
        <f t="shared" si="0"/>
        <v>-0.22999999999999998</v>
      </c>
      <c r="H56" s="601" t="s">
        <v>41</v>
      </c>
      <c r="I56" s="602"/>
      <c r="J56" s="602"/>
      <c r="K56" s="602"/>
      <c r="L56" s="603"/>
      <c r="M56" s="311"/>
      <c r="N56" s="312"/>
      <c r="O56" s="157" t="s">
        <v>95</v>
      </c>
    </row>
    <row r="57" spans="1:15" ht="63.75" customHeight="1" thickBot="1">
      <c r="A57" s="313" t="s">
        <v>96</v>
      </c>
      <c r="B57" s="598" t="str">
        <f t="shared" si="1"/>
        <v>☆</v>
      </c>
      <c r="C57" s="599"/>
      <c r="D57" s="600"/>
      <c r="E57" s="192">
        <v>2.14</v>
      </c>
      <c r="F57" s="192">
        <v>2.4700000000000002</v>
      </c>
      <c r="G57" s="168">
        <f t="shared" si="0"/>
        <v>0.33000000000000007</v>
      </c>
      <c r="H57" s="626"/>
      <c r="I57" s="627"/>
      <c r="J57" s="627"/>
      <c r="K57" s="627"/>
      <c r="L57" s="628"/>
      <c r="M57" s="311"/>
      <c r="N57" s="312"/>
      <c r="O57" s="157" t="s">
        <v>96</v>
      </c>
    </row>
    <row r="58" spans="1:15" ht="69.75" customHeight="1" thickBot="1">
      <c r="A58" s="313" t="s">
        <v>97</v>
      </c>
      <c r="B58" s="598" t="str">
        <f t="shared" si="1"/>
        <v>☆☆</v>
      </c>
      <c r="C58" s="599"/>
      <c r="D58" s="600"/>
      <c r="E58" s="76">
        <v>3.61</v>
      </c>
      <c r="F58" s="76">
        <v>5.22</v>
      </c>
      <c r="G58" s="168">
        <f t="shared" si="0"/>
        <v>1.6099999999999999</v>
      </c>
      <c r="H58" s="601"/>
      <c r="I58" s="602"/>
      <c r="J58" s="602"/>
      <c r="K58" s="602"/>
      <c r="L58" s="603"/>
      <c r="M58" s="311"/>
      <c r="N58" s="312"/>
      <c r="O58" s="157" t="s">
        <v>97</v>
      </c>
    </row>
    <row r="59" spans="1:15" ht="76.2" customHeight="1" thickBot="1">
      <c r="A59" s="313" t="s">
        <v>98</v>
      </c>
      <c r="B59" s="598" t="str">
        <f t="shared" si="1"/>
        <v>☆</v>
      </c>
      <c r="C59" s="599"/>
      <c r="D59" s="600"/>
      <c r="E59" s="76">
        <v>3.46</v>
      </c>
      <c r="F59" s="76">
        <v>3.82</v>
      </c>
      <c r="G59" s="168">
        <f t="shared" si="0"/>
        <v>0.35999999999999988</v>
      </c>
      <c r="H59" s="601"/>
      <c r="I59" s="602"/>
      <c r="J59" s="602"/>
      <c r="K59" s="602"/>
      <c r="L59" s="603"/>
      <c r="M59" s="311"/>
      <c r="N59" s="312"/>
      <c r="O59" s="157" t="s">
        <v>98</v>
      </c>
    </row>
    <row r="60" spans="1:15" ht="73.95" customHeight="1" thickBot="1">
      <c r="A60" s="313" t="s">
        <v>99</v>
      </c>
      <c r="B60" s="598" t="str">
        <f t="shared" si="1"/>
        <v>☆</v>
      </c>
      <c r="C60" s="599"/>
      <c r="D60" s="600"/>
      <c r="E60" s="192">
        <v>2.97</v>
      </c>
      <c r="F60" s="76">
        <v>3.39</v>
      </c>
      <c r="G60" s="168">
        <f t="shared" si="0"/>
        <v>0.41999999999999993</v>
      </c>
      <c r="H60" s="601"/>
      <c r="I60" s="602"/>
      <c r="J60" s="602"/>
      <c r="K60" s="602"/>
      <c r="L60" s="603"/>
      <c r="M60" s="311"/>
      <c r="N60" s="312"/>
      <c r="O60" s="157" t="s">
        <v>99</v>
      </c>
    </row>
    <row r="61" spans="1:15" ht="81" customHeight="1" thickBot="1">
      <c r="A61" s="313" t="s">
        <v>100</v>
      </c>
      <c r="B61" s="598" t="str">
        <f t="shared" si="1"/>
        <v>☆</v>
      </c>
      <c r="C61" s="599"/>
      <c r="D61" s="600"/>
      <c r="E61" s="192">
        <v>1.28</v>
      </c>
      <c r="F61" s="192">
        <v>2</v>
      </c>
      <c r="G61" s="168">
        <f t="shared" si="0"/>
        <v>0.72</v>
      </c>
      <c r="H61" s="601"/>
      <c r="I61" s="602"/>
      <c r="J61" s="602"/>
      <c r="K61" s="602"/>
      <c r="L61" s="603"/>
      <c r="M61" s="311"/>
      <c r="N61" s="312"/>
      <c r="O61" s="157" t="s">
        <v>100</v>
      </c>
    </row>
    <row r="62" spans="1:15" ht="96" customHeight="1" thickBot="1">
      <c r="A62" s="313" t="s">
        <v>101</v>
      </c>
      <c r="B62" s="598" t="str">
        <f t="shared" si="1"/>
        <v>☆</v>
      </c>
      <c r="C62" s="599"/>
      <c r="D62" s="600"/>
      <c r="E62" s="76">
        <v>3.14</v>
      </c>
      <c r="F62" s="76">
        <v>3.4</v>
      </c>
      <c r="G62" s="168">
        <f t="shared" si="0"/>
        <v>0.25999999999999979</v>
      </c>
      <c r="H62" s="601" t="s">
        <v>213</v>
      </c>
      <c r="I62" s="602"/>
      <c r="J62" s="602"/>
      <c r="K62" s="602"/>
      <c r="L62" s="603"/>
      <c r="M62" s="517" t="s">
        <v>214</v>
      </c>
      <c r="N62" s="312">
        <v>45564</v>
      </c>
      <c r="O62" s="157" t="s">
        <v>101</v>
      </c>
    </row>
    <row r="63" spans="1:15" ht="87" customHeight="1" thickBot="1">
      <c r="A63" s="313" t="s">
        <v>102</v>
      </c>
      <c r="B63" s="598" t="str">
        <f t="shared" si="1"/>
        <v>☆</v>
      </c>
      <c r="C63" s="599"/>
      <c r="D63" s="600"/>
      <c r="E63" s="192">
        <v>1.87</v>
      </c>
      <c r="F63" s="192">
        <v>1.91</v>
      </c>
      <c r="G63" s="168">
        <f t="shared" si="0"/>
        <v>3.9999999999999813E-2</v>
      </c>
      <c r="H63" s="601"/>
      <c r="I63" s="602"/>
      <c r="J63" s="602"/>
      <c r="K63" s="602"/>
      <c r="L63" s="603"/>
      <c r="M63" s="255"/>
      <c r="N63" s="312"/>
      <c r="O63" s="157" t="s">
        <v>102</v>
      </c>
    </row>
    <row r="64" spans="1:15" ht="73.2" customHeight="1" thickBot="1">
      <c r="A64" s="313" t="s">
        <v>103</v>
      </c>
      <c r="B64" s="598" t="str">
        <f t="shared" si="1"/>
        <v>☆</v>
      </c>
      <c r="C64" s="599"/>
      <c r="D64" s="600"/>
      <c r="E64" s="192">
        <v>0.84</v>
      </c>
      <c r="F64" s="192">
        <v>1.48</v>
      </c>
      <c r="G64" s="168">
        <f t="shared" si="0"/>
        <v>0.64</v>
      </c>
      <c r="H64" s="669"/>
      <c r="I64" s="670"/>
      <c r="J64" s="670"/>
      <c r="K64" s="670"/>
      <c r="L64" s="671"/>
      <c r="M64" s="311"/>
      <c r="N64" s="312"/>
      <c r="O64" s="157" t="s">
        <v>103</v>
      </c>
    </row>
    <row r="65" spans="1:18" ht="80.25" customHeight="1" thickBot="1">
      <c r="A65" s="313" t="s">
        <v>104</v>
      </c>
      <c r="B65" s="598" t="str">
        <f t="shared" si="1"/>
        <v>☆</v>
      </c>
      <c r="C65" s="599"/>
      <c r="D65" s="600"/>
      <c r="E65" s="76">
        <v>4.3600000000000003</v>
      </c>
      <c r="F65" s="76">
        <v>4.74</v>
      </c>
      <c r="G65" s="168">
        <f t="shared" si="0"/>
        <v>0.37999999999999989</v>
      </c>
      <c r="H65" s="626"/>
      <c r="I65" s="627"/>
      <c r="J65" s="627"/>
      <c r="K65" s="627"/>
      <c r="L65" s="628"/>
      <c r="M65" s="500"/>
      <c r="N65" s="312"/>
      <c r="O65" s="157" t="s">
        <v>104</v>
      </c>
    </row>
    <row r="66" spans="1:18" ht="88.5" customHeight="1" thickBot="1">
      <c r="A66" s="313" t="s">
        <v>105</v>
      </c>
      <c r="B66" s="598" t="str">
        <f t="shared" si="1"/>
        <v>★</v>
      </c>
      <c r="C66" s="599"/>
      <c r="D66" s="600"/>
      <c r="E66" s="232">
        <v>7.25</v>
      </c>
      <c r="F66" s="232">
        <v>7.17</v>
      </c>
      <c r="G66" s="168">
        <f t="shared" si="0"/>
        <v>-8.0000000000000071E-2</v>
      </c>
      <c r="H66" s="626"/>
      <c r="I66" s="627"/>
      <c r="J66" s="627"/>
      <c r="K66" s="627"/>
      <c r="L66" s="628"/>
      <c r="M66" s="518"/>
      <c r="N66" s="323"/>
      <c r="O66" s="157" t="s">
        <v>105</v>
      </c>
    </row>
    <row r="67" spans="1:18" ht="78.75" customHeight="1" thickBot="1">
      <c r="A67" s="313" t="s">
        <v>106</v>
      </c>
      <c r="B67" s="598" t="str">
        <f t="shared" si="1"/>
        <v>☆</v>
      </c>
      <c r="C67" s="599"/>
      <c r="D67" s="600"/>
      <c r="E67" s="76">
        <v>3.92</v>
      </c>
      <c r="F67" s="76">
        <v>4.6399999999999997</v>
      </c>
      <c r="G67" s="168">
        <f t="shared" si="0"/>
        <v>0.71999999999999975</v>
      </c>
      <c r="H67" s="601"/>
      <c r="I67" s="602"/>
      <c r="J67" s="602"/>
      <c r="K67" s="602"/>
      <c r="L67" s="603"/>
      <c r="M67" s="311"/>
      <c r="N67" s="312"/>
      <c r="O67" s="157" t="s">
        <v>106</v>
      </c>
    </row>
    <row r="68" spans="1:18" ht="73.95" customHeight="1" thickBot="1">
      <c r="A68" s="321" t="s">
        <v>107</v>
      </c>
      <c r="B68" s="598" t="str">
        <f t="shared" si="1"/>
        <v>★</v>
      </c>
      <c r="C68" s="599"/>
      <c r="D68" s="600"/>
      <c r="E68" s="76">
        <v>3.55</v>
      </c>
      <c r="F68" s="76">
        <v>3.31</v>
      </c>
      <c r="G68" s="168">
        <f t="shared" si="0"/>
        <v>-0.23999999999999977</v>
      </c>
      <c r="H68" s="601" t="s">
        <v>211</v>
      </c>
      <c r="I68" s="602"/>
      <c r="J68" s="602"/>
      <c r="K68" s="602"/>
      <c r="L68" s="603"/>
      <c r="M68" s="311" t="s">
        <v>212</v>
      </c>
      <c r="N68" s="312">
        <v>45561</v>
      </c>
      <c r="O68" s="157" t="s">
        <v>107</v>
      </c>
    </row>
    <row r="69" spans="1:18" ht="72.75" customHeight="1" thickBot="1">
      <c r="A69" s="315" t="s">
        <v>108</v>
      </c>
      <c r="B69" s="598" t="str">
        <f t="shared" ref="B69:B70" si="3">IF(G69&gt;5,"☆☆☆☆",IF(AND(G69&gt;=2.39,G69&lt;5),"☆☆☆",IF(AND(G69&gt;=1.39,G69&lt;2.4),"☆☆",IF(AND(G69&gt;0,G69&lt;1.4),"☆",IF(AND(G69&gt;=-1.39,G69&lt;0),"★",IF(AND(G69&gt;=-2.39,G69&lt;-1.4),"★★",IF(AND(G69&gt;=-3.39,G69&lt;-2.4),"★★★")))))))</f>
        <v>★</v>
      </c>
      <c r="C69" s="599"/>
      <c r="D69" s="600"/>
      <c r="E69" s="238">
        <v>2.16</v>
      </c>
      <c r="F69" s="238">
        <v>1.88</v>
      </c>
      <c r="G69" s="168">
        <f t="shared" si="0"/>
        <v>-0.28000000000000025</v>
      </c>
      <c r="H69" s="626" t="s">
        <v>41</v>
      </c>
      <c r="I69" s="627"/>
      <c r="J69" s="627"/>
      <c r="K69" s="627"/>
      <c r="L69" s="628"/>
      <c r="M69" s="311"/>
      <c r="N69" s="312"/>
      <c r="O69" s="157" t="s">
        <v>108</v>
      </c>
    </row>
    <row r="70" spans="1:18" ht="58.5" customHeight="1" thickBot="1">
      <c r="A70" s="324" t="s">
        <v>109</v>
      </c>
      <c r="B70" s="598" t="str">
        <f t="shared" si="3"/>
        <v>☆</v>
      </c>
      <c r="C70" s="599"/>
      <c r="D70" s="600"/>
      <c r="E70" s="510">
        <v>2.36</v>
      </c>
      <c r="F70" s="510">
        <v>2.67</v>
      </c>
      <c r="G70" s="168">
        <f t="shared" si="0"/>
        <v>0.31000000000000005</v>
      </c>
      <c r="H70" s="601"/>
      <c r="I70" s="602"/>
      <c r="J70" s="602"/>
      <c r="K70" s="602"/>
      <c r="L70" s="603"/>
      <c r="M70" s="325"/>
      <c r="N70" s="312"/>
      <c r="O70" s="157"/>
    </row>
    <row r="71" spans="1:18" ht="42.75" customHeight="1" thickBot="1">
      <c r="A71" s="128"/>
      <c r="B71" s="128"/>
      <c r="C71" s="128"/>
      <c r="D71" s="128"/>
      <c r="E71" s="659"/>
      <c r="F71" s="659"/>
      <c r="G71" s="659"/>
      <c r="H71" s="659"/>
      <c r="I71" s="659"/>
      <c r="J71" s="659"/>
      <c r="K71" s="659"/>
      <c r="L71" s="659"/>
      <c r="M71" s="38">
        <f>COUNTIF(E24:E70,"&gt;=10")</f>
        <v>0</v>
      </c>
      <c r="N71" s="38">
        <f>COUNTIF(F24:F70,"&gt;=10")</f>
        <v>0</v>
      </c>
      <c r="O71" s="38" t="s">
        <v>3</v>
      </c>
    </row>
    <row r="72" spans="1:18" ht="36.75" customHeight="1" thickBot="1">
      <c r="A72" s="326" t="s">
        <v>17</v>
      </c>
      <c r="B72" s="327"/>
      <c r="C72" s="328"/>
      <c r="D72" s="328"/>
      <c r="E72" s="660" t="s">
        <v>110</v>
      </c>
      <c r="F72" s="660"/>
      <c r="G72" s="660"/>
      <c r="H72" s="661" t="s">
        <v>111</v>
      </c>
      <c r="I72" s="662"/>
      <c r="J72" s="327"/>
      <c r="K72" s="329"/>
      <c r="L72" s="329"/>
      <c r="M72" s="330"/>
      <c r="N72" s="331"/>
    </row>
    <row r="73" spans="1:18" ht="36.75" customHeight="1" thickBot="1">
      <c r="A73" s="50"/>
      <c r="B73" s="129"/>
      <c r="C73" s="665" t="s">
        <v>112</v>
      </c>
      <c r="D73" s="666"/>
      <c r="E73" s="666"/>
      <c r="F73" s="667"/>
      <c r="G73" s="332">
        <f>+F70</f>
        <v>2.67</v>
      </c>
      <c r="H73" s="333" t="s">
        <v>113</v>
      </c>
      <c r="I73" s="663">
        <f>+G70</f>
        <v>0.31000000000000005</v>
      </c>
      <c r="J73" s="664"/>
      <c r="K73" s="130"/>
      <c r="L73" s="130"/>
      <c r="M73" s="131"/>
      <c r="N73" s="51"/>
    </row>
    <row r="74" spans="1:18" ht="36.75" customHeight="1" thickBot="1">
      <c r="A74" s="50"/>
      <c r="B74" s="129"/>
      <c r="C74" s="629" t="s">
        <v>114</v>
      </c>
      <c r="D74" s="630"/>
      <c r="E74" s="630"/>
      <c r="F74" s="631"/>
      <c r="G74" s="334">
        <f>+F35</f>
        <v>2.77</v>
      </c>
      <c r="H74" s="335" t="s">
        <v>115</v>
      </c>
      <c r="I74" s="632">
        <f>+G35</f>
        <v>0.18999999999999995</v>
      </c>
      <c r="J74" s="633"/>
      <c r="K74" s="130"/>
      <c r="L74" s="130"/>
      <c r="M74" s="131"/>
      <c r="N74" s="51"/>
      <c r="R74" s="336" t="s">
        <v>17</v>
      </c>
    </row>
    <row r="75" spans="1:18" ht="36.75" customHeight="1" thickBot="1">
      <c r="A75" s="50"/>
      <c r="B75" s="129"/>
      <c r="C75" s="634" t="s">
        <v>116</v>
      </c>
      <c r="D75" s="635"/>
      <c r="E75" s="635"/>
      <c r="F75" s="337" t="str">
        <f>VLOOKUP(G75,F:P,10,0)</f>
        <v>大分県</v>
      </c>
      <c r="G75" s="338">
        <f>MAX(F23:F69)</f>
        <v>7.17</v>
      </c>
      <c r="H75" s="636" t="s">
        <v>117</v>
      </c>
      <c r="I75" s="637"/>
      <c r="J75" s="637"/>
      <c r="K75" s="339">
        <f>+N71</f>
        <v>0</v>
      </c>
      <c r="L75" s="340" t="s">
        <v>118</v>
      </c>
      <c r="M75" s="341">
        <f>N71-M71</f>
        <v>0</v>
      </c>
      <c r="N75" s="51"/>
      <c r="R75" s="147"/>
    </row>
    <row r="76" spans="1:18" ht="36.75" customHeight="1" thickBot="1">
      <c r="A76" s="52"/>
      <c r="B76" s="53"/>
      <c r="C76" s="53"/>
      <c r="D76" s="53"/>
      <c r="E76" s="53"/>
      <c r="F76" s="53"/>
      <c r="G76" s="53"/>
      <c r="H76" s="53"/>
      <c r="I76" s="53"/>
      <c r="J76" s="53"/>
      <c r="K76" s="54"/>
      <c r="L76" s="54"/>
      <c r="M76" s="55"/>
      <c r="N76" s="56"/>
      <c r="R76" s="147"/>
    </row>
    <row r="77" spans="1:18" ht="30.75" customHeight="1">
      <c r="A77" s="67"/>
      <c r="B77" s="67"/>
      <c r="C77" s="67"/>
      <c r="D77" s="67"/>
      <c r="E77" s="67"/>
      <c r="F77" s="67"/>
      <c r="G77" s="67"/>
      <c r="H77" s="67"/>
      <c r="I77" s="67"/>
      <c r="J77" s="67"/>
      <c r="K77" s="132"/>
      <c r="L77" s="132"/>
      <c r="M77" s="133"/>
      <c r="N77" s="134"/>
      <c r="R77" s="148"/>
    </row>
    <row r="78" spans="1:18" ht="30.75" customHeight="1" thickBot="1">
      <c r="A78" s="135"/>
      <c r="B78" s="135"/>
      <c r="C78" s="135"/>
      <c r="D78" s="135"/>
      <c r="E78" s="135"/>
      <c r="F78" s="135"/>
      <c r="G78" s="135"/>
      <c r="H78" s="135"/>
      <c r="I78" s="135"/>
      <c r="J78" s="135"/>
      <c r="K78" s="136"/>
      <c r="L78" s="136"/>
      <c r="M78" s="256"/>
      <c r="N78" s="135"/>
    </row>
    <row r="79" spans="1:18" ht="24.75" customHeight="1" thickTop="1">
      <c r="A79" s="638">
        <v>1</v>
      </c>
      <c r="B79" s="641" t="s">
        <v>119</v>
      </c>
      <c r="C79" s="642"/>
      <c r="D79" s="642"/>
      <c r="E79" s="642"/>
      <c r="F79" s="643"/>
      <c r="G79" s="650" t="s">
        <v>120</v>
      </c>
      <c r="H79" s="651"/>
      <c r="I79" s="651"/>
      <c r="J79" s="651"/>
      <c r="K79" s="651"/>
      <c r="L79" s="651"/>
      <c r="M79" s="651"/>
      <c r="N79" s="652"/>
    </row>
    <row r="80" spans="1:18" ht="24.75" customHeight="1">
      <c r="A80" s="639"/>
      <c r="B80" s="644"/>
      <c r="C80" s="645"/>
      <c r="D80" s="645"/>
      <c r="E80" s="645"/>
      <c r="F80" s="646"/>
      <c r="G80" s="653"/>
      <c r="H80" s="654"/>
      <c r="I80" s="654"/>
      <c r="J80" s="654"/>
      <c r="K80" s="654"/>
      <c r="L80" s="654"/>
      <c r="M80" s="654"/>
      <c r="N80" s="655"/>
      <c r="O80" s="137" t="s">
        <v>3</v>
      </c>
      <c r="P80" s="137"/>
    </row>
    <row r="81" spans="1:16" ht="24.75" customHeight="1">
      <c r="A81" s="639"/>
      <c r="B81" s="644"/>
      <c r="C81" s="645"/>
      <c r="D81" s="645"/>
      <c r="E81" s="645"/>
      <c r="F81" s="646"/>
      <c r="G81" s="653"/>
      <c r="H81" s="654"/>
      <c r="I81" s="654"/>
      <c r="J81" s="654"/>
      <c r="K81" s="654"/>
      <c r="L81" s="654"/>
      <c r="M81" s="654"/>
      <c r="N81" s="655"/>
      <c r="O81" s="137" t="s">
        <v>17</v>
      </c>
      <c r="P81" s="137" t="s">
        <v>121</v>
      </c>
    </row>
    <row r="82" spans="1:16" ht="24.75" customHeight="1">
      <c r="A82" s="639"/>
      <c r="B82" s="644"/>
      <c r="C82" s="645"/>
      <c r="D82" s="645"/>
      <c r="E82" s="645"/>
      <c r="F82" s="646"/>
      <c r="G82" s="653"/>
      <c r="H82" s="654"/>
      <c r="I82" s="654"/>
      <c r="J82" s="654"/>
      <c r="K82" s="654"/>
      <c r="L82" s="654"/>
      <c r="M82" s="654"/>
      <c r="N82" s="655"/>
      <c r="O82" s="138"/>
      <c r="P82" s="137"/>
    </row>
    <row r="83" spans="1:16" ht="46.2" customHeight="1" thickBot="1">
      <c r="A83" s="640"/>
      <c r="B83" s="647"/>
      <c r="C83" s="648"/>
      <c r="D83" s="648"/>
      <c r="E83" s="648"/>
      <c r="F83" s="649"/>
      <c r="G83" s="656"/>
      <c r="H83" s="657"/>
      <c r="I83" s="657"/>
      <c r="J83" s="657"/>
      <c r="K83" s="657"/>
      <c r="L83" s="657"/>
      <c r="M83" s="657"/>
      <c r="N83" s="658"/>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2:L42"/>
    <mergeCell ref="B42:D42"/>
    <mergeCell ref="B49:D49"/>
    <mergeCell ref="H49:L49"/>
    <mergeCell ref="B39:D39"/>
    <mergeCell ref="H39:L39"/>
    <mergeCell ref="H35:L35"/>
    <mergeCell ref="B36:D36"/>
    <mergeCell ref="H36:L36"/>
    <mergeCell ref="B43:D43"/>
    <mergeCell ref="H43:L43"/>
    <mergeCell ref="H44:L44"/>
    <mergeCell ref="B35:D35"/>
    <mergeCell ref="B44:D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4"/>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E9460-3164-4894-9782-E4C192EAE753}">
  <sheetPr>
    <pageSetUpPr fitToPage="1"/>
  </sheetPr>
  <dimension ref="A1:Q38"/>
  <sheetViews>
    <sheetView view="pageBreakPreview" zoomScale="95" zoomScaleNormal="100" zoomScaleSheetLayoutView="95" workbookViewId="0">
      <selection activeCell="R23" sqref="R23"/>
    </sheetView>
  </sheetViews>
  <sheetFormatPr defaultColWidth="9" defaultRowHeight="13.2"/>
  <cols>
    <col min="1" max="1" width="4.88671875" style="257" customWidth="1"/>
    <col min="2" max="8" width="9" style="257"/>
    <col min="9" max="9" width="6" style="257" customWidth="1"/>
    <col min="10" max="10" width="9" style="257"/>
    <col min="11" max="11" width="5.88671875" style="257" customWidth="1"/>
    <col min="12" max="12" width="41.77734375" style="257" customWidth="1"/>
    <col min="13" max="13" width="6.33203125" style="257" customWidth="1"/>
    <col min="14" max="14" width="3.44140625" style="257" customWidth="1"/>
    <col min="15" max="16384" width="9" style="257"/>
  </cols>
  <sheetData>
    <row r="1" spans="1:17" ht="23.4">
      <c r="A1" s="674" t="s">
        <v>122</v>
      </c>
      <c r="B1" s="674"/>
      <c r="C1" s="674"/>
      <c r="D1" s="674"/>
      <c r="E1" s="674"/>
      <c r="F1" s="674"/>
      <c r="G1" s="674"/>
      <c r="H1" s="674"/>
      <c r="I1" s="674"/>
      <c r="J1" s="675"/>
      <c r="K1" s="675"/>
      <c r="L1" s="675"/>
      <c r="M1" s="675"/>
    </row>
    <row r="2" spans="1:17" s="1" customFormat="1" ht="26.25" customHeight="1">
      <c r="A2" s="676" t="s">
        <v>404</v>
      </c>
      <c r="B2" s="676"/>
      <c r="C2" s="676"/>
      <c r="D2" s="676"/>
      <c r="E2" s="676"/>
      <c r="F2" s="676"/>
      <c r="G2" s="676"/>
      <c r="H2" s="676"/>
      <c r="I2" s="676"/>
      <c r="J2" s="676"/>
      <c r="K2" s="676"/>
      <c r="L2" s="676"/>
      <c r="M2" s="676"/>
    </row>
    <row r="3" spans="1:17" s="1" customFormat="1" ht="26.25" customHeight="1">
      <c r="A3" s="677" t="s">
        <v>405</v>
      </c>
      <c r="B3" s="677"/>
      <c r="C3" s="677"/>
      <c r="D3" s="677"/>
      <c r="E3" s="677"/>
      <c r="F3" s="677"/>
      <c r="G3" s="677"/>
      <c r="H3" s="677"/>
      <c r="I3" s="677"/>
      <c r="J3" s="677"/>
      <c r="K3" s="677"/>
      <c r="L3" s="676"/>
      <c r="M3" s="676"/>
    </row>
    <row r="4" spans="1:17" s="1" customFormat="1" ht="22.2" customHeight="1">
      <c r="A4" s="678" t="s">
        <v>406</v>
      </c>
      <c r="B4" s="678"/>
      <c r="C4" s="678"/>
      <c r="D4" s="678"/>
      <c r="E4" s="678"/>
      <c r="F4" s="678"/>
      <c r="G4" s="678"/>
      <c r="H4" s="678"/>
      <c r="I4" s="678"/>
      <c r="J4" s="678"/>
      <c r="K4" s="678"/>
      <c r="L4" s="679"/>
      <c r="M4" s="679"/>
    </row>
    <row r="5" spans="1:17" ht="22.2" customHeight="1">
      <c r="A5" s="555"/>
      <c r="B5" s="680" t="s">
        <v>407</v>
      </c>
      <c r="C5" s="680"/>
      <c r="D5" s="680"/>
      <c r="E5" s="680"/>
      <c r="F5" s="680"/>
      <c r="G5" s="680"/>
      <c r="H5" s="680"/>
      <c r="I5" s="680"/>
      <c r="J5" s="680"/>
      <c r="K5" s="680"/>
      <c r="L5" s="680"/>
      <c r="M5" s="556"/>
      <c r="N5" s="557"/>
    </row>
    <row r="6" spans="1:17" ht="7.2" customHeight="1">
      <c r="A6" s="558"/>
      <c r="B6" s="559"/>
      <c r="C6" s="559"/>
      <c r="D6" s="559"/>
      <c r="E6" s="559"/>
      <c r="F6" s="559"/>
      <c r="G6" s="559"/>
      <c r="H6" s="559"/>
      <c r="I6" s="559"/>
      <c r="J6" s="559"/>
      <c r="K6" s="559"/>
      <c r="L6" s="559"/>
      <c r="M6" s="560"/>
      <c r="N6" s="557"/>
    </row>
    <row r="7" spans="1:17" ht="21.75" customHeight="1">
      <c r="A7" s="561"/>
      <c r="B7" s="681"/>
      <c r="C7" s="682"/>
      <c r="D7" s="682"/>
      <c r="E7" s="682"/>
      <c r="F7" s="561"/>
      <c r="G7" s="561" t="s">
        <v>17</v>
      </c>
      <c r="H7" s="684" t="s">
        <v>408</v>
      </c>
      <c r="I7" s="685"/>
      <c r="J7" s="685"/>
      <c r="K7" s="685"/>
      <c r="L7" s="685"/>
      <c r="M7" s="561"/>
      <c r="N7" s="557"/>
    </row>
    <row r="8" spans="1:17" ht="21.75" customHeight="1">
      <c r="A8" s="561"/>
      <c r="B8" s="682"/>
      <c r="C8" s="682"/>
      <c r="D8" s="682"/>
      <c r="E8" s="682"/>
      <c r="F8" s="561"/>
      <c r="G8" s="561"/>
      <c r="H8" s="685"/>
      <c r="I8" s="685"/>
      <c r="J8" s="685"/>
      <c r="K8" s="685"/>
      <c r="L8" s="685"/>
      <c r="M8" s="561"/>
      <c r="N8" s="557"/>
    </row>
    <row r="9" spans="1:17" ht="21.75" customHeight="1">
      <c r="A9" s="561"/>
      <c r="B9" s="682"/>
      <c r="C9" s="682"/>
      <c r="D9" s="682"/>
      <c r="E9" s="682"/>
      <c r="F9" s="561"/>
      <c r="G9" s="561"/>
      <c r="H9" s="685"/>
      <c r="I9" s="685"/>
      <c r="J9" s="685"/>
      <c r="K9" s="685"/>
      <c r="L9" s="685"/>
      <c r="M9" s="561"/>
    </row>
    <row r="10" spans="1:17" ht="21.75" customHeight="1">
      <c r="A10" s="561"/>
      <c r="B10" s="682"/>
      <c r="C10" s="682"/>
      <c r="D10" s="682"/>
      <c r="E10" s="682"/>
      <c r="F10" s="561"/>
      <c r="G10" s="561"/>
      <c r="H10" s="685"/>
      <c r="I10" s="685"/>
      <c r="J10" s="685"/>
      <c r="K10" s="685"/>
      <c r="L10" s="685"/>
      <c r="M10" s="561"/>
    </row>
    <row r="11" spans="1:17" ht="21.75" customHeight="1">
      <c r="A11" s="561"/>
      <c r="B11" s="682"/>
      <c r="C11" s="682"/>
      <c r="D11" s="682"/>
      <c r="E11" s="682"/>
      <c r="F11" s="561"/>
      <c r="G11" s="561"/>
      <c r="H11" s="685"/>
      <c r="I11" s="685"/>
      <c r="J11" s="685"/>
      <c r="K11" s="685"/>
      <c r="L11" s="685"/>
      <c r="M11" s="561"/>
      <c r="Q11" s="257" t="s">
        <v>208</v>
      </c>
    </row>
    <row r="12" spans="1:17" ht="21.75" customHeight="1">
      <c r="A12" s="561"/>
      <c r="B12" s="682"/>
      <c r="C12" s="682"/>
      <c r="D12" s="682"/>
      <c r="E12" s="682"/>
      <c r="F12" s="562"/>
      <c r="G12" s="562"/>
      <c r="H12" s="685"/>
      <c r="I12" s="685"/>
      <c r="J12" s="685"/>
      <c r="K12" s="685"/>
      <c r="L12" s="685"/>
      <c r="M12" s="561"/>
    </row>
    <row r="13" spans="1:17" ht="21.75" customHeight="1">
      <c r="A13" s="561"/>
      <c r="B13" s="682"/>
      <c r="C13" s="682"/>
      <c r="D13" s="682"/>
      <c r="E13" s="682"/>
      <c r="F13" s="563"/>
      <c r="G13" s="563"/>
      <c r="H13" s="685"/>
      <c r="I13" s="685"/>
      <c r="J13" s="685"/>
      <c r="K13" s="685"/>
      <c r="L13" s="685"/>
      <c r="M13" s="561"/>
    </row>
    <row r="14" spans="1:17" ht="21.75" customHeight="1">
      <c r="A14" s="561"/>
      <c r="B14" s="683"/>
      <c r="C14" s="683"/>
      <c r="D14" s="683"/>
      <c r="E14" s="683"/>
      <c r="F14" s="563"/>
      <c r="G14" s="563"/>
      <c r="H14" s="685"/>
      <c r="I14" s="685"/>
      <c r="J14" s="685"/>
      <c r="K14" s="685"/>
      <c r="L14" s="685"/>
      <c r="M14" s="561"/>
    </row>
    <row r="15" spans="1:17" ht="21.75" customHeight="1">
      <c r="A15" s="561"/>
      <c r="B15" s="683"/>
      <c r="C15" s="683"/>
      <c r="D15" s="683"/>
      <c r="E15" s="683"/>
      <c r="F15" s="562"/>
      <c r="G15" s="562"/>
      <c r="H15" s="685"/>
      <c r="I15" s="685"/>
      <c r="J15" s="685"/>
      <c r="K15" s="685"/>
      <c r="L15" s="685"/>
      <c r="M15" s="561"/>
    </row>
    <row r="16" spans="1:17" ht="11.4" customHeight="1">
      <c r="A16" s="564"/>
      <c r="B16" s="565" t="s">
        <v>17</v>
      </c>
      <c r="C16" s="561"/>
      <c r="D16" s="561"/>
      <c r="E16" s="561"/>
      <c r="F16" s="561"/>
      <c r="G16" s="561"/>
      <c r="H16" s="561"/>
      <c r="I16" s="561"/>
      <c r="J16" s="561"/>
      <c r="K16" s="561"/>
      <c r="L16" s="561"/>
      <c r="M16" s="561"/>
    </row>
    <row r="17" spans="1:16" ht="33.6" customHeight="1">
      <c r="A17" s="566"/>
      <c r="B17" s="672" t="s">
        <v>409</v>
      </c>
      <c r="C17" s="673"/>
      <c r="D17" s="673"/>
      <c r="E17" s="673"/>
      <c r="F17" s="673"/>
      <c r="G17" s="673"/>
      <c r="H17" s="673"/>
      <c r="I17" s="673"/>
      <c r="J17" s="673"/>
      <c r="K17" s="673"/>
      <c r="L17" s="673"/>
      <c r="M17" s="673"/>
    </row>
    <row r="18" spans="1:16" ht="33.6" customHeight="1">
      <c r="A18" s="566"/>
      <c r="B18" s="673"/>
      <c r="C18" s="673"/>
      <c r="D18" s="673"/>
      <c r="E18" s="673"/>
      <c r="F18" s="673"/>
      <c r="G18" s="673"/>
      <c r="H18" s="673"/>
      <c r="I18" s="673"/>
      <c r="J18" s="673"/>
      <c r="K18" s="673"/>
      <c r="L18" s="673"/>
      <c r="M18" s="673"/>
    </row>
    <row r="19" spans="1:16" ht="33.6" customHeight="1">
      <c r="A19" s="566"/>
      <c r="B19" s="673"/>
      <c r="C19" s="673"/>
      <c r="D19" s="673"/>
      <c r="E19" s="673"/>
      <c r="F19" s="673"/>
      <c r="G19" s="673"/>
      <c r="H19" s="673"/>
      <c r="I19" s="673"/>
      <c r="J19" s="673"/>
      <c r="K19" s="673"/>
      <c r="L19" s="673"/>
      <c r="M19" s="673"/>
      <c r="P19" s="521"/>
    </row>
    <row r="20" spans="1:16" ht="33.6" customHeight="1">
      <c r="A20" s="566"/>
      <c r="B20" s="673"/>
      <c r="C20" s="673"/>
      <c r="D20" s="673"/>
      <c r="E20" s="673"/>
      <c r="F20" s="673"/>
      <c r="G20" s="673"/>
      <c r="H20" s="673"/>
      <c r="I20" s="673"/>
      <c r="J20" s="673"/>
      <c r="K20" s="673"/>
      <c r="L20" s="673"/>
      <c r="M20" s="673"/>
    </row>
    <row r="21" spans="1:16" ht="33.6" customHeight="1">
      <c r="A21" s="566"/>
      <c r="B21" s="673"/>
      <c r="C21" s="673"/>
      <c r="D21" s="673"/>
      <c r="E21" s="673"/>
      <c r="F21" s="673"/>
      <c r="G21" s="673"/>
      <c r="H21" s="673"/>
      <c r="I21" s="673"/>
      <c r="J21" s="673"/>
      <c r="K21" s="673"/>
      <c r="L21" s="673"/>
      <c r="M21" s="673"/>
    </row>
    <row r="22" spans="1:16" ht="23.4" customHeight="1">
      <c r="A22" s="567"/>
      <c r="B22" s="673"/>
      <c r="C22" s="673"/>
      <c r="D22" s="673"/>
      <c r="E22" s="673"/>
      <c r="F22" s="673"/>
      <c r="G22" s="673"/>
      <c r="H22" s="673"/>
      <c r="I22" s="673"/>
      <c r="J22" s="673"/>
      <c r="K22" s="673"/>
      <c r="L22" s="673"/>
      <c r="M22" s="673"/>
    </row>
    <row r="23" spans="1:16">
      <c r="G23" s="69"/>
      <c r="H23" s="69"/>
      <c r="I23" s="69"/>
      <c r="J23" s="69"/>
      <c r="K23" s="69"/>
      <c r="L23" s="69"/>
      <c r="M23" s="69"/>
    </row>
    <row r="24" spans="1:16">
      <c r="G24" s="69"/>
      <c r="H24" s="69"/>
      <c r="I24" s="69"/>
      <c r="J24" s="69"/>
      <c r="K24" s="69"/>
      <c r="L24" s="69"/>
      <c r="M24" s="69"/>
    </row>
    <row r="25" spans="1:16">
      <c r="G25" s="69"/>
      <c r="H25" s="69"/>
      <c r="I25" s="69"/>
      <c r="J25" s="69"/>
      <c r="K25" s="69"/>
      <c r="L25" s="69"/>
      <c r="M25" s="69"/>
    </row>
    <row r="26" spans="1:16">
      <c r="G26" s="69"/>
      <c r="H26" s="69"/>
      <c r="I26" s="69"/>
      <c r="J26" s="69"/>
      <c r="K26" s="69"/>
      <c r="L26" s="69"/>
      <c r="M26" s="69"/>
    </row>
    <row r="27" spans="1:16">
      <c r="G27" s="69"/>
      <c r="H27" s="69"/>
      <c r="I27" s="69"/>
      <c r="J27" s="69"/>
      <c r="K27" s="69"/>
      <c r="L27" s="69"/>
      <c r="M27" s="69"/>
    </row>
    <row r="28" spans="1:16">
      <c r="G28" s="69"/>
      <c r="H28" s="69"/>
      <c r="I28" s="69"/>
      <c r="J28" s="69"/>
      <c r="K28" s="69"/>
      <c r="L28" s="69"/>
      <c r="M28" s="69"/>
    </row>
    <row r="29" spans="1:16">
      <c r="G29" s="69"/>
      <c r="H29" s="69"/>
      <c r="I29" s="69"/>
      <c r="J29" s="69"/>
      <c r="K29" s="69"/>
      <c r="L29" s="69"/>
      <c r="M29" s="69"/>
    </row>
    <row r="30" spans="1:16">
      <c r="G30" s="69"/>
      <c r="H30" s="69"/>
      <c r="I30" s="69"/>
      <c r="J30" s="69"/>
      <c r="K30" s="69"/>
      <c r="L30" s="69"/>
      <c r="M30" s="69"/>
    </row>
    <row r="31" spans="1:16">
      <c r="G31" s="69"/>
      <c r="H31" s="69"/>
      <c r="I31" s="69"/>
      <c r="J31" s="69"/>
      <c r="K31" s="69"/>
      <c r="L31" s="69"/>
      <c r="M31" s="69"/>
    </row>
    <row r="32" spans="1:16">
      <c r="G32" s="69"/>
      <c r="H32" s="69"/>
      <c r="I32" s="69"/>
      <c r="J32" s="69"/>
      <c r="K32" s="69"/>
      <c r="L32" s="69"/>
      <c r="M32" s="69"/>
    </row>
    <row r="33" spans="7:13">
      <c r="G33" s="69"/>
      <c r="H33" s="69"/>
      <c r="I33" s="69"/>
      <c r="J33" s="69"/>
      <c r="K33" s="69"/>
      <c r="L33" s="69"/>
      <c r="M33" s="69"/>
    </row>
    <row r="34" spans="7:13">
      <c r="G34" s="69"/>
      <c r="H34" s="69"/>
      <c r="I34" s="69"/>
      <c r="J34" s="69"/>
      <c r="K34" s="69"/>
      <c r="L34" s="69"/>
      <c r="M34" s="69"/>
    </row>
    <row r="35" spans="7:13">
      <c r="G35" s="69"/>
      <c r="H35" s="69"/>
      <c r="I35" s="69"/>
      <c r="J35" s="69"/>
      <c r="K35" s="69"/>
      <c r="L35" s="69"/>
      <c r="M35" s="69"/>
    </row>
    <row r="36" spans="7:13">
      <c r="G36" s="69"/>
      <c r="H36" s="69"/>
      <c r="I36" s="69"/>
      <c r="J36" s="69"/>
      <c r="K36" s="69"/>
      <c r="L36" s="69"/>
      <c r="M36" s="69"/>
    </row>
    <row r="37" spans="7:13">
      <c r="G37" s="69"/>
      <c r="H37" s="69"/>
      <c r="I37" s="69"/>
      <c r="J37" s="69"/>
      <c r="K37" s="69"/>
      <c r="L37" s="69"/>
      <c r="M37" s="69"/>
    </row>
    <row r="38" spans="7:13">
      <c r="G38" s="69"/>
      <c r="H38" s="69"/>
      <c r="I38" s="69"/>
      <c r="J38" s="69"/>
      <c r="K38" s="69"/>
      <c r="L38" s="69"/>
      <c r="M38" s="69"/>
    </row>
  </sheetData>
  <mergeCells count="8">
    <mergeCell ref="B17:M22"/>
    <mergeCell ref="A1:M1"/>
    <mergeCell ref="A2:M2"/>
    <mergeCell ref="A3:M3"/>
    <mergeCell ref="A4:M4"/>
    <mergeCell ref="B5:L5"/>
    <mergeCell ref="B7:E15"/>
    <mergeCell ref="H7:L15"/>
  </mergeCells>
  <phoneticPr fontId="84"/>
  <pageMargins left="0.74803149606299213" right="0.74803149606299213" top="0.98425196850393704" bottom="0.98425196850393704" header="0.51181102362204722" footer="0.51181102362204722"/>
  <pageSetup paperSize="9"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60"/>
  <sheetViews>
    <sheetView showGridLines="0" view="pageBreakPreview" topLeftCell="A60" zoomScale="89" zoomScaleNormal="100" zoomScaleSheetLayoutView="89" workbookViewId="0">
      <selection activeCell="C26" sqref="C26:C28"/>
    </sheetView>
  </sheetViews>
  <sheetFormatPr defaultColWidth="9" defaultRowHeight="31.2" customHeight="1"/>
  <cols>
    <col min="1" max="1" width="163.88671875" style="163" customWidth="1"/>
    <col min="2" max="2" width="11.21875" style="161" customWidth="1"/>
    <col min="3" max="3" width="22" style="161" customWidth="1"/>
    <col min="4" max="4" width="20.109375" style="162" customWidth="1"/>
    <col min="5" max="16384" width="9" style="1"/>
  </cols>
  <sheetData>
    <row r="1" spans="1:4" s="28" customFormat="1" ht="31.2" customHeight="1" thickBot="1">
      <c r="A1" s="342" t="s">
        <v>215</v>
      </c>
      <c r="B1" s="303" t="s">
        <v>123</v>
      </c>
      <c r="C1" s="99" t="s">
        <v>124</v>
      </c>
      <c r="D1" s="304" t="s">
        <v>125</v>
      </c>
    </row>
    <row r="2" spans="1:4" s="28" customFormat="1" ht="45.6" customHeight="1" thickTop="1">
      <c r="A2" s="258" t="s">
        <v>292</v>
      </c>
      <c r="B2" s="241"/>
      <c r="C2" s="226"/>
      <c r="D2" s="172"/>
    </row>
    <row r="3" spans="1:4" s="28" customFormat="1" ht="130.80000000000001" customHeight="1">
      <c r="A3" s="462" t="s">
        <v>304</v>
      </c>
      <c r="B3" s="292" t="s">
        <v>293</v>
      </c>
      <c r="C3" s="227" t="s">
        <v>294</v>
      </c>
      <c r="D3" s="245">
        <v>45577</v>
      </c>
    </row>
    <row r="4" spans="1:4" s="28" customFormat="1" ht="31.2" customHeight="1" thickBot="1">
      <c r="A4" s="297" t="s">
        <v>295</v>
      </c>
      <c r="B4" s="240"/>
      <c r="C4" s="227"/>
      <c r="D4" s="171"/>
    </row>
    <row r="5" spans="1:4" s="28" customFormat="1" ht="51" customHeight="1" thickTop="1">
      <c r="A5" s="474" t="s">
        <v>312</v>
      </c>
      <c r="B5" s="241"/>
      <c r="C5" s="226"/>
      <c r="D5" s="172"/>
    </row>
    <row r="6" spans="1:4" s="28" customFormat="1" ht="168.6" customHeight="1">
      <c r="A6" s="462" t="s">
        <v>314</v>
      </c>
      <c r="B6" s="292" t="s">
        <v>315</v>
      </c>
      <c r="C6" s="494" t="s">
        <v>316</v>
      </c>
      <c r="D6" s="245">
        <v>45576</v>
      </c>
    </row>
    <row r="7" spans="1:4" s="28" customFormat="1" ht="41.4" customHeight="1" thickBot="1">
      <c r="A7" s="297" t="s">
        <v>313</v>
      </c>
      <c r="B7" s="240"/>
      <c r="C7" s="227"/>
      <c r="D7" s="171"/>
    </row>
    <row r="8" spans="1:4" s="28" customFormat="1" ht="45.6" customHeight="1" thickTop="1">
      <c r="A8" s="482" t="s">
        <v>318</v>
      </c>
      <c r="B8" s="241"/>
      <c r="C8" s="226"/>
      <c r="D8" s="172"/>
    </row>
    <row r="9" spans="1:4" s="28" customFormat="1" ht="118.2" customHeight="1">
      <c r="A9" s="462" t="s">
        <v>319</v>
      </c>
      <c r="B9" s="483" t="s">
        <v>317</v>
      </c>
      <c r="C9" s="227" t="s">
        <v>320</v>
      </c>
      <c r="D9" s="245">
        <v>45575</v>
      </c>
    </row>
    <row r="10" spans="1:4" s="28" customFormat="1" ht="35.4" customHeight="1" thickBot="1">
      <c r="A10" s="297" t="s">
        <v>321</v>
      </c>
      <c r="B10" s="240"/>
      <c r="C10" s="227"/>
      <c r="D10" s="171"/>
    </row>
    <row r="11" spans="1:4" s="28" customFormat="1" ht="42" customHeight="1" thickTop="1">
      <c r="A11" s="258" t="s">
        <v>322</v>
      </c>
      <c r="B11" s="241"/>
      <c r="C11" s="226"/>
      <c r="D11" s="172"/>
    </row>
    <row r="12" spans="1:4" s="28" customFormat="1" ht="169.8" customHeight="1">
      <c r="A12" s="462" t="s">
        <v>329</v>
      </c>
      <c r="B12" s="483" t="s">
        <v>317</v>
      </c>
      <c r="C12" s="227" t="s">
        <v>323</v>
      </c>
      <c r="D12" s="245">
        <v>45575</v>
      </c>
    </row>
    <row r="13" spans="1:4" s="28" customFormat="1" ht="39" customHeight="1" thickBot="1">
      <c r="A13" s="297" t="s">
        <v>324</v>
      </c>
      <c r="B13" s="240"/>
      <c r="C13" s="227"/>
      <c r="D13" s="171"/>
    </row>
    <row r="14" spans="1:4" s="28" customFormat="1" ht="44.4" customHeight="1" thickTop="1">
      <c r="A14" s="258" t="s">
        <v>325</v>
      </c>
      <c r="B14" s="241"/>
      <c r="C14" s="226"/>
      <c r="D14" s="172"/>
    </row>
    <row r="15" spans="1:4" s="28" customFormat="1" ht="229.8" customHeight="1">
      <c r="A15" s="462" t="s">
        <v>327</v>
      </c>
      <c r="B15" s="483" t="s">
        <v>326</v>
      </c>
      <c r="C15" s="494" t="s">
        <v>328</v>
      </c>
      <c r="D15" s="245">
        <v>45574</v>
      </c>
    </row>
    <row r="16" spans="1:4" s="28" customFormat="1" ht="31.2" customHeight="1" thickBot="1">
      <c r="A16" s="297" t="s">
        <v>324</v>
      </c>
      <c r="B16" s="240"/>
      <c r="C16" s="227"/>
      <c r="D16" s="171"/>
    </row>
    <row r="17" spans="1:19" s="28" customFormat="1" ht="43.95" customHeight="1" thickTop="1">
      <c r="A17" s="343" t="s">
        <v>333</v>
      </c>
      <c r="B17" s="692" t="s">
        <v>336</v>
      </c>
      <c r="C17" s="690" t="s">
        <v>335</v>
      </c>
      <c r="D17" s="693">
        <v>45570</v>
      </c>
    </row>
    <row r="18" spans="1:19" s="28" customFormat="1" ht="187.2" customHeight="1">
      <c r="A18" s="502" t="s">
        <v>334</v>
      </c>
      <c r="B18" s="688"/>
      <c r="C18" s="696"/>
      <c r="D18" s="694"/>
    </row>
    <row r="19" spans="1:19" s="28" customFormat="1" ht="31.2" customHeight="1" thickBot="1">
      <c r="A19" s="173" t="s">
        <v>337</v>
      </c>
      <c r="B19" s="689"/>
      <c r="C19" s="697"/>
      <c r="D19" s="695"/>
    </row>
    <row r="20" spans="1:19" s="28" customFormat="1" ht="40.950000000000003" customHeight="1" thickTop="1">
      <c r="A20" s="344" t="s">
        <v>338</v>
      </c>
      <c r="B20" s="170"/>
      <c r="C20" s="690" t="s">
        <v>339</v>
      </c>
      <c r="D20" s="172"/>
    </row>
    <row r="21" spans="1:19" s="28" customFormat="1" ht="97.8" customHeight="1">
      <c r="A21" s="296" t="s">
        <v>340</v>
      </c>
      <c r="B21" s="237" t="s">
        <v>342</v>
      </c>
      <c r="C21" s="696"/>
      <c r="D21" s="245">
        <v>45571</v>
      </c>
    </row>
    <row r="22" spans="1:19" s="28" customFormat="1" ht="31.2" customHeight="1">
      <c r="A22" s="298" t="s">
        <v>341</v>
      </c>
      <c r="B22" s="169"/>
      <c r="C22" s="697"/>
      <c r="D22" s="171"/>
    </row>
    <row r="23" spans="1:19" s="28" customFormat="1" ht="40.950000000000003" customHeight="1">
      <c r="A23" s="495" t="s">
        <v>343</v>
      </c>
      <c r="B23" s="237"/>
      <c r="C23" s="688" t="s">
        <v>345</v>
      </c>
      <c r="D23" s="686">
        <v>45570</v>
      </c>
      <c r="S23" s="244"/>
    </row>
    <row r="24" spans="1:19" s="28" customFormat="1" ht="94.8" customHeight="1">
      <c r="A24" s="484" t="s">
        <v>346</v>
      </c>
      <c r="B24" s="293" t="s">
        <v>344</v>
      </c>
      <c r="C24" s="688"/>
      <c r="D24" s="686"/>
      <c r="S24" s="244"/>
    </row>
    <row r="25" spans="1:19" s="28" customFormat="1" ht="30.6" customHeight="1" thickBot="1">
      <c r="A25" s="298" t="s">
        <v>347</v>
      </c>
      <c r="B25" s="98"/>
      <c r="C25" s="689"/>
      <c r="D25" s="687"/>
    </row>
    <row r="26" spans="1:19" s="28" customFormat="1" ht="40.950000000000003" customHeight="1" thickTop="1">
      <c r="A26" s="343" t="s">
        <v>348</v>
      </c>
      <c r="B26" s="692" t="s">
        <v>349</v>
      </c>
      <c r="C26" s="698" t="s">
        <v>350</v>
      </c>
      <c r="D26" s="172"/>
    </row>
    <row r="27" spans="1:19" s="28" customFormat="1" ht="174.6" customHeight="1">
      <c r="A27" s="299"/>
      <c r="B27" s="688"/>
      <c r="C27" s="696"/>
      <c r="D27" s="245">
        <v>45571</v>
      </c>
    </row>
    <row r="28" spans="1:19" s="28" customFormat="1" ht="31.2" customHeight="1" thickBot="1">
      <c r="A28" s="300" t="s">
        <v>351</v>
      </c>
      <c r="B28" s="689"/>
      <c r="C28" s="697"/>
      <c r="D28" s="171"/>
    </row>
    <row r="29" spans="1:19" ht="49.2" customHeight="1" thickTop="1">
      <c r="A29" s="345"/>
      <c r="B29" s="170"/>
      <c r="C29" s="690"/>
      <c r="D29" s="172"/>
    </row>
    <row r="30" spans="1:19" ht="97.8" customHeight="1">
      <c r="A30" s="301"/>
      <c r="B30" s="281"/>
      <c r="C30" s="691"/>
      <c r="D30" s="245"/>
    </row>
    <row r="31" spans="1:19" ht="31.2" customHeight="1" thickBot="1">
      <c r="A31" s="302"/>
      <c r="B31" s="260"/>
      <c r="C31" s="259"/>
      <c r="D31" s="171"/>
    </row>
    <row r="32" spans="1:19" ht="40.799999999999997" hidden="1" customHeight="1" thickTop="1">
      <c r="A32" s="473"/>
      <c r="B32" s="170"/>
      <c r="C32" s="690"/>
      <c r="D32" s="172"/>
    </row>
    <row r="33" spans="1:4" ht="400.8" hidden="1" customHeight="1">
      <c r="A33" s="301"/>
      <c r="B33" s="254"/>
      <c r="C33" s="691"/>
      <c r="D33" s="245"/>
    </row>
    <row r="34" spans="1:4" ht="31.2" hidden="1" customHeight="1" thickBot="1">
      <c r="A34" s="463"/>
      <c r="B34" s="260"/>
      <c r="C34" s="259"/>
      <c r="D34" s="171"/>
    </row>
    <row r="35" spans="1:4" ht="54.6" hidden="1" customHeight="1" thickTop="1">
      <c r="A35" s="345"/>
      <c r="B35" s="170"/>
      <c r="C35" s="690"/>
      <c r="D35" s="172"/>
    </row>
    <row r="36" spans="1:4" ht="101.4" hidden="1" customHeight="1">
      <c r="A36" s="290"/>
      <c r="B36" s="254"/>
      <c r="C36" s="691"/>
      <c r="D36" s="245"/>
    </row>
    <row r="37" spans="1:4" ht="37.200000000000003" hidden="1" customHeight="1" thickBot="1">
      <c r="A37" s="302"/>
      <c r="B37" s="260"/>
      <c r="C37" s="259"/>
      <c r="D37" s="171"/>
    </row>
    <row r="38" spans="1:4" ht="42" hidden="1" customHeight="1" thickTop="1">
      <c r="A38" s="345"/>
      <c r="B38" s="170"/>
      <c r="C38" s="690"/>
      <c r="D38" s="172"/>
    </row>
    <row r="39" spans="1:4" ht="100.2" hidden="1" customHeight="1">
      <c r="A39" s="301"/>
      <c r="B39" s="254"/>
      <c r="C39" s="691"/>
      <c r="D39" s="245"/>
    </row>
    <row r="40" spans="1:4" ht="36.6" hidden="1" customHeight="1" thickBot="1">
      <c r="A40" s="302"/>
      <c r="B40" s="260"/>
      <c r="C40" s="259"/>
      <c r="D40" s="171"/>
    </row>
    <row r="41" spans="1:4" ht="31.2" hidden="1" customHeight="1" thickTop="1">
      <c r="A41" s="345"/>
      <c r="B41" s="170"/>
      <c r="C41" s="690"/>
      <c r="D41" s="172"/>
    </row>
    <row r="42" spans="1:4" ht="115.2" hidden="1" customHeight="1">
      <c r="A42" s="301"/>
      <c r="B42" s="281"/>
      <c r="C42" s="691"/>
      <c r="D42" s="245"/>
    </row>
    <row r="43" spans="1:4" ht="31.2" hidden="1" customHeight="1" thickBot="1">
      <c r="A43" s="302"/>
      <c r="B43" s="260"/>
      <c r="C43" s="259"/>
      <c r="D43" s="171"/>
    </row>
    <row r="44" spans="1:4" ht="44.4" hidden="1" customHeight="1" thickTop="1">
      <c r="A44" s="345"/>
      <c r="B44" s="170"/>
      <c r="C44" s="690"/>
      <c r="D44" s="172"/>
    </row>
    <row r="45" spans="1:4" ht="57.6" hidden="1" customHeight="1">
      <c r="A45" s="301"/>
      <c r="B45" s="281"/>
      <c r="C45" s="691"/>
      <c r="D45" s="245"/>
    </row>
    <row r="46" spans="1:4" ht="31.2" hidden="1" customHeight="1" thickBot="1">
      <c r="A46" s="302"/>
      <c r="B46" s="260"/>
      <c r="C46" s="259"/>
      <c r="D46" s="171"/>
    </row>
    <row r="47" spans="1:4" ht="40.200000000000003" hidden="1" customHeight="1" thickTop="1">
      <c r="A47" s="345"/>
      <c r="B47" s="170"/>
      <c r="C47" s="690"/>
      <c r="D47" s="172"/>
    </row>
    <row r="48" spans="1:4" ht="152.4" hidden="1" customHeight="1">
      <c r="A48" s="301"/>
      <c r="B48" s="281"/>
      <c r="C48" s="691"/>
      <c r="D48" s="245"/>
    </row>
    <row r="49" spans="1:4" ht="31.2" hidden="1" customHeight="1" thickBot="1">
      <c r="A49" s="302"/>
      <c r="B49" s="260"/>
      <c r="C49" s="259"/>
      <c r="D49" s="171"/>
    </row>
    <row r="50" spans="1:4" ht="36.6" hidden="1" customHeight="1" thickTop="1">
      <c r="A50" s="345"/>
      <c r="B50" s="170"/>
      <c r="C50" s="690"/>
      <c r="D50" s="172"/>
    </row>
    <row r="51" spans="1:4" ht="342" hidden="1" customHeight="1">
      <c r="A51" s="301"/>
      <c r="B51" s="254"/>
      <c r="C51" s="691"/>
      <c r="D51" s="245"/>
    </row>
    <row r="52" spans="1:4" ht="36.6" hidden="1" customHeight="1" thickBot="1">
      <c r="A52" s="302"/>
      <c r="B52" s="260"/>
      <c r="C52" s="259"/>
      <c r="D52" s="171"/>
    </row>
    <row r="53" spans="1:4" ht="48.6" hidden="1" customHeight="1" thickTop="1">
      <c r="A53" s="345"/>
      <c r="B53" s="170"/>
      <c r="C53" s="690"/>
      <c r="D53" s="172"/>
    </row>
    <row r="54" spans="1:4" ht="185.4" hidden="1" customHeight="1">
      <c r="A54" s="458"/>
      <c r="B54" s="254"/>
      <c r="C54" s="691"/>
      <c r="D54" s="245"/>
    </row>
    <row r="55" spans="1:4" ht="31.2" hidden="1" customHeight="1" thickBot="1">
      <c r="A55" s="302"/>
      <c r="B55" s="260"/>
      <c r="C55" s="259"/>
      <c r="D55" s="171"/>
    </row>
    <row r="56" spans="1:4" ht="36" hidden="1" customHeight="1" thickTop="1">
      <c r="A56" s="475"/>
      <c r="B56" s="170"/>
      <c r="C56" s="690"/>
      <c r="D56" s="172"/>
    </row>
    <row r="57" spans="1:4" ht="161.4" hidden="1" customHeight="1">
      <c r="A57" s="458"/>
      <c r="B57" s="254"/>
      <c r="C57" s="691"/>
      <c r="D57" s="245"/>
    </row>
    <row r="58" spans="1:4" ht="31.2" hidden="1" customHeight="1" thickBot="1">
      <c r="A58" s="302"/>
      <c r="B58" s="260"/>
      <c r="C58" s="259"/>
      <c r="D58" s="171"/>
    </row>
    <row r="59" spans="1:4" ht="31.2" hidden="1" customHeight="1"/>
    <row r="60" spans="1:4" ht="31.2" customHeight="1" thickTop="1"/>
  </sheetData>
  <mergeCells count="18">
    <mergeCell ref="C56:C57"/>
    <mergeCell ref="C53:C54"/>
    <mergeCell ref="C17:C19"/>
    <mergeCell ref="C26:C28"/>
    <mergeCell ref="C20:C22"/>
    <mergeCell ref="D23:D25"/>
    <mergeCell ref="C23:C25"/>
    <mergeCell ref="C50:C51"/>
    <mergeCell ref="C44:C45"/>
    <mergeCell ref="B17:B19"/>
    <mergeCell ref="D17:D19"/>
    <mergeCell ref="C41:C42"/>
    <mergeCell ref="C47:C48"/>
    <mergeCell ref="C29:C30"/>
    <mergeCell ref="C32:C33"/>
    <mergeCell ref="C35:C36"/>
    <mergeCell ref="C38:C39"/>
    <mergeCell ref="B26:B28"/>
  </mergeCells>
  <phoneticPr fontId="15"/>
  <hyperlinks>
    <hyperlink ref="A4" r:id="rId1" xr:uid="{E0EF8431-1729-4E0D-AEE7-400CB828D88A}"/>
    <hyperlink ref="A7" r:id="rId2" xr:uid="{996A30DA-EA58-4008-98DC-985980F67E77}"/>
    <hyperlink ref="A10" r:id="rId3" xr:uid="{AFFD4860-49A3-472E-9857-241F8E71E3F6}"/>
    <hyperlink ref="A13" r:id="rId4" xr:uid="{6805F21D-0C8E-44A1-A284-2B6D8108C708}"/>
    <hyperlink ref="A16" r:id="rId5" xr:uid="{CBEBF6A2-4850-4076-A19D-76E66730D992}"/>
    <hyperlink ref="A19" r:id="rId6" xr:uid="{C2A748FE-9EC8-4796-9F4D-534C15603624}"/>
    <hyperlink ref="A22" r:id="rId7" xr:uid="{62C72809-FA26-4A06-A607-0083757948FB}"/>
    <hyperlink ref="A25" r:id="rId8" xr:uid="{EE17A1AD-0B00-436B-A299-E745A4AD19E6}"/>
    <hyperlink ref="A28" r:id="rId9" xr:uid="{4032637B-F99C-4881-9AC6-D9F194257666}"/>
  </hyperlinks>
  <pageMargins left="0" right="0" top="0.19685039370078741" bottom="0.39370078740157483" header="0" footer="0.19685039370078741"/>
  <pageSetup paperSize="8" scale="25" orientation="portrait" horizontalDpi="300" verticalDpi="300" r:id="rId10"/>
  <headerFooter alignWithMargins="0"/>
  <rowBreaks count="1" manualBreakCount="1">
    <brk id="49" max="3" man="1"/>
  </rowBreaks>
  <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W43"/>
  <sheetViews>
    <sheetView defaultGridColor="0" view="pageBreakPreview" colorId="56" zoomScale="81" zoomScaleNormal="66" zoomScaleSheetLayoutView="81" workbookViewId="0">
      <selection activeCell="C31" sqref="C31"/>
    </sheetView>
  </sheetViews>
  <sheetFormatPr defaultColWidth="9" defaultRowHeight="40.200000000000003" customHeight="1"/>
  <cols>
    <col min="1" max="1" width="193.44140625" style="167" customWidth="1"/>
    <col min="2" max="2" width="18" style="81" customWidth="1"/>
    <col min="3" max="3" width="20.109375" style="82" customWidth="1"/>
    <col min="4" max="16384" width="9" style="24"/>
  </cols>
  <sheetData>
    <row r="1" spans="1:23" ht="40.200000000000003" customHeight="1" thickBot="1">
      <c r="A1" s="358" t="s">
        <v>231</v>
      </c>
      <c r="B1" s="359" t="s">
        <v>142</v>
      </c>
      <c r="C1" s="360" t="s">
        <v>125</v>
      </c>
    </row>
    <row r="2" spans="1:23" ht="46.2" customHeight="1">
      <c r="A2" s="511" t="s">
        <v>296</v>
      </c>
      <c r="B2" s="241"/>
      <c r="C2" s="226"/>
    </row>
    <row r="3" spans="1:23" ht="122.4" customHeight="1">
      <c r="A3" s="301" t="s">
        <v>298</v>
      </c>
      <c r="B3" s="239" t="s">
        <v>297</v>
      </c>
      <c r="C3" s="227">
        <v>45576</v>
      </c>
    </row>
    <row r="4" spans="1:23" ht="31.95" customHeight="1" thickBot="1">
      <c r="A4" s="283" t="s">
        <v>299</v>
      </c>
      <c r="B4" s="239"/>
      <c r="C4" s="227"/>
    </row>
    <row r="5" spans="1:23" ht="46.95" customHeight="1" thickTop="1">
      <c r="A5" s="519" t="s">
        <v>300</v>
      </c>
      <c r="B5" s="170"/>
      <c r="C5" s="226"/>
    </row>
    <row r="6" spans="1:23" ht="279" customHeight="1">
      <c r="A6" s="520" t="s">
        <v>302</v>
      </c>
      <c r="B6" s="281" t="s">
        <v>301</v>
      </c>
      <c r="C6" s="227">
        <v>45577</v>
      </c>
    </row>
    <row r="7" spans="1:23" ht="35.4" customHeight="1" thickBot="1">
      <c r="A7" s="302" t="s">
        <v>303</v>
      </c>
      <c r="B7" s="260"/>
      <c r="C7" s="228"/>
      <c r="W7" s="24">
        <v>0</v>
      </c>
    </row>
    <row r="8" spans="1:23" ht="47.4" customHeight="1" thickTop="1">
      <c r="A8" s="229" t="s">
        <v>305</v>
      </c>
      <c r="B8" s="241"/>
      <c r="C8" s="226"/>
    </row>
    <row r="9" spans="1:23" ht="225" customHeight="1">
      <c r="A9" s="233" t="s">
        <v>306</v>
      </c>
      <c r="B9" s="240" t="s">
        <v>307</v>
      </c>
      <c r="C9" s="227">
        <v>45576</v>
      </c>
    </row>
    <row r="10" spans="1:23" ht="43.2" customHeight="1" thickBot="1">
      <c r="A10" s="302" t="s">
        <v>308</v>
      </c>
      <c r="B10" s="242"/>
      <c r="C10" s="228"/>
    </row>
    <row r="11" spans="1:23" ht="50.4" customHeight="1" thickTop="1">
      <c r="A11" s="288" t="s">
        <v>309</v>
      </c>
      <c r="B11" s="241"/>
      <c r="C11" s="226"/>
    </row>
    <row r="12" spans="1:23" ht="409.2" customHeight="1">
      <c r="A12" s="233" t="s">
        <v>310</v>
      </c>
      <c r="B12" s="239" t="s">
        <v>301</v>
      </c>
      <c r="C12" s="227">
        <v>45577</v>
      </c>
    </row>
    <row r="13" spans="1:23" ht="32.4" customHeight="1" thickBot="1">
      <c r="A13" s="252" t="s">
        <v>311</v>
      </c>
      <c r="B13" s="240"/>
      <c r="C13" s="227"/>
    </row>
    <row r="14" spans="1:23" ht="40.950000000000003" customHeight="1">
      <c r="A14" s="288" t="s">
        <v>330</v>
      </c>
      <c r="B14" s="241"/>
      <c r="C14" s="226"/>
    </row>
    <row r="15" spans="1:23" ht="209.4" customHeight="1">
      <c r="A15" s="233" t="s">
        <v>331</v>
      </c>
      <c r="B15" s="240" t="s">
        <v>307</v>
      </c>
      <c r="C15" s="227">
        <v>45572</v>
      </c>
    </row>
    <row r="16" spans="1:23" ht="31.8" customHeight="1" thickBot="1">
      <c r="A16" s="252" t="s">
        <v>332</v>
      </c>
      <c r="B16" s="240"/>
      <c r="C16" s="227"/>
    </row>
    <row r="17" spans="1:3" ht="40.200000000000003" customHeight="1">
      <c r="A17" s="288" t="s">
        <v>352</v>
      </c>
      <c r="B17" s="241"/>
      <c r="C17" s="226"/>
    </row>
    <row r="18" spans="1:3" ht="92.4" customHeight="1">
      <c r="A18" s="233" t="s">
        <v>373</v>
      </c>
      <c r="B18" s="240" t="s">
        <v>374</v>
      </c>
      <c r="C18" s="227">
        <v>45575</v>
      </c>
    </row>
    <row r="19" spans="1:3" ht="40.200000000000003" customHeight="1" thickBot="1">
      <c r="A19" s="252" t="s">
        <v>372</v>
      </c>
      <c r="B19" s="240"/>
      <c r="C19" s="227"/>
    </row>
    <row r="20" spans="1:3" ht="40.200000000000003" customHeight="1">
      <c r="A20" s="288" t="s">
        <v>353</v>
      </c>
      <c r="B20" s="241"/>
      <c r="C20" s="226"/>
    </row>
    <row r="21" spans="1:3" ht="71.400000000000006" customHeight="1">
      <c r="A21" s="233" t="s">
        <v>370</v>
      </c>
      <c r="B21" s="505" t="s">
        <v>371</v>
      </c>
      <c r="C21" s="227">
        <v>45574</v>
      </c>
    </row>
    <row r="22" spans="1:3" ht="40.200000000000003" customHeight="1" thickBot="1">
      <c r="A22" s="252" t="s">
        <v>369</v>
      </c>
      <c r="B22" s="505"/>
      <c r="C22" s="227"/>
    </row>
    <row r="23" spans="1:3" ht="40.200000000000003" customHeight="1">
      <c r="A23" s="496" t="s">
        <v>354</v>
      </c>
      <c r="B23" s="241"/>
      <c r="C23" s="226"/>
    </row>
    <row r="24" spans="1:3" ht="94.2" customHeight="1">
      <c r="A24" s="233" t="s">
        <v>376</v>
      </c>
      <c r="B24" s="239" t="s">
        <v>307</v>
      </c>
      <c r="C24" s="227">
        <v>45574</v>
      </c>
    </row>
    <row r="25" spans="1:3" ht="40.200000000000003" customHeight="1" thickBot="1">
      <c r="A25" s="252" t="s">
        <v>375</v>
      </c>
      <c r="B25" s="240"/>
      <c r="C25" s="227"/>
    </row>
    <row r="26" spans="1:3" ht="40.950000000000003" customHeight="1">
      <c r="A26" s="288" t="s">
        <v>355</v>
      </c>
      <c r="B26" s="241"/>
      <c r="C26" s="226"/>
    </row>
    <row r="27" spans="1:3" ht="161.4" customHeight="1">
      <c r="A27" s="233" t="s">
        <v>378</v>
      </c>
      <c r="B27" s="239" t="s">
        <v>379</v>
      </c>
      <c r="C27" s="227">
        <v>45575</v>
      </c>
    </row>
    <row r="28" spans="1:3" ht="32.4" customHeight="1" thickBot="1">
      <c r="A28" s="252" t="s">
        <v>377</v>
      </c>
      <c r="B28" s="240"/>
      <c r="C28" s="227"/>
    </row>
    <row r="29" spans="1:3" ht="40.950000000000003" customHeight="1">
      <c r="A29" s="288" t="s">
        <v>356</v>
      </c>
      <c r="B29" s="241"/>
      <c r="C29" s="226"/>
    </row>
    <row r="30" spans="1:3" ht="182.4" customHeight="1">
      <c r="A30" s="233" t="s">
        <v>381</v>
      </c>
      <c r="B30" s="240" t="s">
        <v>382</v>
      </c>
      <c r="C30" s="227">
        <v>45571</v>
      </c>
    </row>
    <row r="31" spans="1:3" ht="27.6" customHeight="1" thickBot="1">
      <c r="A31" s="252" t="s">
        <v>380</v>
      </c>
      <c r="B31" s="240"/>
      <c r="C31" s="227"/>
    </row>
    <row r="32" spans="1:3" ht="40.200000000000003" customHeight="1">
      <c r="A32" s="288" t="s">
        <v>357</v>
      </c>
      <c r="B32" s="241"/>
      <c r="C32" s="226"/>
    </row>
    <row r="33" spans="1:3" ht="351" customHeight="1">
      <c r="A33" s="233" t="s">
        <v>367</v>
      </c>
      <c r="B33" s="240" t="s">
        <v>368</v>
      </c>
      <c r="C33" s="227">
        <v>45571</v>
      </c>
    </row>
    <row r="34" spans="1:3" ht="40.200000000000003" customHeight="1" thickBot="1">
      <c r="A34" s="252" t="s">
        <v>366</v>
      </c>
      <c r="B34" s="240"/>
      <c r="C34" s="227"/>
    </row>
    <row r="35" spans="1:3" ht="40.200000000000003" hidden="1" customHeight="1">
      <c r="A35" s="288" t="s">
        <v>358</v>
      </c>
      <c r="B35" s="241"/>
      <c r="C35" s="226"/>
    </row>
    <row r="36" spans="1:3" ht="118.8" hidden="1" customHeight="1">
      <c r="A36" s="233"/>
      <c r="B36" s="240"/>
      <c r="C36" s="227"/>
    </row>
    <row r="37" spans="1:3" ht="35.4" hidden="1" customHeight="1" thickBot="1">
      <c r="A37" s="252" t="s">
        <v>359</v>
      </c>
      <c r="B37" s="240"/>
      <c r="C37" s="227"/>
    </row>
    <row r="38" spans="1:3" ht="40.200000000000003" hidden="1" customHeight="1">
      <c r="A38" s="288" t="s">
        <v>360</v>
      </c>
      <c r="B38" s="241"/>
      <c r="C38" s="226"/>
    </row>
    <row r="39" spans="1:3" ht="306" hidden="1" customHeight="1">
      <c r="A39" s="233"/>
      <c r="B39" s="240"/>
      <c r="C39" s="227"/>
    </row>
    <row r="40" spans="1:3" ht="40.200000000000003" hidden="1" customHeight="1">
      <c r="A40" s="252" t="s">
        <v>361</v>
      </c>
      <c r="B40" s="240"/>
      <c r="C40" s="227"/>
    </row>
    <row r="41" spans="1:3" ht="40.200000000000003" customHeight="1">
      <c r="A41" s="288" t="s">
        <v>362</v>
      </c>
      <c r="B41" s="241"/>
      <c r="C41" s="226"/>
    </row>
    <row r="42" spans="1:3" ht="304.8" customHeight="1">
      <c r="A42" s="233" t="s">
        <v>364</v>
      </c>
      <c r="B42" s="240" t="s">
        <v>365</v>
      </c>
      <c r="C42" s="227">
        <v>45569</v>
      </c>
    </row>
    <row r="43" spans="1:3" ht="40.200000000000003" customHeight="1">
      <c r="A43" s="252" t="s">
        <v>363</v>
      </c>
      <c r="B43" s="240"/>
      <c r="C43" s="227"/>
    </row>
  </sheetData>
  <phoneticPr fontId="84"/>
  <hyperlinks>
    <hyperlink ref="A7" r:id="rId1" xr:uid="{574EE232-56F8-469E-838F-B512288138D1}"/>
    <hyperlink ref="A10" r:id="rId2" xr:uid="{0514E438-CDA7-4456-8475-AA5AB3E19F50}"/>
    <hyperlink ref="A13" r:id="rId3" xr:uid="{8624F92C-1898-4C74-A7FA-583EE9AA12B9}"/>
    <hyperlink ref="A16" r:id="rId4" xr:uid="{5246D20C-A128-4ADC-BC5C-8EE93396F83E}"/>
    <hyperlink ref="A43" r:id="rId5" xr:uid="{9C94BEF9-FC71-4359-86DA-0B2B0D093AAB}"/>
    <hyperlink ref="A34" r:id="rId6" xr:uid="{1D1053D8-2AFB-4220-8DF2-3ED5FFBED6C6}"/>
    <hyperlink ref="A22" r:id="rId7" xr:uid="{33CADE87-5AAD-4873-BAAF-FB75A69A2315}"/>
    <hyperlink ref="A19" r:id="rId8" xr:uid="{820028F1-389D-469F-8B55-66D3A1EC7020}"/>
    <hyperlink ref="A25" r:id="rId9" xr:uid="{2DF64522-311A-4199-8714-08F65AACC9E3}"/>
    <hyperlink ref="A28" r:id="rId10" xr:uid="{2609844A-7A02-418E-B49B-A11889FD7DA3}"/>
    <hyperlink ref="A31" r:id="rId11" xr:uid="{D8EFCF16-52CC-40B1-9349-32F151ED451D}"/>
  </hyperlinks>
  <pageMargins left="0.74803149606299213" right="0.74803149606299213" top="0.98425196850393704" bottom="0.98425196850393704" header="0.51181102362204722" footer="0.51181102362204722"/>
  <pageSetup paperSize="9" scale="15" fitToHeight="3" orientation="portrait" r:id="rId12"/>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zoomScale="89" zoomScaleNormal="89" zoomScaleSheetLayoutView="100" workbookViewId="0">
      <selection activeCell="F7" sqref="F7:L7"/>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29" ht="15" customHeight="1">
      <c r="A1" s="702" t="s">
        <v>236</v>
      </c>
      <c r="B1" s="703"/>
      <c r="C1" s="703"/>
      <c r="D1" s="703"/>
      <c r="E1" s="703"/>
      <c r="F1" s="703"/>
      <c r="G1" s="703"/>
      <c r="H1" s="703"/>
      <c r="I1" s="703"/>
      <c r="J1" s="703"/>
      <c r="K1" s="703"/>
      <c r="L1" s="703"/>
      <c r="M1" s="703"/>
      <c r="N1" s="704"/>
      <c r="P1" s="702" t="s">
        <v>143</v>
      </c>
      <c r="Q1" s="703"/>
      <c r="R1" s="703"/>
      <c r="S1" s="703"/>
      <c r="T1" s="703"/>
      <c r="U1" s="703"/>
      <c r="V1" s="703"/>
      <c r="W1" s="703"/>
      <c r="X1" s="703"/>
      <c r="Y1" s="703"/>
      <c r="Z1" s="703"/>
      <c r="AA1" s="703"/>
      <c r="AB1" s="703"/>
      <c r="AC1" s="704"/>
    </row>
    <row r="2" spans="1:29" ht="18" customHeight="1" thickBot="1">
      <c r="A2" s="705" t="s">
        <v>144</v>
      </c>
      <c r="B2" s="706"/>
      <c r="C2" s="706"/>
      <c r="D2" s="706"/>
      <c r="E2" s="706"/>
      <c r="F2" s="706"/>
      <c r="G2" s="706"/>
      <c r="H2" s="706"/>
      <c r="I2" s="706"/>
      <c r="J2" s="706"/>
      <c r="K2" s="706"/>
      <c r="L2" s="706"/>
      <c r="M2" s="706"/>
      <c r="N2" s="707"/>
      <c r="P2" s="708" t="s">
        <v>145</v>
      </c>
      <c r="Q2" s="706"/>
      <c r="R2" s="706"/>
      <c r="S2" s="706"/>
      <c r="T2" s="706"/>
      <c r="U2" s="706"/>
      <c r="V2" s="706"/>
      <c r="W2" s="706"/>
      <c r="X2" s="706"/>
      <c r="Y2" s="706"/>
      <c r="Z2" s="706"/>
      <c r="AA2" s="706"/>
      <c r="AB2" s="706"/>
      <c r="AC2" s="709"/>
    </row>
    <row r="3" spans="1:29" ht="13.8" thickBot="1">
      <c r="A3" s="361" t="s">
        <v>144</v>
      </c>
      <c r="B3" s="362" t="s">
        <v>146</v>
      </c>
      <c r="C3" s="362" t="s">
        <v>147</v>
      </c>
      <c r="D3" s="362" t="s">
        <v>148</v>
      </c>
      <c r="E3" s="362" t="s">
        <v>149</v>
      </c>
      <c r="F3" s="362" t="s">
        <v>150</v>
      </c>
      <c r="G3" s="362" t="s">
        <v>151</v>
      </c>
      <c r="H3" s="362" t="s">
        <v>152</v>
      </c>
      <c r="I3" s="362" t="s">
        <v>153</v>
      </c>
      <c r="J3" s="362" t="s">
        <v>153</v>
      </c>
      <c r="K3" s="363" t="s">
        <v>155</v>
      </c>
      <c r="L3" s="364" t="s">
        <v>156</v>
      </c>
      <c r="M3" s="364" t="s">
        <v>157</v>
      </c>
      <c r="N3" s="365" t="s">
        <v>158</v>
      </c>
      <c r="P3" s="362"/>
      <c r="Q3" s="362" t="s">
        <v>146</v>
      </c>
      <c r="R3" s="362" t="s">
        <v>147</v>
      </c>
      <c r="S3" s="362" t="s">
        <v>148</v>
      </c>
      <c r="T3" s="362" t="s">
        <v>149</v>
      </c>
      <c r="U3" s="362" t="s">
        <v>150</v>
      </c>
      <c r="V3" s="362" t="s">
        <v>151</v>
      </c>
      <c r="W3" s="362" t="s">
        <v>152</v>
      </c>
      <c r="X3" s="362" t="s">
        <v>153</v>
      </c>
      <c r="Y3" s="362" t="s">
        <v>154</v>
      </c>
      <c r="Z3" s="363" t="s">
        <v>155</v>
      </c>
      <c r="AA3" s="364" t="s">
        <v>156</v>
      </c>
      <c r="AB3" s="364" t="s">
        <v>157</v>
      </c>
      <c r="AC3" s="366" t="s">
        <v>159</v>
      </c>
    </row>
    <row r="4" spans="1:29" ht="13.8" thickBot="1">
      <c r="A4" s="189" t="s">
        <v>144</v>
      </c>
      <c r="B4" s="190">
        <f t="shared" ref="B4:M4" si="0">AVERAGE(B8:B19)</f>
        <v>68.083333333333329</v>
      </c>
      <c r="C4" s="190">
        <f t="shared" si="0"/>
        <v>56.083333333333336</v>
      </c>
      <c r="D4" s="190">
        <f t="shared" si="0"/>
        <v>67.333333333333329</v>
      </c>
      <c r="E4" s="190">
        <f t="shared" si="0"/>
        <v>103.25</v>
      </c>
      <c r="F4" s="190">
        <f t="shared" si="0"/>
        <v>188.08333333333334</v>
      </c>
      <c r="G4" s="190">
        <f t="shared" si="0"/>
        <v>415.33333333333331</v>
      </c>
      <c r="H4" s="190">
        <f t="shared" ref="H4:I4" si="1">AVERAGE(H8:H19)</f>
        <v>607.08333333333337</v>
      </c>
      <c r="I4" s="190">
        <f t="shared" si="1"/>
        <v>866.25</v>
      </c>
      <c r="J4" s="190">
        <f t="shared" ref="J4" si="2">AVERAGE(J8:J19)</f>
        <v>555.5</v>
      </c>
      <c r="K4" s="190">
        <f t="shared" ref="K4" si="3">AVERAGE(K8:K19)</f>
        <v>365.91666666666669</v>
      </c>
      <c r="L4" s="190">
        <f t="shared" si="0"/>
        <v>224.41666666666666</v>
      </c>
      <c r="M4" s="190">
        <f t="shared" si="0"/>
        <v>136.41666666666666</v>
      </c>
      <c r="N4" s="190">
        <f>AVERAGE(N8:N19)</f>
        <v>3653.75</v>
      </c>
      <c r="O4" s="5"/>
      <c r="P4" s="191" t="str">
        <f>+A4</f>
        <v xml:space="preserve"> </v>
      </c>
      <c r="Q4" s="190">
        <f t="shared" ref="Q4:AC4" si="4">AVERAGE(Q8:Q19)</f>
        <v>8.1666666666666661</v>
      </c>
      <c r="R4" s="190">
        <f t="shared" si="4"/>
        <v>8.75</v>
      </c>
      <c r="S4" s="190">
        <f t="shared" si="4"/>
        <v>13.25</v>
      </c>
      <c r="T4" s="190">
        <f t="shared" ref="T4:Y4" si="5">AVERAGE(T8:T19)</f>
        <v>6.5</v>
      </c>
      <c r="U4" s="190">
        <f t="shared" si="5"/>
        <v>9.1666666666666661</v>
      </c>
      <c r="V4" s="190">
        <f t="shared" si="5"/>
        <v>8.9166666666666661</v>
      </c>
      <c r="W4" s="190">
        <f t="shared" si="5"/>
        <v>8.0833333333333339</v>
      </c>
      <c r="X4" s="190">
        <f t="shared" si="5"/>
        <v>10.833333333333334</v>
      </c>
      <c r="Y4" s="190">
        <f t="shared" si="5"/>
        <v>9.1666666666666661</v>
      </c>
      <c r="Z4" s="190">
        <f t="shared" ref="Z4" si="6">AVERAGE(Z8:Z19)</f>
        <v>18.75</v>
      </c>
      <c r="AA4" s="190">
        <f t="shared" si="4"/>
        <v>11.25</v>
      </c>
      <c r="AB4" s="190">
        <f t="shared" si="4"/>
        <v>11.583333333333334</v>
      </c>
      <c r="AC4" s="190">
        <f t="shared" si="4"/>
        <v>124.41666666666667</v>
      </c>
    </row>
    <row r="5" spans="1:29" ht="19.95" customHeight="1" thickBot="1">
      <c r="A5" s="152" t="s">
        <v>144</v>
      </c>
      <c r="B5" s="152" t="s">
        <v>144</v>
      </c>
      <c r="C5" s="152" t="s">
        <v>144</v>
      </c>
      <c r="D5" s="152" t="s">
        <v>144</v>
      </c>
      <c r="E5" s="152" t="s">
        <v>144</v>
      </c>
      <c r="F5" s="152" t="s">
        <v>144</v>
      </c>
      <c r="G5" s="152" t="s">
        <v>144</v>
      </c>
      <c r="H5" s="152" t="s">
        <v>144</v>
      </c>
      <c r="I5" s="152" t="s">
        <v>144</v>
      </c>
      <c r="J5" s="152" t="s">
        <v>144</v>
      </c>
      <c r="K5" s="367" t="s">
        <v>160</v>
      </c>
      <c r="L5" s="152"/>
      <c r="M5" s="152"/>
      <c r="N5" s="139"/>
      <c r="O5" s="65"/>
      <c r="P5" s="368"/>
      <c r="Q5" s="368"/>
      <c r="R5" s="368"/>
      <c r="S5" s="368"/>
      <c r="T5" s="368"/>
      <c r="U5" s="368"/>
      <c r="V5" s="368"/>
      <c r="W5" s="368"/>
      <c r="X5" s="368"/>
      <c r="Y5" s="368"/>
      <c r="Z5" s="367" t="s">
        <v>160</v>
      </c>
      <c r="AA5" s="152"/>
      <c r="AB5" s="152"/>
      <c r="AC5" s="139"/>
    </row>
    <row r="6" spans="1:29" ht="19.95" customHeight="1" thickBot="1">
      <c r="A6" s="152" t="s">
        <v>144</v>
      </c>
      <c r="B6" s="152" t="s">
        <v>144</v>
      </c>
      <c r="C6" s="152" t="s">
        <v>144</v>
      </c>
      <c r="D6" s="152" t="s">
        <v>144</v>
      </c>
      <c r="E6" s="152" t="s">
        <v>144</v>
      </c>
      <c r="F6" s="249" t="s">
        <v>144</v>
      </c>
      <c r="G6" s="249" t="s">
        <v>144</v>
      </c>
      <c r="H6" s="249" t="s">
        <v>144</v>
      </c>
      <c r="I6" s="249" t="s">
        <v>144</v>
      </c>
      <c r="J6" s="249" t="s">
        <v>144</v>
      </c>
      <c r="K6" s="367">
        <v>130</v>
      </c>
      <c r="L6" s="249" t="s">
        <v>41</v>
      </c>
      <c r="M6" s="152"/>
      <c r="N6" s="184"/>
      <c r="O6" s="65"/>
      <c r="P6" s="369"/>
      <c r="Q6" s="369"/>
      <c r="R6" s="369"/>
      <c r="S6" s="369"/>
      <c r="T6" s="369"/>
      <c r="U6" s="369"/>
      <c r="V6" s="369"/>
      <c r="W6" s="369"/>
      <c r="X6" s="369"/>
      <c r="Y6" s="369"/>
      <c r="Z6" s="367">
        <v>2</v>
      </c>
      <c r="AA6" s="152"/>
      <c r="AB6" s="152"/>
      <c r="AC6" s="184"/>
    </row>
    <row r="7" spans="1:29" ht="19.95" customHeight="1" thickBot="1">
      <c r="A7" s="374" t="s">
        <v>223</v>
      </c>
      <c r="B7" s="250">
        <v>102</v>
      </c>
      <c r="C7" s="250">
        <v>102</v>
      </c>
      <c r="D7" s="250">
        <v>115</v>
      </c>
      <c r="E7" s="250">
        <v>122</v>
      </c>
      <c r="F7" s="550">
        <v>257</v>
      </c>
      <c r="G7" s="550">
        <v>307</v>
      </c>
      <c r="H7" s="550">
        <v>518</v>
      </c>
      <c r="I7" s="551">
        <v>706</v>
      </c>
      <c r="J7" s="552">
        <v>536</v>
      </c>
      <c r="K7" s="552">
        <v>94</v>
      </c>
      <c r="L7" s="553"/>
      <c r="M7" s="247"/>
      <c r="N7" s="370"/>
      <c r="O7" s="65"/>
      <c r="P7" s="371" t="s">
        <v>161</v>
      </c>
      <c r="Q7" s="372">
        <v>4</v>
      </c>
      <c r="R7" s="371">
        <v>4</v>
      </c>
      <c r="S7" s="371">
        <v>4</v>
      </c>
      <c r="T7" s="373">
        <v>8</v>
      </c>
      <c r="U7" s="371">
        <v>1</v>
      </c>
      <c r="V7" s="371">
        <v>2</v>
      </c>
      <c r="W7" s="371">
        <v>6</v>
      </c>
      <c r="X7" s="481">
        <v>21</v>
      </c>
      <c r="Y7" s="501">
        <v>12</v>
      </c>
      <c r="Z7" s="501">
        <v>2</v>
      </c>
      <c r="AA7" s="152"/>
      <c r="AB7" s="152"/>
      <c r="AC7" s="370"/>
    </row>
    <row r="8" spans="1:29" ht="18" customHeight="1" thickBot="1">
      <c r="A8" s="374" t="s">
        <v>162</v>
      </c>
      <c r="B8" s="375">
        <v>82</v>
      </c>
      <c r="C8" s="376">
        <v>62</v>
      </c>
      <c r="D8" s="376">
        <v>99</v>
      </c>
      <c r="E8" s="376">
        <v>112</v>
      </c>
      <c r="F8" s="547">
        <v>224</v>
      </c>
      <c r="G8" s="547">
        <v>526</v>
      </c>
      <c r="H8" s="547">
        <v>521</v>
      </c>
      <c r="I8" s="548">
        <v>768</v>
      </c>
      <c r="J8" s="549">
        <v>454</v>
      </c>
      <c r="K8" s="549">
        <v>390</v>
      </c>
      <c r="L8" s="549">
        <v>416</v>
      </c>
      <c r="M8" s="377">
        <v>154</v>
      </c>
      <c r="N8" s="378">
        <f>SUM(B8:M8)</f>
        <v>3808</v>
      </c>
      <c r="O8" s="5"/>
      <c r="P8" s="248" t="s">
        <v>162</v>
      </c>
      <c r="Q8" s="379">
        <v>1</v>
      </c>
      <c r="R8" s="380">
        <v>1</v>
      </c>
      <c r="S8" s="380">
        <v>4</v>
      </c>
      <c r="T8" s="380">
        <v>2</v>
      </c>
      <c r="U8" s="380">
        <v>2</v>
      </c>
      <c r="V8" s="376">
        <v>7</v>
      </c>
      <c r="W8" s="376">
        <v>7</v>
      </c>
      <c r="X8" s="376">
        <v>3</v>
      </c>
      <c r="Y8" s="376">
        <v>1</v>
      </c>
      <c r="Z8" s="381">
        <v>7</v>
      </c>
      <c r="AA8" s="381">
        <v>7</v>
      </c>
      <c r="AB8" s="382">
        <v>5</v>
      </c>
      <c r="AC8" s="383">
        <f>SUM(Q8:AB8)</f>
        <v>47</v>
      </c>
    </row>
    <row r="9" spans="1:29" ht="18" customHeight="1" thickBot="1">
      <c r="A9" s="384" t="s">
        <v>163</v>
      </c>
      <c r="B9" s="185">
        <v>81</v>
      </c>
      <c r="C9" s="186">
        <v>39</v>
      </c>
      <c r="D9" s="186">
        <v>72</v>
      </c>
      <c r="E9" s="187">
        <v>89</v>
      </c>
      <c r="F9" s="187">
        <v>258</v>
      </c>
      <c r="G9" s="187">
        <v>416</v>
      </c>
      <c r="H9" s="262">
        <v>554</v>
      </c>
      <c r="I9" s="262">
        <v>568</v>
      </c>
      <c r="J9" s="261">
        <v>578</v>
      </c>
      <c r="K9" s="187">
        <v>337</v>
      </c>
      <c r="L9" s="187">
        <v>169</v>
      </c>
      <c r="M9" s="187">
        <v>168</v>
      </c>
      <c r="N9" s="188">
        <f t="shared" ref="N9:N20" si="7">SUM(B9:M9)</f>
        <v>3329</v>
      </c>
      <c r="O9" s="67" t="s">
        <v>17</v>
      </c>
      <c r="P9" s="385" t="s">
        <v>163</v>
      </c>
      <c r="Q9" s="235">
        <v>0</v>
      </c>
      <c r="R9" s="236">
        <v>5</v>
      </c>
      <c r="S9" s="236">
        <v>4</v>
      </c>
      <c r="T9" s="236">
        <v>1</v>
      </c>
      <c r="U9" s="236">
        <v>1</v>
      </c>
      <c r="V9" s="236">
        <v>1</v>
      </c>
      <c r="W9" s="236">
        <v>1</v>
      </c>
      <c r="X9" s="236">
        <v>1</v>
      </c>
      <c r="Y9" s="235">
        <v>0</v>
      </c>
      <c r="Z9" s="235">
        <v>0</v>
      </c>
      <c r="AA9" s="235">
        <v>0</v>
      </c>
      <c r="AB9" s="235">
        <v>2</v>
      </c>
      <c r="AC9" s="230">
        <f t="shared" ref="AC9:AC20" si="8">SUM(Q9:AB9)</f>
        <v>16</v>
      </c>
    </row>
    <row r="10" spans="1:29" ht="18" customHeight="1" thickBot="1">
      <c r="A10" s="384" t="s">
        <v>164</v>
      </c>
      <c r="B10" s="159">
        <v>81</v>
      </c>
      <c r="C10" s="159">
        <v>48</v>
      </c>
      <c r="D10" s="160">
        <v>71</v>
      </c>
      <c r="E10" s="159">
        <v>128</v>
      </c>
      <c r="F10" s="159">
        <v>171</v>
      </c>
      <c r="G10" s="159">
        <v>350</v>
      </c>
      <c r="H10" s="263">
        <v>569</v>
      </c>
      <c r="I10" s="159">
        <v>553</v>
      </c>
      <c r="J10" s="159">
        <v>458</v>
      </c>
      <c r="K10" s="159">
        <v>306</v>
      </c>
      <c r="L10" s="159">
        <v>220</v>
      </c>
      <c r="M10" s="160">
        <v>229</v>
      </c>
      <c r="N10" s="178">
        <f t="shared" si="7"/>
        <v>3184</v>
      </c>
      <c r="O10" s="151"/>
      <c r="P10" s="385" t="s">
        <v>164</v>
      </c>
      <c r="Q10" s="386">
        <v>1</v>
      </c>
      <c r="R10" s="386">
        <v>2</v>
      </c>
      <c r="S10" s="386">
        <v>1</v>
      </c>
      <c r="T10" s="386">
        <v>0</v>
      </c>
      <c r="U10" s="386">
        <v>0</v>
      </c>
      <c r="V10" s="386">
        <v>0</v>
      </c>
      <c r="W10" s="386">
        <v>1</v>
      </c>
      <c r="X10" s="386">
        <v>1</v>
      </c>
      <c r="Y10" s="386">
        <v>0</v>
      </c>
      <c r="Z10" s="386">
        <v>1</v>
      </c>
      <c r="AA10" s="386">
        <v>0</v>
      </c>
      <c r="AB10" s="386">
        <v>0</v>
      </c>
      <c r="AC10" s="387">
        <f t="shared" si="8"/>
        <v>7</v>
      </c>
    </row>
    <row r="11" spans="1:29" ht="18" customHeight="1" thickBot="1">
      <c r="A11" s="388" t="s">
        <v>165</v>
      </c>
      <c r="B11" s="389">
        <v>112</v>
      </c>
      <c r="C11" s="389">
        <v>85</v>
      </c>
      <c r="D11" s="389">
        <v>60</v>
      </c>
      <c r="E11" s="389">
        <v>97</v>
      </c>
      <c r="F11" s="389">
        <v>95</v>
      </c>
      <c r="G11" s="389">
        <v>305</v>
      </c>
      <c r="H11" s="390">
        <v>544</v>
      </c>
      <c r="I11" s="389">
        <v>449</v>
      </c>
      <c r="J11" s="389">
        <v>475</v>
      </c>
      <c r="K11" s="389">
        <v>505</v>
      </c>
      <c r="L11" s="389">
        <v>219</v>
      </c>
      <c r="M11" s="391">
        <v>98</v>
      </c>
      <c r="N11" s="158">
        <f t="shared" si="7"/>
        <v>3044</v>
      </c>
      <c r="O11" s="67"/>
      <c r="P11" s="384" t="s">
        <v>165</v>
      </c>
      <c r="Q11" s="392">
        <v>16</v>
      </c>
      <c r="R11" s="392">
        <v>1</v>
      </c>
      <c r="S11" s="392">
        <v>19</v>
      </c>
      <c r="T11" s="392">
        <v>3</v>
      </c>
      <c r="U11" s="392">
        <v>13</v>
      </c>
      <c r="V11" s="392">
        <v>1</v>
      </c>
      <c r="W11" s="392">
        <v>2</v>
      </c>
      <c r="X11" s="392">
        <v>2</v>
      </c>
      <c r="Y11" s="392">
        <v>0</v>
      </c>
      <c r="Z11" s="393">
        <v>24</v>
      </c>
      <c r="AA11" s="392">
        <v>4</v>
      </c>
      <c r="AB11" s="392">
        <v>2</v>
      </c>
      <c r="AC11" s="394">
        <f t="shared" si="8"/>
        <v>87</v>
      </c>
    </row>
    <row r="12" spans="1:29" ht="18" customHeight="1" thickBot="1">
      <c r="A12" s="395" t="s">
        <v>166</v>
      </c>
      <c r="B12" s="140">
        <v>84</v>
      </c>
      <c r="C12" s="140">
        <v>100</v>
      </c>
      <c r="D12" s="141">
        <v>77</v>
      </c>
      <c r="E12" s="141">
        <v>80</v>
      </c>
      <c r="F12" s="79">
        <v>236</v>
      </c>
      <c r="G12" s="79">
        <v>438</v>
      </c>
      <c r="H12" s="80">
        <v>631</v>
      </c>
      <c r="I12" s="264">
        <v>752</v>
      </c>
      <c r="J12" s="78">
        <v>523</v>
      </c>
      <c r="K12" s="79">
        <v>427</v>
      </c>
      <c r="L12" s="78">
        <v>253</v>
      </c>
      <c r="M12" s="142">
        <v>136</v>
      </c>
      <c r="N12" s="396">
        <f t="shared" si="7"/>
        <v>3737</v>
      </c>
      <c r="O12" s="67"/>
      <c r="P12" s="397" t="s">
        <v>167</v>
      </c>
      <c r="Q12" s="398">
        <v>7</v>
      </c>
      <c r="R12" s="398">
        <v>7</v>
      </c>
      <c r="S12" s="399">
        <v>13</v>
      </c>
      <c r="T12" s="399">
        <v>3</v>
      </c>
      <c r="U12" s="399">
        <v>8</v>
      </c>
      <c r="V12" s="399">
        <v>11</v>
      </c>
      <c r="W12" s="398">
        <v>5</v>
      </c>
      <c r="X12" s="399">
        <v>11</v>
      </c>
      <c r="Y12" s="399">
        <v>9</v>
      </c>
      <c r="Z12" s="399">
        <v>9</v>
      </c>
      <c r="AA12" s="400">
        <v>20</v>
      </c>
      <c r="AB12" s="400">
        <v>37</v>
      </c>
      <c r="AC12" s="401">
        <f t="shared" si="8"/>
        <v>140</v>
      </c>
    </row>
    <row r="13" spans="1:29" ht="18" customHeight="1" thickBot="1">
      <c r="A13" s="395" t="s">
        <v>168</v>
      </c>
      <c r="B13" s="399">
        <v>41</v>
      </c>
      <c r="C13" s="399">
        <v>44</v>
      </c>
      <c r="D13" s="399">
        <v>67</v>
      </c>
      <c r="E13" s="399">
        <v>103</v>
      </c>
      <c r="F13" s="392">
        <v>311</v>
      </c>
      <c r="G13" s="399">
        <v>415</v>
      </c>
      <c r="H13" s="399">
        <v>539</v>
      </c>
      <c r="I13" s="393">
        <v>1165</v>
      </c>
      <c r="J13" s="399">
        <v>534</v>
      </c>
      <c r="K13" s="399">
        <v>297</v>
      </c>
      <c r="L13" s="398">
        <v>205</v>
      </c>
      <c r="M13" s="402">
        <v>92</v>
      </c>
      <c r="N13" s="403">
        <f t="shared" si="7"/>
        <v>3813</v>
      </c>
      <c r="O13" s="67"/>
      <c r="P13" s="404" t="s">
        <v>168</v>
      </c>
      <c r="Q13" s="399">
        <v>9</v>
      </c>
      <c r="R13" s="399">
        <v>22</v>
      </c>
      <c r="S13" s="398">
        <v>18</v>
      </c>
      <c r="T13" s="399">
        <v>9</v>
      </c>
      <c r="U13" s="405">
        <v>21</v>
      </c>
      <c r="V13" s="399">
        <v>14</v>
      </c>
      <c r="W13" s="399">
        <v>6</v>
      </c>
      <c r="X13" s="399">
        <v>13</v>
      </c>
      <c r="Y13" s="399">
        <v>7</v>
      </c>
      <c r="Z13" s="406">
        <v>81</v>
      </c>
      <c r="AA13" s="405">
        <v>31</v>
      </c>
      <c r="AB13" s="406">
        <v>37</v>
      </c>
      <c r="AC13" s="407">
        <f t="shared" si="8"/>
        <v>268</v>
      </c>
    </row>
    <row r="14" spans="1:29" ht="18" customHeight="1" thickBot="1">
      <c r="A14" s="395" t="s">
        <v>169</v>
      </c>
      <c r="B14" s="399">
        <v>57</v>
      </c>
      <c r="C14" s="398">
        <v>35</v>
      </c>
      <c r="D14" s="399">
        <v>95</v>
      </c>
      <c r="E14" s="398">
        <v>112</v>
      </c>
      <c r="F14" s="399">
        <v>131</v>
      </c>
      <c r="G14" s="408">
        <v>340</v>
      </c>
      <c r="H14" s="408">
        <v>483</v>
      </c>
      <c r="I14" s="409">
        <v>1339</v>
      </c>
      <c r="J14" s="408">
        <v>614</v>
      </c>
      <c r="K14" s="408">
        <v>349</v>
      </c>
      <c r="L14" s="408">
        <v>236</v>
      </c>
      <c r="M14" s="410">
        <v>68</v>
      </c>
      <c r="N14" s="396">
        <f t="shared" si="7"/>
        <v>3859</v>
      </c>
      <c r="O14" s="67"/>
      <c r="P14" s="404" t="s">
        <v>169</v>
      </c>
      <c r="Q14" s="399">
        <v>19</v>
      </c>
      <c r="R14" s="399">
        <v>12</v>
      </c>
      <c r="S14" s="399">
        <v>8</v>
      </c>
      <c r="T14" s="398">
        <v>12</v>
      </c>
      <c r="U14" s="399">
        <v>7</v>
      </c>
      <c r="V14" s="399">
        <v>15</v>
      </c>
      <c r="W14" s="408">
        <v>16</v>
      </c>
      <c r="X14" s="410">
        <v>12</v>
      </c>
      <c r="Y14" s="398">
        <v>16</v>
      </c>
      <c r="Z14" s="399">
        <v>6</v>
      </c>
      <c r="AA14" s="398">
        <v>12</v>
      </c>
      <c r="AB14" s="398">
        <v>6</v>
      </c>
      <c r="AC14" s="401">
        <f t="shared" si="8"/>
        <v>141</v>
      </c>
    </row>
    <row r="15" spans="1:29" ht="18" hidden="1" customHeight="1" thickBot="1">
      <c r="A15" s="395" t="s">
        <v>170</v>
      </c>
      <c r="B15" s="411">
        <v>68</v>
      </c>
      <c r="C15" s="399">
        <v>42</v>
      </c>
      <c r="D15" s="399">
        <v>44</v>
      </c>
      <c r="E15" s="398">
        <v>75</v>
      </c>
      <c r="F15" s="398">
        <v>135</v>
      </c>
      <c r="G15" s="398">
        <v>448</v>
      </c>
      <c r="H15" s="399">
        <v>507</v>
      </c>
      <c r="I15" s="399">
        <v>808</v>
      </c>
      <c r="J15" s="405">
        <v>795</v>
      </c>
      <c r="K15" s="398">
        <v>313</v>
      </c>
      <c r="L15" s="398">
        <v>246</v>
      </c>
      <c r="M15" s="398">
        <v>143</v>
      </c>
      <c r="N15" s="396">
        <f t="shared" si="7"/>
        <v>3624</v>
      </c>
      <c r="O15" s="67"/>
      <c r="P15" s="404" t="s">
        <v>170</v>
      </c>
      <c r="Q15" s="412">
        <v>9</v>
      </c>
      <c r="R15" s="399">
        <v>16</v>
      </c>
      <c r="S15" s="399">
        <v>12</v>
      </c>
      <c r="T15" s="398">
        <v>6</v>
      </c>
      <c r="U15" s="413">
        <v>7</v>
      </c>
      <c r="V15" s="413">
        <v>14</v>
      </c>
      <c r="W15" s="399">
        <v>9</v>
      </c>
      <c r="X15" s="399">
        <v>14</v>
      </c>
      <c r="Y15" s="399">
        <v>9</v>
      </c>
      <c r="Z15" s="399">
        <v>9</v>
      </c>
      <c r="AA15" s="413">
        <v>8</v>
      </c>
      <c r="AB15" s="413">
        <v>7</v>
      </c>
      <c r="AC15" s="401">
        <f t="shared" si="8"/>
        <v>120</v>
      </c>
    </row>
    <row r="16" spans="1:29" ht="18" hidden="1" customHeight="1" thickBot="1">
      <c r="A16" s="414" t="s">
        <v>171</v>
      </c>
      <c r="B16" s="415">
        <v>71</v>
      </c>
      <c r="C16" s="415">
        <v>97</v>
      </c>
      <c r="D16" s="415">
        <v>61</v>
      </c>
      <c r="E16" s="416">
        <v>105</v>
      </c>
      <c r="F16" s="416">
        <v>198</v>
      </c>
      <c r="G16" s="416">
        <v>442</v>
      </c>
      <c r="H16" s="417">
        <v>790</v>
      </c>
      <c r="I16" s="418">
        <v>674</v>
      </c>
      <c r="J16" s="418">
        <v>594</v>
      </c>
      <c r="K16" s="416">
        <v>275</v>
      </c>
      <c r="L16" s="416">
        <v>133</v>
      </c>
      <c r="M16" s="416">
        <v>108</v>
      </c>
      <c r="N16" s="396">
        <f t="shared" si="7"/>
        <v>3548</v>
      </c>
      <c r="O16" s="5"/>
      <c r="P16" s="153" t="s">
        <v>171</v>
      </c>
      <c r="Q16" s="415">
        <v>7</v>
      </c>
      <c r="R16" s="415">
        <v>13</v>
      </c>
      <c r="S16" s="415">
        <v>12</v>
      </c>
      <c r="T16" s="416">
        <v>11</v>
      </c>
      <c r="U16" s="416">
        <v>12</v>
      </c>
      <c r="V16" s="416">
        <v>15</v>
      </c>
      <c r="W16" s="416">
        <v>20</v>
      </c>
      <c r="X16" s="416">
        <v>15</v>
      </c>
      <c r="Y16" s="416">
        <v>15</v>
      </c>
      <c r="Z16" s="416">
        <v>20</v>
      </c>
      <c r="AA16" s="416">
        <v>9</v>
      </c>
      <c r="AB16" s="416">
        <v>7</v>
      </c>
      <c r="AC16" s="419">
        <f t="shared" si="8"/>
        <v>156</v>
      </c>
    </row>
    <row r="17" spans="1:31" ht="13.8" hidden="1" thickBot="1">
      <c r="A17" s="8" t="s">
        <v>172</v>
      </c>
      <c r="B17" s="412">
        <v>38</v>
      </c>
      <c r="C17" s="416">
        <v>19</v>
      </c>
      <c r="D17" s="416">
        <v>38</v>
      </c>
      <c r="E17" s="416">
        <v>203</v>
      </c>
      <c r="F17" s="416">
        <v>146</v>
      </c>
      <c r="G17" s="416">
        <v>439</v>
      </c>
      <c r="H17" s="417">
        <v>964</v>
      </c>
      <c r="I17" s="417">
        <v>1154</v>
      </c>
      <c r="J17" s="416">
        <v>423</v>
      </c>
      <c r="K17" s="416">
        <v>388</v>
      </c>
      <c r="L17" s="416">
        <v>176</v>
      </c>
      <c r="M17" s="416">
        <v>143</v>
      </c>
      <c r="N17" s="420">
        <f t="shared" si="7"/>
        <v>4131</v>
      </c>
      <c r="O17" s="5"/>
      <c r="P17" s="7" t="s">
        <v>172</v>
      </c>
      <c r="Q17" s="416">
        <v>7</v>
      </c>
      <c r="R17" s="416">
        <v>7</v>
      </c>
      <c r="S17" s="416">
        <v>8</v>
      </c>
      <c r="T17" s="416">
        <v>12</v>
      </c>
      <c r="U17" s="416">
        <v>9</v>
      </c>
      <c r="V17" s="416">
        <v>6</v>
      </c>
      <c r="W17" s="416">
        <v>11</v>
      </c>
      <c r="X17" s="416">
        <v>8</v>
      </c>
      <c r="Y17" s="416">
        <v>16</v>
      </c>
      <c r="Z17" s="416">
        <v>40</v>
      </c>
      <c r="AA17" s="416">
        <v>17</v>
      </c>
      <c r="AB17" s="416">
        <v>16</v>
      </c>
      <c r="AC17" s="416">
        <f t="shared" si="8"/>
        <v>157</v>
      </c>
    </row>
    <row r="18" spans="1:31" ht="13.8" hidden="1" thickBot="1">
      <c r="A18" s="143" t="s">
        <v>173</v>
      </c>
      <c r="B18" s="418">
        <v>49</v>
      </c>
      <c r="C18" s="418">
        <v>63</v>
      </c>
      <c r="D18" s="418">
        <v>50</v>
      </c>
      <c r="E18" s="418">
        <v>71</v>
      </c>
      <c r="F18" s="418">
        <v>144</v>
      </c>
      <c r="G18" s="418">
        <v>374</v>
      </c>
      <c r="H18" s="421">
        <v>729</v>
      </c>
      <c r="I18" s="421">
        <v>1097</v>
      </c>
      <c r="J18" s="421">
        <v>650</v>
      </c>
      <c r="K18" s="418">
        <v>397</v>
      </c>
      <c r="L18" s="418">
        <v>192</v>
      </c>
      <c r="M18" s="418">
        <v>217</v>
      </c>
      <c r="N18" s="420">
        <f t="shared" si="7"/>
        <v>4033</v>
      </c>
      <c r="O18" s="5"/>
      <c r="P18" s="9" t="s">
        <v>173</v>
      </c>
      <c r="Q18" s="418">
        <v>10</v>
      </c>
      <c r="R18" s="418">
        <v>6</v>
      </c>
      <c r="S18" s="418">
        <v>14</v>
      </c>
      <c r="T18" s="418">
        <v>10</v>
      </c>
      <c r="U18" s="418">
        <v>10</v>
      </c>
      <c r="V18" s="418">
        <v>19</v>
      </c>
      <c r="W18" s="418">
        <v>11</v>
      </c>
      <c r="X18" s="418">
        <v>20</v>
      </c>
      <c r="Y18" s="418">
        <v>15</v>
      </c>
      <c r="Z18" s="418">
        <v>8</v>
      </c>
      <c r="AA18" s="418">
        <v>11</v>
      </c>
      <c r="AB18" s="418">
        <v>8</v>
      </c>
      <c r="AC18" s="416">
        <f t="shared" si="8"/>
        <v>142</v>
      </c>
    </row>
    <row r="19" spans="1:31" ht="13.8" hidden="1" thickBot="1">
      <c r="A19" s="8" t="s">
        <v>174</v>
      </c>
      <c r="B19" s="418">
        <v>53</v>
      </c>
      <c r="C19" s="418">
        <v>39</v>
      </c>
      <c r="D19" s="418">
        <v>74</v>
      </c>
      <c r="E19" s="418">
        <v>64</v>
      </c>
      <c r="F19" s="418">
        <v>208</v>
      </c>
      <c r="G19" s="418">
        <v>491</v>
      </c>
      <c r="H19" s="418">
        <v>454</v>
      </c>
      <c r="I19" s="421">
        <v>1068</v>
      </c>
      <c r="J19" s="418">
        <v>568</v>
      </c>
      <c r="K19" s="418">
        <v>407</v>
      </c>
      <c r="L19" s="418">
        <v>228</v>
      </c>
      <c r="M19" s="418">
        <v>81</v>
      </c>
      <c r="N19" s="422">
        <f t="shared" si="7"/>
        <v>3735</v>
      </c>
      <c r="O19" s="5"/>
      <c r="P19" s="7" t="s">
        <v>174</v>
      </c>
      <c r="Q19" s="418">
        <v>12</v>
      </c>
      <c r="R19" s="418">
        <v>13</v>
      </c>
      <c r="S19" s="418">
        <v>46</v>
      </c>
      <c r="T19" s="418">
        <v>9</v>
      </c>
      <c r="U19" s="418">
        <v>20</v>
      </c>
      <c r="V19" s="418">
        <v>4</v>
      </c>
      <c r="W19" s="418">
        <v>8</v>
      </c>
      <c r="X19" s="418">
        <v>30</v>
      </c>
      <c r="Y19" s="418">
        <v>22</v>
      </c>
      <c r="Z19" s="418">
        <v>20</v>
      </c>
      <c r="AA19" s="418">
        <v>16</v>
      </c>
      <c r="AB19" s="418">
        <v>12</v>
      </c>
      <c r="AC19" s="423">
        <f t="shared" si="8"/>
        <v>212</v>
      </c>
    </row>
    <row r="20" spans="1:31" ht="13.8" hidden="1" thickBot="1">
      <c r="A20" s="8" t="s">
        <v>175</v>
      </c>
      <c r="B20" s="424">
        <v>67</v>
      </c>
      <c r="C20" s="424">
        <v>62</v>
      </c>
      <c r="D20" s="424">
        <v>57</v>
      </c>
      <c r="E20" s="424">
        <v>77</v>
      </c>
      <c r="F20" s="424">
        <v>473</v>
      </c>
      <c r="G20" s="424">
        <v>468</v>
      </c>
      <c r="H20" s="425">
        <v>659</v>
      </c>
      <c r="I20" s="424">
        <v>851</v>
      </c>
      <c r="J20" s="424">
        <v>542</v>
      </c>
      <c r="K20" s="424">
        <v>270</v>
      </c>
      <c r="L20" s="424">
        <v>208</v>
      </c>
      <c r="M20" s="424">
        <v>174</v>
      </c>
      <c r="N20" s="426">
        <f t="shared" si="7"/>
        <v>3908</v>
      </c>
      <c r="O20" s="5" t="s">
        <v>3</v>
      </c>
      <c r="P20" s="9" t="s">
        <v>175</v>
      </c>
      <c r="Q20" s="418">
        <v>6</v>
      </c>
      <c r="R20" s="418">
        <v>25</v>
      </c>
      <c r="S20" s="418">
        <v>29</v>
      </c>
      <c r="T20" s="418">
        <v>4</v>
      </c>
      <c r="U20" s="418">
        <v>17</v>
      </c>
      <c r="V20" s="418">
        <v>19</v>
      </c>
      <c r="W20" s="418">
        <v>14</v>
      </c>
      <c r="X20" s="418">
        <v>37</v>
      </c>
      <c r="Y20" s="427">
        <v>76</v>
      </c>
      <c r="Z20" s="418">
        <v>34</v>
      </c>
      <c r="AA20" s="418">
        <v>17</v>
      </c>
      <c r="AB20" s="418">
        <v>18</v>
      </c>
      <c r="AC20" s="423">
        <f t="shared" si="8"/>
        <v>296</v>
      </c>
    </row>
    <row r="21" spans="1:31">
      <c r="A21" s="10"/>
      <c r="B21" s="144"/>
      <c r="C21" s="144"/>
      <c r="D21" s="144"/>
      <c r="E21" s="144"/>
      <c r="F21" s="144"/>
      <c r="G21" s="144"/>
      <c r="H21" s="144"/>
      <c r="I21" s="144"/>
      <c r="J21" s="144"/>
      <c r="K21" s="144"/>
      <c r="L21" s="144"/>
      <c r="M21" s="144"/>
      <c r="N21" s="11"/>
      <c r="O21" s="5"/>
      <c r="P21" s="12"/>
      <c r="Q21" s="145"/>
      <c r="R21" s="145"/>
      <c r="S21" s="145"/>
      <c r="T21" s="145"/>
      <c r="U21" s="145"/>
      <c r="V21" s="145"/>
      <c r="W21" s="145"/>
      <c r="X21" s="145"/>
      <c r="Y21" s="145"/>
      <c r="Z21" s="145"/>
      <c r="AA21" s="145"/>
      <c r="AB21" s="145"/>
      <c r="AC21" s="144"/>
    </row>
    <row r="22" spans="1:31" ht="13.5" customHeight="1">
      <c r="A22" s="710" t="s">
        <v>235</v>
      </c>
      <c r="B22" s="711"/>
      <c r="C22" s="711"/>
      <c r="D22" s="711"/>
      <c r="E22" s="711"/>
      <c r="F22" s="711"/>
      <c r="G22" s="711"/>
      <c r="H22" s="711"/>
      <c r="I22" s="711"/>
      <c r="J22" s="711"/>
      <c r="K22" s="711"/>
      <c r="L22" s="711"/>
      <c r="M22" s="711"/>
      <c r="N22" s="712"/>
      <c r="O22" s="5"/>
      <c r="P22" s="710" t="str">
        <f>+A22</f>
        <v>※2024年 第40週（9/30～10/6） 現在</v>
      </c>
      <c r="Q22" s="711"/>
      <c r="R22" s="711"/>
      <c r="S22" s="711"/>
      <c r="T22" s="711"/>
      <c r="U22" s="711"/>
      <c r="V22" s="711"/>
      <c r="W22" s="711"/>
      <c r="X22" s="711"/>
      <c r="Y22" s="711"/>
      <c r="Z22" s="711"/>
      <c r="AA22" s="711"/>
      <c r="AB22" s="711"/>
      <c r="AC22" s="712"/>
    </row>
    <row r="23" spans="1:31" ht="13.8" thickBot="1">
      <c r="A23" s="175" t="s">
        <v>41</v>
      </c>
      <c r="B23" s="5"/>
      <c r="C23" s="5"/>
      <c r="D23" s="5"/>
      <c r="E23" s="5"/>
      <c r="F23" s="5"/>
      <c r="G23" s="5" t="s">
        <v>17</v>
      </c>
      <c r="H23" s="5"/>
      <c r="I23" s="5"/>
      <c r="J23" s="5"/>
      <c r="K23" s="5"/>
      <c r="L23" s="5"/>
      <c r="M23" s="5"/>
      <c r="N23" s="14"/>
      <c r="O23" s="5"/>
      <c r="P23" s="176"/>
      <c r="Q23" s="5"/>
      <c r="R23" s="5"/>
      <c r="S23" s="5"/>
      <c r="T23" s="5"/>
      <c r="U23" s="5"/>
      <c r="V23" s="5"/>
      <c r="W23" s="5"/>
      <c r="X23" s="5"/>
      <c r="Y23" s="5"/>
      <c r="Z23" s="5"/>
      <c r="AA23" s="5"/>
      <c r="AB23" s="5"/>
      <c r="AC23" s="16"/>
    </row>
    <row r="24" spans="1:31" ht="33" customHeight="1" thickBot="1">
      <c r="A24" s="715" t="s">
        <v>176</v>
      </c>
      <c r="B24" s="716"/>
      <c r="C24" s="717"/>
      <c r="D24" s="713" t="s">
        <v>224</v>
      </c>
      <c r="E24" s="714"/>
      <c r="F24" s="5"/>
      <c r="G24" s="5" t="s">
        <v>17</v>
      </c>
      <c r="H24" s="5"/>
      <c r="I24" s="5"/>
      <c r="J24" s="5"/>
      <c r="K24" s="5"/>
      <c r="L24" s="5"/>
      <c r="M24" s="5"/>
      <c r="N24" s="14"/>
      <c r="O24" s="67" t="s">
        <v>17</v>
      </c>
      <c r="P24" s="93"/>
      <c r="Q24" s="428" t="s">
        <v>177</v>
      </c>
      <c r="R24" s="699" t="s">
        <v>205</v>
      </c>
      <c r="S24" s="700"/>
      <c r="T24" s="701"/>
      <c r="U24" s="5"/>
      <c r="V24" s="5"/>
      <c r="W24" s="5"/>
      <c r="X24" s="5"/>
      <c r="Y24" s="5"/>
      <c r="Z24" s="5"/>
      <c r="AA24" s="5"/>
      <c r="AB24" s="5"/>
      <c r="AC24" s="16"/>
      <c r="AE24" s="1" t="s">
        <v>208</v>
      </c>
    </row>
    <row r="25" spans="1:31" ht="15" customHeight="1">
      <c r="A25" s="13"/>
      <c r="B25" s="5"/>
      <c r="C25" s="5"/>
      <c r="D25" s="5" t="s">
        <v>3</v>
      </c>
      <c r="E25" s="5"/>
      <c r="F25" s="5"/>
      <c r="G25" s="5"/>
      <c r="H25" s="5"/>
      <c r="I25" s="5"/>
      <c r="J25" s="5"/>
      <c r="K25" s="5"/>
      <c r="L25" s="5"/>
      <c r="M25" s="5"/>
      <c r="N25" s="14"/>
      <c r="O25" s="67" t="s">
        <v>17</v>
      </c>
      <c r="P25" s="92"/>
      <c r="Q25" s="5"/>
      <c r="R25" s="5"/>
      <c r="S25" s="5"/>
      <c r="T25" s="5"/>
      <c r="U25" s="5"/>
      <c r="V25" s="5"/>
      <c r="W25" s="5"/>
      <c r="X25" s="5"/>
      <c r="Y25" s="5"/>
      <c r="Z25" s="5"/>
      <c r="AA25" s="5"/>
      <c r="AB25" s="5"/>
      <c r="AC25" s="16"/>
    </row>
    <row r="26" spans="1:31" ht="9" customHeight="1">
      <c r="A26" s="13"/>
      <c r="B26" s="5"/>
      <c r="C26" s="5"/>
      <c r="D26" s="5"/>
      <c r="E26" s="5"/>
      <c r="F26" s="5"/>
      <c r="G26" s="5"/>
      <c r="H26" s="5"/>
      <c r="I26" s="5"/>
      <c r="J26" s="5"/>
      <c r="K26" s="5"/>
      <c r="L26" s="5"/>
      <c r="M26" s="5"/>
      <c r="N26" s="14"/>
      <c r="O26" s="67" t="s">
        <v>17</v>
      </c>
      <c r="P26" s="15"/>
      <c r="Q26" s="5"/>
      <c r="R26" s="5"/>
      <c r="S26" s="5"/>
      <c r="T26" s="5"/>
      <c r="U26" s="5"/>
      <c r="V26" s="5"/>
      <c r="W26" s="5"/>
      <c r="X26" s="5"/>
      <c r="Y26" s="5"/>
      <c r="Z26" s="5"/>
      <c r="AA26" s="5"/>
      <c r="AB26" s="5"/>
      <c r="AC26" s="16"/>
    </row>
    <row r="27" spans="1:31">
      <c r="A27" s="13"/>
      <c r="B27" s="5"/>
      <c r="C27" s="5"/>
      <c r="D27" s="5"/>
      <c r="E27" s="5"/>
      <c r="F27" s="5"/>
      <c r="G27" s="5"/>
      <c r="H27" s="5"/>
      <c r="I27" s="5"/>
      <c r="J27" s="5"/>
      <c r="K27" s="5"/>
      <c r="L27" s="5"/>
      <c r="M27" s="5"/>
      <c r="N27" s="14"/>
      <c r="O27" s="5" t="s">
        <v>17</v>
      </c>
      <c r="P27" s="6"/>
      <c r="AC27" s="17"/>
    </row>
    <row r="28" spans="1:31">
      <c r="A28" s="13"/>
      <c r="B28" s="5"/>
      <c r="C28" s="5"/>
      <c r="D28" s="5"/>
      <c r="E28" s="5"/>
      <c r="F28" s="5"/>
      <c r="G28" s="5"/>
      <c r="H28" s="5"/>
      <c r="I28" s="5"/>
      <c r="J28" s="5"/>
      <c r="K28" s="5"/>
      <c r="L28" s="5"/>
      <c r="M28" s="5"/>
      <c r="N28" s="14"/>
      <c r="O28" s="5" t="s">
        <v>17</v>
      </c>
      <c r="P28" s="6"/>
      <c r="AC28" s="17"/>
    </row>
    <row r="29" spans="1:31">
      <c r="A29" s="13"/>
      <c r="B29" s="5"/>
      <c r="C29" s="5"/>
      <c r="D29" s="5"/>
      <c r="E29" s="5"/>
      <c r="F29" s="5"/>
      <c r="G29" s="5"/>
      <c r="H29" s="5"/>
      <c r="I29" s="5"/>
      <c r="J29" s="5"/>
      <c r="K29" s="5"/>
      <c r="L29" s="5"/>
      <c r="M29" s="5"/>
      <c r="N29" s="14"/>
      <c r="O29" s="5" t="s">
        <v>17</v>
      </c>
      <c r="P29" s="6"/>
      <c r="AC29" s="17"/>
      <c r="AD29" s="100"/>
    </row>
    <row r="30" spans="1:31">
      <c r="A30" s="13"/>
      <c r="B30" s="5"/>
      <c r="C30" s="5"/>
      <c r="D30" s="5"/>
      <c r="E30" s="5"/>
      <c r="F30" s="5"/>
      <c r="G30" s="5"/>
      <c r="H30" s="5"/>
      <c r="I30" s="5"/>
      <c r="J30" s="5"/>
      <c r="K30" s="5"/>
      <c r="L30" s="5"/>
      <c r="M30" s="5"/>
      <c r="N30" s="14"/>
      <c r="O30" s="5"/>
      <c r="P30" s="6"/>
      <c r="AC30" s="17"/>
    </row>
    <row r="31" spans="1:31" ht="21.6">
      <c r="A31" s="193" t="s">
        <v>178</v>
      </c>
      <c r="B31" s="5"/>
      <c r="C31" s="5"/>
      <c r="D31" s="5"/>
      <c r="E31" s="5"/>
      <c r="F31" s="5"/>
      <c r="G31" s="5"/>
      <c r="H31" s="5"/>
      <c r="I31" s="5"/>
      <c r="J31" s="5"/>
      <c r="K31" s="5"/>
      <c r="L31" s="5"/>
      <c r="M31" s="5"/>
      <c r="N31" s="14"/>
      <c r="O31" s="5"/>
      <c r="P31" s="6"/>
      <c r="AC31" s="17"/>
    </row>
    <row r="32" spans="1:31" ht="13.8" thickBot="1">
      <c r="A32" s="18"/>
      <c r="B32" s="19"/>
      <c r="C32" s="19"/>
      <c r="D32" s="19"/>
      <c r="E32" s="19"/>
      <c r="F32" s="19"/>
      <c r="G32" s="19"/>
      <c r="H32" s="19"/>
      <c r="I32" s="19"/>
      <c r="J32" s="19"/>
      <c r="K32" s="19"/>
      <c r="L32" s="19"/>
      <c r="M32" s="19"/>
      <c r="N32" s="20"/>
      <c r="O32" s="5"/>
      <c r="P32" s="21"/>
      <c r="Q32" s="22"/>
      <c r="R32" s="22"/>
      <c r="S32" s="22"/>
      <c r="T32" s="22"/>
      <c r="U32" s="22"/>
      <c r="V32" s="22"/>
      <c r="W32" s="22"/>
      <c r="X32" s="22"/>
      <c r="Y32" s="22"/>
      <c r="Z32" s="22"/>
      <c r="AA32" s="22"/>
      <c r="AB32" s="22"/>
      <c r="AC32" s="23"/>
    </row>
    <row r="33" spans="1:29">
      <c r="A33" s="429"/>
      <c r="C33" s="5"/>
      <c r="D33" s="5"/>
      <c r="E33" s="5"/>
      <c r="F33" s="5"/>
      <c r="G33" s="5"/>
      <c r="H33" s="5"/>
      <c r="I33" s="5"/>
      <c r="J33" s="5"/>
      <c r="K33" s="5"/>
      <c r="L33" s="5"/>
      <c r="M33" s="5"/>
      <c r="N33" s="5"/>
      <c r="O33" s="5"/>
    </row>
    <row r="34" spans="1:29">
      <c r="O34" s="5"/>
    </row>
    <row r="35" spans="1:29">
      <c r="K35" s="146" t="s">
        <v>3</v>
      </c>
      <c r="O35" s="5"/>
    </row>
    <row r="36" spans="1:29">
      <c r="O36" s="5"/>
    </row>
    <row r="37" spans="1:29">
      <c r="O37" s="5"/>
    </row>
    <row r="38" spans="1:29">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row>
    <row r="39" spans="1:29">
      <c r="Q39" s="75" t="s">
        <v>179</v>
      </c>
      <c r="R39" s="75"/>
      <c r="S39" s="75"/>
      <c r="T39" s="75"/>
      <c r="U39" s="75"/>
      <c r="V39" s="75"/>
      <c r="W39" s="75"/>
      <c r="X39" s="75"/>
    </row>
    <row r="40" spans="1:29">
      <c r="Q40" s="75" t="s">
        <v>180</v>
      </c>
      <c r="R40" s="75"/>
      <c r="S40" s="75"/>
      <c r="T40" s="75"/>
      <c r="U40" s="75"/>
      <c r="V40" s="75"/>
      <c r="W40" s="75"/>
      <c r="X40" s="75"/>
    </row>
  </sheetData>
  <mergeCells count="9">
    <mergeCell ref="R24:T24"/>
    <mergeCell ref="A1:N1"/>
    <mergeCell ref="P1:AC1"/>
    <mergeCell ref="A2:N2"/>
    <mergeCell ref="P2:AC2"/>
    <mergeCell ref="A22:N22"/>
    <mergeCell ref="P22:AC22"/>
    <mergeCell ref="D24:E24"/>
    <mergeCell ref="A24:C24"/>
  </mergeCells>
  <phoneticPr fontId="84"/>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D38" sqref="D38"/>
    </sheetView>
  </sheetViews>
  <sheetFormatPr defaultColWidth="9" defaultRowHeight="13.2"/>
  <cols>
    <col min="1" max="1" width="5" style="1" customWidth="1"/>
    <col min="2" max="2" width="25.77734375" style="58" customWidth="1"/>
    <col min="3" max="3" width="69.109375" style="1" customWidth="1"/>
    <col min="4" max="4" width="109.88671875" style="1" customWidth="1"/>
    <col min="5" max="5" width="3.88671875" style="1" customWidth="1"/>
    <col min="6" max="16384" width="9" style="1"/>
  </cols>
  <sheetData>
    <row r="1" spans="1:7" ht="18.75" customHeight="1">
      <c r="B1" s="58" t="s">
        <v>126</v>
      </c>
      <c r="D1" s="493" t="str">
        <f>+D23</f>
        <v>対前週
インフルエンザ 　　     　    13%   増加
新型コロナウイルス         -21% 　減少</v>
      </c>
    </row>
    <row r="2" spans="1:7" ht="17.25" customHeight="1" thickBot="1">
      <c r="B2" t="s">
        <v>221</v>
      </c>
      <c r="D2" s="723"/>
      <c r="E2" s="675"/>
    </row>
    <row r="3" spans="1:7" ht="16.5" customHeight="1" thickBot="1">
      <c r="B3" s="346" t="s">
        <v>127</v>
      </c>
      <c r="C3" s="347" t="s">
        <v>128</v>
      </c>
      <c r="D3" s="83" t="s">
        <v>129</v>
      </c>
    </row>
    <row r="4" spans="1:7" ht="17.25" customHeight="1" thickBot="1">
      <c r="B4" s="348" t="s">
        <v>130</v>
      </c>
      <c r="C4" s="349" t="s">
        <v>210</v>
      </c>
      <c r="D4" s="59"/>
    </row>
    <row r="5" spans="1:7" ht="17.25" customHeight="1">
      <c r="B5" s="724" t="s">
        <v>131</v>
      </c>
      <c r="C5" s="727" t="s">
        <v>132</v>
      </c>
      <c r="D5" s="728"/>
    </row>
    <row r="6" spans="1:7" ht="19.2" customHeight="1">
      <c r="B6" s="725"/>
      <c r="C6" s="729" t="s">
        <v>133</v>
      </c>
      <c r="D6" s="730"/>
      <c r="G6" s="94"/>
    </row>
    <row r="7" spans="1:7" ht="19.95" customHeight="1">
      <c r="B7" s="725"/>
      <c r="C7" s="111" t="s">
        <v>134</v>
      </c>
      <c r="D7" s="112"/>
      <c r="G7" s="94"/>
    </row>
    <row r="8" spans="1:7" ht="25.2" customHeight="1" thickBot="1">
      <c r="B8" s="726"/>
      <c r="C8" s="96" t="s">
        <v>135</v>
      </c>
      <c r="D8" s="95"/>
      <c r="G8" s="94"/>
    </row>
    <row r="9" spans="1:7" ht="46.2" customHeight="1" thickBot="1">
      <c r="B9" s="350" t="s">
        <v>136</v>
      </c>
      <c r="C9" s="731" t="s">
        <v>237</v>
      </c>
      <c r="D9" s="732"/>
    </row>
    <row r="10" spans="1:7" ht="83.4" customHeight="1" thickBot="1">
      <c r="B10" s="351" t="s">
        <v>137</v>
      </c>
      <c r="C10" s="733" t="s">
        <v>238</v>
      </c>
      <c r="D10" s="734"/>
    </row>
    <row r="11" spans="1:7" ht="48.6" customHeight="1" thickBot="1">
      <c r="B11" s="60"/>
      <c r="C11" s="352" t="s">
        <v>239</v>
      </c>
      <c r="D11" s="353" t="s">
        <v>240</v>
      </c>
      <c r="F11" s="1" t="s">
        <v>17</v>
      </c>
    </row>
    <row r="12" spans="1:7" ht="37.950000000000003" hidden="1" customHeight="1" thickBot="1">
      <c r="B12" s="350" t="s">
        <v>222</v>
      </c>
      <c r="C12" s="733"/>
      <c r="D12" s="734"/>
    </row>
    <row r="13" spans="1:7" ht="103.8" customHeight="1" thickBot="1">
      <c r="B13" s="354" t="s">
        <v>138</v>
      </c>
      <c r="C13" s="355" t="s">
        <v>241</v>
      </c>
      <c r="D13" s="356" t="s">
        <v>242</v>
      </c>
      <c r="F13" t="s">
        <v>3</v>
      </c>
    </row>
    <row r="14" spans="1:7" ht="66" customHeight="1" thickBot="1">
      <c r="A14" t="s">
        <v>41</v>
      </c>
      <c r="B14" s="357" t="s">
        <v>139</v>
      </c>
      <c r="C14" s="721" t="s">
        <v>243</v>
      </c>
      <c r="D14" s="722"/>
    </row>
    <row r="15" spans="1:7" ht="17.25" customHeight="1"/>
    <row r="16" spans="1:7" ht="17.25" customHeight="1">
      <c r="B16" s="718" t="s">
        <v>140</v>
      </c>
      <c r="C16" s="174"/>
      <c r="D16" s="1" t="s">
        <v>41</v>
      </c>
    </row>
    <row r="17" spans="2:5">
      <c r="B17" s="718"/>
      <c r="C17"/>
    </row>
    <row r="18" spans="2:5">
      <c r="B18" s="718"/>
      <c r="E18" s="1" t="s">
        <v>17</v>
      </c>
    </row>
    <row r="19" spans="2:5">
      <c r="B19" s="718"/>
    </row>
    <row r="20" spans="2:5">
      <c r="B20" s="718"/>
    </row>
    <row r="21" spans="2:5" ht="16.2">
      <c r="B21" s="718"/>
      <c r="D21" s="243" t="s">
        <v>141</v>
      </c>
    </row>
    <row r="22" spans="2:5">
      <c r="B22" s="718"/>
    </row>
    <row r="23" spans="2:5">
      <c r="B23" s="718"/>
      <c r="D23" s="719" t="s">
        <v>245</v>
      </c>
    </row>
    <row r="24" spans="2:5">
      <c r="B24" s="718"/>
      <c r="D24" s="720"/>
    </row>
    <row r="25" spans="2:5">
      <c r="B25" s="718"/>
      <c r="D25" s="720"/>
    </row>
    <row r="26" spans="2:5">
      <c r="B26" s="718"/>
      <c r="D26" s="720"/>
    </row>
    <row r="27" spans="2:5">
      <c r="B27" s="718"/>
      <c r="D27" s="720"/>
    </row>
    <row r="28" spans="2:5">
      <c r="B28" s="718"/>
    </row>
    <row r="29" spans="2:5">
      <c r="B29" s="718"/>
      <c r="D29" s="1" t="s">
        <v>41</v>
      </c>
    </row>
    <row r="30" spans="2:5">
      <c r="B30" s="718"/>
      <c r="D30" s="1" t="s">
        <v>41</v>
      </c>
    </row>
    <row r="31" spans="2:5">
      <c r="B31" s="718"/>
    </row>
    <row r="32" spans="2:5">
      <c r="B32" s="718"/>
    </row>
    <row r="33" spans="2:2">
      <c r="B33" s="718"/>
    </row>
  </sheetData>
  <mergeCells count="10">
    <mergeCell ref="B16:B33"/>
    <mergeCell ref="D23:D27"/>
    <mergeCell ref="C14:D14"/>
    <mergeCell ref="D2:E2"/>
    <mergeCell ref="B5:B8"/>
    <mergeCell ref="C5:D5"/>
    <mergeCell ref="C6:D6"/>
    <mergeCell ref="C9:D9"/>
    <mergeCell ref="C10:D10"/>
    <mergeCell ref="C12:D12"/>
  </mergeCells>
  <phoneticPr fontId="84"/>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4"/>
  <sheetViews>
    <sheetView view="pageBreakPreview" zoomScale="110" zoomScaleNormal="100" zoomScaleSheetLayoutView="110" workbookViewId="0">
      <selection activeCell="F7" sqref="F7"/>
    </sheetView>
  </sheetViews>
  <sheetFormatPr defaultColWidth="9" defaultRowHeight="13.2"/>
  <cols>
    <col min="1" max="1" width="21.33203125" style="28" customWidth="1"/>
    <col min="2" max="2" width="19.88671875" style="28" customWidth="1"/>
    <col min="3" max="3" width="91.6640625" style="156" customWidth="1"/>
    <col min="4" max="4" width="14.44140625" style="29" customWidth="1"/>
    <col min="5" max="5" width="13.6640625" style="29"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30" t="s">
        <v>232</v>
      </c>
      <c r="B1" s="455" t="s">
        <v>204</v>
      </c>
      <c r="C1" s="431" t="s">
        <v>291</v>
      </c>
      <c r="D1" s="432" t="s">
        <v>181</v>
      </c>
      <c r="E1" s="433" t="s">
        <v>182</v>
      </c>
    </row>
    <row r="2" spans="1:5" ht="23.4" customHeight="1">
      <c r="A2" s="522" t="s">
        <v>216</v>
      </c>
      <c r="B2" s="523" t="s">
        <v>246</v>
      </c>
      <c r="C2" s="524" t="s">
        <v>277</v>
      </c>
      <c r="D2" s="525">
        <v>45576</v>
      </c>
      <c r="E2" s="526">
        <v>45576</v>
      </c>
    </row>
    <row r="3" spans="1:5" ht="23.4" customHeight="1">
      <c r="A3" s="532" t="s">
        <v>216</v>
      </c>
      <c r="B3" s="533" t="s">
        <v>247</v>
      </c>
      <c r="C3" s="534" t="s">
        <v>278</v>
      </c>
      <c r="D3" s="535">
        <v>45576</v>
      </c>
      <c r="E3" s="536">
        <v>45576</v>
      </c>
    </row>
    <row r="4" spans="1:5" ht="23.4" customHeight="1">
      <c r="A4" s="532" t="s">
        <v>216</v>
      </c>
      <c r="B4" s="533" t="s">
        <v>248</v>
      </c>
      <c r="C4" s="534" t="s">
        <v>279</v>
      </c>
      <c r="D4" s="535">
        <v>45575</v>
      </c>
      <c r="E4" s="537">
        <v>45576</v>
      </c>
    </row>
    <row r="5" spans="1:5" ht="23.4" customHeight="1">
      <c r="A5" s="527" t="s">
        <v>216</v>
      </c>
      <c r="B5" s="528" t="s">
        <v>249</v>
      </c>
      <c r="C5" s="529" t="s">
        <v>280</v>
      </c>
      <c r="D5" s="530">
        <v>45575</v>
      </c>
      <c r="E5" s="531">
        <v>45576</v>
      </c>
    </row>
    <row r="6" spans="1:5" ht="23.4" customHeight="1">
      <c r="A6" s="532" t="s">
        <v>216</v>
      </c>
      <c r="B6" s="533" t="s">
        <v>250</v>
      </c>
      <c r="C6" s="534" t="s">
        <v>281</v>
      </c>
      <c r="D6" s="535">
        <v>45574</v>
      </c>
      <c r="E6" s="537">
        <v>45575</v>
      </c>
    </row>
    <row r="7" spans="1:5" ht="23.4" customHeight="1">
      <c r="A7" s="527" t="s">
        <v>216</v>
      </c>
      <c r="B7" s="528" t="s">
        <v>251</v>
      </c>
      <c r="C7" s="529" t="s">
        <v>282</v>
      </c>
      <c r="D7" s="530">
        <v>45574</v>
      </c>
      <c r="E7" s="531">
        <v>45575</v>
      </c>
    </row>
    <row r="8" spans="1:5" ht="23.4" customHeight="1">
      <c r="A8" s="532" t="s">
        <v>216</v>
      </c>
      <c r="B8" s="533" t="s">
        <v>252</v>
      </c>
      <c r="C8" s="534" t="s">
        <v>283</v>
      </c>
      <c r="D8" s="535">
        <v>45574</v>
      </c>
      <c r="E8" s="537">
        <v>45575</v>
      </c>
    </row>
    <row r="9" spans="1:5" ht="23.4" customHeight="1">
      <c r="A9" s="538" t="s">
        <v>216</v>
      </c>
      <c r="B9" s="539" t="s">
        <v>253</v>
      </c>
      <c r="C9" s="540" t="s">
        <v>284</v>
      </c>
      <c r="D9" s="541">
        <v>45574</v>
      </c>
      <c r="E9" s="542">
        <v>45575</v>
      </c>
    </row>
    <row r="10" spans="1:5" ht="23.4" customHeight="1">
      <c r="A10" s="532" t="s">
        <v>216</v>
      </c>
      <c r="B10" s="533" t="s">
        <v>254</v>
      </c>
      <c r="C10" s="534" t="s">
        <v>285</v>
      </c>
      <c r="D10" s="535">
        <v>45574</v>
      </c>
      <c r="E10" s="537">
        <v>45575</v>
      </c>
    </row>
    <row r="11" spans="1:5" ht="23.4" customHeight="1">
      <c r="A11" s="527" t="s">
        <v>216</v>
      </c>
      <c r="B11" s="528" t="s">
        <v>255</v>
      </c>
      <c r="C11" s="529" t="s">
        <v>286</v>
      </c>
      <c r="D11" s="530">
        <v>45574</v>
      </c>
      <c r="E11" s="531">
        <v>45574</v>
      </c>
    </row>
    <row r="12" spans="1:5" ht="23.4" customHeight="1">
      <c r="A12" s="538" t="s">
        <v>218</v>
      </c>
      <c r="B12" s="539" t="s">
        <v>256</v>
      </c>
      <c r="C12" s="540" t="s">
        <v>287</v>
      </c>
      <c r="D12" s="541">
        <v>45573</v>
      </c>
      <c r="E12" s="542">
        <v>45574</v>
      </c>
    </row>
    <row r="13" spans="1:5" ht="23.4" customHeight="1">
      <c r="A13" s="532" t="s">
        <v>218</v>
      </c>
      <c r="B13" s="533" t="s">
        <v>257</v>
      </c>
      <c r="C13" s="534" t="s">
        <v>288</v>
      </c>
      <c r="D13" s="535">
        <v>45573</v>
      </c>
      <c r="E13" s="537">
        <v>45574</v>
      </c>
    </row>
    <row r="14" spans="1:5" ht="23.4" customHeight="1">
      <c r="A14" s="538" t="s">
        <v>217</v>
      </c>
      <c r="B14" s="539" t="s">
        <v>258</v>
      </c>
      <c r="C14" s="540" t="s">
        <v>289</v>
      </c>
      <c r="D14" s="541">
        <v>45573</v>
      </c>
      <c r="E14" s="542">
        <v>45574</v>
      </c>
    </row>
    <row r="15" spans="1:5" ht="23.4" customHeight="1">
      <c r="A15" s="527" t="s">
        <v>218</v>
      </c>
      <c r="B15" s="528" t="s">
        <v>259</v>
      </c>
      <c r="C15" s="529" t="s">
        <v>290</v>
      </c>
      <c r="D15" s="530">
        <v>45573</v>
      </c>
      <c r="E15" s="531">
        <v>45574</v>
      </c>
    </row>
    <row r="16" spans="1:5" ht="23.4" customHeight="1">
      <c r="A16" s="532" t="s">
        <v>216</v>
      </c>
      <c r="B16" s="533" t="s">
        <v>260</v>
      </c>
      <c r="C16" s="534" t="s">
        <v>261</v>
      </c>
      <c r="D16" s="535">
        <v>45573</v>
      </c>
      <c r="E16" s="537">
        <v>45573</v>
      </c>
    </row>
    <row r="17" spans="1:11" ht="23.4" customHeight="1">
      <c r="A17" s="532" t="s">
        <v>216</v>
      </c>
      <c r="B17" s="533" t="s">
        <v>262</v>
      </c>
      <c r="C17" s="534" t="s">
        <v>263</v>
      </c>
      <c r="D17" s="535">
        <v>45573</v>
      </c>
      <c r="E17" s="537">
        <v>45573</v>
      </c>
    </row>
    <row r="18" spans="1:11" ht="23.4" customHeight="1">
      <c r="A18" s="538" t="s">
        <v>216</v>
      </c>
      <c r="B18" s="539" t="s">
        <v>264</v>
      </c>
      <c r="C18" s="540" t="s">
        <v>265</v>
      </c>
      <c r="D18" s="541">
        <v>45573</v>
      </c>
      <c r="E18" s="542">
        <v>45573</v>
      </c>
    </row>
    <row r="19" spans="1:11" ht="23.4" customHeight="1">
      <c r="A19" s="527" t="s">
        <v>216</v>
      </c>
      <c r="B19" s="528" t="s">
        <v>266</v>
      </c>
      <c r="C19" s="529" t="s">
        <v>267</v>
      </c>
      <c r="D19" s="530">
        <v>45572</v>
      </c>
      <c r="E19" s="531">
        <v>45573</v>
      </c>
    </row>
    <row r="20" spans="1:11" ht="23.4" customHeight="1">
      <c r="A20" s="532" t="s">
        <v>216</v>
      </c>
      <c r="B20" s="533" t="s">
        <v>268</v>
      </c>
      <c r="C20" s="534" t="s">
        <v>269</v>
      </c>
      <c r="D20" s="535">
        <v>45572</v>
      </c>
      <c r="E20" s="537">
        <v>45573</v>
      </c>
    </row>
    <row r="21" spans="1:11" ht="23.4" customHeight="1">
      <c r="A21" s="532" t="s">
        <v>216</v>
      </c>
      <c r="B21" s="533" t="s">
        <v>250</v>
      </c>
      <c r="C21" s="534" t="s">
        <v>270</v>
      </c>
      <c r="D21" s="535">
        <v>45572</v>
      </c>
      <c r="E21" s="537">
        <v>45573</v>
      </c>
    </row>
    <row r="22" spans="1:11" ht="23.4" customHeight="1">
      <c r="A22" s="532" t="s">
        <v>218</v>
      </c>
      <c r="B22" s="533" t="s">
        <v>219</v>
      </c>
      <c r="C22" s="534" t="s">
        <v>271</v>
      </c>
      <c r="D22" s="535">
        <v>45569</v>
      </c>
      <c r="E22" s="537">
        <v>45572</v>
      </c>
    </row>
    <row r="23" spans="1:11" ht="23.4" customHeight="1">
      <c r="A23" s="527" t="s">
        <v>216</v>
      </c>
      <c r="B23" s="528" t="s">
        <v>219</v>
      </c>
      <c r="C23" s="529" t="s">
        <v>272</v>
      </c>
      <c r="D23" s="530">
        <v>45569</v>
      </c>
      <c r="E23" s="531">
        <v>45572</v>
      </c>
    </row>
    <row r="24" spans="1:11" ht="23.4" customHeight="1">
      <c r="A24" s="527" t="s">
        <v>218</v>
      </c>
      <c r="B24" s="528" t="s">
        <v>273</v>
      </c>
      <c r="C24" s="529" t="s">
        <v>274</v>
      </c>
      <c r="D24" s="530">
        <v>45569</v>
      </c>
      <c r="E24" s="531">
        <v>45572</v>
      </c>
    </row>
    <row r="25" spans="1:11" ht="23.4" customHeight="1">
      <c r="A25" s="543" t="s">
        <v>218</v>
      </c>
      <c r="B25" s="544" t="s">
        <v>275</v>
      </c>
      <c r="C25" s="545" t="s">
        <v>276</v>
      </c>
      <c r="D25" s="546">
        <v>45569</v>
      </c>
      <c r="E25" s="554">
        <v>45572</v>
      </c>
    </row>
    <row r="26" spans="1:11" ht="23.4" customHeight="1">
      <c r="A26" s="488"/>
      <c r="B26" s="489"/>
      <c r="C26" s="490"/>
      <c r="D26" s="491"/>
      <c r="E26" s="492"/>
    </row>
    <row r="27" spans="1:11" s="65" customFormat="1" ht="24" hidden="1" customHeight="1">
      <c r="A27" s="287"/>
      <c r="B27" s="287"/>
      <c r="C27" s="65" t="s">
        <v>183</v>
      </c>
      <c r="D27" s="457" t="s">
        <v>202</v>
      </c>
      <c r="E27" s="457" t="s">
        <v>203</v>
      </c>
    </row>
    <row r="28" spans="1:11" ht="20.25" customHeight="1">
      <c r="A28" s="25"/>
      <c r="B28" s="26"/>
      <c r="C28" s="434" t="s">
        <v>184</v>
      </c>
      <c r="D28" s="456"/>
      <c r="E28" s="456"/>
      <c r="J28" s="77"/>
      <c r="K28" s="77"/>
    </row>
    <row r="29" spans="1:11" ht="20.25" customHeight="1">
      <c r="A29" s="279" t="s">
        <v>185</v>
      </c>
      <c r="B29" s="280">
        <v>24</v>
      </c>
      <c r="C29" s="154"/>
      <c r="D29" s="27"/>
      <c r="E29" s="27"/>
      <c r="J29" s="77"/>
      <c r="K29" s="77"/>
    </row>
    <row r="30" spans="1:11" ht="20.25" customHeight="1">
      <c r="A30" s="179"/>
      <c r="B30" s="265"/>
      <c r="C30" s="154"/>
      <c r="D30" s="27"/>
      <c r="E30" s="27"/>
      <c r="J30" s="77"/>
      <c r="K30" s="77"/>
    </row>
    <row r="31" spans="1:11" ht="20.25" customHeight="1">
      <c r="A31" s="1"/>
      <c r="B31" s="1"/>
      <c r="C31" s="266"/>
      <c r="D31" s="180"/>
      <c r="E31" s="180"/>
      <c r="J31" s="77"/>
      <c r="K31" s="77"/>
    </row>
    <row r="32" spans="1:11">
      <c r="A32" s="155" t="s">
        <v>186</v>
      </c>
      <c r="B32" s="155"/>
      <c r="C32" s="286"/>
      <c r="D32" s="181"/>
      <c r="E32" s="181"/>
    </row>
    <row r="33" spans="1:5">
      <c r="A33" s="735" t="s">
        <v>187</v>
      </c>
      <c r="B33" s="735"/>
      <c r="C33" s="736"/>
      <c r="D33" s="182"/>
      <c r="E33" s="182"/>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sheetData>
  <autoFilter ref="A1:E26" xr:uid="{00000000-0001-0000-0800-000000000000}"/>
  <mergeCells count="1">
    <mergeCell ref="A33:C33"/>
  </mergeCells>
  <phoneticPr fontId="29"/>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40　ノロウイルス関連情報 </vt:lpstr>
      <vt:lpstr>40 衛生訓話 </vt:lpstr>
      <vt:lpstr>40　食中毒記事等 </vt:lpstr>
      <vt:lpstr>40 海外情報</vt:lpstr>
      <vt:lpstr>40　感染症統計</vt:lpstr>
      <vt:lpstr>39　感染症情報</vt:lpstr>
      <vt:lpstr>40　食品回収</vt:lpstr>
      <vt:lpstr>Sheet1</vt:lpstr>
      <vt:lpstr>40　食品表示</vt:lpstr>
      <vt:lpstr>40 残留農薬など</vt:lpstr>
      <vt:lpstr>'39　感染症情報'!Print_Area</vt:lpstr>
      <vt:lpstr>'40　ノロウイルス関連情報 '!Print_Area</vt:lpstr>
      <vt:lpstr>'40 衛生訓話 '!Print_Area</vt:lpstr>
      <vt:lpstr>'40 海外情報'!Print_Area</vt:lpstr>
      <vt:lpstr>'40　感染症統計'!Print_Area</vt:lpstr>
      <vt:lpstr>'40 残留農薬など'!Print_Area</vt:lpstr>
      <vt:lpstr>'40　食中毒記事等 '!Print_Area</vt:lpstr>
      <vt:lpstr>'40　食品回収'!Print_Area</vt:lpstr>
      <vt:lpstr>'40　食品表示'!Print_Area</vt:lpstr>
      <vt:lpstr>スポンサー公告!Print_Area</vt:lpstr>
      <vt:lpstr>'40　食中毒記事等 '!Print_Titles</vt:lpstr>
      <vt:lpstr>'40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2024-10-13T01:43:17Z</dcterms:modified>
  <cp:category/>
  <cp:contentStatus/>
</cp:coreProperties>
</file>