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tables/table1.xml" ContentType="application/vnd.openxmlformats-officedocument.spreadsheetml.table+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codeName="ThisWorkbook" hidePivotFieldList="1"/>
  <xr:revisionPtr revIDLastSave="0" documentId="13_ncr:1_{05E9184A-5898-42B9-A2F0-5B8C7AE2950C}" xr6:coauthVersionLast="47" xr6:coauthVersionMax="47" xr10:uidLastSave="{00000000-0000-0000-0000-000000000000}"/>
  <bookViews>
    <workbookView xWindow="-108" yWindow="-108" windowWidth="23256" windowHeight="12456" tabRatio="615" firstSheet="1" activeTab="2" xr2:uid="{00000000-000D-0000-FFFF-FFFF00000000}"/>
  </bookViews>
  <sheets>
    <sheet name="ヘッドライン" sheetId="78" state="hidden" r:id="rId1"/>
    <sheet name="スポンサー公告" sheetId="188" r:id="rId2"/>
    <sheet name="39　ノロウイルス関連情報 " sheetId="101" r:id="rId3"/>
    <sheet name="39  衛生訓話 " sheetId="200" r:id="rId4"/>
    <sheet name="39　食中毒記事等 " sheetId="29" r:id="rId5"/>
    <sheet name="39 海外情報" sheetId="123" r:id="rId6"/>
    <sheet name="39　感染症統計" sheetId="125" r:id="rId7"/>
    <sheet name="38　感染症情報" sheetId="124" r:id="rId8"/>
    <sheet name="39　食品回収" sheetId="60" r:id="rId9"/>
    <sheet name="Sheet1" sheetId="170" state="hidden" r:id="rId10"/>
    <sheet name="39　食品表示" sheetId="156" r:id="rId11"/>
    <sheet name="39 残留農薬など" sheetId="34" r:id="rId12"/>
  </sheets>
  <definedNames>
    <definedName name="_xlnm._FilterDatabase" localSheetId="2" hidden="1">'39　ノロウイルス関連情報 '!$A$22:$G$75</definedName>
    <definedName name="_xlnm._FilterDatabase" localSheetId="4" hidden="1">'39　食中毒記事等 '!$A$1:$D$1</definedName>
    <definedName name="_xlnm._FilterDatabase" localSheetId="8" hidden="1">'39　食品回収'!$A$1:$E$43</definedName>
    <definedName name="_xlnm._FilterDatabase" localSheetId="10" hidden="1">'39　食品表示'!$A$1:$C$1</definedName>
    <definedName name="_xlnm.Print_Area" localSheetId="7">'38　感染症情報'!$A$1:$D$33</definedName>
    <definedName name="_xlnm.Print_Area" localSheetId="3">'39  衛生訓話 '!$A$1:$N$26</definedName>
    <definedName name="_xlnm.Print_Area" localSheetId="2">'39　ノロウイルス関連情報 '!$A$1:$N$84</definedName>
    <definedName name="_xlnm.Print_Area" localSheetId="5">'39 海外情報'!$A$1:$C$43</definedName>
    <definedName name="_xlnm.Print_Area" localSheetId="6">'39　感染症統計'!$A$1:$AC$38</definedName>
    <definedName name="_xlnm.Print_Area" localSheetId="11">'39 残留農薬など'!$A$1:$N$17</definedName>
    <definedName name="_xlnm.Print_Area" localSheetId="4">'39　食中毒記事等 '!$A$1:$D$58</definedName>
    <definedName name="_xlnm.Print_Area" localSheetId="8">'39　食品回収'!$A$1:$E$51</definedName>
    <definedName name="_xlnm.Print_Area" localSheetId="10">'39　食品表示'!$A$1:$C$24</definedName>
    <definedName name="_xlnm.Print_Area" localSheetId="1">スポンサー公告!$A$1:$U$56</definedName>
    <definedName name="_xlnm.Print_Titles" localSheetId="4">'39　食中毒記事等 '!$1:$1</definedName>
    <definedName name="_xlnm.Print_Titles" localSheetId="10">'39　食品表示'!$1:$1</definedName>
    <definedName name="x__Hlk126489292">#REF!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8" i="78" l="1"/>
  <c r="D1" i="124" l="1"/>
  <c r="B12" i="78"/>
  <c r="B13" i="78"/>
  <c r="I4" i="125"/>
  <c r="J4" i="125"/>
  <c r="X4" i="125"/>
  <c r="Y4" i="125"/>
  <c r="G24" i="101" l="1"/>
  <c r="G25" i="101"/>
  <c r="B25" i="101" s="1"/>
  <c r="G26" i="101"/>
  <c r="B26" i="101" s="1"/>
  <c r="G27" i="101"/>
  <c r="B27" i="101" s="1"/>
  <c r="G28" i="101"/>
  <c r="B28" i="101" s="1"/>
  <c r="G29" i="101"/>
  <c r="B29" i="101" s="1"/>
  <c r="G30" i="101"/>
  <c r="B30" i="101" s="1"/>
  <c r="G31" i="101"/>
  <c r="B31" i="101" s="1"/>
  <c r="G32" i="101"/>
  <c r="B32" i="101" s="1"/>
  <c r="G33" i="101"/>
  <c r="B33" i="101" s="1"/>
  <c r="G34" i="101"/>
  <c r="B34" i="101" s="1"/>
  <c r="G35" i="101"/>
  <c r="B35" i="101" s="1"/>
  <c r="G36" i="101"/>
  <c r="B36" i="101" s="1"/>
  <c r="G37" i="101"/>
  <c r="B37" i="101" s="1"/>
  <c r="G38" i="101"/>
  <c r="B38" i="101" s="1"/>
  <c r="G39" i="101"/>
  <c r="B39" i="101" s="1"/>
  <c r="G40" i="101"/>
  <c r="B40" i="101" s="1"/>
  <c r="G41" i="101"/>
  <c r="B41" i="101" s="1"/>
  <c r="G42" i="101"/>
  <c r="B42" i="101" s="1"/>
  <c r="G43" i="101"/>
  <c r="B43" i="101" s="1"/>
  <c r="G44" i="101"/>
  <c r="B44" i="101" s="1"/>
  <c r="G45" i="101"/>
  <c r="B45" i="101" s="1"/>
  <c r="G46" i="101"/>
  <c r="B46" i="101" s="1"/>
  <c r="G47" i="101"/>
  <c r="B47" i="101" s="1"/>
  <c r="G48" i="101"/>
  <c r="B48" i="101" s="1"/>
  <c r="G49" i="101"/>
  <c r="B49" i="101" s="1"/>
  <c r="G50" i="101"/>
  <c r="B50" i="101" s="1"/>
  <c r="G51" i="101"/>
  <c r="B51" i="101" s="1"/>
  <c r="G52" i="101"/>
  <c r="B52" i="101" s="1"/>
  <c r="G53" i="101"/>
  <c r="B53" i="101" s="1"/>
  <c r="G54" i="101"/>
  <c r="B54" i="101" s="1"/>
  <c r="G55" i="101"/>
  <c r="B55" i="101" s="1"/>
  <c r="G56" i="101"/>
  <c r="B56" i="101" s="1"/>
  <c r="G57" i="101"/>
  <c r="B57" i="101" s="1"/>
  <c r="G58" i="101"/>
  <c r="B58" i="101" s="1"/>
  <c r="G59" i="101"/>
  <c r="B59" i="101" s="1"/>
  <c r="G60" i="101"/>
  <c r="B60" i="101" s="1"/>
  <c r="G61" i="101"/>
  <c r="B61" i="101" s="1"/>
  <c r="G62" i="101"/>
  <c r="B62" i="101" s="1"/>
  <c r="G63" i="101"/>
  <c r="B63" i="101" s="1"/>
  <c r="G64" i="101"/>
  <c r="B64" i="101" s="1"/>
  <c r="G65" i="101"/>
  <c r="B65" i="101" s="1"/>
  <c r="G66" i="101"/>
  <c r="B66" i="101" s="1"/>
  <c r="G67" i="101"/>
  <c r="B67" i="101" s="1"/>
  <c r="G68" i="101"/>
  <c r="B68" i="101" s="1"/>
  <c r="G69" i="101"/>
  <c r="B69" i="101" s="1"/>
  <c r="G70" i="101"/>
  <c r="B70" i="101" s="1"/>
  <c r="G23" i="101"/>
  <c r="M71" i="101"/>
  <c r="N71" i="101"/>
  <c r="G75" i="101"/>
  <c r="G74" i="101"/>
  <c r="G73" i="101"/>
  <c r="B10" i="78"/>
  <c r="H4" i="125"/>
  <c r="W4" i="125"/>
  <c r="N12" i="170"/>
  <c r="M75" i="101" l="1"/>
  <c r="B17" i="78"/>
  <c r="B16" i="78" l="1"/>
  <c r="B15" i="78"/>
  <c r="M3" i="170" l="1"/>
  <c r="U4" i="125" l="1"/>
  <c r="V4" i="125"/>
  <c r="O19" i="170" l="1"/>
  <c r="P19" i="170"/>
  <c r="Q19" i="170"/>
  <c r="R19" i="170"/>
  <c r="S19" i="170"/>
  <c r="N19" i="170"/>
  <c r="O12" i="170"/>
  <c r="P12" i="170"/>
  <c r="Q12" i="170"/>
  <c r="R12" i="170"/>
  <c r="S12" i="170"/>
  <c r="R24" i="170" l="1"/>
  <c r="P24" i="170"/>
  <c r="O24" i="170"/>
  <c r="S24" i="170"/>
  <c r="Q24" i="170"/>
  <c r="N24" i="170"/>
  <c r="B14" i="78"/>
  <c r="G4" i="170" l="1"/>
  <c r="E4" i="170"/>
  <c r="J4" i="170"/>
  <c r="F4" i="170"/>
  <c r="D4" i="170"/>
  <c r="I4" i="170"/>
  <c r="H4" i="170"/>
  <c r="T4" i="125"/>
  <c r="D4" i="125" l="1"/>
  <c r="Q4" i="125" l="1"/>
  <c r="B4" i="125"/>
  <c r="N8" i="125" l="1"/>
  <c r="AC8" i="125"/>
  <c r="B11" i="78" l="1"/>
  <c r="N9" i="125" l="1"/>
  <c r="N10" i="125"/>
  <c r="Z4" i="125" l="1"/>
  <c r="K4" i="125"/>
  <c r="G11" i="78" l="1"/>
  <c r="F4" i="125" l="1"/>
  <c r="E4" i="125"/>
  <c r="B24" i="101" l="1"/>
  <c r="R4" i="125" l="1"/>
  <c r="S4" i="125"/>
  <c r="AA4" i="125"/>
  <c r="AB4" i="125"/>
  <c r="C4" i="125"/>
  <c r="G4" i="125"/>
  <c r="L4" i="125"/>
  <c r="M4" i="125"/>
  <c r="P22" i="125" l="1"/>
  <c r="AC20" i="125"/>
  <c r="N20" i="125"/>
  <c r="AC19" i="125"/>
  <c r="N19" i="125"/>
  <c r="AC18" i="125"/>
  <c r="N18" i="125"/>
  <c r="AC17" i="125"/>
  <c r="N17" i="125"/>
  <c r="AC16" i="125"/>
  <c r="N16" i="125"/>
  <c r="AC15" i="125"/>
  <c r="N15" i="125"/>
  <c r="AC14" i="125"/>
  <c r="N14" i="125"/>
  <c r="AC13" i="125"/>
  <c r="N13" i="125"/>
  <c r="AC12" i="125"/>
  <c r="N12" i="125"/>
  <c r="AC11" i="125"/>
  <c r="N11" i="125"/>
  <c r="AC10" i="125"/>
  <c r="AC9" i="125"/>
  <c r="P4" i="125"/>
  <c r="AC4" i="125" l="1"/>
  <c r="N4" i="125"/>
  <c r="B23" i="101"/>
  <c r="F11" i="78" l="1"/>
  <c r="I74" i="101" l="1"/>
  <c r="I73" i="101"/>
  <c r="H11" i="78" s="1"/>
  <c r="K75" i="101"/>
  <c r="F75" i="10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C9" authorId="0" shapeId="0" xr:uid="{C274F3AF-2F43-4CFC-B5B5-D182602AA288}">
      <text>
        <r>
          <rPr>
            <b/>
            <sz val="9"/>
            <color indexed="81"/>
            <rFont val="ＭＳ Ｐゴシック"/>
            <family val="3"/>
            <charset val="128"/>
          </rPr>
          <t>作成者:</t>
        </r>
        <r>
          <rPr>
            <sz val="9"/>
            <color indexed="81"/>
            <rFont val="ＭＳ Ｐゴシック"/>
            <family val="3"/>
            <charset val="128"/>
          </rPr>
          <t xml:space="preserve">
コロナ流行時期</t>
        </r>
      </text>
    </comment>
  </commentList>
</comments>
</file>

<file path=xl/sharedStrings.xml><?xml version="1.0" encoding="utf-8"?>
<sst xmlns="http://schemas.openxmlformats.org/spreadsheetml/2006/main" count="682" uniqueCount="465">
  <si>
    <t>皆様  週刊情報2024-10(9)を配信いたします</t>
    <phoneticPr fontId="5"/>
  </si>
  <si>
    <t>l</t>
    <phoneticPr fontId="32"/>
  </si>
  <si>
    <t>　　　　◆商業的目的を理由とする無断転用を禁止します</t>
    <phoneticPr fontId="5"/>
  </si>
  <si>
    <t xml:space="preserve"> </t>
    <phoneticPr fontId="5"/>
  </si>
  <si>
    <t>　　　　フード・セーフティー　http://www7b.biglobe.ne.jp/~food-safty/　　更新2023/12/10</t>
    <phoneticPr fontId="5"/>
  </si>
  <si>
    <t>　　　　◆配信停止・お客様情報の変更◆ 本メールへの返信でご連絡ください</t>
    <phoneticPr fontId="5"/>
  </si>
  <si>
    <t xml:space="preserve">　　週刊情報の概要 </t>
    <phoneticPr fontId="5"/>
  </si>
  <si>
    <t>************************************************************************</t>
    <phoneticPr fontId="5"/>
  </si>
  <si>
    <t>1.　食中毒</t>
    <rPh sb="3" eb="6">
      <t>ショクチュウドク</t>
    </rPh>
    <phoneticPr fontId="32"/>
  </si>
  <si>
    <t>2.　ノロウイルス</t>
    <phoneticPr fontId="32"/>
  </si>
  <si>
    <t xml:space="preserve"> 全国指数</t>
    <phoneticPr fontId="5"/>
  </si>
  <si>
    <t xml:space="preserve">3．残留農薬等  　　         </t>
    <phoneticPr fontId="5"/>
  </si>
  <si>
    <t xml:space="preserve">4．食品表示 　　   　      </t>
    <phoneticPr fontId="5"/>
  </si>
  <si>
    <t>5．海外情報              　</t>
    <phoneticPr fontId="5"/>
  </si>
  <si>
    <t>　　　　　　　　　　　　　=+'44　海外情報'!B18</t>
    <phoneticPr fontId="5"/>
  </si>
  <si>
    <t>　</t>
    <phoneticPr fontId="32"/>
  </si>
  <si>
    <t xml:space="preserve">6．感染症統計        </t>
    <phoneticPr fontId="5"/>
  </si>
  <si>
    <t>　</t>
    <phoneticPr fontId="5"/>
  </si>
  <si>
    <t>7．感染症情報       　    　</t>
    <phoneticPr fontId="5"/>
  </si>
  <si>
    <t>8．衛生訓話</t>
    <rPh sb="2" eb="4">
      <t>エイセイ</t>
    </rPh>
    <rPh sb="4" eb="6">
      <t>クンワ</t>
    </rPh>
    <phoneticPr fontId="5"/>
  </si>
  <si>
    <t>9．スポンサー広告</t>
    <rPh sb="7" eb="9">
      <t>コウコク</t>
    </rPh>
    <phoneticPr fontId="5"/>
  </si>
  <si>
    <t>　</t>
  </si>
  <si>
    <t>以下に貼り付け</t>
    <rPh sb="0" eb="2">
      <t>イカ</t>
    </rPh>
    <rPh sb="3" eb="4">
      <t>ハ</t>
    </rPh>
    <rPh sb="5" eb="6">
      <t>ツ</t>
    </rPh>
    <phoneticPr fontId="5"/>
  </si>
  <si>
    <t xml:space="preserve"> </t>
    <phoneticPr fontId="32"/>
  </si>
  <si>
    <t>飲食店で食中毒が発生したらどうなる？実際に起こりうるトラブル</t>
  </si>
  <si>
    <t>トップページ ＞ 食中毒が発生したらどうなる</t>
  </si>
  <si>
    <t>食中毒の危険性はどこでもあるもの</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</si>
  <si>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2"/>
  </si>
  <si>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</si>
  <si>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</si>
  <si>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</si>
  <si>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2"/>
  </si>
  <si>
    <t>保健所の検査が入る</t>
  </si>
  <si>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2"/>
  </si>
  <si>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</si>
  <si>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</si>
  <si>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2"/>
  </si>
  <si>
    <t>原因を知って予防することが重要</t>
  </si>
  <si>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2"/>
  </si>
  <si>
    <t>ノロウイルス指数平年同等　散発事故発生</t>
    <rPh sb="6" eb="8">
      <t>シスウ</t>
    </rPh>
    <rPh sb="8" eb="10">
      <t>ヘイネン</t>
    </rPh>
    <rPh sb="10" eb="12">
      <t>ドウトウ</t>
    </rPh>
    <rPh sb="13" eb="15">
      <t>サンパツ</t>
    </rPh>
    <rPh sb="15" eb="17">
      <t>ジコ</t>
    </rPh>
    <rPh sb="17" eb="19">
      <t>ハッセイ</t>
    </rPh>
    <phoneticPr fontId="5"/>
  </si>
  <si>
    <t>出典:東京都感染症情報センター</t>
    <rPh sb="0" eb="2">
      <t>シュッテン</t>
    </rPh>
    <rPh sb="3" eb="6">
      <t>トウキョウト</t>
    </rPh>
    <rPh sb="6" eb="9">
      <t>カンセンショウ</t>
    </rPh>
    <rPh sb="9" eb="11">
      <t>ジョウホウ</t>
    </rPh>
    <phoneticPr fontId="5"/>
  </si>
  <si>
    <t xml:space="preserve"> </t>
    <phoneticPr fontId="84"/>
  </si>
  <si>
    <t>　　　　レベル5</t>
    <phoneticPr fontId="5"/>
  </si>
  <si>
    <t>　　　　レベル4</t>
    <phoneticPr fontId="5"/>
  </si>
  <si>
    <t>　　　　レベル3</t>
    <phoneticPr fontId="5"/>
  </si>
  <si>
    <r>
      <t xml:space="preserve">　    </t>
    </r>
    <r>
      <rPr>
        <sz val="9"/>
        <rFont val="ＭＳ Ｐゴシック"/>
        <family val="3"/>
        <charset val="128"/>
      </rPr>
      <t>レベル2</t>
    </r>
    <phoneticPr fontId="5"/>
  </si>
  <si>
    <r>
      <t xml:space="preserve">       </t>
    </r>
    <r>
      <rPr>
        <sz val="9"/>
        <rFont val="ＭＳ Ｐゴシック"/>
        <family val="3"/>
        <charset val="128"/>
      </rPr>
      <t xml:space="preserve"> レベル1</t>
    </r>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</si>
  <si>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</si>
  <si>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</si>
  <si>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</si>
  <si>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</si>
  <si>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</si>
  <si>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</si>
  <si>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</si>
  <si>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</si>
  <si>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</si>
  <si>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</si>
  <si>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</si>
  <si>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</si>
  <si>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r>
      <t>大量発症事故（業種／内容）　　</t>
    </r>
    <r>
      <rPr>
        <b/>
        <sz val="12"/>
        <color indexed="53"/>
        <rFont val="ＭＳ Ｐゴシック"/>
        <family val="3"/>
        <charset val="128"/>
      </rPr>
      <t>今週 　, 　</t>
    </r>
    <r>
      <rPr>
        <b/>
        <sz val="12"/>
        <rFont val="ＭＳ Ｐゴシック"/>
        <family val="3"/>
        <charset val="128"/>
      </rPr>
      <t>先週</t>
    </r>
    <rPh sb="0" eb="2">
      <t>タイリョウ</t>
    </rPh>
    <rPh sb="2" eb="4">
      <t>ハッショウ</t>
    </rPh>
    <rPh sb="4" eb="6">
      <t>ジコ</t>
    </rPh>
    <rPh sb="7" eb="9">
      <t>ギョウシュ</t>
    </rPh>
    <rPh sb="10" eb="12">
      <t>ナイヨウ</t>
    </rPh>
    <rPh sb="15" eb="17">
      <t>コンシュウ</t>
    </rPh>
    <rPh sb="22" eb="24">
      <t>センシュウ</t>
    </rPh>
    <phoneticPr fontId="5"/>
  </si>
  <si>
    <t>ニュースソース</t>
  </si>
  <si>
    <t>日時</t>
    <rPh sb="0" eb="2">
      <t>ニチジ</t>
    </rPh>
    <phoneticPr fontId="5"/>
  </si>
  <si>
    <t>北海道</t>
  </si>
  <si>
    <t>北海道</t>
    <rPh sb="0" eb="3">
      <t>ホッカイドウ</t>
    </rPh>
    <phoneticPr fontId="84"/>
  </si>
  <si>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</si>
  <si>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</si>
  <si>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</si>
  <si>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</si>
  <si>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</si>
  <si>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</si>
  <si>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</si>
  <si>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</si>
  <si>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</si>
  <si>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</si>
  <si>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</si>
  <si>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</si>
  <si>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</si>
  <si>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</si>
  <si>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</si>
  <si>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</si>
  <si>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</si>
  <si>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</si>
  <si>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</si>
  <si>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</si>
  <si>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</si>
  <si>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</si>
  <si>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</si>
  <si>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</si>
  <si>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</si>
  <si>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</si>
  <si>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</si>
  <si>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</si>
  <si>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</si>
  <si>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</si>
  <si>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</si>
  <si>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</si>
  <si>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</si>
  <si>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</si>
  <si>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</si>
  <si>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</si>
  <si>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</si>
  <si>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</si>
  <si>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</si>
  <si>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</si>
  <si>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</si>
  <si>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</si>
  <si>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</si>
  <si>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</si>
  <si>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</si>
  <si>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</si>
  <si>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今週</t>
    <rPh sb="0" eb="2">
      <t>コンシュウ</t>
    </rPh>
    <phoneticPr fontId="5"/>
  </si>
  <si>
    <t>管理レベル「1」　</t>
    <phoneticPr fontId="5"/>
  </si>
  <si>
    <t>先週に比べて全国平均は</t>
    <phoneticPr fontId="5"/>
  </si>
  <si>
    <t>　：先週より</t>
  </si>
  <si>
    <t>東京都は</t>
  </si>
  <si>
    <t>　：先週より</t>
    <phoneticPr fontId="5"/>
  </si>
  <si>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</si>
  <si>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</si>
  <si>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</si>
  <si>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県内で流行・食中毒原因が一件以上報告される
定点観測値が2.00を超える
5.00未満</t>
    <rPh sb="41" eb="43">
      <t>ミマン</t>
    </rPh>
    <phoneticPr fontId="84"/>
  </si>
  <si>
    <t>【情報共有】　週間・情報収集/情報共有は月一回以上
【体調管理】従業員の健康チェックは続ける</t>
    <phoneticPr fontId="84"/>
  </si>
  <si>
    <t>　　　　　　　　　　　　　　　　　　　　　　　　　　　　　　　　　　　　</t>
    <phoneticPr fontId="5"/>
  </si>
  <si>
    <t>毎週　　ひとつ　　覚えていきましょう</t>
    <phoneticPr fontId="5"/>
  </si>
  <si>
    <t>発生</t>
    <rPh sb="0" eb="2">
      <t>ハッセイ</t>
    </rPh>
    <phoneticPr fontId="5"/>
  </si>
  <si>
    <t>ソース</t>
    <phoneticPr fontId="5"/>
  </si>
  <si>
    <t>日付</t>
    <rPh sb="0" eb="2">
      <t>ヒヅケ</t>
    </rPh>
    <phoneticPr fontId="5"/>
  </si>
  <si>
    <t xml:space="preserve">                        </t>
    <phoneticPr fontId="5"/>
  </si>
  <si>
    <t>1類感染症</t>
  </si>
  <si>
    <t>報告なし</t>
    <rPh sb="0" eb="2">
      <t>ホウコク</t>
    </rPh>
    <phoneticPr fontId="5"/>
  </si>
  <si>
    <t xml:space="preserve">
</t>
    <phoneticPr fontId="84"/>
  </si>
  <si>
    <t>2類感染症</t>
    <phoneticPr fontId="5"/>
  </si>
  <si>
    <t>指定感染症 新型コロナウイルス感染症</t>
    <phoneticPr fontId="5"/>
  </si>
  <si>
    <t>厚生労働省：国内の発生状況など
https://www.mhlw.go.jp/stf/covid-19/kokunainohasseijoukyou.html#h2_1
厚生労働省：データからわかる－新型コロナウイルス感染症情報－
https：//covid19.mhlw.go.jp/</t>
    <phoneticPr fontId="84"/>
  </si>
  <si>
    <t>https://www.mhlw.go.jp/stf/covid-19/kokunainohasseijoukyou.html#h2_1</t>
    <phoneticPr fontId="84"/>
  </si>
  <si>
    <t>厚生労働省：データからわかる－新型コロナウイルス感染症情報－</t>
    <phoneticPr fontId="84"/>
  </si>
  <si>
    <t>https：//covid19.mhlw.go.jp/</t>
    <phoneticPr fontId="84"/>
  </si>
  <si>
    <t>3類感染症</t>
    <phoneticPr fontId="5"/>
  </si>
  <si>
    <t>腸管出血性大腸菌感染症</t>
    <phoneticPr fontId="5"/>
  </si>
  <si>
    <t>4類感染症</t>
    <phoneticPr fontId="84"/>
  </si>
  <si>
    <t>5類感染症</t>
    <phoneticPr fontId="5"/>
  </si>
  <si>
    <t>インフルエンザ
と
新型コロナ</t>
    <rPh sb="10" eb="12">
      <t>シンガタ</t>
    </rPh>
    <phoneticPr fontId="84"/>
  </si>
  <si>
    <t>注意</t>
    <rPh sb="0" eb="2">
      <t>チュウイ</t>
    </rPh>
    <phoneticPr fontId="84"/>
  </si>
  <si>
    <t>国・地域</t>
    <rPh sb="0" eb="1">
      <t>クニ</t>
    </rPh>
    <rPh sb="2" eb="4">
      <t>チイキ</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</si>
  <si>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</si>
  <si>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t xml:space="preserve"> </t>
    <phoneticPr fontId="15"/>
  </si>
  <si>
    <r>
      <t>全国 報告数推移　　　　　　</t>
    </r>
    <r>
      <rPr>
        <b/>
        <sz val="11"/>
        <rFont val="ＭＳ Ｐゴシック"/>
        <family val="3"/>
        <charset val="128"/>
      </rPr>
      <t>届出患者数（人）</t>
    </r>
    <rPh sb="14" eb="16">
      <t>トドケデ</t>
    </rPh>
    <rPh sb="16" eb="19">
      <t>カンジャスウ</t>
    </rPh>
    <rPh sb="20" eb="21">
      <t>ニン</t>
    </rPh>
    <phoneticPr fontId="5"/>
  </si>
  <si>
    <t>1月</t>
    <rPh sb="1" eb="2">
      <t>ガツ</t>
    </rPh>
    <phoneticPr fontId="84"/>
  </si>
  <si>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</si>
  <si>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</si>
  <si>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</si>
  <si>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</si>
  <si>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</si>
  <si>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</si>
  <si>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</si>
  <si>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</si>
  <si>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</si>
  <si>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</si>
  <si>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</si>
  <si>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</si>
  <si>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</si>
  <si>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84"/>
  </si>
  <si>
    <t>2024年</t>
    <rPh sb="4" eb="5">
      <t>ネン</t>
    </rPh>
    <phoneticPr fontId="84"/>
  </si>
  <si>
    <t>2023年</t>
    <phoneticPr fontId="5"/>
  </si>
  <si>
    <t>2022年</t>
    <phoneticPr fontId="5"/>
  </si>
  <si>
    <t>2021年</t>
  </si>
  <si>
    <t>2020年</t>
    <phoneticPr fontId="5"/>
  </si>
  <si>
    <t>2019年</t>
    <phoneticPr fontId="5"/>
  </si>
  <si>
    <t>2019年</t>
    <rPh sb="4" eb="5">
      <t>ネン</t>
    </rPh>
    <phoneticPr fontId="5"/>
  </si>
  <si>
    <t>2018年</t>
    <phoneticPr fontId="5"/>
  </si>
  <si>
    <t>2017年</t>
    <phoneticPr fontId="5"/>
  </si>
  <si>
    <t>2016年</t>
    <phoneticPr fontId="5"/>
  </si>
  <si>
    <t>2015年</t>
    <phoneticPr fontId="5"/>
  </si>
  <si>
    <t>2014年</t>
    <phoneticPr fontId="5"/>
  </si>
  <si>
    <t>2013年</t>
    <phoneticPr fontId="5"/>
  </si>
  <si>
    <t>2012年</t>
    <phoneticPr fontId="5"/>
  </si>
  <si>
    <t>2011年</t>
  </si>
  <si>
    <t>腸管出血性大腸菌</t>
    <rPh sb="0" eb="2">
      <t>チョウカン</t>
    </rPh>
    <rPh sb="2" eb="5">
      <t>シュッケツセイ</t>
    </rPh>
    <rPh sb="5" eb="8">
      <t>ダイチョウキン</t>
    </rPh>
    <phoneticPr fontId="5"/>
  </si>
  <si>
    <t>赤痢</t>
    <rPh sb="0" eb="2">
      <t>セキリ</t>
    </rPh>
    <phoneticPr fontId="5"/>
  </si>
  <si>
    <t>※2023年 第11週（3/13～3/19）  現在</t>
    <phoneticPr fontId="84"/>
  </si>
  <si>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</si>
  <si>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</si>
  <si>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発表</t>
    <rPh sb="0" eb="2">
      <t>ハッピョウ</t>
    </rPh>
    <phoneticPr fontId="5"/>
  </si>
  <si>
    <t>掲載日</t>
    <rPh sb="0" eb="3">
      <t>ケイサイビ</t>
    </rPh>
    <phoneticPr fontId="5"/>
  </si>
  <si>
    <t>　</t>
    <phoneticPr fontId="29"/>
  </si>
  <si>
    <r>
      <rPr>
        <sz val="11"/>
        <color rgb="FFFFC000"/>
        <rFont val="ＭＳ Ｐゴシック"/>
        <family val="3"/>
        <charset val="128"/>
        <scheme val="minor"/>
      </rPr>
      <t xml:space="preserve">  ■</t>
    </r>
    <r>
      <rPr>
        <sz val="9"/>
        <color theme="1"/>
        <rFont val="ＭＳ Ｐゴシック"/>
        <family val="3"/>
        <charset val="128"/>
        <scheme val="minor"/>
      </rPr>
      <t>賞味消費期限</t>
    </r>
    <r>
      <rPr>
        <sz val="11"/>
        <color theme="1"/>
        <rFont val="ＭＳ Ｐゴシック"/>
        <family val="3"/>
        <charset val="128"/>
        <scheme val="minor"/>
      </rPr>
      <t>　</t>
    </r>
    <r>
      <rPr>
        <sz val="11"/>
        <color rgb="FF6EF729"/>
        <rFont val="ＭＳ Ｐゴシック"/>
        <family val="3"/>
        <charset val="128"/>
        <scheme val="minor"/>
      </rPr>
      <t>■</t>
    </r>
    <r>
      <rPr>
        <sz val="9"/>
        <color theme="1"/>
        <rFont val="ＭＳ Ｐゴシック"/>
        <family val="3"/>
        <charset val="128"/>
        <scheme val="minor"/>
      </rPr>
      <t>アレルギー</t>
    </r>
    <r>
      <rPr>
        <sz val="11"/>
        <color theme="5" tint="0.39997558519241921"/>
        <rFont val="ＭＳ Ｐゴシック"/>
        <family val="3"/>
        <charset val="128"/>
        <scheme val="minor"/>
      </rPr>
      <t>■</t>
    </r>
    <r>
      <rPr>
        <sz val="8"/>
        <color theme="1"/>
        <rFont val="ＭＳ Ｐゴシック"/>
        <family val="3"/>
        <charset val="128"/>
        <scheme val="minor"/>
      </rPr>
      <t>残留添加物・農薬</t>
    </r>
    <r>
      <rPr>
        <sz val="11"/>
        <color theme="1"/>
        <rFont val="ＭＳ Ｐゴシック"/>
        <family val="3"/>
        <charset val="128"/>
        <scheme val="minor"/>
      </rPr>
      <t xml:space="preserve">  </t>
    </r>
    <r>
      <rPr>
        <sz val="11"/>
        <color theme="0" tint="-0.14999847407452621"/>
        <rFont val="ＭＳ Ｐゴシック"/>
        <family val="3"/>
        <charset val="128"/>
        <scheme val="minor"/>
      </rPr>
      <t>■</t>
    </r>
    <r>
      <rPr>
        <sz val="11"/>
        <color theme="1"/>
        <rFont val="ＭＳ Ｐゴシック"/>
        <family val="3"/>
        <charset val="128"/>
        <scheme val="minor"/>
      </rPr>
      <t>異物　</t>
    </r>
    <r>
      <rPr>
        <sz val="11"/>
        <color theme="7" tint="0.39997558519241921"/>
        <rFont val="ＭＳ Ｐゴシック"/>
        <family val="3"/>
        <charset val="128"/>
        <scheme val="minor"/>
      </rPr>
      <t>　■</t>
    </r>
    <r>
      <rPr>
        <sz val="11"/>
        <color theme="1"/>
        <rFont val="ＭＳ Ｐゴシック"/>
        <family val="3"/>
        <charset val="128"/>
        <scheme val="minor"/>
      </rPr>
      <t>細菌　　</t>
    </r>
    <r>
      <rPr>
        <sz val="11"/>
        <color indexed="40"/>
        <rFont val="ＭＳ Ｐゴシック"/>
        <family val="3"/>
        <charset val="128"/>
        <scheme val="minor"/>
      </rPr>
      <t>■</t>
    </r>
    <r>
      <rPr>
        <sz val="11"/>
        <color theme="1"/>
        <rFont val="ＭＳ Ｐゴシック"/>
        <family val="3"/>
        <charset val="128"/>
        <scheme val="minor"/>
      </rPr>
      <t>表示ミス     □</t>
    </r>
    <r>
      <rPr>
        <b/>
        <sz val="11"/>
        <color theme="1"/>
        <rFont val="ＭＳ Ｐゴシック"/>
        <family val="3"/>
        <charset val="128"/>
        <scheme val="minor"/>
      </rPr>
      <t>その他</t>
    </r>
    <phoneticPr fontId="5"/>
  </si>
  <si>
    <t>計</t>
    <rPh sb="0" eb="1">
      <t>ケイ</t>
    </rPh>
    <phoneticPr fontId="29"/>
  </si>
  <si>
    <t>注意　本件は「リコールプラス」「リコールナビ」のホームページより引用しています。詳細に関してはリンク先ＨＰよりご確認ください。</t>
    <rPh sb="0" eb="2">
      <t>チュウイ</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</si>
  <si>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</si>
  <si>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賞味</t>
    <rPh sb="0" eb="2">
      <t>ショウミ</t>
    </rPh>
    <phoneticPr fontId="84"/>
  </si>
  <si>
    <t>アレルゲン</t>
    <phoneticPr fontId="84"/>
  </si>
  <si>
    <t>残留</t>
    <rPh sb="0" eb="2">
      <t>ザンリュウ</t>
    </rPh>
    <phoneticPr fontId="84"/>
  </si>
  <si>
    <t>異物</t>
    <rPh sb="0" eb="2">
      <t>イブツ</t>
    </rPh>
    <phoneticPr fontId="84"/>
  </si>
  <si>
    <t>細菌</t>
    <rPh sb="0" eb="2">
      <t>サイキン</t>
    </rPh>
    <phoneticPr fontId="84"/>
  </si>
  <si>
    <t>表示</t>
    <rPh sb="0" eb="2">
      <t>ヒョウジ</t>
    </rPh>
    <phoneticPr fontId="84"/>
  </si>
  <si>
    <t>その他</t>
    <rPh sb="2" eb="3">
      <t>タ</t>
    </rPh>
    <phoneticPr fontId="84"/>
  </si>
  <si>
    <t>インフルエンザ新型</t>
    <rPh sb="7" eb="9">
      <t>シンガタ</t>
    </rPh>
    <phoneticPr fontId="84"/>
  </si>
  <si>
    <t>コロナウイルス感染症</t>
    <rPh sb="7" eb="10">
      <t>カンセンショウ</t>
    </rPh>
    <phoneticPr fontId="84"/>
  </si>
  <si>
    <t>報告数</t>
    <rPh sb="0" eb="3">
      <t>ホウコクスウ</t>
    </rPh>
    <phoneticPr fontId="84"/>
  </si>
  <si>
    <t>総数</t>
    <rPh sb="0" eb="2">
      <t>ソウスウ</t>
    </rPh>
    <phoneticPr fontId="84"/>
  </si>
  <si>
    <t>男性</t>
    <rPh sb="0" eb="2">
      <t>ダンセイ</t>
    </rPh>
    <phoneticPr fontId="84"/>
  </si>
  <si>
    <t>女性</t>
    <rPh sb="0" eb="2">
      <t>ジョセイ</t>
    </rPh>
    <phoneticPr fontId="84"/>
  </si>
  <si>
    <t>なお、情報提供ページは提供者側により短期間で削除される場合もあります。予めご了解ください。</t>
    <phoneticPr fontId="5"/>
  </si>
  <si>
    <t>列1</t>
    <phoneticPr fontId="29"/>
  </si>
  <si>
    <t>列2</t>
    <phoneticPr fontId="29"/>
  </si>
  <si>
    <t xml:space="preserve">業者
 </t>
    <rPh sb="0" eb="2">
      <t>ギョウシャ</t>
    </rPh>
    <phoneticPr fontId="5"/>
  </si>
  <si>
    <t>急増注意</t>
    <rPh sb="0" eb="2">
      <t>キュウゾウ</t>
    </rPh>
    <rPh sb="2" eb="4">
      <t>チュウイ</t>
    </rPh>
    <phoneticPr fontId="5"/>
  </si>
  <si>
    <t>（最近５年間の週値の比較） ノロウイルスの感染周期は4年ですね　2024年は警戒年度です</t>
    <rPh sb="1" eb="3">
      <t>サイキン</t>
    </rPh>
    <rPh sb="3" eb="6">
      <t>ゴネンカン</t>
    </rPh>
    <rPh sb="7" eb="8">
      <t>シュウ</t>
    </rPh>
    <rPh sb="8" eb="9">
      <t>アタイ</t>
    </rPh>
    <rPh sb="10" eb="12">
      <t>ヒカク</t>
    </rPh>
    <rPh sb="21" eb="25">
      <t>カンセンシュウキ</t>
    </rPh>
    <rPh sb="27" eb="28">
      <t>ネン</t>
    </rPh>
    <rPh sb="36" eb="37">
      <t>ネン</t>
    </rPh>
    <rPh sb="38" eb="42">
      <t>ケイカイネンド</t>
    </rPh>
    <phoneticPr fontId="5"/>
  </si>
  <si>
    <t>★数年間では、平均的比率でノロウイルス継続</t>
    <rPh sb="0" eb="21">
      <t>ヘイキンテキヒリツケイゾク</t>
    </rPh>
    <phoneticPr fontId="5"/>
  </si>
  <si>
    <t>　</t>
    <phoneticPr fontId="84"/>
  </si>
  <si>
    <t>静岡県</t>
    <phoneticPr fontId="84"/>
  </si>
  <si>
    <t>結核例　257例</t>
    <rPh sb="7" eb="8">
      <t>レイ</t>
    </rPh>
    <phoneticPr fontId="5"/>
  </si>
  <si>
    <t>と</t>
    <phoneticPr fontId="84"/>
  </si>
  <si>
    <t>2024/37週</t>
    <phoneticPr fontId="84"/>
  </si>
  <si>
    <t>2024/38週</t>
    <phoneticPr fontId="84"/>
  </si>
  <si>
    <t>鹿児島市保健所は２５日、提供した弁当で食中毒が発生したとして、弁当店ハーモニープレイス（東開町）を同日から３日間の営業停止処分にしたと発表した。１６人に下痢や吐き気などの症状があり、うち１２人と調理従事者の便などから、遺伝子型が同一のノロウイルスが検出された。</t>
    <phoneticPr fontId="84"/>
  </si>
  <si>
    <t>南日本新聞</t>
    <rPh sb="0" eb="1">
      <t>ミナミ</t>
    </rPh>
    <rPh sb="1" eb="5">
      <t>ニホンシンブン</t>
    </rPh>
    <phoneticPr fontId="84"/>
  </si>
  <si>
    <t>※2024年 第38週（9/16～9/22） 現在</t>
    <phoneticPr fontId="5"/>
  </si>
  <si>
    <t>小島商店の活躍に絶大な支援
次なるカミナシのビジネスモデル
技能支援、生産性向上、施設保持
聞き漏らせない!!</t>
    <rPh sb="0" eb="2">
      <t>コジマ</t>
    </rPh>
    <rPh sb="2" eb="4">
      <t>ショウテン</t>
    </rPh>
    <rPh sb="5" eb="7">
      <t>カツヤク</t>
    </rPh>
    <rPh sb="8" eb="10">
      <t>ゼツダイ</t>
    </rPh>
    <rPh sb="11" eb="13">
      <t>シエン</t>
    </rPh>
    <rPh sb="15" eb="16">
      <t>ツギ</t>
    </rPh>
    <rPh sb="31" eb="35">
      <t>ギノウシエン</t>
    </rPh>
    <rPh sb="36" eb="41">
      <t>セイサンセイコウジョウ</t>
    </rPh>
    <rPh sb="42" eb="44">
      <t>シセツ</t>
    </rPh>
    <rPh sb="44" eb="46">
      <t>ホジ</t>
    </rPh>
    <rPh sb="47" eb="48">
      <t>キ</t>
    </rPh>
    <rPh sb="49" eb="50">
      <t>モ</t>
    </rPh>
    <phoneticPr fontId="84"/>
  </si>
  <si>
    <t>小島商店は高価格商品をスパーにも提供
大型小売業界が求める　これからの生鮮品　　　パートナー企業に求める企業姿勢</t>
    <rPh sb="0" eb="2">
      <t>コジマ</t>
    </rPh>
    <rPh sb="2" eb="4">
      <t>ショウテン</t>
    </rPh>
    <rPh sb="5" eb="10">
      <t>コウカカクショウヒン</t>
    </rPh>
    <rPh sb="16" eb="18">
      <t>テイキョウ</t>
    </rPh>
    <rPh sb="20" eb="22">
      <t>オオガタ</t>
    </rPh>
    <rPh sb="22" eb="26">
      <t>コウリギョウカイ</t>
    </rPh>
    <rPh sb="27" eb="28">
      <t>モト</t>
    </rPh>
    <rPh sb="36" eb="38">
      <t>セイセン</t>
    </rPh>
    <rPh sb="38" eb="39">
      <t>ヒン</t>
    </rPh>
    <rPh sb="47" eb="49">
      <t>キギョウ</t>
    </rPh>
    <rPh sb="50" eb="51">
      <t>モト</t>
    </rPh>
    <rPh sb="53" eb="57">
      <t>キギョウシセイ</t>
    </rPh>
    <phoneticPr fontId="84"/>
  </si>
  <si>
    <t>来週10月9日　10:30～12:00  東京ビックサイト2024FSJ
FS-01セミナーもうすぐ事前予約締め切り　200名様限定</t>
    <rPh sb="0" eb="2">
      <t>ライシュウ</t>
    </rPh>
    <rPh sb="4" eb="5">
      <t>ガツ</t>
    </rPh>
    <rPh sb="6" eb="7">
      <t>カ</t>
    </rPh>
    <rPh sb="21" eb="23">
      <t>トウキョウ</t>
    </rPh>
    <rPh sb="50" eb="54">
      <t>ジゼンヨヤク</t>
    </rPh>
    <rPh sb="54" eb="55">
      <t>シ</t>
    </rPh>
    <rPh sb="56" eb="57">
      <t>キ</t>
    </rPh>
    <rPh sb="62" eb="64">
      <t>メイサマ</t>
    </rPh>
    <rPh sb="64" eb="66">
      <t>ゲンテイ</t>
    </rPh>
    <phoneticPr fontId="84"/>
  </si>
  <si>
    <t>いますぐ申し込みましょう</t>
    <rPh sb="4" eb="5">
      <t>モウ</t>
    </rPh>
    <rPh sb="6" eb="7">
      <t>コ</t>
    </rPh>
    <phoneticPr fontId="84"/>
  </si>
  <si>
    <r>
      <rPr>
        <b/>
        <sz val="16"/>
        <color theme="1"/>
        <rFont val="HG創英ﾌﾟﾚｾﾞﾝｽEB"/>
        <family val="1"/>
        <charset val="128"/>
      </rPr>
      <t>食品安全の追求とビジネスチャンスの相乗効果　好事例企業</t>
    </r>
    <r>
      <rPr>
        <b/>
        <sz val="14"/>
        <color theme="1"/>
        <rFont val="HG創英角ｺﾞｼｯｸUB"/>
        <family val="3"/>
        <charset val="128"/>
      </rPr>
      <t xml:space="preserve">
</t>
    </r>
    <r>
      <rPr>
        <b/>
        <sz val="14"/>
        <color theme="1"/>
        <rFont val="ＭＳ Ｐゴシック"/>
        <family val="2"/>
        <charset val="128"/>
      </rPr>
      <t>1933年　創業　
1964年　東京オリンピック　　帝国ホテル村上料理長
2010年　ISO9001　　　　　　　銀座百貨店　高級しゃぶしゃぶ店
2017年　JFS-B　　　　　　　　東京駅、品川駅、新宿駅、大宮駅
2024年　更なる挑戦　　　　　 高級食材提供、グローバル展開</t>
    </r>
    <rPh sb="0" eb="2">
      <t>ショクヒン</t>
    </rPh>
    <rPh sb="2" eb="4">
      <t>アンゼン</t>
    </rPh>
    <rPh sb="5" eb="7">
      <t>ツイキュウ</t>
    </rPh>
    <rPh sb="17" eb="21">
      <t>ソウジョウコウカ</t>
    </rPh>
    <rPh sb="22" eb="25">
      <t>コウジレイ</t>
    </rPh>
    <rPh sb="25" eb="27">
      <t>キギョウ</t>
    </rPh>
    <rPh sb="32" eb="33">
      <t>ネン</t>
    </rPh>
    <rPh sb="34" eb="36">
      <t>ソウギョウ</t>
    </rPh>
    <rPh sb="42" eb="43">
      <t>ネン</t>
    </rPh>
    <rPh sb="44" eb="46">
      <t>トウキョウ</t>
    </rPh>
    <rPh sb="54" eb="56">
      <t>テイコク</t>
    </rPh>
    <rPh sb="59" eb="61">
      <t>ムラカミ</t>
    </rPh>
    <rPh sb="61" eb="64">
      <t>リョウリチョウ</t>
    </rPh>
    <rPh sb="69" eb="70">
      <t>ネン</t>
    </rPh>
    <rPh sb="85" eb="87">
      <t>ギンザ</t>
    </rPh>
    <rPh sb="87" eb="90">
      <t>ヒャッカテン</t>
    </rPh>
    <rPh sb="91" eb="93">
      <t>コウキュウ</t>
    </rPh>
    <rPh sb="99" eb="100">
      <t>テン</t>
    </rPh>
    <rPh sb="105" eb="106">
      <t>ネン</t>
    </rPh>
    <rPh sb="120" eb="122">
      <t>トウキョウ</t>
    </rPh>
    <rPh sb="122" eb="123">
      <t>エキ</t>
    </rPh>
    <rPh sb="124" eb="126">
      <t>シナガワ</t>
    </rPh>
    <rPh sb="126" eb="127">
      <t>エキ</t>
    </rPh>
    <rPh sb="128" eb="131">
      <t>シンジュクエキ</t>
    </rPh>
    <rPh sb="132" eb="135">
      <t>オオミヤエキ</t>
    </rPh>
    <rPh sb="140" eb="141">
      <t>ネン</t>
    </rPh>
    <rPh sb="142" eb="143">
      <t>サラ</t>
    </rPh>
    <rPh sb="145" eb="147">
      <t>チョウセン</t>
    </rPh>
    <rPh sb="153" eb="155">
      <t>コウキュウ</t>
    </rPh>
    <rPh sb="155" eb="157">
      <t>ショクザイ</t>
    </rPh>
    <rPh sb="157" eb="159">
      <t>テイキョウ</t>
    </rPh>
    <rPh sb="165" eb="167">
      <t>テンカイ</t>
    </rPh>
    <phoneticPr fontId="84"/>
  </si>
  <si>
    <t>来週東京ビックサイト　事前受付終了間際　先着200名様</t>
    <rPh sb="0" eb="2">
      <t>ライシュウ</t>
    </rPh>
    <rPh sb="2" eb="4">
      <t>トウキョウ</t>
    </rPh>
    <rPh sb="11" eb="15">
      <t>ジゼンウケツケ</t>
    </rPh>
    <rPh sb="15" eb="19">
      <t>シュウリョウマギワ</t>
    </rPh>
    <rPh sb="20" eb="22">
      <t>センチャク</t>
    </rPh>
    <rPh sb="25" eb="26">
      <t>メイ</t>
    </rPh>
    <rPh sb="26" eb="27">
      <t>サマ</t>
    </rPh>
    <phoneticPr fontId="32"/>
  </si>
  <si>
    <t>福岡県は28日、県内の未就学児が通う施設で給食を食べた園児38人に、下痢や嘔吐の症状が出たと発表した。重症者はなく、全員快方に向かっている。食中毒や感染症の疑いがあり、保健所は園児や給食を調理した職員の便などを検査し、原因を調べている。</t>
    <phoneticPr fontId="84"/>
  </si>
  <si>
    <t>共同通信社</t>
    <phoneticPr fontId="84"/>
  </si>
  <si>
    <t xml:space="preserve"> GⅡ　38週　0例</t>
    <rPh sb="6" eb="7">
      <t>シュウ</t>
    </rPh>
    <phoneticPr fontId="5"/>
  </si>
  <si>
    <t xml:space="preserve"> GⅡ　39週　0例</t>
    <rPh sb="9" eb="10">
      <t>レイ</t>
    </rPh>
    <phoneticPr fontId="5"/>
  </si>
  <si>
    <t>今週のニュース（Noroｖｉｒｕｓ） (9/30-10/6)</t>
    <rPh sb="0" eb="2">
      <t>コンシュウ</t>
    </rPh>
    <phoneticPr fontId="5"/>
  </si>
  <si>
    <t>食中毒情報 (9/30-10/6)</t>
    <rPh sb="0" eb="3">
      <t>ショクチュウドク</t>
    </rPh>
    <rPh sb="3" eb="5">
      <t>ジョウホウ</t>
    </rPh>
    <phoneticPr fontId="5"/>
  </si>
  <si>
    <t>海外情報 (9/30-10/6)</t>
    <rPh sb="0" eb="4">
      <t>カイガイジョウホウ</t>
    </rPh>
    <phoneticPr fontId="5"/>
  </si>
  <si>
    <t>食品表示
 (9/30-10/6)</t>
    <rPh sb="0" eb="2">
      <t>ショクヒン</t>
    </rPh>
    <rPh sb="2" eb="4">
      <t>ヒョウジ</t>
    </rPh>
    <phoneticPr fontId="5"/>
  </si>
  <si>
    <t>食品表示 (9/30-10/6)</t>
    <phoneticPr fontId="5"/>
  </si>
  <si>
    <t>会食した119人のうち13人が食中毒症状訴える　松江市のホテルが5日間の営業停止処分（島根）</t>
    <phoneticPr fontId="15"/>
  </si>
  <si>
    <t>島根県</t>
    <rPh sb="0" eb="3">
      <t>シマネケン</t>
    </rPh>
    <phoneticPr fontId="15"/>
  </si>
  <si>
    <t>　松江市のホテルで会食した13人が、下痢や嘔吐などの食中毒症状を訴えていたことが分かり、松江保健所は5日、このホテルが原因の食中毒と断定し、5日間の営業停止処分としました。営業停止処分を受けたのは、松江市朝日町の松江エクセルホテル東急です。
松江市保健衛生課によると、市内の事業所の社員119人が10月2日に松江エクセルホテル東急で会食し、その後このうち13人に下痢や嘔吐などの症状があることが分かりました。
松江保健所は、このホテルが提供した食事が原因とする食中毒と断定し、10月5日から5日間の営業停止処分としました。患者に入院した者はなく、全員が快方に向かっているということです。
2024年に松江市内で発生した食中毒はこれで3件目です。</t>
    <phoneticPr fontId="15"/>
  </si>
  <si>
    <t>https://news.goo.ne.jp/article/tsk_tv/region/tsk_tv-2024100500000005.html</t>
    <phoneticPr fontId="15"/>
  </si>
  <si>
    <t>山陰ニュース</t>
    <rPh sb="0" eb="2">
      <t>サンイン</t>
    </rPh>
    <phoneticPr fontId="15"/>
  </si>
  <si>
    <t>山口県</t>
    <rPh sb="2" eb="3">
      <t>ケン</t>
    </rPh>
    <phoneticPr fontId="15"/>
  </si>
  <si>
    <t>山口市の店で調理の弁当で食中毒 ３日間の営業停止処分</t>
    <phoneticPr fontId="15"/>
  </si>
  <si>
    <t>NHK</t>
    <phoneticPr fontId="15"/>
  </si>
  <si>
    <t>https://www3.nhk.or.jp/lnews/yamaguchi/20241005/4060021379.html</t>
    <phoneticPr fontId="15"/>
  </si>
  <si>
    <t xml:space="preserve">弘前市の飲食店で食中毒発生 4人が発熱や腹痛を訴え1週間の営業停止 | TBS NEWS DIG 
</t>
    <phoneticPr fontId="15"/>
  </si>
  <si>
    <t xml:space="preserve">    青森県弘前市の飲食店で食事をした4人が食中毒の症状を訴え、弘前市保健所はカンピロバクターによる食中毒と断定し、この店舗を今月10日まで7日間の営業停止としました。食中毒があったのは、弘前市の飲食店「うまいもん処　竈」です。
弘前市保健所によりますと、先月25日にこの飲食店をグループで利用した、30代男性3人と40代女性1人が発熱や腹痛、下痢などの症状を訴えたということです。保健所は3人の便からカンピロバクター・ジェジュニが検出されたことや、4人が共通して食べたものは店で提供された食事に限られることから、この店が原因の食中毒と断定し、今月10日までの1週間、営業停止を命じました。
店では当日、鶏レバーのたたきや焼き鳥の盛り合わせなどが提供されていました。</t>
    <phoneticPr fontId="15"/>
  </si>
  <si>
    <t>https://newsdig.tbs.co.jp/articles/-/1471211?display=1</t>
    <phoneticPr fontId="15"/>
  </si>
  <si>
    <t>青森テレビ</t>
    <rPh sb="0" eb="2">
      <t>アオモリ</t>
    </rPh>
    <phoneticPr fontId="15"/>
  </si>
  <si>
    <t>青森県</t>
    <rPh sb="0" eb="3">
      <t>アオモリケン</t>
    </rPh>
    <phoneticPr fontId="15"/>
  </si>
  <si>
    <t>今月（１０月）、山口市内の弁当店で調理した弁当を食べた８０人が下痢などの症状を訴え、保健所は弁当が原因の食中毒と断定し、店を５日から３日間の営業停止処分にしました。県によりますと、今月２日に山口市の弁当店、「お弁当のいずみ」が調理した弁当を食べた同じグループの１０代から６０代までの男女あわせて８０人が、下痢や腹痛の症状を訴えました。
入院した人はおらず、全員が快方に向かっているということです。
８０人が食べた弁当は同じで、調査の結果、症状を訴えた人の便と弁当の「大根とそぼろのコンソメ煮」から、食中毒を引き起こす「ウエルシュ菌」が検出されたということです。このため、保健所は弁当が原因による食中毒と断定し、この店を５日から３日間の営業停止処分としました。食中毒を防ぐため、県は、加熱調理した煮物などでも▼なるべく早く食べ、▼保存するときは放置せずに冷蔵するほか、▼再加熱する際も十分に熱を通すなどの対策を呼びかけています。</t>
    <phoneticPr fontId="15"/>
  </si>
  <si>
    <t xml:space="preserve">津の飲食店で15人食中毒 三重県が営業禁止処分（伊勢新聞） </t>
    <phoneticPr fontId="15"/>
  </si>
  <si>
    <t>伊勢新聞</t>
    <phoneticPr fontId="15"/>
  </si>
  <si>
    <t>　三重県は４日、津市久居新町の飲食店「十笑（トワラ）」で食事をした19―55歳の男女15人が下痢などの症状を訴えたと発表した。県は同店で提供された食事が原因の食中毒と断定。同日付で同店を営業禁止処分にした。県によると、15人は先月20日に職場の同僚らで同店を利用し、同21―24日にかけて腹痛や発熱などを発症。入院した人はおらず、全員が既に回復した。当日は鶏刺身、焼き鳥、串かつ、手羽先などが提供された。患者を診察した松阪市内の医療機関が先月24日、保健所に連絡して発覚。便検査で複数の患者からカンピロバクター・ジェジュニが検出されたという。保健所は衛生管理の改善が確認でき次第、同店の営業再開を認める。
　県内では先月、伊勢市と津市、桑名市の飲食店で計３件の食中毒が相次いで発生。いずれも患者への便検査でカンピロバクター・ジェジュニが検出された。県は鶏肉などの仕入れ先を調べると共に、肉料理の十分な加熱を呼びかけている。</t>
    <phoneticPr fontId="15"/>
  </si>
  <si>
    <t>三重県</t>
    <rPh sb="0" eb="3">
      <t>ミエケン</t>
    </rPh>
    <phoneticPr fontId="15"/>
  </si>
  <si>
    <t>https://topics.smt.docomo.ne.jp/article/ise/region/ise-20241005100010?utm_source=dnews&amp;utm_medium=article&amp;utm_campaign=contentsmatch6</t>
    <phoneticPr fontId="15"/>
  </si>
  <si>
    <t xml:space="preserve">機内食にゴキブリのような虫が混入か。半分食べ終えたところで気づく→乗客は体調不良を訴え </t>
    <phoneticPr fontId="84"/>
  </si>
  <si>
    <t>https://www.buzzfeed.com/jp/kaitotakashima/air-india-flight-meal</t>
    <phoneticPr fontId="84"/>
  </si>
  <si>
    <t>インド</t>
    <phoneticPr fontId="84"/>
  </si>
  <si>
    <t>アニサキス…回転寿司店の女性客、腹痛が襲う 昼にアジ、サンマなどの握り寿司を食べ …</t>
    <phoneticPr fontId="15"/>
  </si>
  <si>
    <t xml:space="preserve">埼玉新聞 </t>
    <phoneticPr fontId="15"/>
  </si>
  <si>
    <t>埼玉県</t>
    <rPh sb="0" eb="3">
      <t>サイタマケン</t>
    </rPh>
    <phoneticPr fontId="15"/>
  </si>
  <si>
    <t>さいたま市は4日、同市浦和区東高砂町のすし店「佐渡廻転寿司　弁慶　浦和パルコ店」で食事をした30代の女性1人＝東京都＝からアニサキスが検出されたと発表した。市は食品衛生法に基づき、同店を同日の1日間の営業停止処分とした。市生活衛生課によると、女性は9月30日に2人で来店。午後1時半ごろ、アジやサンマなどの握り寿司を食べ、同日午後8時ごろ、腹痛の症状を訴えて翌日、医療機関を受診した。一緒に食事した男性に症状はなかった。東京都からの通報を受けて、市保健所が調査。潜伏期間などからアニサキス食中毒と判断した。アニサキスは、カツオやサバ、イワシなどにいる寄生虫で、加熱や冷凍により死滅する。</t>
    <phoneticPr fontId="15"/>
  </si>
  <si>
    <t>https://www.saitama-np.co.jp/articles/103508/postDetail</t>
    <phoneticPr fontId="15"/>
  </si>
  <si>
    <t>米スタバ、破格待遇でＣＥＯ招聘／不振脱却に新手、回復策を模索</t>
    <phoneticPr fontId="84"/>
  </si>
  <si>
    <t>不振が続く米スターバックスが、経営立て直しに動き出した。外食大手で実績を上げた敏腕経営者を、リモートワークを認めるといった異例とも言える「破格待遇」でCEOとして招聘。長引くインフレで消費者に節約志向が広がる中、新手を打つことで遠のいた客足の回復策を模索する。スタバは今年8月、2023年からCEOを務めたラクスマン・ナラシムハン氏の退任を発表。後任にメキシコ料理チェーン「チポトレ・メキシカン・グリル」トップのブライアン・ニコル氏が9月に就いた。
　ニコル氏は18年からCEOとしてチポトレを率い、店舗で発生した食中毒問題などで低迷していた同社を経営再建した。ニコル氏の在任中、チポトレの売上高は2倍、株価は8倍に上昇した。もっとも話題となったのはその待遇だ。欧米メディアによると、ニコル氏には収入補償として7500万ドル（約110億円）相当のスタバ株が付与されるほか、入社時に1千万ドルの移籍金も支払われる。年俸は160万ドルで、業績に応じて数百万ドル単位のボーナスも上乗せされる。</t>
    <phoneticPr fontId="84"/>
  </si>
  <si>
    <t>https://www.shikoku-np.co.jp/national/economy/20241004000466</t>
    <phoneticPr fontId="84"/>
  </si>
  <si>
    <t>米国</t>
    <rPh sb="0" eb="2">
      <t>ベイコク</t>
    </rPh>
    <phoneticPr fontId="84"/>
  </si>
  <si>
    <t xml:space="preserve">「入院を決断しなかったら家で呼吸が止まっていた」 36歳俳優がギラン・バレー症候群に 突然の ... </t>
    <phoneticPr fontId="15"/>
  </si>
  <si>
    <t>　原因として、通常は風邪や下痢、細菌の感染症（カンピロバクター食中毒など）、新型コロナ感染、予防接種といった「先行感染」から始まる。先行感染に対し、体内では細菌やウイルスを攻撃する抗体ができるが、一部の抗体が誤って自身の末梢神経への攻撃を始めてしまう。その結果、筋力低下や手足のしびれにつながるという。これに三澤氏は、「カンピロバクター食中毒が1000人起きても、ギラン・バレーを発症するのは1人とされる。遺伝的な背景もあるのではと言われている」と補足した。通常であれば「4週間ほどの間にピークを迎えて、良くなってくる」というが、小堀さんに先行感染はあったのか。「風邪かはわからないが、だるさや目ヤニが出る感覚があった。ただ、仕事に支障が出るほどではなかった」と、気にかけなかった。発症する可能性は「0歳から100歳まで全年齢層にある」と三澤氏。「0歳の赤ちゃんが『バタバタしない』と母親が小児科に連れてきたケースもある」。また、「コロナ禍ではマスクをしている人が多く、ギラン・バレー症候群も減った」ということだ。
■「治療できる病気」 一方で症状に個人差「重症だと回復しにくくなる」「ギラン・バレー症候群」の経過
　初期段階では、まず神経の通りを電気で調べる「神経伝導検査」を行うという。三澤氏は、「抗体検査は結果が出るのに時間がかかる。急性期は抗体の結果を見ずに、免疫グロブリン療法や、透析のような血漿浄化療法などの治療に入る」と説明。　小堀さんは免疫グロブリン療法を2度受けたという。「2週間経って指が動き出してから、少しずつ体が動くようになった。ICUでは幻覚や幻聴もあったが、意識がはっきりすると、『治るのか』と不安で寝られなかった」。細菌・ウイルス感染自体は防ぐことが困難なため、ギラン・バレーの発症リスクを減らすことはできるものの、具体的な予防方法はない。その上で、三澤氏は重症化を防ぐ必要性を語る。「重症になると、神経に傷が残り回復しにくくなるので、ピーク時に重症化させないよう治療を行う。ただ後遺症が残る人もいるため、新たな治療の開発が求められている。神経をいかに傷つけないかが重要だ」。</t>
    <phoneticPr fontId="15"/>
  </si>
  <si>
    <t>-</t>
    <phoneticPr fontId="15"/>
  </si>
  <si>
    <t>ABEMA TIMES</t>
    <phoneticPr fontId="15"/>
  </si>
  <si>
    <t>https://news.yahoo.co.jp/articles/777269f3f6a0e630c968d3d80a9bdecfc353d931?page=2</t>
    <phoneticPr fontId="15"/>
  </si>
  <si>
    <t xml:space="preserve">食中毒の発生 - 京都市 </t>
    <phoneticPr fontId="15"/>
  </si>
  <si>
    <t>京都府</t>
    <rPh sb="0" eb="3">
      <t>キョウトフ</t>
    </rPh>
    <phoneticPr fontId="15"/>
  </si>
  <si>
    <t xml:space="preserve">令和６年９月２５日（水）、市民から京都市保健所に、「９月１８日（水）に３人で京都市内の飲食店を利用したところ３人が下痢、腹痛、発熱等の症状を訴えている。」との届出がありました。京都市保健所が食中毒疑い事件として調査したところ、発症者に共通する食事が当該施設で提供された食事のみであることを確認するとともに、発症者３人の便からカンピロバクター・ジェジュニが検出されたため、本日、食中毒と断定し、営業者に３日間の営業停止を命令しました。
　 原因施設 　 所 在 地 京都市下京区綾小路通新町東入ル四条町３６９番地コーポ綾小路１０２ 
　 屋号　　　 もつ鍋 行天ぎょうてん
 　業種 　　　飲食店営業 </t>
    <phoneticPr fontId="15"/>
  </si>
  <si>
    <t>京都市保健所</t>
    <phoneticPr fontId="15"/>
  </si>
  <si>
    <t>https://www.city.kyoto.lg.jp/hokenfukushi/cmsfiles/contents/0000110/110109/20240930houdou.pdf</t>
    <phoneticPr fontId="15"/>
  </si>
  <si>
    <t>桑名の飲食店で４人食中毒　三重県が営業禁止処分</t>
    <phoneticPr fontId="15"/>
  </si>
  <si>
    <t>　三重県は30日、桑名市矢田の飲食店「炭焼やきとり伍右ェ門」で食事をした30―60歳の男女４人が下痢などの症状を訴えたと発表した。県は同店で提供された食事が原因の食中毒と断定。同日付で同店を営業禁止処分にした。県によると、４人のうち２人は19日、残りの２人は21日に同店を利用。21―23日にかけて腹痛や発熱などを発症。入院した人はおらず、全員が既に回復した。当日は焼き鳥や「きもさし」「ささみアボガド」などが提供された。患者を診察した桑名市の医療機関が28日、桑名保健所に連絡したことをきっかけに発覚。患者への便検査でカンピロバクター・ジェジュニが検出された。保健所は衛生管理の改善が確認でき次第、同店の営業再開を認める。県内では今月、伊勢市と津市の飲食店で計２件の食中毒が発生。いずれも患者への便検査でカンピロバクター・ジェジュニが検出されたという。県は鶏肉などの仕入れ先を調べると共に、肉料理の十分な加熱を呼びかけている。</t>
    <phoneticPr fontId="15"/>
  </si>
  <si>
    <t>https://www.isenp.co.jp/2024/10/01/117371/</t>
    <phoneticPr fontId="15"/>
  </si>
  <si>
    <t>毒キノコでバター炒め　家族3人搬送　山梨</t>
    <phoneticPr fontId="15"/>
  </si>
  <si>
    <t>グッド！モーニング</t>
    <phoneticPr fontId="15"/>
  </si>
  <si>
    <t xml:space="preserve">26日、山梨県に住む家族3人が、知人からもらった野生のキノコをバター炒めにして食べたところ、吐き気や嘔吐（おうと）などの症状が出て病院に搬送されました。県が残っていたキノコを調べた結果、食べたのは毒がある「ツキヨタケ」だったということです。
　ツキヨタケは、ヒラタケやムキタケ、シイタケといった食用のキノコと似ているため、食中毒が多く発生しています。
　山梨県は、素人判断で安易に野生のキノコを食べないよう注意を呼び掛けています。
</t>
    <phoneticPr fontId="15"/>
  </si>
  <si>
    <t>https://news.goo.ne.jp/article/tvasahinews/nation/tvasahinews-000374971.html</t>
    <phoneticPr fontId="15"/>
  </si>
  <si>
    <t>山梨県</t>
    <rPh sb="0" eb="3">
      <t>ヤマナシケン</t>
    </rPh>
    <phoneticPr fontId="15"/>
  </si>
  <si>
    <t>　今週のお題(鳥肉の加熱不足に注意：カンピロバクタ－が怖い)</t>
    <rPh sb="27" eb="28">
      <t>コワ</t>
    </rPh>
    <phoneticPr fontId="5"/>
  </si>
  <si>
    <t>　↓　職場の先輩は、以下のことを理解して　わかり易く　指導しましょう　↓</t>
    <phoneticPr fontId="5"/>
  </si>
  <si>
    <t xml:space="preserve"> 　鳥肉の加熱不足でカンピロバクタ－食中毒が多発しています</t>
    <rPh sb="18" eb="21">
      <t>ショクチュウドク</t>
    </rPh>
    <rPh sb="22" eb="24">
      <t>タハツ</t>
    </rPh>
    <phoneticPr fontId="5"/>
  </si>
  <si>
    <t>　いま最も注意すべき食中毒菌の徹底予防対策.</t>
    <phoneticPr fontId="5"/>
  </si>
  <si>
    <t>★カンピロバクター食中毒対策のポイントは、「加熱」と「消毒」です。肉の色が変わるまでしっかりと加熱することで菌は死にます。目安は、75度以上の熱で数分間（中心の温度が75度以上で1分間）しっかり火を通すことです。
★原因食材は鶏肉です。ササミの湯通し程度では死滅しないと考えてください。また前述したように、この菌はわずかな数であっても感染する恐れがあるので、二次汚染に注意することがとても大事です。肉を触った手でサラダを作ったり、肉を切った包丁やまな板でカマボコなど生食用品を切ったりすると、その菌は簡単にほかの食材に広がります。肉を扱った手や調理器具はしっかり洗い、またアルコール消毒、漂白剤、塩素消毒などこまめに行いましょう。</t>
    <rPh sb="235" eb="236">
      <t>ヨウ</t>
    </rPh>
    <rPh sb="236" eb="237">
      <t>ヒン</t>
    </rPh>
    <phoneticPr fontId="5"/>
  </si>
  <si>
    <t>★カンピロバクターに罹ったら病院に行けば治る。美味しければ何でも出す。
客が注文するから出している。今まで食中毒は経験していないから食べても大丈夫。
これらはすべて大間違いです。
★カンピロバクターの危険性
①ギラン・バレー症候群(自己免疫疾患)のリスクを上げるといわれています。
一般に免疫能というのは、その病原体にさらされるほど上昇します。
そして免疫能が上昇しすぎて自分の体まで攻撃する状態を自己免疫状態といいます。
②抗菌薬が効かないカンピロバクターが誕生しています。 鶏の飼育に欠かせない抗生物質の大量使用が原因です。このような鶏に感染しているカンピロバクターの多くは、薬剤が効かない耐性菌です。</t>
    <rPh sb="29" eb="30">
      <t>ナン</t>
    </rPh>
    <rPh sb="32" eb="33">
      <t>ダ</t>
    </rPh>
    <rPh sb="36" eb="37">
      <t>キャク</t>
    </rPh>
    <rPh sb="38" eb="40">
      <t>チュウモン</t>
    </rPh>
    <rPh sb="44" eb="45">
      <t>ダ</t>
    </rPh>
    <rPh sb="50" eb="51">
      <t>イマ</t>
    </rPh>
    <rPh sb="53" eb="56">
      <t>ショクチュウドク</t>
    </rPh>
    <rPh sb="57" eb="59">
      <t>ケイケン</t>
    </rPh>
    <rPh sb="66" eb="67">
      <t>タ</t>
    </rPh>
    <rPh sb="70" eb="73">
      <t>ダイジョウブ</t>
    </rPh>
    <rPh sb="82" eb="85">
      <t>オオマチガ</t>
    </rPh>
    <rPh sb="112" eb="115">
      <t>ショウコウグン</t>
    </rPh>
    <rPh sb="186" eb="188">
      <t>ジブン</t>
    </rPh>
    <rPh sb="189" eb="190">
      <t>カラダ</t>
    </rPh>
    <rPh sb="192" eb="194">
      <t>コウゲキ</t>
    </rPh>
    <rPh sb="196" eb="198">
      <t>ジョウタイ</t>
    </rPh>
    <rPh sb="201" eb="203">
      <t>メンエキ</t>
    </rPh>
    <rPh sb="203" eb="205">
      <t>ジョウタイ</t>
    </rPh>
    <rPh sb="256" eb="258">
      <t>シヨウ</t>
    </rPh>
    <rPh sb="259" eb="261">
      <t>ゲンイン</t>
    </rPh>
    <rPh sb="286" eb="287">
      <t>オオ</t>
    </rPh>
    <rPh sb="290" eb="292">
      <t>ヤクザイ</t>
    </rPh>
    <rPh sb="293" eb="294">
      <t>キ</t>
    </rPh>
    <phoneticPr fontId="5"/>
  </si>
  <si>
    <t>回収＆返金</t>
  </si>
  <si>
    <t>ごと</t>
  </si>
  <si>
    <t>デリシア</t>
  </si>
  <si>
    <t>回収</t>
  </si>
  <si>
    <t>サンコー</t>
  </si>
  <si>
    <t>回収＆交換</t>
  </si>
  <si>
    <t>井原水産</t>
  </si>
  <si>
    <t>回収＆返金/交換</t>
  </si>
  <si>
    <t>南淡路農業公園</t>
  </si>
  <si>
    <t>ムソー</t>
  </si>
  <si>
    <t>フィールコーポレ...</t>
  </si>
  <si>
    <t>コンビボックス</t>
  </si>
  <si>
    <t>インターフレッシ...</t>
  </si>
  <si>
    <t>マツモト</t>
  </si>
  <si>
    <t>彩り野菜のつくね巻 一部ラベル誤貼付で特定原材料表示欠落</t>
  </si>
  <si>
    <t>札幌食品サービス...</t>
  </si>
  <si>
    <t>そぼろ味噌味 一部カビ発生の恐れ</t>
  </si>
  <si>
    <t>ウジエスーパー</t>
  </si>
  <si>
    <t>桃生店 手羽元炙り焼きチキン 一部アレルギー表示欠落</t>
  </si>
  <si>
    <t>川津食品</t>
  </si>
  <si>
    <t>ゆずグラッセ 一部異物混入の恐れ</t>
  </si>
  <si>
    <t>蔵王銘販</t>
  </si>
  <si>
    <t>楽天イーグルスざっくりポテトえび味 一部酸化臭</t>
  </si>
  <si>
    <t>ライフコーポレー...</t>
  </si>
  <si>
    <t>あまに豚切りおとし味噌漬け 一部賞味期限誤表示</t>
  </si>
  <si>
    <t>永谷園</t>
  </si>
  <si>
    <t>みそ汁太郎 一部シール不良で漏れの恐れコメントあり</t>
  </si>
  <si>
    <t>丸美屋</t>
  </si>
  <si>
    <t>トントン奴とうふ 一部シール不良で水漏れの恐れ</t>
  </si>
  <si>
    <t>京急ストア</t>
  </si>
  <si>
    <t>ベーコン(スライス) 一部ラベル誤貼付で特定原材料表示欠落</t>
  </si>
  <si>
    <t>イオンリテール</t>
  </si>
  <si>
    <t>てりやきチキンピッツァ他 一部アレルゲン(ごま)表示欠落</t>
  </si>
  <si>
    <t>エコス</t>
  </si>
  <si>
    <t>シュークリーム(冷凍) 一部賞味期限切れ販売</t>
  </si>
  <si>
    <t>フレッシュデポ</t>
  </si>
  <si>
    <t>石臼引き 生そば 一部賞味期限誤表示</t>
  </si>
  <si>
    <t>イオンリテールス...</t>
  </si>
  <si>
    <t>金沢八景店 大粒肉焼売 一部特定原材料表示欠落</t>
  </si>
  <si>
    <t>ニュー・クイック...</t>
  </si>
  <si>
    <t>直火焼ローストビーフ他 一部保存温度誤表示</t>
  </si>
  <si>
    <t>戸田屋</t>
  </si>
  <si>
    <t>もぐもぐあんぱん 一部カビ発生の恐れコメントあり</t>
  </si>
  <si>
    <t>近鉄百貨店</t>
  </si>
  <si>
    <t>奈良店 トロ入りにぎり盛合せ 一部消費期限誤表示</t>
  </si>
  <si>
    <t>楠昌</t>
  </si>
  <si>
    <t>奄美の塩ラスク 一部カビ発生の恐れコメントあり</t>
  </si>
  <si>
    <t>熊谷食品</t>
  </si>
  <si>
    <t>身欠にしん寿し 一部保存方法誤表示</t>
  </si>
  <si>
    <t>点天</t>
  </si>
  <si>
    <t>和風だし餃子 一部消費期限シール添付漏れ</t>
  </si>
  <si>
    <t>山本佐太郎商店</t>
  </si>
  <si>
    <t>大地のおやつ マヨピー 一部特定原材料(卵)表示欠落</t>
  </si>
  <si>
    <t>大阪屋</t>
  </si>
  <si>
    <t>KINTOUN baby castella 一部カビ発生の恐れ</t>
  </si>
  <si>
    <t>イオンビッグ</t>
  </si>
  <si>
    <t>天ぷら盛合せ(舞茸天) 一部ラベル誤貼付で特定原材料表示欠落</t>
  </si>
  <si>
    <t>森田フーズ</t>
  </si>
  <si>
    <t>親鶏生団子 一部アレルゲン表示欠落</t>
  </si>
  <si>
    <t>海浜幕張店 ハム類,ソーセージ類 一部保存温度逸脱</t>
  </si>
  <si>
    <t>フルタ製菓</t>
  </si>
  <si>
    <t>特濃ミルククッキー 一部で異臭コメントあり</t>
  </si>
  <si>
    <t>神戸物産</t>
  </si>
  <si>
    <t>ココナッツブラウニー 一部カビ発生の恐れコメントあり</t>
  </si>
  <si>
    <t>エース</t>
  </si>
  <si>
    <t>真富士屋めんつゆ(関東風,関西風) 一部保存温度逸脱</t>
  </si>
  <si>
    <t>フラット・クラフ...</t>
  </si>
  <si>
    <t>ギー・イージー 一部カビ発生の恐れ</t>
  </si>
  <si>
    <t>村岡食品工業</t>
  </si>
  <si>
    <t>玉こんにゃくピリ辛醤油味 一部カビ発生の恐れ</t>
  </si>
  <si>
    <t>殿さま蓮根</t>
  </si>
  <si>
    <t>からし蓮根(丸揚,スティック) 一部賞味期限誤表示</t>
  </si>
  <si>
    <t>サトマップ</t>
  </si>
  <si>
    <t>トライフィン 一部異物混入の恐れ</t>
  </si>
  <si>
    <t>マックスバリュ東...</t>
  </si>
  <si>
    <t>するめいか唐揚げ 一部アレルゲン表示欠落</t>
  </si>
  <si>
    <t>アオリイカ 一部賞味期限誤表示</t>
  </si>
  <si>
    <t>穂高店 昆布塩さば 一部消費期限誤表記</t>
  </si>
  <si>
    <t>元気ソースせん、元気あまからせん 一部金属片混入の恐れ</t>
  </si>
  <si>
    <t>エビチーⓇ 一部脱酸素剤破損による異物混入の恐れ</t>
  </si>
  <si>
    <t>コアラと島プリン 一部賞味期限誤表記</t>
  </si>
  <si>
    <t>焼そば(全粒粉入り) 一部に虫発生の恐れ</t>
  </si>
  <si>
    <t>クオリテ名東高針店 むしたこお刺身用 一部消費期限誤表記</t>
  </si>
  <si>
    <t>イエスマート仙台店 タコキムチ 一部消費期限誤表記</t>
  </si>
  <si>
    <t>エクストラバージンオリーブオイルギフト 一部化粧箱の賞味期限誤表記</t>
  </si>
  <si>
    <t>2024年第37週</t>
    <rPh sb="4" eb="5">
      <t>ネン</t>
    </rPh>
    <rPh sb="5" eb="6">
      <t>ダイ</t>
    </rPh>
    <rPh sb="8" eb="9">
      <t>シュウ</t>
    </rPh>
    <phoneticPr fontId="84"/>
  </si>
  <si>
    <t>2024年第38週</t>
    <rPh sb="4" eb="5">
      <t>ネン</t>
    </rPh>
    <rPh sb="5" eb="6">
      <t>ダイ</t>
    </rPh>
    <rPh sb="8" eb="9">
      <t>シュウ</t>
    </rPh>
    <phoneticPr fontId="84"/>
  </si>
  <si>
    <r>
      <t xml:space="preserve">対前週
</t>
    </r>
    <r>
      <rPr>
        <b/>
        <sz val="14"/>
        <color rgb="FFFF0000"/>
        <rFont val="ＭＳ Ｐゴシック"/>
        <family val="3"/>
        <charset val="128"/>
      </rPr>
      <t>インフルエンザ 　　     　     8%   増加</t>
    </r>
    <r>
      <rPr>
        <b/>
        <sz val="11"/>
        <color rgb="FFFF0000"/>
        <rFont val="ＭＳ Ｐゴシック"/>
        <family val="3"/>
        <charset val="128"/>
      </rPr>
      <t xml:space="preserve">
</t>
    </r>
    <r>
      <rPr>
        <b/>
        <sz val="14"/>
        <color rgb="FF0070C0"/>
        <rFont val="ＭＳ Ｐゴシック"/>
        <family val="3"/>
        <charset val="128"/>
      </rPr>
      <t>新型コロナウイルス        -21% 　減少</t>
    </r>
    <rPh sb="0" eb="3">
      <t>タイゼンシュウゾウカゾウカ</t>
    </rPh>
    <rPh sb="30" eb="32">
      <t>ゾウカ</t>
    </rPh>
    <rPh sb="56" eb="58">
      <t>ゲンショウ</t>
    </rPh>
    <phoneticPr fontId="84"/>
  </si>
  <si>
    <t>2024年第38週（9月16日〜9月22日）</t>
    <phoneticPr fontId="84"/>
  </si>
  <si>
    <t>細菌性赤痢3例‌ ‌
菌種：S. flexneri（B群）1例＿感染地域：フィリピン‌‌‌‌‌‌‌‌‌S. sonnei（D群）2例＿感染地域：神奈川県2例</t>
    <phoneticPr fontId="84"/>
  </si>
  <si>
    <t>腸管出血性大腸菌感染症109例（有症者71例、うちHUS‌1例）
‌感染地域：‌ ‌国内74例、兵庫県/韓国1例、韓国9例、イタリア1例、カザフスタン1例、ベトナム1例、国外（国不明）1例、国内・国外不明21例
‌国内の感染地域：‌‌愛知県6例、群馬県5例、東京都5例、神奈川県5例、大阪府5例、山口県5例、新潟県4例、北海道3例、兵庫県3例、栃木県2例、埼玉県2例、富山県2例、静岡県2例、岡山県2例、広島県2例、
福岡県2例、鹿児島県2例、青森県1例、岩手県1例、宮城県1例、山形県1例、茨城県1例、千葉県1例、京都府1例、奈良県1例、徳島県1例、熊本県1例、国内（都道府県不明）7例</t>
    <phoneticPr fontId="84"/>
  </si>
  <si>
    <t>年齢群：‌‌0歳（1 例 ）、1歳（3 例 ）、2歳（1 例 ）、3歳（4 例 ）、4歳（3 例 ）、
5歳（1 例 ）、8歳（1 例 ）、10代（16例）、20代（26例）、30代（16例）、40 代（ 9 例 ）、 50代（10例）、60 代（ 6 例 ）、 70代（7例）、80 代（4 例 ）、90代以上（1例）</t>
    <phoneticPr fontId="84"/>
  </si>
  <si>
    <t>腸チフス1例‌</t>
    <phoneticPr fontId="5"/>
  </si>
  <si>
    <t>感染地域：インド</t>
    <phoneticPr fontId="84"/>
  </si>
  <si>
    <t>血清群・毒素型：‌ ‌O157‌VT2（30例）、O157‌VT1・VT2（27例）、O26‌VT1（13例）、O103‌VT1（5例）、O111‌ VT1（2例）、
O121‌VT2（2例）、O128‌VT1・VT2（1例）、O145‌VT2（1例）、O146‌VT2‌（1例）、O157‌VT1（1例）、O168‌VT2（1例）、
O18‌VT2（1例）、O55‌VT1（1例）、O8‌ VT2（1例）、その他・不明（22例）
累積報告数：‌ ‌2,617例（有症者1,656例、うちHUS‌46例．死亡なし）</t>
    <phoneticPr fontId="84"/>
  </si>
  <si>
    <t>E型肝炎9例‌
　　　感染地域（感染源）：‌北海道1例（生の鹿肉）、埼玉県1例（不明）、
　　　三重県1例（不明）、国内（都道府県不明）3例（馬刺し1例、不明2例）、
　　　台湾/中国1例（不明）、国内・国外不明2例（不明2例）
A型肝炎5例‌
　　　感染地域：福岡県1例、インド1例、キルギス1例、国内・国外不明2例</t>
    <phoneticPr fontId="84"/>
  </si>
  <si>
    <t>レジオネラ症52例（肺炎型50例、ポンティアック熱型1例、無症状病原体保有者1例）
‌感染地域：北海道6例、愛知県4例、茨城県2例、栃木県2例、群馬県2例、埼玉県2例、千葉県2例、徳島県2例、福岡県2例、
青森県1例、宮城県1例、山形県1例、東京都1例、神奈川県1例、新潟県1例、石川県1例、山梨県1例、静岡県1例、三重県1例、　　広島県1例、長崎県1例、熊本県1例、沖縄県1例、国内（都道府県不明）5例、中国1例、国内・国外不明8例
‌年齢群：30代（1例）、40代（1例）、50代（11例）、60代（12例）、70代（12例）、80代（12例）、90代以上（3例）
累積報告数：1,660例</t>
    <phoneticPr fontId="84"/>
  </si>
  <si>
    <t xml:space="preserve">アメーバ赤痢9例（腸管アメーバ症8例、腸管外アメーバ症1例）
‌　　感染地域：‌群馬県1例、愛知県1例、大阪府1例、佐賀県1例、国内（都道府県不明）1例、国内・国外不明4例
‌　　感染経路：性的 接 触 1 例（ 異 性 間 ）、経口感染1例、その他・不明7例
ウイルス性肝炎4例‌ B型肝炎ウイルス3例＿感染経路：‌性的 接 触 1 例（ 異 性 間 ）、その他・不明2例
</t>
    <phoneticPr fontId="84"/>
  </si>
  <si>
    <t>※2024年 第39週（9/23～9/29） 現在</t>
    <phoneticPr fontId="5"/>
  </si>
  <si>
    <t>2024年</t>
    <phoneticPr fontId="5"/>
  </si>
  <si>
    <t>平年並み</t>
    <rPh sb="0" eb="3">
      <t>ヘイネンナ</t>
    </rPh>
    <phoneticPr fontId="84"/>
  </si>
  <si>
    <t>　上位2種目(賞味期限・アレルギー表記ミス)で全体の　(51%)</t>
    <rPh sb="1" eb="3">
      <t>ジョウイ</t>
    </rPh>
    <rPh sb="4" eb="6">
      <t>シュモク</t>
    </rPh>
    <rPh sb="7" eb="11">
      <t>ショウミキゲン</t>
    </rPh>
    <rPh sb="17" eb="19">
      <t>ヒョウキ</t>
    </rPh>
    <rPh sb="23" eb="25">
      <t>ゼンタイ</t>
    </rPh>
    <phoneticPr fontId="5"/>
  </si>
  <si>
    <t xml:space="preserve">株式会社仙令平庄における加工魚介類の不適正表示に対する措置について - 農林水産省 </t>
    <phoneticPr fontId="84"/>
  </si>
  <si>
    <t>　農林水産省は、株式会社仙令平庄（本社：千葉県柏市若柴91番地32。法人番号4040001065852。以下「仙令平庄」という。）が小分け加工する加工魚介類3商品について、輸入品であるにもかかわらず原産国名「中国」を表示しない等の不適正な表示をし、少なくとも令和3年8月9日から令和6年7月24日までの間に、合計19,319パックを一般用加工食品として卸売業者に販売したことを確認しました。このため、本日、仙令平庄に対し、食品表示法に基づき、表示の是正と併せて、原因の究明・分析の徹底、再発防止対策の実施等について指示を行いました。
　農林水産省東北農政局及び独立行政法人農林水産消費安全技術センターが、令和6年7月16日から9月13日までの間、仙令平庄釜石工場（岩手県釜石市新浜町一丁目1番6号）及び仙令平庄仙台支社（宮城県仙台市若林区卸町4-7-8仙台水産ビル4F）に対し、食品表示法（平成25年法律第70号。以下「法」という。）第8条第2項及び第9条第1項の規定に基づく立入検査等を行いました。この結果、農林水産省は、仙令平庄が自ら小分け加工する加工魚介類について、以下の行為を行っていたことを確認しました（別紙1参照）。
（1）加工魚介類（商品名「するめいかソーメン」）について、原材料名を原材料に占める重量の割合の高いものから順に表示せず、輸入品であるにもかかわらず表示すべき原産国名「中国」を不表示、原材料に「するめいか」を使用していないにもかかわらず名称及び商品表面に「するめいかソーメン」と表示、及び原材料に使用した「ペルー産」のいかを「国産」と表示、また、加工魚介類（商品名「焼きあじ」）について、輸入品であるにもかかわらず表示すべき原産国名「ベトナム」を不表示、及び原材料に使用した「ベトナム産」のしまあじを「タイ産」と表示して、少なくとも令和3年8月9日から令和6年7月24日までの間に、「するめいかソーメン」5,144パック、「焼きあじ」9,122パックを一般用加工食品として卸売業者に販売したこと。
（2）加工魚介類（商品名「炙り焼きえいひれ」）について、表示すべき原料原産地名「えい加工品（ベトナム製造）」又は「えい加工品（えい（ベトナム））」を表示せず、少なくとも令和4年4月1日から令和6年7月24日までの間に5,053パックを一般用加工食品として卸売業者に販売したこと。
　2.措置
仙令平庄が行った上記1の（1）の行為は、法第4条第1項の規定に基づき定められた食品表示基準（平成27年内閣府令第10号。以下「基準」という。）第3条第1項の表の「原材料名」の項、第3条第2項の表の「原産国名」の項及び第9条第1項第13号の規定に、（2）の行為は基準第3条第2項の表の「原料原産地名」の項の規定に違反するものです（別紙2参照）。
このため、農林水産省は、仙令平庄に対し、法第6条第1項の規定に基づき、以下の内容の指示を行いました。</t>
    <phoneticPr fontId="84"/>
  </si>
  <si>
    <t>https://www.maff.go.jp/j/press/syouan/kansa/241004.html</t>
    <phoneticPr fontId="84"/>
  </si>
  <si>
    <t xml:space="preserve">米カリフォルニア州知事、食品ラベルの「賞味・消費期限」表示の標準化法律に署名 - ジェトロ </t>
    <phoneticPr fontId="84"/>
  </si>
  <si>
    <t>　米国カリフォルニア州のギャビン・ニューサム知事（民主党）は9月28日、州内で販売される食料品に貼付するラベルに「賞味・消費期限」を表示することを標準化する法案（AB660）に署名外部サイトへ、新しいウィンドウで開きますした。従来は「販売期限（sell by）」や「賞味期限（best before）」といったさまざまな表示が認められていたが、消費者がより安全な賞味・消費期限を認識できるように、2026年7月1日から「賞味期限〇月〇日まで（BEST if Used by）」「賞味もしくは冷凍保存期限〇月〇日まで（BEST if Used or Frozen by）」、あるいは「消費期限〇月〇日まで（USE by）」「消費期限もしくは冷蔵保存期限〇月〇日まで（USE or Freeze by）」という標準化された表示を求め、「販売期限（sell by）は禁止する。スーパーの店頭で調理済み食品を販売する際は、上記要件の期限ラベル表示に加えて、2026年7月1日以降は「包装日（Packed on）」の表示が認められる。ワインもしくは蒸留酒ベースの製品については、生産やボトル詰め、包装が行われた日付を表示しても良い。ただし、乳児用加工乳、卵、殻付き低温殺菌卵、ビールやその他の麦芽飲料は、こうした期限表示ラベルの対象外となる。
「自然資源防衛協議会（NRDC）」の9月30日の報告によると、現在、米国の店頭で販売されている食品に貼られているラベルには、鮮度や安全に消費できるといった日付など、50種類以上の表示が存在している。従来の「販売期限（sell by）」は店頭の在庫管理のために使用されていることが多く、消費者が安全に食品を消費できるための表示と勘違いされるケースもある。NRDCは、AB660が他州や連邦政府レベルの先行事例となり、食品期限の表示を標準化することで消費者が食品への出費を節約できるほか、食品廃棄物の削減を促し気候変動対策につながることに期待を示している。</t>
    <phoneticPr fontId="84"/>
  </si>
  <si>
    <t>https://www.jetro.go.jp/biznews/2024/10/3bbc4628aa69c634.html</t>
    <phoneticPr fontId="84"/>
  </si>
  <si>
    <t>令和6年度第1回インターネット都政モニターアンケート結果　食品の安全性について</t>
    <phoneticPr fontId="84"/>
  </si>
  <si>
    <t xml:space="preserve">【食品の安全性に対する関心の有無】「関心がある」は全数近く（P3-4）
『関心がある（計）【注1】』97.4％、『関心がない（計）【注2】』2.6％だった。
【注1】「関心がある」74.8％、「やや関心がある」22.6％の合計
【注2】「あまり関心がない」2.6％、「関心がない」0.0％の合計（n=492）
【食品購入時の安全性への考慮】「考えている」が9割近く（P7-8）
　食品購入時に食品の安全性を考えて選択しているかは、『考えている（計）【注3】』は88.0％だった。
【注3】「考えている」42.9％、「どちらかというと考えている」45.1％の合計
【テイクアウト・デリバリーサービスの利用頻度】「利用する」【注4】が約6割（P24-25）
「利用しない　流行期【注5】にも利用していなかった」33.3％が最も高く、以下、「利用する　流行期と比べて利用頻度は変わらない」28.5％、「利用する　流行期と比べて利用頻度は減った」23.8％と続く。
【注4】「利用する　流行期と比べて増えた」9.6％、「利用する　流行期と比べて利用頻度は変わらない」28.5％、「利用する　流行期と比べて利用頻度は減った」23.8％　の合計（61.9％）
【注5】流行期：新型コロナウイルス感染症流行期（令和2年1月から令和5年5月7日まで）のこと　（n=492）
その他
</t>
    <rPh sb="583" eb="584">
      <t>タ</t>
    </rPh>
    <phoneticPr fontId="84"/>
  </si>
  <si>
    <t>https://www.metro.tokyo.lg.jp/tosei/hodohappyo/press/2024/10/03/01.html</t>
    <phoneticPr fontId="84"/>
  </si>
  <si>
    <t xml:space="preserve">【緊急】改正景品表示法の落とし穴、重要ポイント～元消費者庁専門官が解説 </t>
    <phoneticPr fontId="84"/>
  </si>
  <si>
    <t>㈱ウェルネスニュースグループ（東京都港区）は、2024年10月25日、ヘルスケア関連事業者などを対象とした「令和5年改正景品表示法セミナー」を開催します。講師として、消費者庁で景品表示法の執行に携わった経験を持ち、現在は企業向けに消費者保護関連法の法務サービスを提供している、のぞみ総合法律事務所の山田瞳弁護士をお迎えします。
　本セミナーでは、10月1日に施行された改正景品表示法の落とし穴や、実務上の注意点について学びます。開催後1カ月間、アーカイブ配信も行います。
　令和5年改正景品表示法（以下「改正法」）は、2023年5月10日に成立し、同年5月17日に公布されました。一部の規定（弁明の機会の付与の通知の方式）を除き10月1日に施行されました。
　改正法では、不当表示の疑いがある表示を行った事業者が、自ら是正措置計画を申請する「確約手続」が導入されます。これにより、事業者が自主的に取り組むことで柔軟かつ迅速に消費者被害の回復が図られます。一方で、悪質な不当表示に対する新たな罰則規定や、繰り返される違反行為に対する課徴金の加算規定が新設され、違反行為に対する抑止力が強化されます。
　本セミナーでは、実務において影響が大きい「確約手続」を中心に、改正法全般の概要や各規定が企業の実務に与える影響について詳しく解説します。また、近年の景品表示法の執行動向も踏まえ、過去に消費者庁で執行経験を積んだ実務経験豊富な弁護士が改正法の重要ポイントを分かりやすく説明します。消費者庁は、今年9月に改正法に関する説明会を主要な3都市で開催しました。本セミナーでは、その説明会を踏まえた上で、実務的な観点から見逃してはならない貴重なアドバイスを提供します。事前の質問も受け付けています。</t>
    <phoneticPr fontId="84"/>
  </si>
  <si>
    <t>https://prtimes.jp/main/html/rd/p/000000012.000086316.html</t>
    <phoneticPr fontId="84"/>
  </si>
  <si>
    <t xml:space="preserve">消費者庁、機能性表示食品の安全確保で新規予算 厚労省、健康被害への対応強化 </t>
    <phoneticPr fontId="84"/>
  </si>
  <si>
    <t>各省庁の2025年度予算概算要求が出そろった。消費者庁は機能性表示食品の安全確保に関する新規予算を計上。厚労省は機能性表示食品等に関する健康被害への対応強化で新規予算を要求した。
買い上げ検査を拡充
消費者庁が8月30日に発表した25年度予算概算要求額は、一般会計が169.2億円で、今年度予算比19.7％増。4つの柱として、①消費者を取り巻く取引環境の変化への対応、②消費者市民社会の実現に向けた取組の推進、③食品関係政策の総合的な推進、④消費者政策の推進に必要な基盤の整備―― を盛り込んだ。
このうち③では、「機能性表示食品における安全性確保等に向けた取組等」に新規予算3億円を計上した。サプリメント形状の機能性表示食品のＧＭＰ要件化に伴う立入検査の体制整備などを行う。立入検査先や年間の検査件数などは「これから検討する」としている。このほか、新規機能性関与成分の安全性・機能性について、専門家の意見を聴くアドバイザリーボードを導入する。</t>
    <phoneticPr fontId="84"/>
  </si>
  <si>
    <t>https://www.kenko-media.com/health_idst/archives/19584</t>
    <phoneticPr fontId="84"/>
  </si>
  <si>
    <t xml:space="preserve">デジタルツール活用による食品情報提供の仕組みを整備へ…消費者庁 | 通販通信ECMO </t>
    <phoneticPr fontId="84"/>
  </si>
  <si>
    <t>インドネシアはQRコード表示を義務づけ
デジタルツールで代替可能な情報を整理
QRコードなどを活用して、食品の情報を一般消費者へ提供する仕組みを整備するため、消費者庁は10月1日、食品表示懇談会「食品表示へのデジタルツール活用検討分科会」の初会合を開き、具体策の検討に着手した。今年度内に技術的な課題を解決するための方向性を示し、来年度以降に具体的な手法を検討する。▽関連記事
加工食品の個別表示ルール 廃止を軸に見直しへ…食品表示懇談会の分科会が検討開始
食品のパッケージ表面にも栄養成分表示…消費者庁が検討会設置
　</t>
    <phoneticPr fontId="84"/>
  </si>
  <si>
    <t>https://www.tsuhannews.jp/shopblogs/detail/73746</t>
    <phoneticPr fontId="84"/>
  </si>
  <si>
    <t xml:space="preserve">農薬入りコーヒーで 3人死亡・1人意識不明、容疑者は死亡した 85歳女性 ／慶北・奉化郡 </t>
    <phoneticPr fontId="15"/>
  </si>
  <si>
    <t>今年7月、慶尚北道奉化郡で発生した「伏日（夏の最も暑い期間の目安となる日、日本の夏の土用に当たる）農薬入りコーヒー事件」の捜査結果を警察が発表した。犯人は事件発生三日後に農薬中毒で死亡した80代の女だった。事件発生時、農薬入りコーヒーを飲んだ女性4人のうち3人は治療を受けて退院したが、残る1人はまだ意識を取り戻していない。
　慶尚北道警察庁は9月30日、「伏日農薬入りコーヒー事件」の最終捜査結果を発表し、「殺人未遂事件の容疑者として捜査してきた女（85）が死亡し、事件を『公訴権なし』として不送致とする」と発表した。つまり、容疑者が死亡したため、事件を終結するということだ。　今年の初伏（最初の伏日）だった7月15日、奉化郡奉化邑の老人憩の家で、高齢女性4人が農薬入りコーヒーを飲んだ後、相次いで重体に陥る事件が発生した。4人の胃からは殺虫剤成分を含む農薬が検出された。その後、警察は同じ老人憩の家に通う85歳の女を容疑者として見て捜査してきたという。 しかし、女は事件発生の三日後、突然農薬中毒の症状で倒れ、数日後に死亡した。
　当時、この女が遅れて農薬中毒症状に陥り、死亡したことについて、「女性は良心の呵責（かしゃく）から農薬を飲んだのではないか」と言われていた。女は倒れる前に通帳のお金をすべて引き出し、家族に渡していたことも明らかになった。　警察は老人憩の家の外部に設置されている防犯カメラ動画により、女が事件二日前の7月13日昼、誰もいない老人憩の家に一人で入っていたことを確認した。警察は「女は老人憩の家から出て家に帰ったが、女の家で発見されたたらいと食器洗い用スポンジから、被害者から検出されたのと同じ殺虫剤成分が入っている農薬が検出された」と明らかにした。警察関係者は「コーヒーに農薬を入れた後、家に帰ってきて手の甲を洗ったものと推定される」と話す。警察では、女の家の家庭菜園からも被害者が飲んだのと同じ成分の農薬を発見したとしている。　しかし、容疑者であるこの女が死亡したため、犯行動機は解明されていない。警察関係者は「老人憩の家の会員たちが花札をしていてケンカになったという証言は多数確保したが、確認はできなかった」と説明した。&lt;朝鮮日報&gt;10/1</t>
    <rPh sb="928" eb="932">
      <t>チョウセンニッポウ</t>
    </rPh>
    <phoneticPr fontId="15"/>
  </si>
  <si>
    <t xml:space="preserve">台湾、日本産食品の輸入規制を緩和(台湾、日本) | ビジネス短信 ―ジェトロの海外ニュース </t>
    <phoneticPr fontId="15"/>
  </si>
  <si>
    <r>
      <t>台湾</t>
    </r>
    <r>
      <rPr>
        <b/>
        <sz val="14"/>
        <rFont val="ＭＳ Ｐゴシック"/>
        <family val="3"/>
        <charset val="128"/>
      </rPr>
      <t>衛生福利部は9月25日、「輸入検査停止とする日本産食品の品目とその生産･製造地域外部サイトへ、新しいウィンドウで開きます」「特定の日本産食品の輸入に当たって放射性物質検査証明書を添付し、検査機関に検査を申請すべきこと外部サイトへ、新しいウィンドウで開きます」の2点の改正を公表し、即日施行した。この改正により、これまで輸入停止としていた福島県、茨城県、栃木県、群馬県、千葉県の5県の野生鳥獣肉、キノコ類、コシアブラについて、放射性物質検査証明書と産地証明書の添付を条件に、輸入停止を解除した。また、5県産を除く全ての食品について、放射性物質検査証明書の添付義務を撤廃した。一方で、産地証明の添付義務は引き続き残っている。改正の内容は次のとおり（改正箇所はそれぞれの第1項のみ）。
○輸入検査停止とする日本産食品の品目とその生産･製造地域
輸入検査停止する品目とその生産・製造地域：日本の厚生労働省が発行する「出荷制限一覧表」で流通が制限されている品目とその生産･製造地域の製品は、輸入検査を当然停止する外部サイトへ、新しいウィンドウで開きます。
検査申請者は、日本から食品を輸入する場合、「輸入食品および関係製品申請書」の製造工場欄に、別添の都道府県の名称に基づき、繁体字で産地を記入しなければならない。
第1項で規定されている製品の適用は輸出日に準拠とする。
○特定の日本産食品の輸入に当たっては、放射性物質検査証明を添付し、検査機関に検査を申請すべきこと
放射性物質検査証明の添付が必要な特定食品の品目：福島県、茨城県、栃木県、群馬県、千葉県で輸入解禁された製品外部サイトへ、新しいウィンドウで開きます。
前項で規定されている製品の適用は輸出日に準拠とする。
台湾衛生福利部は7月23日、この2点の改正案を公表し、60日間の意見募集を行っていた（2024年7月29日記事参照）。今回の改正では、7月23日付の改正案の内容をそのまま公布した。
日本の外務省は9月25日付の報道発表外部サイトへ、新しいウィンドウで開きますで、「台湾による今回の措置は、2022年2月に実施された大幅な規制緩和に続くものであり、我が国としては規制全廃に向けた更なる一歩として歓迎するとともに、残された規制が、科学的根拠に基づいて早期に撤廃されるよう、引き続き粘り強く台湾側に働きかけていく」とした。
また、日本の農林水産省も同日付でプレスリリース外部サイトへ、新しいウィンドウで開きますを発表した。同省によると、「2011年の原発事故に伴う輸入規制については49カ国・地域が既に撤廃したが、いまだに6カ国・地域が維持している。これらの輸入規制を続ける国・地域に対し、これまで2国間での会議の場や国際的な議論の場において、規制の即時撤廃を働きかけており、引き続き科学的根拠に基づかない輸入規制措置に関して、政府一丸となって、強く働きかけていく」とした。</t>
    </r>
    <phoneticPr fontId="15"/>
  </si>
  <si>
    <t xml:space="preserve">消費者庁、食品衛生基準審議会農薬・動物用医薬品部会（令和6年度第3回 商事法務ポータル NEWS </t>
    <phoneticPr fontId="15"/>
  </si>
  <si>
    <t xml:space="preserve">食品メーカーには残留農薬等消費者の安全性を明示する義務(法律)は... - Yahoo!知恵袋 </t>
    <phoneticPr fontId="15"/>
  </si>
  <si>
    <t xml:space="preserve"> </t>
    <phoneticPr fontId="15"/>
  </si>
  <si>
    <t xml:space="preserve">Q   食品メーカーには残留農薬等消費者の安全性を明示する義務(法律)はあるのでしょうか？問い合わせしても教えてくれないメーカーなどあり不信感があります。
A1   残留農薬の安全性は食品衛生法と農薬取締法で国が保証してるから、食品メーカーが安全性を明示する必要は無いよ。
     食品衛生法で個々の農作物別に個々の農薬の安全基準量を設定していて、農薬取締法で収穫時に安全基準以下まで分解されない農薬の使用方法を禁止してる。
　 安全基準量は、平均体重の人が当該農薬が使われている当該農作物を１日あたりの平均摂取量で一生毎日食べ続けても健康リスクが生じない量の100/1以下。
　 農薬は農薬取締法に基づき、国が安全性検査を経て確認している収穫時に安全基準量以下まで分解される使用方法の「適用内容」がラベルに表示されていて、適用内容に違反すれば犯罪。 
  　 出荷用の 検査も行われている。
A2 日本では、食品中の残留農薬などが消費者の健康に害を及ぼさないようにするため、いくつかの規制が設けられています。これらの規制は、消費者の安全を確保するために重要です。法律に従 
     い、消費者にはその事実をお知らせする義務があります。
     法律①: 消費者庁は、すべての農薬、飼料添加物、動物用医薬品について残留基準を設定しています。この基準は、食品安全委員会が人が摂取しても安全と評価した量の範囲で設定されます。
     法律②: ポジティブリスト制度: 基準値を超えて残留する農薬などが含まれる食品の販売や輸入は、食品衛生法により禁止されています。この制度により、基準を超える残留農薬が含まれる食品　
　 の流通が防がれます。
     法律③: 食品衛生法 生鮮品は出荷前１週間で農薬や殺虫剤など発育・増殖に資した薬品などが検査により不検出になることを要求してています。その他、消費者を守る法律は、消費者保護法、
　景表表示法などもありますので、必要な範囲でやさしく答えることが、生産者・販売者の姿勢と思われます。
違反報告  cho********さん　質問者2024/9/29 8:19
ちなみに、某食品メーカーに問い合わせしたところ、回答は以下の通りでした。原料じゃがいもにつきましては、食品衛生法に則り使用農薬の制限と、残留農薬検査の一斉分析にて適合したものを使用して製造しております。工場にて個別の検査はしておりませんが、JA（農業協同組合）を通じて原料を入荷しておりますので、食品衛生法適合確認ができております。
私的には具体的数値として知りたかったのですが、上記のような回答だと知る権利もなさそうに思えます。
</t>
    <rPh sb="713" eb="715">
      <t>リュウツウ</t>
    </rPh>
    <phoneticPr fontId="15"/>
  </si>
  <si>
    <r>
      <t>残留農薬</t>
    </r>
    <r>
      <rPr>
        <b/>
        <sz val="20"/>
        <color rgb="FF000000"/>
        <rFont val="ＭＳ Ｐゴシック"/>
        <family val="3"/>
        <charset val="128"/>
      </rPr>
      <t xml:space="preserve">  (9/30-10/6)</t>
    </r>
    <phoneticPr fontId="5"/>
  </si>
  <si>
    <t xml:space="preserve">配付資料
</t>
    <phoneticPr fontId="15"/>
  </si>
  <si>
    <t>https://prtimes.jp/main/html/rd/p/000000031.000035460.html</t>
  </si>
  <si>
    <t>https://voi.id/ja/news/421591</t>
  </si>
  <si>
    <t>https://www.jakartashimbun.com/free/detail/67709.html</t>
    <phoneticPr fontId="84"/>
  </si>
  <si>
    <r>
      <t>インドネシア政府は、2024年10月17日から国内に流通する加工食品や飲料、食品添加物などにハラル認証の取得を義務付けました。</t>
    </r>
    <r>
      <rPr>
        <b/>
        <sz val="13"/>
        <rFont val="Tahoma"/>
        <family val="3"/>
        <charset val="1"/>
      </rPr>
      <t>﻿</t>
    </r>
    <r>
      <rPr>
        <b/>
        <sz val="13"/>
        <rFont val="游ゴシック"/>
        <family val="3"/>
        <charset val="128"/>
      </rPr>
      <t xml:space="preserve">
ハラル認証は、イスラム法（シャリーア）に基づいて処理・生産されたことを示す認証で、イスラム教で禁じられている豚や牛肉、酒などが含まれていません。</t>
    </r>
    <r>
      <rPr>
        <b/>
        <sz val="13"/>
        <rFont val="Tahoma"/>
        <family val="3"/>
        <charset val="1"/>
      </rPr>
      <t>﻿</t>
    </r>
    <r>
      <rPr>
        <b/>
        <sz val="13"/>
        <rFont val="游ゴシック"/>
        <family val="3"/>
        <charset val="128"/>
      </rPr>
      <t xml:space="preserve">
インドネシアでは、2014年にハラール製品保証法（JPH法）が制定され、ハラーム製品を除く製品はハラール認証を取得する必要があります。2019年の法公布以降、5年間の取得猶予期間が設けられていましたが、この期間は終了しました。</t>
    </r>
    <r>
      <rPr>
        <b/>
        <sz val="13"/>
        <rFont val="Tahoma"/>
        <family val="3"/>
        <charset val="1"/>
      </rPr>
      <t>﻿</t>
    </r>
    <r>
      <rPr>
        <b/>
        <sz val="13"/>
        <rFont val="游ゴシック"/>
        <family val="3"/>
        <charset val="128"/>
      </rPr>
      <t xml:space="preserve">
ハラル認証の取得が義務付けられた企業は、次の対応が求められます。
規定された期限までに商品を認証する
生産プロセスの変更やスタッフへの研修、監査の実施などを行う
BPJPHやLPH、MUIなどのステークホルダーと連携し、情報をアップデートする</t>
    </r>
    <r>
      <rPr>
        <b/>
        <sz val="13"/>
        <rFont val="Tahoma"/>
        <family val="3"/>
        <charset val="1"/>
      </rPr>
      <t>﻿</t>
    </r>
    <r>
      <rPr>
        <b/>
        <sz val="13"/>
        <rFont val="游ゴシック"/>
        <family val="3"/>
        <charset val="128"/>
      </rPr>
      <t xml:space="preserve">
また、ハラル認証を取得していない商品を販売する場合は「ハラル非対応」との表示が必要となります。</t>
    </r>
    <r>
      <rPr>
        <b/>
        <sz val="13"/>
        <rFont val="Tahoma"/>
        <family val="3"/>
        <charset val="1"/>
      </rPr>
      <t>﻿</t>
    </r>
    <phoneticPr fontId="84"/>
  </si>
  <si>
    <t>https://www.bbc.com/japanese/articles/c78d419wyg2o</t>
    <phoneticPr fontId="84"/>
  </si>
  <si>
    <t>イギリスのマクドナルドの店舗と、大手スーパーマーケット向けのパン製品の製造工場で、現代の奴隷制ともいえるかたちで人々が働かされているサインがありながら、何年も見過ごされていたことが、BBCの取材でわかった。被害者16人はギャング集団によって、マクドナルドや工場での労働を強いられていた。問題の工場は、アズダ、コーポラティブ・グループ（コープ）、マークス・アンド・スペンサー（M&amp;S）、セインズベリー、テスコ、ウェイトローズといったスーパーのパンを作っていた。4人の賃金が一つの銀行口座に振り込まれるなど、奴隷労働を強くうかがわせる事象があったものの、見過ごされてきた。そのため、チェコ出身の被害者らの搾取は4年以上続いた。
　取材に対し、マクドナルドのイギリス法人は、「潜在的リスク」発見のためのシステムを改善したと説明した。一方、英小売協会は、今回の事案から協会員が学ぶとした。人身売買のネットワークは、チェコの家族によって運営されてきた。メンバーのうち6人は、新型コロナウイルス流行の影響で遅れていた刑事裁判2件で有罪となった。
この事件の多くは、報道規制により報じられてこなかった。しかし、BBCイングランドは今回、ギャング集団の犯罪の全容と、それを止める機会があったのに生かされなかった実態を明らかにする。被害者の9人は、ケンブリッジシャー州キャクストンのマクドナルドの店舗で働かされていた。また、ハートフォードシャー州ホッデスドンとロンドン北部トットナムに工場を持ち、スーパーの自社ブランド製品を製造するピタパンの会社でも9人が働いていた。両方で働いていた人物が2人いたため、被害者は全員で16人だった。</t>
    <phoneticPr fontId="84"/>
  </si>
  <si>
    <t>https://news.yahoo.co.jp/articles/af8fc3aa073b77fcc2f3df274931e72a9f46beca/images/000</t>
    <phoneticPr fontId="84"/>
  </si>
  <si>
    <t>　韓国江原道束草（カンウォンド・ソクチョ）の海鮮料理店の店主が食中毒を理由に金銭を要求する詐欺行為に遭ったと、JTBC「事件班長」が最近報じた。番組によると、事件は7月15日、店にかかってきた「4人で食事をした後、全員がおう吐、下痢をした」と主張する男性からの電話で始まった。この男性は病院代6万ウォン（約6600円）と食事代6万ウォン（約6600円）の合計12万ウォン（約1万3200円）を要求し、「非常にイライラしている」と述べた。しかし、店主は疑念を抱き、防犯カメラを確認したところ、指定された日時に4人組の来店は確認できなかった。うそを問い詰めると男性との連絡は途絶えた。店主は詐欺容疑で男性を警察に告訴した。この件の約2カ月後、この男性の存在が再び浮上した。店主の母親が経営する別の店舗に電話をかけ、また食中毒を主張して金銭を要求したのだ。店主が電話を確認した結果、声や言い回しが前回の電話と一致しており、同じ男性であることが明らかになった。警察は現在、この男性を追跡している。他にも同様の事件が複数報告されているという。</t>
    <phoneticPr fontId="84"/>
  </si>
  <si>
    <t>　インドの大手航空会社「エア・インディア」に搭乗した客が、Xに動画を投稿。機内食に「ゴキブリのような」異物が混入していると指摘した。
同社は、詳しい原因を調査している。デリー発ニューヨーク行きのフライトに搭乗した女性は、提供された機内食のオムレツのなかに、ゴキブリにみえる虫を見つけたという。女性は投稿で、一緒に連れていた2歳の幼児が「半分以上食べ終えたくらいで、機内食にゴキブリがいることに気づいた」と説明。「食中毒になった」とも主張している。 同社の広報担当者は、地元メディアに対し、投稿は9月17日に搭乗した乗客によるものであることを認めた。
　Dear Ms. Savant, we're very sorry to hear about your experience. Please share your booking details via DM so that we can investigate promptly.
— Air India (@airindia) September 28, 2024
Twitter: @airindia
Fox Businessの取材には、詳しい調査に乗り出していることを明かし、再発防止に努めると約束した。
「当社は、世界有数の航空会社に機内食を提供し、定評のあるケータリング会社と提携しています。機内食の品質を保証するため、厳格な業務工程と複数回にわたる検査を実施しています」「当社は、本件におけるお客さまの体験を懸念しており、さらなる調査のため、ケータリング会社と協議しています。今後、このような事例が再発しないよう、必要な措置を講じます」エア・インディアの機内食で異物混入が見つかったのは、これが初めてではない。
米ニューズウィーク誌によれば、2019年にも機内食にゴキブリが混入する事案が発生。2016年にも同様の事例が起きている。</t>
    <phoneticPr fontId="84"/>
  </si>
  <si>
    <t xml:space="preserve">https://guide.michelin.com/jp/ja/article/travel/all-the-key-hotels-canada-michelin-guide-jp </t>
    <phoneticPr fontId="84"/>
  </si>
  <si>
    <t>2024年9月12日、ミシュランガイドは、カナダでは初となるミシュランキーホテルのセレクションを発表しました。
ミシュランガイドには6,000軒以上のホテルが掲載されています。どれひとつとっても、ただ宿泊するだけではなく、ゲストに特別な体験を提供する施設。
5つの評価基準を満たした宿泊施設のみが、ミシュランガイドホテルセレクションとして紹介されるのです。
1. ホテル自体が旅の目的地であり、その土地ならではの体験ができる
2. 素晴らしい建築とインテリアデザイン
3. サービスの質、快適性、メンテナンスが行き届いている
4. 価格に見合った体験ができる
5. 施設の個性やユニークな特徴を反映した独自性がある
その中でもミシュランキーは、レストランにおける星のように、特に優れたホテルに授与されます。
カナダからは、3ミシュランキー2軒、2ミシュランキー8軒、1ミシュランキー23軒が掲載されました。</t>
    <phoneticPr fontId="84"/>
  </si>
  <si>
    <t xml:space="preserve">日本の大手焼き鳥チェーン「鳥貴族」の韓国１号店が２８日、ソウルの繁華街弘大に開店した。
　鳥貴族は台湾でも２０日に１号店をオープンしたばかり。年内には香港でも開店予定で、アジア市場への進出を加速させている。
　韓国では日本食がブームとなり、日本風の居酒屋も増えている。鳥貴族コリアの筒井信人代表は、焼き鳥店は韓国にあるものの高価格帯の店が多いため、「気軽に入れる店のポジションはまだ空いている。進出は絶好のタイミング」と意気込んだ。韓国では、今後５年で３００店舗への拡大を目指す。焼き鳥など商品のラインアップは日本と同じで、価格も全品一律。１品当たり４９００ウォン（約５３０円）に設定した。友人と訪れた会社員男性（３１）は、日本を訪れた際にも鳥貴族を利用したことがあるという。焼き鳥が「軟らかくておいしい」と満足した様子。価格についても「弘大周辺のお店の中では安い方だ」と話した。　
</t>
    <phoneticPr fontId="84"/>
  </si>
  <si>
    <t>https://news.livedoor.com/article/detail/27272548/</t>
    <phoneticPr fontId="84"/>
  </si>
  <si>
    <t>鳥貴族、韓国１号店オープン＝アジア市場へ進出加速</t>
    <phoneticPr fontId="84"/>
  </si>
  <si>
    <t>カゴメは2024年下期の国際事業において、24年産トマト市況低下への対応策として、トマトペーストなどトマト一次加工分野で市況に連動した価格戦略を行い、ピザソース、トマトケチャップなど二次加工分野ではグループ間連携を活用し、安定的な供給やメニュー提案力の強化により新規顧客を獲得する。上期の国際事業は、トマトペーストなど一次加工はIngomarの連結化の純増、外食向けなど二次加工は価格改定効果、外食需要拡大により増収となり、トマトペースト市況に連動した価格改定により増益だった。下期の主な施策として、北米・豪州・アジア・欧州の生産拠点が連携することで安定供給力を強化。Ingomarとのシナジー創出に向けてグローバル・アグリ・リサーチ＆ビジネスセンターとの連携を図り、農業領域において自社にはない先端技術を探索するためコーポレートベンチャーキャピタル（CVC）の設立に向けた準備を進める。
国際事業について山口聡社長は「24年の北半球でつくるトマトペーストなど一次加工品の市況価格が下方に転じることが予想されるなど、下期には不透明なリスク要素があり、来年に向けての影響も予想され、今後これを精査した段階で改めて開示する」など語った。</t>
    <phoneticPr fontId="84"/>
  </si>
  <si>
    <t>https://news.yahoo.co.jp/articles/5a69c200e17cd725882e122044315107205cd14d</t>
    <phoneticPr fontId="84"/>
  </si>
  <si>
    <t>https://www3.nhk.or.jp/news/html/20240930/k10014595681000.html</t>
    <phoneticPr fontId="84"/>
  </si>
  <si>
    <t>日本酒の人気が高まっているフランスのパリで、大規模な見本市が開かれ、大勢の人たちが各地の日本酒を楽しみました。この見本市は今回が10回目で、福島県や山形県などが初めて参加したほか、日本各地の酒蔵や酒造会社などから400種類以上の日本酒が集められました。会場を訪れた人たちは、担当者たちの説明を聞きながらグラスに注がれた日本酒を味わっていました。訪れた人たちは「製造者からの助言を得ると違いが理解できるし、微妙な部分がわかる」とか「日本酒のボトルはとてもきれいだと思う。そして味わいも違う。飲むたびに何か違うものがある」などと話していました。
見本市では、パリの有名レストランのシェフが日本酒に合った創作料理を作って提供するセッションも開かれ、参加した人たちはさまざまな料理に合う日本酒の魅力について意見を交わしていました。主催団体によりますと、日本酒のフランスへの輸出は、この10年ほどで大きく増加していて、輸出額は6倍以上となっています。
主催した団体のシルヴァン・ユエ会長は「多くの人が酒を楽しむようになっているのはワインに似ているからではなく、ワインとは違うからだ。アルコールの消費量が減少する中、日本酒とワインは市場において競争相手というより補完し合っている」と述べ、フランスにおける日本酒のさらなる広がりに期待を示していました。</t>
    <phoneticPr fontId="84"/>
  </si>
  <si>
    <t>https://www.nna.jp/news/2707408</t>
    <phoneticPr fontId="84"/>
  </si>
  <si>
    <t>日本の食品関連業者が、インドネシアのハラル（イスラム教の戒律で許されたもの）市場で販路拡大を狙っている。インドネシア政府が10月から飲食品や食肉加工品などのハラル認証取得義務化を開始する方針のため、認証を取得する企業が増えていることなどが背景にある。９月には３日間にわたって首都ジャカルタで開催された「Ｆｉアジア（アジア食品原料見本市）2024」のジャパン・パビリオンに日本・日系企業が約７社出展。ハラル認証取得商品を展示し、来場者にアピールした</t>
    <phoneticPr fontId="84"/>
  </si>
  <si>
    <t xml:space="preserve">https://www.dailysunny.com/2024/09/30/nynews240930-2/ </t>
    <phoneticPr fontId="84"/>
  </si>
  <si>
    <t>アメリカ疾病予防管理センター（CDC）は25日、ボアズヘッド（Boar’s Head）のデリ製品を感染源とするリステリア菌による食中毒の近況を報告した。過去1カ月では死者1人、入院患者2人だった。全米でこれまでに59人が食中毒を起こし、10人が死亡している。ニューヨーク州での食中毒は17人と最も多い。同州での死者は2人になった。USAトゥデーが27日伝えた。リステリア菌による食中毒は、これまでにニューヨーク、ニュージャージー、マサチューセッツ、フロリダ州など19の州で発生している。ボアズヘッド製品による健康被害が発生したのは今年7月。ボアズヘッドは同26日、レバーソーセージ（liverwurst）の自主回収を発表して、即座に20万7528パウンドの製品を店頭から引き上げた。さらに同30日には、バージニア州ジャラット工場の Strassburger ブランド製品が感染源だったと発表。同工場から出荷した製品を全て回収することにした。これまでに71品目、720万パウンドの製品を回収している。リステリア感染症は動物の腸内などに分布する細菌「リステリア・モノサイトゲネス」が引き起こす。症状は発熱、筋肉痛、頭痛、項部硬直、意識障害、バランス障害、痙攣、下痢など。高齢者や妊婦、免疫力が低下した人は重症化して死に至る場合もある。症状はインフルエンザなどと区別がつきにくい。当該食品を摂取後、インフルエンザに似た症状が出た場合はただちに医者に相談すること。
　今年6月11日〜7月17日に製造された「Boar’s Head Strassburger Brand Liverwurst made in Virginia」やアメリカ農務省（USDA）の検査マーク内に「EST.12612」「P-12612」の表示のあるデリ製品は自主回収の対象だ。</t>
    <phoneticPr fontId="84"/>
  </si>
  <si>
    <t>https://shokuhin.net/106463/2024/09/30/ryutu/gaishoku/</t>
    <phoneticPr fontId="84"/>
  </si>
  <si>
    <t>三菱食品は、イートアンドホールディングスと米国カリフォルニア州に合弁会社を設立する。新会社は「Eat＆MS USA Inc.」。出資比率はイートアンドHD51％、三菱食品49％。イートアンドHD次世代事業統括事業開発本部海外市場グループの松崎尚史氏が代表CEOに就任する。イートアンドHDの持つ外食事業のノウハウと、三菱食品の食品流通に関する総合力やネットワークによってシナジーを発揮し、米国での飲食店舗の運営に取り組む。
イートアンドHDは「大阪王将」や「太陽のトマト麺」など、国内1450店舗を展開。海外でも複数地域に計26店舗を出店している。三菱食品では、今期からスタートした「MSビジョン2030」で、日本食文化の輸出を通じた海外市場における新規需要の創造を成長戦略としており、米国を重点地域の一つと位置付けている。</t>
    <phoneticPr fontId="84"/>
  </si>
  <si>
    <t>9*30</t>
    <phoneticPr fontId="84"/>
  </si>
  <si>
    <t>カナダ</t>
    <phoneticPr fontId="84"/>
  </si>
  <si>
    <t>韓国</t>
    <rPh sb="0" eb="2">
      <t>カンコク</t>
    </rPh>
    <phoneticPr fontId="84"/>
  </si>
  <si>
    <t>フランス</t>
    <phoneticPr fontId="84"/>
  </si>
  <si>
    <t>インドネシア</t>
    <phoneticPr fontId="84"/>
  </si>
  <si>
    <t>課金国</t>
    <rPh sb="0" eb="3">
      <t>カキンコク</t>
    </rPh>
    <phoneticPr fontId="84"/>
  </si>
  <si>
    <t>イギリス</t>
    <phoneticPr fontId="84"/>
  </si>
  <si>
    <t xml:space="preserve">カナダ初のミシュランキーホテルを発表 - MICHELIN Guide 　MICHELIN Guide </t>
  </si>
  <si>
    <t>カゴメ、世界の農業課題解決へ　米VCとCVC設立 - 食品新聞</t>
    <rPh sb="27" eb="31">
      <t>ショクヒンシンブン</t>
    </rPh>
    <phoneticPr fontId="84"/>
  </si>
  <si>
    <t>日本酒の人気が高まるフランス パリで大規模な見本市 ｜ NHK ｜ フランス</t>
  </si>
  <si>
    <t>ハラル認証義務化を商機に - NNA ASIA・インドネシア・食品</t>
  </si>
  <si>
    <t xml:space="preserve">ボアズヘッド食中毒、死者10人に ソーセージにリステリア菌、患者は59人 09/30/2024 　デイリーサン ニューヨーク </t>
  </si>
  <si>
    <t>三菱食品×イートアンドHD 米国で外食店舗運営へ合弁会社</t>
  </si>
  <si>
    <t xml:space="preserve">韓国で相次ぐ“食中毒詐欺”…海鮮料理店を標的に電話で治療費要求 - Yahoo!ニュース </t>
  </si>
  <si>
    <t xml:space="preserve">イギリスのマクドナルドと大手スーパー、奴隷労働を見過ごす BBC調査報道 - BBCニュース </t>
  </si>
  <si>
    <t xml:space="preserve">フランスで選ばれた日本酒、本格焼酎・泡盛 2024年度の最高賞を発表 - PR TIMES </t>
  </si>
  <si>
    <t>127インドネシア　 食中毒で動揺</t>
  </si>
  <si>
    <t>ハラル認証を義務化　加工食品や飲料が対象　 18日から ｜ じゃかるた新聞</t>
  </si>
  <si>
    <t xml:space="preserve">福岡県岡垣町の幼稚園で５１人下痢や腹痛…「青菜のごまあえ」からサルモネラ属菌検出 </t>
    <phoneticPr fontId="15"/>
  </si>
  <si>
    <t xml:space="preserve">読売新聞オンライン </t>
    <phoneticPr fontId="15"/>
  </si>
  <si>
    <t xml:space="preserve">福岡県は５日、同県岡垣町の岡垣第一幼稚園で９月に園児ら５１人が下痢や腹痛などの症状を訴える事案があり、同園で提供された給食が原因の食中毒と断定したと発表した。重症者はいないという。県生活衛生課によると、９月１２日以降、２～６歳の園児４５人と職員６人が症状を訴えた。検査の結果、同１１日に給食で提供された「青菜のごまあえ」からサルモネラ属菌が検出されたため、食中毒と断定。同園を今月５日から２日間の営業停止処分（給食の停止）とした。
</t>
    <phoneticPr fontId="15"/>
  </si>
  <si>
    <t>https://www.yomiuri.co.jp/local/kyushu/news/20241006-OYTNT50010/</t>
    <phoneticPr fontId="15"/>
  </si>
  <si>
    <t>福岡県</t>
    <rPh sb="0" eb="3">
      <t>フクオカケン</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</si>
</sst>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0;&quot;▲ &quot;0"/>
    <numFmt numFmtId="183" formatCode="&quot;+&quot;\ #,##0.00;&quot;-&quot;\ #,##0.00"/>
    <numFmt numFmtId="184" formatCode="0_);[Red]\(0\)"/>
  </numFmts>
  <fonts count="187">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color indexed="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sz val="20"/>
      <color indexed="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2"/>
      <color rgb="FFFF0000"/>
      <name val="ＭＳ Ｐゴシック"/>
      <family val="3"/>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b/>
      <sz val="12"/>
      <color rgb="FFFF0000"/>
      <name val="メイリオ"/>
      <family val="3"/>
      <charset val="128"/>
    </font>
    <font>
      <sz val="11"/>
      <color rgb="FFFF0000"/>
      <name val="ＭＳ Ｐゴシック"/>
      <family val="3"/>
      <charset val="128"/>
    </font>
    <font>
      <b/>
      <sz val="14"/>
      <color theme="4"/>
      <name val="ＭＳ Ｐゴシック"/>
      <family val="3"/>
      <charset val="128"/>
    </font>
    <font>
      <sz val="11"/>
      <color theme="1"/>
      <name val="Meiryo"/>
      <family val="3"/>
      <charset val="128"/>
    </font>
    <font>
      <sz val="6"/>
      <name val="ＭＳ Ｐゴシック"/>
      <family val="3"/>
      <charset val="128"/>
      <scheme val="minor"/>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b/>
      <sz val="10"/>
      <color theme="0"/>
      <name val="ＭＳ Ｐゴシック"/>
      <family val="3"/>
      <charset val="128"/>
    </font>
    <font>
      <b/>
      <sz val="12"/>
      <name val="ＭＳ Ｐゴシック"/>
      <family val="3"/>
      <charset val="128"/>
      <scheme val="minor"/>
    </font>
    <font>
      <b/>
      <sz val="11"/>
      <color theme="1"/>
      <name val="ＭＳ Ｐゴシック"/>
      <family val="3"/>
      <charset val="128"/>
    </font>
    <font>
      <sz val="11"/>
      <color rgb="FF000000"/>
      <name val="ＭＳ Ｐゴシック"/>
      <family val="3"/>
      <charset val="128"/>
    </font>
    <font>
      <sz val="11"/>
      <color theme="1"/>
      <name val="ＭＳ Ｐゴシック"/>
      <family val="3"/>
      <charset val="128"/>
      <scheme val="major"/>
    </font>
    <font>
      <sz val="11"/>
      <name val="ＭＳ Ｐゴシック"/>
      <family val="3"/>
      <charset val="128"/>
      <scheme val="major"/>
    </font>
    <font>
      <b/>
      <sz val="11"/>
      <name val="游ゴシック"/>
      <family val="3"/>
      <charset val="128"/>
    </font>
    <font>
      <b/>
      <sz val="11"/>
      <color theme="1"/>
      <name val="游ゴシック"/>
      <family val="3"/>
      <charset val="128"/>
    </font>
    <font>
      <b/>
      <sz val="9"/>
      <color rgb="FFFF0000"/>
      <name val="ＭＳ Ｐゴシック"/>
      <family val="3"/>
      <charset val="128"/>
    </font>
    <font>
      <sz val="16"/>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b/>
      <sz val="9"/>
      <name val="ＭＳ Ｐゴシック"/>
      <family val="3"/>
      <charset val="128"/>
    </font>
    <font>
      <b/>
      <sz val="11"/>
      <name val="ＭＳ Ｐゴシック"/>
      <family val="3"/>
      <charset val="128"/>
      <scheme val="minor"/>
    </font>
    <font>
      <b/>
      <sz val="16"/>
      <color indexed="18"/>
      <name val="游ゴシック"/>
      <family val="3"/>
      <charset val="128"/>
    </font>
    <font>
      <b/>
      <sz val="20"/>
      <color rgb="FF000000"/>
      <name val="ＭＳ Ｐゴシック"/>
      <family val="3"/>
      <charset val="128"/>
    </font>
    <font>
      <b/>
      <sz val="20"/>
      <color rgb="FF333333"/>
      <name val="ＭＳ Ｐゴシック"/>
      <family val="3"/>
      <charset val="128"/>
      <scheme val="minor"/>
    </font>
    <font>
      <b/>
      <sz val="8"/>
      <color rgb="FFFF0000"/>
      <name val="メイリオ"/>
      <family val="3"/>
      <charset val="128"/>
    </font>
    <font>
      <b/>
      <sz val="8"/>
      <color rgb="FFFF0000"/>
      <name val="ＭＳ Ｐゴシック"/>
      <family val="3"/>
      <charset val="128"/>
    </font>
    <font>
      <sz val="9"/>
      <name val="Meiryo UI"/>
      <family val="3"/>
      <charset val="128"/>
    </font>
    <font>
      <sz val="9"/>
      <color theme="1"/>
      <name val="Meiryo"/>
      <family val="3"/>
      <charset val="128"/>
    </font>
    <font>
      <b/>
      <sz val="14"/>
      <name val="游ゴシック"/>
      <family val="3"/>
      <charset val="128"/>
    </font>
    <font>
      <b/>
      <sz val="14"/>
      <color theme="1"/>
      <name val="游ゴシック"/>
      <family val="3"/>
      <charset val="128"/>
    </font>
    <font>
      <b/>
      <sz val="14"/>
      <color rgb="FF000000"/>
      <name val="游ゴシック"/>
      <family val="3"/>
      <charset val="128"/>
    </font>
    <font>
      <sz val="14"/>
      <color rgb="FF000000"/>
      <name val="Meiryo"/>
      <family val="3"/>
      <charset val="128"/>
    </font>
    <font>
      <b/>
      <sz val="18"/>
      <color rgb="FF333333"/>
      <name val="メイリオ"/>
      <family val="3"/>
      <charset val="128"/>
    </font>
    <font>
      <b/>
      <sz val="14"/>
      <color rgb="FF454545"/>
      <name val="游ゴシック"/>
      <family val="3"/>
      <charset val="128"/>
    </font>
    <font>
      <b/>
      <sz val="9"/>
      <color indexed="81"/>
      <name val="ＭＳ Ｐゴシック"/>
      <family val="3"/>
      <charset val="128"/>
    </font>
    <font>
      <sz val="9"/>
      <color indexed="81"/>
      <name val="ＭＳ Ｐゴシック"/>
      <family val="3"/>
      <charset val="128"/>
    </font>
    <font>
      <b/>
      <sz val="14"/>
      <color rgb="FFFF0000"/>
      <name val="ＭＳ Ｐゴシック"/>
      <family val="3"/>
      <charset val="128"/>
    </font>
    <font>
      <b/>
      <sz val="20"/>
      <color rgb="FF333333"/>
      <name val="メイリオ"/>
      <family val="3"/>
      <charset val="128"/>
    </font>
    <font>
      <b/>
      <sz val="13"/>
      <name val="游ゴシック"/>
      <family val="3"/>
      <charset val="128"/>
    </font>
    <font>
      <sz val="12"/>
      <name val="ＭＳ Ｐゴシック"/>
      <family val="3"/>
      <charset val="128"/>
      <scheme val="minor"/>
    </font>
    <font>
      <b/>
      <sz val="11"/>
      <color rgb="FF222324"/>
      <name val="ＭＳ Ｐゴシック"/>
      <family val="2"/>
      <charset val="128"/>
    </font>
    <font>
      <b/>
      <sz val="14"/>
      <color indexed="8"/>
      <name val="ＭＳ Ｐゴシック"/>
      <family val="3"/>
      <charset val="128"/>
    </font>
    <font>
      <sz val="20"/>
      <color indexed="9"/>
      <name val="ＭＳ Ｐゴシック"/>
      <family val="3"/>
      <charset val="128"/>
    </font>
    <font>
      <sz val="22"/>
      <name val="ＭＳ Ｐゴシック"/>
      <family val="3"/>
      <charset val="128"/>
    </font>
    <font>
      <b/>
      <u/>
      <sz val="11"/>
      <name val="ＭＳ Ｐゴシック"/>
      <family val="3"/>
      <charset val="128"/>
    </font>
    <font>
      <b/>
      <sz val="18"/>
      <name val="Microsoft YaHei"/>
      <family val="3"/>
      <charset val="134"/>
    </font>
    <font>
      <sz val="8"/>
      <color theme="1"/>
      <name val="ＭＳ Ｐゴシック"/>
      <family val="3"/>
      <charset val="128"/>
      <scheme val="minor"/>
    </font>
    <font>
      <sz val="11"/>
      <color rgb="FFFFC000"/>
      <name val="ＭＳ Ｐゴシック"/>
      <family val="3"/>
      <charset val="128"/>
      <scheme val="minor"/>
    </font>
    <font>
      <sz val="11"/>
      <color rgb="FF6EF729"/>
      <name val="ＭＳ Ｐゴシック"/>
      <family val="3"/>
      <charset val="128"/>
      <scheme val="minor"/>
    </font>
    <font>
      <sz val="11"/>
      <color theme="5" tint="0.39997558519241921"/>
      <name val="ＭＳ Ｐゴシック"/>
      <family val="3"/>
      <charset val="128"/>
      <scheme val="minor"/>
    </font>
    <font>
      <sz val="11"/>
      <color theme="0" tint="-0.14999847407452621"/>
      <name val="ＭＳ Ｐゴシック"/>
      <family val="3"/>
      <charset val="128"/>
      <scheme val="minor"/>
    </font>
    <font>
      <sz val="11"/>
      <color theme="7" tint="0.39997558519241921"/>
      <name val="ＭＳ Ｐゴシック"/>
      <family val="3"/>
      <charset val="128"/>
      <scheme val="minor"/>
    </font>
    <font>
      <sz val="11"/>
      <color indexed="40"/>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0"/>
      <color rgb="FF666666"/>
      <name val="Arial"/>
      <family val="2"/>
    </font>
    <font>
      <b/>
      <u/>
      <sz val="12"/>
      <name val="ＭＳ Ｐゴシック"/>
      <family val="3"/>
      <charset val="128"/>
    </font>
    <font>
      <b/>
      <sz val="12"/>
      <color indexed="10"/>
      <name val="ＭＳ Ｐゴシック"/>
      <family val="3"/>
      <charset val="128"/>
    </font>
    <font>
      <b/>
      <sz val="18"/>
      <name val="メイリオ"/>
      <family val="3"/>
      <charset val="128"/>
    </font>
    <font>
      <sz val="11"/>
      <color rgb="FFFFFF00"/>
      <name val="ＭＳ Ｐゴシック"/>
      <family val="3"/>
      <charset val="128"/>
      <scheme val="minor"/>
    </font>
    <font>
      <sz val="10"/>
      <color rgb="FF2B2B2B"/>
      <name val="游ゴシック"/>
      <family val="2"/>
      <charset val="128"/>
    </font>
    <font>
      <b/>
      <sz val="17"/>
      <name val="ＭＳ Ｐゴシック"/>
      <family val="3"/>
      <charset val="128"/>
    </font>
    <font>
      <u/>
      <sz val="11"/>
      <color theme="10"/>
      <name val="ＭＳ Ｐゴシック"/>
      <family val="3"/>
      <charset val="128"/>
      <scheme val="minor"/>
    </font>
    <font>
      <b/>
      <sz val="13"/>
      <color theme="1"/>
      <name val="游ゴシック"/>
      <family val="3"/>
      <charset val="128"/>
    </font>
    <font>
      <b/>
      <sz val="14"/>
      <color rgb="FF000000"/>
      <name val="ＭＳ Ｐゴシック"/>
      <family val="3"/>
      <charset val="128"/>
    </font>
    <font>
      <sz val="10"/>
      <name val="Arial"/>
      <family val="2"/>
    </font>
    <font>
      <b/>
      <sz val="10"/>
      <color indexed="62"/>
      <name val="ＭＳ Ｐゴシック"/>
      <family val="3"/>
      <charset val="128"/>
    </font>
    <font>
      <sz val="10"/>
      <color indexed="62"/>
      <name val="ＭＳ Ｐゴシック"/>
      <family val="3"/>
      <charset val="128"/>
    </font>
    <font>
      <b/>
      <sz val="14"/>
      <color indexed="12"/>
      <name val="ＭＳ Ｐゴシック"/>
      <family val="3"/>
      <charset val="128"/>
    </font>
    <font>
      <b/>
      <sz val="16"/>
      <name val="Microsoft YaHei"/>
      <family val="2"/>
      <charset val="134"/>
    </font>
    <font>
      <b/>
      <sz val="16.5"/>
      <name val="ＭＳ Ｐゴシック"/>
      <family val="3"/>
      <charset val="128"/>
    </font>
    <font>
      <b/>
      <sz val="17"/>
      <name val="Microsoft YaHei"/>
      <family val="2"/>
      <charset val="134"/>
    </font>
    <font>
      <b/>
      <sz val="14"/>
      <color indexed="53"/>
      <name val="ＭＳ Ｐゴシック"/>
      <family val="3"/>
      <charset val="128"/>
    </font>
    <font>
      <b/>
      <sz val="16"/>
      <name val="メイリオ"/>
      <family val="3"/>
      <charset val="128"/>
    </font>
    <font>
      <b/>
      <sz val="14"/>
      <color rgb="FF0070C0"/>
      <name val="ＭＳ Ｐゴシック"/>
      <family val="3"/>
      <charset val="128"/>
    </font>
    <font>
      <b/>
      <sz val="8"/>
      <color indexed="10"/>
      <name val="ＭＳ Ｐゴシック"/>
      <family val="3"/>
      <charset val="128"/>
    </font>
    <font>
      <b/>
      <sz val="19"/>
      <color rgb="FF000000"/>
      <name val="メイリオ"/>
      <family val="3"/>
      <charset val="128"/>
    </font>
    <font>
      <sz val="16"/>
      <color rgb="FF0070C0"/>
      <name val="ＭＳ Ｐゴシック"/>
      <family val="3"/>
      <charset val="128"/>
      <scheme val="minor"/>
    </font>
    <font>
      <b/>
      <sz val="22"/>
      <color theme="1"/>
      <name val="AR P丸ゴシック体E"/>
      <family val="3"/>
      <charset val="128"/>
    </font>
    <font>
      <sz val="22"/>
      <color theme="1"/>
      <name val="AR P丸ゴシック体E"/>
      <family val="3"/>
      <charset val="128"/>
    </font>
    <font>
      <b/>
      <sz val="14"/>
      <color indexed="10"/>
      <name val="HG創英ﾌﾟﾚｾﾞﾝｽEB"/>
      <family val="1"/>
      <charset val="128"/>
    </font>
    <font>
      <b/>
      <sz val="14"/>
      <color indexed="18"/>
      <name val="游ゴシック"/>
      <family val="3"/>
      <charset val="128"/>
    </font>
    <font>
      <b/>
      <sz val="8"/>
      <color theme="1"/>
      <name val="Segoe UI"/>
      <family val="2"/>
    </font>
    <font>
      <b/>
      <sz val="13.75"/>
      <color theme="1"/>
      <name val="Segoe UI"/>
      <family val="2"/>
    </font>
    <font>
      <b/>
      <sz val="16"/>
      <color indexed="8"/>
      <name val="ＭＳ Ｐゴシック"/>
      <family val="3"/>
      <charset val="128"/>
    </font>
    <font>
      <b/>
      <sz val="14"/>
      <color theme="1"/>
      <name val="ＭＳ Ｐゴシック"/>
      <family val="2"/>
      <charset val="128"/>
    </font>
    <font>
      <b/>
      <sz val="14"/>
      <color theme="1"/>
      <name val="ＭＳ Ｐゴシック"/>
      <family val="3"/>
      <charset val="128"/>
      <scheme val="minor"/>
    </font>
    <font>
      <b/>
      <sz val="20"/>
      <color rgb="FFFF0000"/>
      <name val="AR Pゴシック体S"/>
      <family val="3"/>
      <charset val="128"/>
    </font>
    <font>
      <b/>
      <sz val="14"/>
      <color theme="1"/>
      <name val="HG創英角ｺﾞｼｯｸUB"/>
      <family val="3"/>
      <charset val="128"/>
    </font>
    <font>
      <b/>
      <sz val="16"/>
      <color theme="1"/>
      <name val="HG創英ﾌﾟﾚｾﾞﾝｽEB"/>
      <family val="1"/>
      <charset val="128"/>
    </font>
    <font>
      <b/>
      <sz val="14"/>
      <color theme="1"/>
      <name val="ＭＳ Ｐゴシック"/>
      <family val="1"/>
      <charset val="128"/>
    </font>
    <font>
      <b/>
      <sz val="16"/>
      <color rgb="FFFFFC79"/>
      <name val="ＭＳ Ｐゴシック"/>
      <family val="3"/>
      <charset val="128"/>
    </font>
    <font>
      <b/>
      <sz val="10"/>
      <color indexed="9"/>
      <name val="ＭＳ Ｐゴシック"/>
      <family val="3"/>
      <charset val="128"/>
    </font>
    <font>
      <sz val="11"/>
      <color rgb="FFFF0000"/>
      <name val="HGS行書体"/>
      <family val="4"/>
      <charset val="128"/>
    </font>
    <font>
      <sz val="14"/>
      <color indexed="12"/>
      <name val="ＭＳ Ｐゴシック"/>
      <family val="3"/>
      <charset val="128"/>
    </font>
    <font>
      <sz val="14"/>
      <color indexed="8"/>
      <name val="游ゴシック"/>
      <family val="3"/>
      <charset val="128"/>
    </font>
    <font>
      <b/>
      <sz val="13"/>
      <name val="Tahoma"/>
      <family val="3"/>
      <charset val="1"/>
    </font>
  </fonts>
  <fills count="52">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53"/>
        <bgColor indexed="64"/>
      </patternFill>
    </fill>
    <fill>
      <patternFill patternType="solid">
        <fgColor indexed="41"/>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theme="9"/>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theme="2"/>
        <bgColor indexed="64"/>
      </patternFill>
    </fill>
    <fill>
      <patternFill patternType="solid">
        <fgColor rgb="FFFAFEC2"/>
        <bgColor indexed="64"/>
      </patternFill>
    </fill>
    <fill>
      <patternFill patternType="solid">
        <fgColor theme="7" tint="0.79998168889431442"/>
        <bgColor indexed="64"/>
      </patternFill>
    </fill>
    <fill>
      <patternFill patternType="solid">
        <fgColor rgb="FFD4FDC3"/>
        <bgColor indexed="64"/>
      </patternFill>
    </fill>
    <fill>
      <patternFill patternType="solid">
        <fgColor theme="2" tint="-9.9978637043366805E-2"/>
        <bgColor indexed="64"/>
      </patternFill>
    </fill>
    <fill>
      <patternFill patternType="solid">
        <fgColor rgb="FFFFCC99"/>
        <bgColor indexed="64"/>
      </patternFill>
    </fill>
    <fill>
      <patternFill patternType="solid">
        <fgColor rgb="FFFFFFCC"/>
        <bgColor indexed="64"/>
      </patternFill>
    </fill>
    <fill>
      <patternFill patternType="solid">
        <fgColor theme="9" tint="0.59999389629810485"/>
        <bgColor indexed="64"/>
      </patternFill>
    </fill>
    <fill>
      <patternFill patternType="solid">
        <fgColor rgb="FFDFEAFF"/>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indexed="12"/>
        <bgColor indexed="64"/>
      </patternFill>
    </fill>
    <fill>
      <patternFill patternType="solid">
        <fgColor rgb="FFFFD653"/>
        <bgColor indexed="64"/>
      </patternFill>
    </fill>
    <fill>
      <patternFill patternType="solid">
        <fgColor rgb="FFBCE76F"/>
        <bgColor indexed="64"/>
      </patternFill>
    </fill>
    <fill>
      <patternFill patternType="solid">
        <fgColor theme="1" tint="4.9989318521683403E-2"/>
        <bgColor indexed="64"/>
      </patternFill>
    </fill>
    <fill>
      <patternFill patternType="solid">
        <fgColor theme="1"/>
        <bgColor indexed="64"/>
      </patternFill>
    </fill>
    <fill>
      <patternFill patternType="solid">
        <fgColor theme="9" tint="-0.249977111117893"/>
        <bgColor indexed="64"/>
      </patternFill>
    </fill>
    <fill>
      <patternFill patternType="solid">
        <fgColor theme="5" tint="-0.499984740745262"/>
        <bgColor indexed="64"/>
      </patternFill>
    </fill>
    <fill>
      <patternFill patternType="solid">
        <fgColor rgb="FFFF0000"/>
        <bgColor indexed="64"/>
      </patternFill>
    </fill>
    <fill>
      <patternFill patternType="solid">
        <fgColor theme="7" tint="-0.249977111117893"/>
        <bgColor indexed="64"/>
      </patternFill>
    </fill>
    <fill>
      <patternFill patternType="solid">
        <fgColor rgb="FF6DDDF7"/>
        <bgColor indexed="64"/>
      </patternFill>
    </fill>
  </fills>
  <borders count="236">
    <border>
      <left/>
      <right/>
      <top/>
      <bottom/>
      <diagonal/>
    </border>
    <border>
      <left style="medium">
        <color indexed="12"/>
      </left>
      <right style="medium">
        <color indexed="12"/>
      </right>
      <top/>
      <bottom/>
      <diagonal/>
    </border>
    <border>
      <left style="medium">
        <color indexed="48"/>
      </left>
      <right style="medium">
        <color indexed="23"/>
      </right>
      <top/>
      <bottom style="medium">
        <color indexed="23"/>
      </bottom>
      <diagonal/>
    </border>
    <border>
      <left style="medium">
        <color indexed="12"/>
      </left>
      <right/>
      <top/>
      <bottom/>
      <diagonal/>
    </border>
    <border>
      <left style="medium">
        <color indexed="23"/>
      </left>
      <right style="medium">
        <color indexed="23"/>
      </right>
      <top/>
      <bottom style="medium">
        <color indexed="23"/>
      </bottom>
      <diagonal/>
    </border>
    <border>
      <left style="medium">
        <color indexed="12"/>
      </left>
      <right style="medium">
        <color indexed="23"/>
      </right>
      <top/>
      <bottom style="medium">
        <color indexed="23"/>
      </bottom>
      <diagonal/>
    </border>
    <border>
      <left style="medium">
        <color indexed="48"/>
      </left>
      <right/>
      <top/>
      <bottom/>
      <diagonal/>
    </border>
    <border>
      <left/>
      <right style="medium">
        <color indexed="48"/>
      </right>
      <top/>
      <bottom/>
      <diagonal/>
    </border>
    <border>
      <left/>
      <right style="medium">
        <color indexed="36"/>
      </right>
      <top/>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23"/>
      </right>
      <top/>
      <bottom style="medium">
        <color indexed="23"/>
      </bottom>
      <diagonal/>
    </border>
    <border>
      <left style="medium">
        <color indexed="12"/>
      </left>
      <right/>
      <top/>
      <bottom style="medium">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55"/>
      </left>
      <right style="medium">
        <color indexed="55"/>
      </right>
      <top/>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medium">
        <color indexed="48"/>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thin">
        <color indexed="64"/>
      </left>
      <right/>
      <top/>
      <bottom/>
      <diagonal/>
    </border>
    <border>
      <left/>
      <right style="thin">
        <color indexed="64"/>
      </right>
      <top/>
      <bottom/>
      <diagonal/>
    </border>
    <border>
      <left/>
      <right style="medium">
        <color indexed="12"/>
      </right>
      <top/>
      <bottom/>
      <diagonal/>
    </border>
    <border>
      <left/>
      <right/>
      <top style="thin">
        <color auto="1"/>
      </top>
      <bottom/>
      <diagonal/>
    </border>
    <border>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style="medium">
        <color rgb="FF888888"/>
      </right>
      <top/>
      <bottom style="medium">
        <color rgb="FF888888"/>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medium">
        <color indexed="23"/>
      </left>
      <right/>
      <top/>
      <bottom style="medium">
        <color indexed="55"/>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right/>
      <top style="medium">
        <color auto="1"/>
      </top>
      <bottom/>
      <diagonal/>
    </border>
    <border>
      <left/>
      <right style="medium">
        <color auto="1"/>
      </right>
      <top style="medium">
        <color auto="1"/>
      </top>
      <bottom/>
      <diagonal/>
    </border>
    <border>
      <left/>
      <right style="medium">
        <color rgb="FFD0D0D0"/>
      </right>
      <top/>
      <bottom style="medium">
        <color rgb="FFD0D0D0"/>
      </bottom>
      <diagonal/>
    </border>
    <border>
      <left/>
      <right style="thin">
        <color indexed="64"/>
      </right>
      <top/>
      <bottom style="thin">
        <color indexed="64"/>
      </bottom>
      <diagonal/>
    </border>
    <border>
      <left style="thin">
        <color indexed="64"/>
      </left>
      <right style="thin">
        <color indexed="64"/>
      </right>
      <top/>
      <bottom/>
      <diagonal/>
    </border>
    <border>
      <left style="medium">
        <color indexed="12"/>
      </left>
      <right style="medium">
        <color auto="1"/>
      </right>
      <top/>
      <bottom/>
      <diagonal/>
    </border>
    <border>
      <left style="medium">
        <color rgb="FF888888"/>
      </left>
      <right style="medium">
        <color rgb="FF888888"/>
      </right>
      <top style="medium">
        <color rgb="FF888888"/>
      </top>
      <bottom style="medium">
        <color rgb="FF888888"/>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medium">
        <color indexed="12"/>
      </left>
      <right style="thick">
        <color indexed="12"/>
      </right>
      <top/>
      <bottom style="thick">
        <color indexed="12"/>
      </bottom>
      <diagonal/>
    </border>
    <border>
      <left style="medium">
        <color indexed="23"/>
      </left>
      <right style="medium">
        <color indexed="12"/>
      </right>
      <top/>
      <bottom style="medium">
        <color indexed="23"/>
      </bottom>
      <diagonal/>
    </border>
    <border>
      <left/>
      <right style="medium">
        <color indexed="23"/>
      </right>
      <top/>
      <bottom/>
      <diagonal/>
    </border>
    <border>
      <left style="medium">
        <color theme="0" tint="-0.499984740745262"/>
      </left>
      <right style="medium">
        <color theme="0" tint="-0.499984740745262"/>
      </right>
      <top/>
      <bottom style="medium">
        <color theme="0" tint="-0.499984740745262"/>
      </bottom>
      <diagonal/>
    </border>
    <border>
      <left style="thin">
        <color auto="1"/>
      </left>
      <right/>
      <top/>
      <bottom style="thin">
        <color auto="1"/>
      </bottom>
      <diagonal/>
    </border>
    <border>
      <left style="medium">
        <color theme="3"/>
      </left>
      <right style="medium">
        <color theme="3"/>
      </right>
      <top style="medium">
        <color theme="3"/>
      </top>
      <bottom/>
      <diagonal/>
    </border>
    <border>
      <left style="medium">
        <color theme="3"/>
      </left>
      <right style="medium">
        <color theme="3"/>
      </right>
      <top/>
      <bottom/>
      <diagonal/>
    </border>
    <border>
      <left style="medium">
        <color theme="3"/>
      </left>
      <right style="medium">
        <color theme="3"/>
      </right>
      <top/>
      <bottom style="medium">
        <color theme="3"/>
      </bottom>
      <diagonal/>
    </border>
    <border>
      <left style="medium">
        <color theme="3"/>
      </left>
      <right style="medium">
        <color theme="3"/>
      </right>
      <top style="medium">
        <color theme="3"/>
      </top>
      <bottom style="thin">
        <color theme="3"/>
      </bottom>
      <diagonal/>
    </border>
    <border>
      <left style="medium">
        <color theme="3"/>
      </left>
      <right style="medium">
        <color theme="3"/>
      </right>
      <top style="thin">
        <color theme="3"/>
      </top>
      <bottom/>
      <diagonal/>
    </border>
    <border>
      <left/>
      <right/>
      <top style="medium">
        <color rgb="FF888888"/>
      </top>
      <bottom style="medium">
        <color rgb="FF888888"/>
      </bottom>
      <diagonal/>
    </border>
    <border>
      <left style="medium">
        <color rgb="FF888888"/>
      </left>
      <right style="medium">
        <color theme="0" tint="-0.24994659260841701"/>
      </right>
      <top style="medium">
        <color rgb="FF888888"/>
      </top>
      <bottom style="medium">
        <color rgb="FF888888"/>
      </bottom>
      <diagonal/>
    </border>
    <border>
      <left style="medium">
        <color theme="0" tint="-0.24994659260841701"/>
      </left>
      <right/>
      <top style="medium">
        <color rgb="FF888888"/>
      </top>
      <bottom style="medium">
        <color rgb="FF888888"/>
      </bottom>
      <diagonal/>
    </border>
    <border>
      <left/>
      <right style="medium">
        <color theme="0" tint="-0.24994659260841701"/>
      </right>
      <top style="medium">
        <color rgb="FF888888"/>
      </top>
      <bottom style="medium">
        <color rgb="FF888888"/>
      </bottom>
      <diagonal/>
    </border>
    <border>
      <left style="medium">
        <color indexed="23"/>
      </left>
      <right/>
      <top/>
      <bottom style="medium">
        <color indexed="23"/>
      </bottom>
      <diagonal/>
    </border>
    <border>
      <left/>
      <right style="medium">
        <color theme="3"/>
      </right>
      <top/>
      <bottom/>
      <diagonal/>
    </border>
    <border>
      <left style="medium">
        <color indexed="12"/>
      </left>
      <right style="medium">
        <color auto="1"/>
      </right>
      <top/>
      <bottom style="thick">
        <color indexed="12"/>
      </bottom>
      <diagonal/>
    </border>
    <border>
      <left/>
      <right/>
      <top/>
      <bottom style="thin">
        <color indexed="64"/>
      </bottom>
      <diagonal/>
    </border>
    <border>
      <left style="medium">
        <color indexed="12"/>
      </left>
      <right/>
      <top/>
      <bottom style="thick">
        <color indexed="12"/>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diagonal/>
    </border>
    <border>
      <left style="medium">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style="medium">
        <color auto="1"/>
      </right>
      <top style="double">
        <color auto="1"/>
      </top>
      <bottom/>
      <diagonal/>
    </border>
    <border>
      <left style="thin">
        <color auto="1"/>
      </left>
      <right/>
      <top style="double">
        <color auto="1"/>
      </top>
      <bottom/>
      <diagonal/>
    </border>
    <border>
      <left style="medium">
        <color indexed="64"/>
      </left>
      <right style="thin">
        <color indexed="64"/>
      </right>
      <top/>
      <bottom style="thin">
        <color indexed="64"/>
      </bottom>
      <diagonal/>
    </border>
    <border>
      <left style="medium">
        <color auto="1"/>
      </left>
      <right style="medium">
        <color indexed="12"/>
      </right>
      <top style="thin">
        <color indexed="12"/>
      </top>
      <bottom/>
      <diagonal/>
    </border>
    <border>
      <left style="medium">
        <color auto="1"/>
      </left>
      <right/>
      <top style="thin">
        <color indexed="12"/>
      </top>
      <bottom style="medium">
        <color indexed="12"/>
      </bottom>
      <diagonal/>
    </border>
    <border>
      <left/>
      <right style="medium">
        <color theme="3"/>
      </right>
      <top style="thin">
        <color indexed="12"/>
      </top>
      <bottom style="medium">
        <color indexed="12"/>
      </bottom>
      <diagonal/>
    </border>
    <border>
      <left/>
      <right style="medium">
        <color indexed="12"/>
      </right>
      <top style="thin">
        <color indexed="12"/>
      </top>
      <bottom/>
      <diagonal/>
    </border>
    <border>
      <left/>
      <right style="medium">
        <color indexed="12"/>
      </right>
      <top style="thin">
        <color indexed="12"/>
      </top>
      <bottom style="medium">
        <color indexed="12"/>
      </bottom>
      <diagonal/>
    </border>
    <border>
      <left style="thick">
        <color indexed="12"/>
      </left>
      <right style="medium">
        <color indexed="12"/>
      </right>
      <top style="thin">
        <color indexed="12"/>
      </top>
      <bottom/>
      <diagonal/>
    </border>
    <border>
      <left/>
      <right style="medium">
        <color indexed="12"/>
      </right>
      <top style="thin">
        <color indexed="12"/>
      </top>
      <bottom style="thick">
        <color indexed="12"/>
      </bottom>
      <diagonal/>
    </border>
    <border>
      <left style="thin">
        <color indexed="12"/>
      </left>
      <right style="thin">
        <color indexed="12"/>
      </right>
      <top style="medium">
        <color auto="1"/>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medium">
        <color auto="1"/>
      </left>
      <right style="thin">
        <color auto="1"/>
      </right>
      <top style="medium">
        <color auto="1"/>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23"/>
      </left>
      <right/>
      <top style="medium">
        <color indexed="23"/>
      </top>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style="medium">
        <color indexed="23"/>
      </top>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thick">
        <color indexed="23"/>
      </left>
      <right/>
      <top style="thin">
        <color indexed="23"/>
      </top>
      <bottom style="thin">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23"/>
      </left>
      <right style="medium">
        <color theme="0" tint="-0.24994659260841701"/>
      </right>
      <top style="medium">
        <color indexed="55"/>
      </top>
      <bottom/>
      <diagonal/>
    </border>
    <border>
      <left style="thick">
        <color indexed="23"/>
      </left>
      <right style="thin">
        <color indexed="23"/>
      </right>
      <top style="thin">
        <color indexed="23"/>
      </top>
      <bottom style="thin">
        <color indexed="23"/>
      </bottom>
      <diagonal/>
    </border>
    <border>
      <left style="medium">
        <color indexed="23"/>
      </left>
      <right/>
      <top style="medium">
        <color indexed="23"/>
      </top>
      <bottom style="medium">
        <color indexed="23"/>
      </bottom>
      <diagonal/>
    </border>
    <border>
      <left style="thin">
        <color indexed="23"/>
      </left>
      <right style="thin">
        <color indexed="23"/>
      </right>
      <top style="thin">
        <color indexed="23"/>
      </top>
      <bottom style="medium">
        <color indexed="23"/>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12"/>
      </bottom>
      <diagonal/>
    </border>
    <border>
      <left/>
      <right style="medium">
        <color indexed="64"/>
      </right>
      <top style="medium">
        <color indexed="64"/>
      </top>
      <bottom/>
      <diagonal/>
    </border>
    <border>
      <left style="medium">
        <color indexed="12"/>
      </left>
      <right/>
      <top style="medium">
        <color indexed="12"/>
      </top>
      <bottom style="medium">
        <color indexed="16"/>
      </bottom>
      <diagonal/>
    </border>
    <border>
      <left/>
      <right/>
      <top style="medium">
        <color indexed="12"/>
      </top>
      <bottom style="medium">
        <color indexed="16"/>
      </bottom>
      <diagonal/>
    </border>
    <border>
      <left/>
      <right style="medium">
        <color indexed="12"/>
      </right>
      <top style="medium">
        <color indexed="12"/>
      </top>
      <bottom style="medium">
        <color indexed="16"/>
      </bottom>
      <diagonal/>
    </border>
    <border>
      <left style="medium">
        <color indexed="12"/>
      </left>
      <right style="medium">
        <color indexed="12"/>
      </right>
      <top style="medium">
        <color indexed="12"/>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style="medium">
        <color auto="1"/>
      </left>
      <right/>
      <top style="medium">
        <color indexed="12"/>
      </top>
      <bottom style="thin">
        <color indexed="12"/>
      </bottom>
      <diagonal/>
    </border>
    <border>
      <left style="medium">
        <color indexed="55"/>
      </left>
      <right style="medium">
        <color indexed="55"/>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55"/>
      </right>
      <top style="medium">
        <color indexed="55"/>
      </top>
      <bottom/>
      <diagonal/>
    </border>
    <border>
      <left style="medium">
        <color indexed="55"/>
      </left>
      <right/>
      <top style="medium">
        <color indexed="55"/>
      </top>
      <bottom/>
      <diagonal/>
    </border>
    <border>
      <left style="medium">
        <color indexed="55"/>
      </left>
      <right/>
      <top style="medium">
        <color indexed="55"/>
      </top>
      <bottom style="medium">
        <color indexed="55"/>
      </bottom>
      <diagonal/>
    </border>
    <border>
      <left style="medium">
        <color indexed="55"/>
      </left>
      <right style="medium">
        <color indexed="55"/>
      </right>
      <top style="medium">
        <color indexed="55"/>
      </top>
      <bottom/>
      <diagonal/>
    </border>
    <border>
      <left/>
      <right/>
      <top style="medium">
        <color indexed="55"/>
      </top>
      <bottom style="medium">
        <color indexed="55"/>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right style="medium">
        <color indexed="12"/>
      </right>
      <top style="medium">
        <color indexed="12"/>
      </top>
      <bottom/>
      <diagonal/>
    </border>
    <border>
      <left style="medium">
        <color indexed="48"/>
      </left>
      <right/>
      <top style="medium">
        <color indexed="48"/>
      </top>
      <bottom/>
      <diagonal/>
    </border>
    <border>
      <left/>
      <right/>
      <top style="medium">
        <color indexed="48"/>
      </top>
      <bottom/>
      <diagonal/>
    </border>
    <border>
      <left/>
      <right style="medium">
        <color indexed="48"/>
      </right>
      <top style="medium">
        <color indexed="48"/>
      </top>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auto="1"/>
      </left>
      <right style="medium">
        <color auto="1"/>
      </right>
      <top style="medium">
        <color auto="1"/>
      </top>
      <bottom style="medium">
        <color auto="1"/>
      </bottom>
      <diagonal/>
    </border>
    <border>
      <left style="medium">
        <color indexed="48"/>
      </left>
      <right/>
      <top style="medium">
        <color indexed="23"/>
      </top>
      <bottom style="medium">
        <color indexed="23"/>
      </bottom>
      <diagonal/>
    </border>
    <border>
      <left style="medium">
        <color indexed="23"/>
      </left>
      <right style="medium">
        <color indexed="12"/>
      </right>
      <top style="medium">
        <color indexed="23"/>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medium">
        <color indexed="48"/>
      </left>
      <right/>
      <top style="medium">
        <color indexed="48"/>
      </top>
      <bottom style="medium">
        <color indexed="48"/>
      </bottom>
      <diagonal/>
    </border>
    <border>
      <left/>
      <right/>
      <top style="medium">
        <color indexed="48"/>
      </top>
      <bottom style="medium">
        <color indexed="48"/>
      </bottom>
      <diagonal/>
    </border>
    <border>
      <left/>
      <right style="medium">
        <color indexed="48"/>
      </right>
      <top style="medium">
        <color indexed="48"/>
      </top>
      <bottom style="medium">
        <color indexed="48"/>
      </bottom>
      <diagonal/>
    </border>
    <border>
      <left/>
      <right/>
      <top style="medium">
        <color indexed="23"/>
      </top>
      <bottom style="medium">
        <color indexed="23"/>
      </bottom>
      <diagonal/>
    </border>
    <border>
      <left style="medium">
        <color auto="1"/>
      </left>
      <right/>
      <top style="medium">
        <color auto="1"/>
      </top>
      <bottom style="medium">
        <color auto="1"/>
      </bottom>
      <diagonal/>
    </border>
    <border>
      <left style="medium">
        <color indexed="23"/>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64"/>
      </left>
      <right/>
      <top style="medium">
        <color indexed="64"/>
      </top>
      <bottom/>
      <diagonal/>
    </border>
    <border>
      <left style="medium">
        <color indexed="12"/>
      </left>
      <right/>
      <top style="medium">
        <color indexed="12"/>
      </top>
      <bottom style="medium">
        <color indexed="12"/>
      </bottom>
      <diagonal/>
    </border>
    <border>
      <left style="thin">
        <color indexed="12"/>
      </left>
      <right style="thin">
        <color indexed="12"/>
      </right>
      <top style="medium">
        <color indexed="12"/>
      </top>
      <bottom style="medium">
        <color indexed="12"/>
      </bottom>
      <diagonal/>
    </border>
    <border>
      <left style="medium">
        <color indexed="12"/>
      </left>
      <right style="medium">
        <color indexed="12"/>
      </right>
      <top style="thin">
        <color indexed="12"/>
      </top>
      <bottom/>
      <diagonal/>
    </border>
    <border>
      <left/>
      <right/>
      <top style="thin">
        <color indexed="12"/>
      </top>
      <bottom style="medium">
        <color indexed="64"/>
      </bottom>
      <diagonal/>
    </border>
    <border>
      <left/>
      <right/>
      <top style="thin">
        <color indexed="64"/>
      </top>
      <bottom style="medium">
        <color indexed="64"/>
      </bottom>
      <diagonal/>
    </border>
    <border>
      <left/>
      <right/>
      <top style="thin">
        <color indexed="12"/>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12"/>
      </right>
      <top style="medium">
        <color indexed="12"/>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medium">
        <color rgb="FF888888"/>
      </left>
      <right/>
      <top style="thin">
        <color indexed="23"/>
      </top>
      <bottom style="thin">
        <color indexed="23"/>
      </bottom>
      <diagonal/>
    </border>
    <border>
      <left/>
      <right/>
      <top style="thin">
        <color auto="1"/>
      </top>
      <bottom style="medium">
        <color auto="1"/>
      </bottom>
      <diagonal/>
    </border>
    <border>
      <left style="medium">
        <color auto="1"/>
      </left>
      <right style="medium">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12"/>
      </top>
      <bottom style="medium">
        <color indexed="64"/>
      </bottom>
      <diagonal/>
    </border>
    <border>
      <left/>
      <right/>
      <top/>
      <bottom style="medium">
        <color auto="1"/>
      </bottom>
      <diagonal/>
    </border>
  </borders>
  <cellStyleXfs count="26">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68" fillId="0" borderId="0">
      <alignment vertical="center"/>
    </xf>
    <xf numFmtId="0" fontId="6" fillId="0" borderId="0"/>
    <xf numFmtId="0" fontId="68" fillId="0" borderId="0">
      <alignment vertical="center"/>
    </xf>
    <xf numFmtId="0" fontId="6" fillId="0" borderId="0"/>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3" fillId="0" borderId="0">
      <alignment vertical="center"/>
    </xf>
    <xf numFmtId="0" fontId="4" fillId="0" borderId="0">
      <alignment vertical="center"/>
    </xf>
    <xf numFmtId="0" fontId="68"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06" fillId="0" borderId="0"/>
    <xf numFmtId="0" fontId="107" fillId="0" borderId="0" applyNumberFormat="0" applyFill="0" applyBorder="0" applyAlignment="0" applyProtection="0"/>
    <xf numFmtId="0" fontId="106" fillId="0" borderId="0"/>
    <xf numFmtId="0" fontId="152" fillId="0" borderId="0" applyNumberFormat="0" applyFill="0" applyBorder="0" applyAlignment="0" applyProtection="0">
      <alignment vertical="center"/>
    </xf>
  </cellStyleXfs>
  <cellXfs count="833">
    <xf numFmtId="0" fontId="0" fillId="0" borderId="0" xfId="0">
      <alignment vertical="center"/>
    </xf>
    <xf numFmtId="0" fontId="6" fillId="0" borderId="0" xfId="2">
      <alignment vertical="center"/>
    </xf>
    <xf numFmtId="0" fontId="10" fillId="0" borderId="0" xfId="2" applyFont="1" applyAlignment="1">
      <alignment horizontal="center" vertical="center"/>
    </xf>
    <xf numFmtId="14" fontId="10" fillId="0" borderId="0" xfId="2" applyNumberFormat="1" applyFont="1" applyAlignment="1">
      <alignment horizontal="center" vertical="center"/>
    </xf>
    <xf numFmtId="0" fontId="10" fillId="0" borderId="0" xfId="2" applyFont="1" applyAlignment="1">
      <alignment vertical="top" wrapText="1"/>
    </xf>
    <xf numFmtId="0" fontId="6" fillId="5" borderId="0" xfId="2" applyFill="1">
      <alignment vertical="center"/>
    </xf>
    <xf numFmtId="0" fontId="6" fillId="0" borderId="3" xfId="2" applyBorder="1">
      <alignment vertical="center"/>
    </xf>
    <xf numFmtId="0" fontId="22" fillId="5" borderId="5" xfId="2" applyFont="1" applyFill="1" applyBorder="1" applyAlignment="1">
      <alignment horizontal="center" vertical="center"/>
    </xf>
    <xf numFmtId="0" fontId="22" fillId="5" borderId="2" xfId="2" applyFont="1" applyFill="1" applyBorder="1" applyAlignment="1">
      <alignment horizontal="center" vertical="center"/>
    </xf>
    <xf numFmtId="0" fontId="22" fillId="0" borderId="5" xfId="2" applyFont="1" applyBorder="1" applyAlignment="1">
      <alignment horizontal="center" vertical="center"/>
    </xf>
    <xf numFmtId="0" fontId="22" fillId="5" borderId="6" xfId="2" applyFont="1" applyFill="1" applyBorder="1" applyAlignment="1">
      <alignment horizontal="center" vertical="center"/>
    </xf>
    <xf numFmtId="177" fontId="16" fillId="5" borderId="7" xfId="2" applyNumberFormat="1" applyFont="1" applyFill="1" applyBorder="1" applyAlignment="1">
      <alignment horizontal="center" vertical="center" wrapText="1"/>
    </xf>
    <xf numFmtId="0" fontId="22" fillId="5" borderId="3" xfId="2" applyFont="1" applyFill="1" applyBorder="1" applyAlignment="1">
      <alignment horizontal="center" vertical="center"/>
    </xf>
    <xf numFmtId="0" fontId="6" fillId="5" borderId="6" xfId="2" applyFill="1" applyBorder="1">
      <alignment vertical="center"/>
    </xf>
    <xf numFmtId="0" fontId="6" fillId="5" borderId="7" xfId="2" applyFill="1" applyBorder="1">
      <alignment vertical="center"/>
    </xf>
    <xf numFmtId="0" fontId="6" fillId="5" borderId="3" xfId="2" applyFill="1" applyBorder="1">
      <alignment vertical="center"/>
    </xf>
    <xf numFmtId="0" fontId="6" fillId="5" borderId="8" xfId="2" applyFill="1" applyBorder="1">
      <alignment vertical="center"/>
    </xf>
    <xf numFmtId="0" fontId="6" fillId="0" borderId="8" xfId="2" applyBorder="1">
      <alignment vertical="center"/>
    </xf>
    <xf numFmtId="0" fontId="6" fillId="5" borderId="9" xfId="2" applyFill="1" applyBorder="1">
      <alignment vertical="center"/>
    </xf>
    <xf numFmtId="0" fontId="6" fillId="5" borderId="10" xfId="2" applyFill="1" applyBorder="1">
      <alignment vertical="center"/>
    </xf>
    <xf numFmtId="0" fontId="6" fillId="5" borderId="11" xfId="2" applyFill="1" applyBorder="1">
      <alignment vertical="center"/>
    </xf>
    <xf numFmtId="0" fontId="6" fillId="0" borderId="12" xfId="2" applyBorder="1">
      <alignment vertical="center"/>
    </xf>
    <xf numFmtId="0" fontId="6" fillId="0" borderId="13" xfId="2" applyBorder="1">
      <alignment vertical="center"/>
    </xf>
    <xf numFmtId="0" fontId="6" fillId="0" borderId="14" xfId="2" applyBorder="1">
      <alignment vertical="center"/>
    </xf>
    <xf numFmtId="0" fontId="24" fillId="0" borderId="0" xfId="2" applyFont="1">
      <alignment vertical="center"/>
    </xf>
    <xf numFmtId="0" fontId="9" fillId="5" borderId="0" xfId="2" applyFont="1" applyFill="1" applyAlignment="1">
      <alignment horizontal="center" vertical="center" wrapText="1"/>
    </xf>
    <xf numFmtId="14" fontId="9" fillId="5" borderId="0" xfId="2" applyNumberFormat="1" applyFont="1" applyFill="1" applyAlignment="1">
      <alignment horizontal="center" vertical="center"/>
    </xf>
    <xf numFmtId="14" fontId="25" fillId="5" borderId="0" xfId="2" applyNumberFormat="1" applyFont="1" applyFill="1" applyAlignment="1">
      <alignment horizontal="center" vertical="center"/>
    </xf>
    <xf numFmtId="0" fontId="6" fillId="0" borderId="0" xfId="2" applyAlignment="1">
      <alignment horizontal="center" vertical="center"/>
    </xf>
    <xf numFmtId="0" fontId="25" fillId="0" borderId="0" xfId="2" applyFont="1" applyAlignment="1">
      <alignment horizontal="center" vertical="center"/>
    </xf>
    <xf numFmtId="0" fontId="8" fillId="5" borderId="0" xfId="1" applyFill="1" applyAlignment="1" applyProtection="1">
      <alignment vertical="center" wrapText="1"/>
    </xf>
    <xf numFmtId="0" fontId="6" fillId="5" borderId="0" xfId="2" applyFill="1" applyAlignment="1">
      <alignment vertical="center" wrapText="1"/>
    </xf>
    <xf numFmtId="0" fontId="33" fillId="8" borderId="22" xfId="17" applyFont="1" applyFill="1" applyBorder="1" applyAlignment="1">
      <alignment horizontal="left" vertical="center"/>
    </xf>
    <xf numFmtId="0" fontId="33" fillId="8" borderId="23" xfId="17" applyFont="1" applyFill="1" applyBorder="1" applyAlignment="1">
      <alignment horizontal="center" vertical="center"/>
    </xf>
    <xf numFmtId="0" fontId="33" fillId="8" borderId="23" xfId="2" applyFont="1" applyFill="1" applyBorder="1" applyAlignment="1">
      <alignment horizontal="center" vertical="center"/>
    </xf>
    <xf numFmtId="0" fontId="34" fillId="8" borderId="23" xfId="2" applyFont="1" applyFill="1" applyBorder="1" applyAlignment="1">
      <alignment horizontal="center" vertical="center"/>
    </xf>
    <xf numFmtId="0" fontId="34" fillId="8" borderId="24" xfId="2" applyFont="1" applyFill="1" applyBorder="1" applyAlignment="1">
      <alignment horizontal="center" vertical="center"/>
    </xf>
    <xf numFmtId="0" fontId="1" fillId="0" borderId="0" xfId="17">
      <alignment vertical="center"/>
    </xf>
    <xf numFmtId="0" fontId="40" fillId="0" borderId="0" xfId="17" applyFont="1">
      <alignment vertical="center"/>
    </xf>
    <xf numFmtId="0" fontId="34" fillId="8" borderId="25" xfId="2" applyFont="1" applyFill="1" applyBorder="1" applyAlignment="1">
      <alignment horizontal="center" vertical="center"/>
    </xf>
    <xf numFmtId="0" fontId="34" fillId="8" borderId="26" xfId="2" applyFont="1" applyFill="1" applyBorder="1" applyAlignment="1">
      <alignment horizontal="center" vertical="center"/>
    </xf>
    <xf numFmtId="0" fontId="1" fillId="9" borderId="26" xfId="17" applyFill="1" applyBorder="1">
      <alignment vertical="center"/>
    </xf>
    <xf numFmtId="0" fontId="37" fillId="0" borderId="0" xfId="17" applyFont="1" applyAlignment="1">
      <alignment horizontal="center" vertical="center"/>
    </xf>
    <xf numFmtId="0" fontId="8" fillId="0" borderId="25" xfId="1" applyFill="1" applyBorder="1" applyAlignment="1" applyProtection="1">
      <alignment vertical="center"/>
    </xf>
    <xf numFmtId="0" fontId="1" fillId="9" borderId="26" xfId="17" applyFill="1" applyBorder="1" applyAlignment="1">
      <alignment horizontal="center" vertical="center"/>
    </xf>
    <xf numFmtId="0" fontId="8" fillId="9" borderId="0" xfId="1" applyFill="1" applyBorder="1" applyAlignment="1" applyProtection="1">
      <alignment vertical="center" wrapText="1"/>
    </xf>
    <xf numFmtId="0" fontId="6" fillId="9" borderId="26" xfId="2" applyFill="1" applyBorder="1" applyAlignment="1">
      <alignment vertical="center" wrapText="1"/>
    </xf>
    <xf numFmtId="0" fontId="45" fillId="0" borderId="0" xfId="17" applyFont="1" applyAlignment="1">
      <alignment vertical="center" wrapText="1"/>
    </xf>
    <xf numFmtId="0" fontId="47" fillId="0" borderId="0" xfId="17" applyFont="1" applyAlignment="1">
      <alignment horizontal="left" vertical="center"/>
    </xf>
    <xf numFmtId="0" fontId="37" fillId="0" borderId="0" xfId="17" applyFont="1" applyAlignment="1">
      <alignment vertical="top" wrapText="1"/>
    </xf>
    <xf numFmtId="0" fontId="7" fillId="3" borderId="16" xfId="17" applyFont="1" applyFill="1" applyBorder="1" applyAlignment="1">
      <alignment horizontal="center" vertical="center" wrapText="1"/>
    </xf>
    <xf numFmtId="0" fontId="7" fillId="3" borderId="15" xfId="17" applyFont="1" applyFill="1" applyBorder="1" applyAlignment="1">
      <alignment horizontal="center" vertical="center" wrapText="1"/>
    </xf>
    <xf numFmtId="0" fontId="7" fillId="3" borderId="17" xfId="17" applyFont="1" applyFill="1" applyBorder="1" applyAlignment="1">
      <alignment horizontal="center" vertical="center" wrapText="1"/>
    </xf>
    <xf numFmtId="0" fontId="7" fillId="3" borderId="18" xfId="17" applyFont="1" applyFill="1" applyBorder="1" applyAlignment="1">
      <alignment horizontal="center" vertical="center" wrapText="1"/>
    </xf>
    <xf numFmtId="0" fontId="13" fillId="3" borderId="18" xfId="17" applyFont="1" applyFill="1" applyBorder="1" applyAlignment="1">
      <alignment horizontal="center" vertical="center" wrapText="1"/>
    </xf>
    <xf numFmtId="0" fontId="58" fillId="3" borderId="18" xfId="17" applyFont="1" applyFill="1" applyBorder="1" applyAlignment="1">
      <alignment horizontal="center" vertical="center" wrapText="1"/>
    </xf>
    <xf numFmtId="0" fontId="7" fillId="3" borderId="19"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22" fillId="0" borderId="0" xfId="2" applyFont="1" applyAlignment="1">
      <alignment vertical="top" wrapText="1"/>
    </xf>
    <xf numFmtId="0" fontId="6" fillId="2" borderId="31" xfId="2" applyFill="1" applyBorder="1" applyAlignment="1">
      <alignment vertical="top" wrapText="1"/>
    </xf>
    <xf numFmtId="0" fontId="0" fillId="0" borderId="33" xfId="0" applyBorder="1">
      <alignment vertical="center"/>
    </xf>
    <xf numFmtId="0" fontId="14" fillId="0" borderId="33" xfId="0" applyFont="1" applyBorder="1">
      <alignment vertical="center"/>
    </xf>
    <xf numFmtId="0" fontId="0" fillId="0" borderId="34" xfId="0" applyBorder="1">
      <alignment vertical="center"/>
    </xf>
    <xf numFmtId="0" fontId="0" fillId="0" borderId="28" xfId="0" applyBorder="1">
      <alignment vertical="center"/>
    </xf>
    <xf numFmtId="0" fontId="6" fillId="18" borderId="0" xfId="2" applyFill="1">
      <alignment vertical="center"/>
    </xf>
    <xf numFmtId="0" fontId="0" fillId="18" borderId="0" xfId="0" applyFill="1">
      <alignment vertical="center"/>
    </xf>
    <xf numFmtId="0" fontId="1" fillId="5" borderId="0" xfId="2" applyFont="1" applyFill="1">
      <alignment vertical="center"/>
    </xf>
    <xf numFmtId="0" fontId="0" fillId="0" borderId="33" xfId="0" applyBorder="1" applyAlignment="1">
      <alignment vertical="top"/>
    </xf>
    <xf numFmtId="0" fontId="0" fillId="0" borderId="0" xfId="0" applyAlignment="1">
      <alignment vertical="top"/>
    </xf>
    <xf numFmtId="0" fontId="0" fillId="0" borderId="0" xfId="0" applyAlignment="1">
      <alignment horizontal="left" vertical="center"/>
    </xf>
    <xf numFmtId="0" fontId="71" fillId="0" borderId="0" xfId="0" applyFont="1" applyAlignment="1">
      <alignment horizontal="left" vertical="center"/>
    </xf>
    <xf numFmtId="0" fontId="72" fillId="0" borderId="0" xfId="0" applyFont="1" applyAlignment="1">
      <alignment horizontal="center" vertical="center" wrapText="1"/>
    </xf>
    <xf numFmtId="0" fontId="72" fillId="0" borderId="0" xfId="0" applyFont="1" applyAlignment="1">
      <alignment horizontal="left" vertical="center" wrapText="1"/>
    </xf>
    <xf numFmtId="0" fontId="82" fillId="0" borderId="0" xfId="17" applyFont="1">
      <alignment vertical="center"/>
    </xf>
    <xf numFmtId="0" fontId="81" fillId="0" borderId="0" xfId="2" applyFont="1">
      <alignment vertical="center"/>
    </xf>
    <xf numFmtId="0" fontId="83" fillId="19" borderId="65" xfId="0" applyFont="1" applyFill="1" applyBorder="1" applyAlignment="1">
      <alignment horizontal="center" vertical="center" wrapText="1"/>
    </xf>
    <xf numFmtId="14" fontId="6" fillId="0" borderId="0" xfId="2" applyNumberFormat="1">
      <alignment vertical="center"/>
    </xf>
    <xf numFmtId="0" fontId="1" fillId="0" borderId="4" xfId="0" applyFont="1" applyBorder="1" applyAlignment="1">
      <alignment horizontal="center" vertical="center" wrapText="1"/>
    </xf>
    <xf numFmtId="0" fontId="0" fillId="0" borderId="4" xfId="0" applyBorder="1" applyAlignment="1">
      <alignment horizontal="center" vertical="center" wrapText="1"/>
    </xf>
    <xf numFmtId="0" fontId="30" fillId="0" borderId="4" xfId="0" applyFont="1" applyBorder="1" applyAlignment="1">
      <alignment horizontal="center" vertical="center" wrapText="1"/>
    </xf>
    <xf numFmtId="0" fontId="90" fillId="0" borderId="0" xfId="2" applyFont="1" applyAlignment="1">
      <alignment horizontal="center" vertical="center"/>
    </xf>
    <xf numFmtId="14" fontId="89" fillId="0" borderId="0" xfId="2" applyNumberFormat="1" applyFont="1" applyAlignment="1">
      <alignment horizontal="center" vertical="center"/>
    </xf>
    <xf numFmtId="0" fontId="8" fillId="0" borderId="0" xfId="1" applyAlignment="1" applyProtection="1">
      <alignment vertical="center" wrapText="1"/>
    </xf>
    <xf numFmtId="0" fontId="6" fillId="0" borderId="32" xfId="0" applyFont="1" applyBorder="1">
      <alignment vertical="center"/>
    </xf>
    <xf numFmtId="0" fontId="6" fillId="0" borderId="23" xfId="0" applyFont="1" applyBorder="1">
      <alignment vertical="center"/>
    </xf>
    <xf numFmtId="0" fontId="6" fillId="0" borderId="33" xfId="0" applyFont="1" applyBorder="1">
      <alignment vertical="center"/>
    </xf>
    <xf numFmtId="0" fontId="6" fillId="0" borderId="0" xfId="0" applyFont="1">
      <alignment vertical="center"/>
    </xf>
    <xf numFmtId="0" fontId="88" fillId="0" borderId="33" xfId="0" applyFont="1" applyBorder="1">
      <alignment vertical="center"/>
    </xf>
    <xf numFmtId="0" fontId="88" fillId="0" borderId="0" xfId="0" applyFont="1">
      <alignment vertical="center"/>
    </xf>
    <xf numFmtId="0" fontId="88" fillId="5" borderId="33" xfId="0" applyFont="1" applyFill="1" applyBorder="1">
      <alignment vertical="center"/>
    </xf>
    <xf numFmtId="0" fontId="88" fillId="5" borderId="0" xfId="0" applyFont="1" applyFill="1">
      <alignment vertical="center"/>
    </xf>
    <xf numFmtId="0" fontId="6" fillId="5" borderId="73" xfId="2" applyFill="1" applyBorder="1">
      <alignment vertical="center"/>
    </xf>
    <xf numFmtId="0" fontId="6" fillId="0" borderId="73" xfId="2" applyBorder="1">
      <alignment vertical="center"/>
    </xf>
    <xf numFmtId="0" fontId="6" fillId="0" borderId="0" xfId="2" applyAlignment="1">
      <alignment horizontal="left" vertical="top"/>
    </xf>
    <xf numFmtId="0" fontId="6" fillId="27" borderId="78" xfId="2" applyFill="1" applyBorder="1" applyAlignment="1">
      <alignment horizontal="left" vertical="top"/>
    </xf>
    <xf numFmtId="0" fontId="8" fillId="27" borderId="77" xfId="1" applyFill="1" applyBorder="1" applyAlignment="1" applyProtection="1">
      <alignment horizontal="left" vertical="top"/>
    </xf>
    <xf numFmtId="0" fontId="82" fillId="0" borderId="0" xfId="17" applyFont="1" applyAlignment="1">
      <alignment horizontal="left" vertical="center"/>
    </xf>
    <xf numFmtId="0" fontId="89" fillId="20" borderId="21" xfId="2" applyFont="1" applyFill="1" applyBorder="1" applyAlignment="1">
      <alignment horizontal="center" vertical="center"/>
    </xf>
    <xf numFmtId="0" fontId="85" fillId="22" borderId="79" xfId="2" applyFont="1" applyFill="1" applyBorder="1" applyAlignment="1">
      <alignment horizontal="center" vertical="center"/>
    </xf>
    <xf numFmtId="0" fontId="6" fillId="0" borderId="0" xfId="2" applyAlignment="1">
      <alignment horizontal="left" vertical="center"/>
    </xf>
    <xf numFmtId="0" fontId="101" fillId="5" borderId="33" xfId="0" applyFont="1" applyFill="1" applyBorder="1">
      <alignment vertical="center"/>
    </xf>
    <xf numFmtId="0" fontId="101" fillId="5" borderId="0" xfId="0" applyFont="1" applyFill="1" applyAlignment="1">
      <alignment horizontal="left" vertical="center"/>
    </xf>
    <xf numFmtId="0" fontId="101" fillId="5" borderId="0" xfId="0" applyFont="1" applyFill="1">
      <alignment vertical="center"/>
    </xf>
    <xf numFmtId="176" fontId="101" fillId="5" borderId="0" xfId="0" applyNumberFormat="1" applyFont="1" applyFill="1" applyAlignment="1">
      <alignment horizontal="left" vertical="center"/>
    </xf>
    <xf numFmtId="183" fontId="101" fillId="5" borderId="0" xfId="0" applyNumberFormat="1" applyFont="1" applyFill="1" applyAlignment="1">
      <alignment horizontal="center" vertical="center"/>
    </xf>
    <xf numFmtId="0" fontId="101" fillId="5" borderId="33" xfId="0" applyFont="1" applyFill="1" applyBorder="1" applyAlignment="1">
      <alignment vertical="top"/>
    </xf>
    <xf numFmtId="0" fontId="101" fillId="5" borderId="0" xfId="0" applyFont="1" applyFill="1" applyAlignment="1">
      <alignment vertical="top"/>
    </xf>
    <xf numFmtId="14" fontId="101" fillId="5" borderId="0" xfId="0" applyNumberFormat="1" applyFont="1" applyFill="1" applyAlignment="1">
      <alignment horizontal="left" vertical="center"/>
    </xf>
    <xf numFmtId="14" fontId="101" fillId="0" borderId="0" xfId="0" applyNumberFormat="1" applyFont="1">
      <alignment vertical="center"/>
    </xf>
    <xf numFmtId="0" fontId="102" fillId="0" borderId="0" xfId="0" applyFont="1">
      <alignment vertical="center"/>
    </xf>
    <xf numFmtId="0" fontId="8" fillId="27" borderId="66" xfId="1" applyFill="1" applyBorder="1" applyAlignment="1" applyProtection="1">
      <alignment horizontal="left" vertical="top"/>
    </xf>
    <xf numFmtId="0" fontId="6" fillId="27" borderId="76" xfId="2" applyFill="1" applyBorder="1" applyAlignment="1">
      <alignment horizontal="left" vertical="top"/>
    </xf>
    <xf numFmtId="0" fontId="34" fillId="8" borderId="0" xfId="2" applyFont="1" applyFill="1" applyAlignment="1">
      <alignment horizontal="center" vertical="center"/>
    </xf>
    <xf numFmtId="14" fontId="1" fillId="0" borderId="0" xfId="17" applyNumberFormat="1" applyAlignment="1">
      <alignment horizontal="center" vertical="center"/>
    </xf>
    <xf numFmtId="0" fontId="1" fillId="9" borderId="0" xfId="17" applyFill="1">
      <alignment vertical="center"/>
    </xf>
    <xf numFmtId="0" fontId="1" fillId="9" borderId="0" xfId="17" applyFill="1" applyAlignment="1">
      <alignment horizontal="center" vertical="center"/>
    </xf>
    <xf numFmtId="0" fontId="1" fillId="0" borderId="25" xfId="17" applyBorder="1">
      <alignment vertical="center"/>
    </xf>
    <xf numFmtId="0" fontId="6" fillId="9" borderId="0" xfId="2" applyFill="1" applyAlignment="1">
      <alignment vertical="center" wrapText="1"/>
    </xf>
    <xf numFmtId="0" fontId="48" fillId="0" borderId="0" xfId="17" applyFont="1" applyAlignment="1">
      <alignment horizontal="left" vertical="center"/>
    </xf>
    <xf numFmtId="0" fontId="49" fillId="0" borderId="28" xfId="17" applyFont="1" applyBorder="1">
      <alignment vertical="center"/>
    </xf>
    <xf numFmtId="0" fontId="49" fillId="0" borderId="28" xfId="17" applyFont="1" applyBorder="1" applyAlignment="1">
      <alignment horizontal="right" vertical="center"/>
    </xf>
    <xf numFmtId="0" fontId="37" fillId="0" borderId="30" xfId="17" applyFont="1" applyBorder="1" applyAlignment="1">
      <alignment horizontal="center" vertical="center"/>
    </xf>
    <xf numFmtId="0" fontId="37" fillId="0" borderId="82" xfId="17" applyFont="1" applyBorder="1" applyAlignment="1">
      <alignment horizontal="center" vertical="center" wrapText="1"/>
    </xf>
    <xf numFmtId="0" fontId="51" fillId="0" borderId="0" xfId="17" applyFont="1" applyAlignment="1">
      <alignment horizontal="center" vertical="center"/>
    </xf>
    <xf numFmtId="0" fontId="52" fillId="0" borderId="0" xfId="17" applyFont="1" applyAlignment="1">
      <alignment horizontal="center" vertical="center" wrapText="1"/>
    </xf>
    <xf numFmtId="0" fontId="1" fillId="0" borderId="0" xfId="17" applyAlignment="1">
      <alignment vertical="center" shrinkToFit="1"/>
    </xf>
    <xf numFmtId="0" fontId="12" fillId="0" borderId="72" xfId="2" applyFont="1" applyBorder="1" applyAlignment="1">
      <alignment horizontal="center" vertical="center" wrapText="1"/>
    </xf>
    <xf numFmtId="0" fontId="7" fillId="5" borderId="0" xfId="17" applyFont="1" applyFill="1" applyAlignment="1">
      <alignment horizontal="center" vertical="center" wrapText="1"/>
    </xf>
    <xf numFmtId="0" fontId="7" fillId="3" borderId="0" xfId="17" applyFont="1" applyFill="1" applyAlignment="1">
      <alignment horizontal="center" vertical="center" wrapText="1"/>
    </xf>
    <xf numFmtId="0" fontId="13" fillId="3" borderId="0" xfId="17" applyFont="1" applyFill="1" applyAlignment="1">
      <alignment horizontal="center" vertical="center" wrapText="1"/>
    </xf>
    <xf numFmtId="0" fontId="58" fillId="3" borderId="0" xfId="17" applyFont="1" applyFill="1" applyAlignment="1">
      <alignment horizontal="center" vertical="center" wrapText="1"/>
    </xf>
    <xf numFmtId="0" fontId="1" fillId="5" borderId="0" xfId="2" applyFont="1" applyFill="1" applyAlignment="1">
      <alignment horizontal="center" vertical="center"/>
    </xf>
    <xf numFmtId="0" fontId="45" fillId="5" borderId="0" xfId="0" applyFont="1" applyFill="1" applyAlignment="1">
      <alignment horizontal="center" vertical="center" wrapText="1"/>
    </xf>
    <xf numFmtId="180" fontId="49" fillId="5" borderId="0" xfId="17" applyNumberFormat="1" applyFont="1" applyFill="1" applyAlignment="1">
      <alignment horizontal="center" vertical="center"/>
    </xf>
    <xf numFmtId="0" fontId="1" fillId="5" borderId="0" xfId="17" applyFill="1">
      <alignment vertical="center"/>
    </xf>
    <xf numFmtId="0" fontId="1" fillId="5" borderId="0" xfId="17" applyFill="1" applyAlignment="1">
      <alignment horizontal="center" vertical="center"/>
    </xf>
    <xf numFmtId="0" fontId="49" fillId="0" borderId="0" xfId="16" applyFont="1">
      <alignment vertical="center"/>
    </xf>
    <xf numFmtId="0" fontId="10" fillId="0" borderId="0" xfId="16" applyFont="1">
      <alignment vertical="center"/>
    </xf>
    <xf numFmtId="177" fontId="1" fillId="18" borderId="20" xfId="2" applyNumberFormat="1" applyFont="1" applyFill="1" applyBorder="1" applyAlignment="1">
      <alignment horizontal="center" vertical="center" wrapText="1"/>
    </xf>
    <xf numFmtId="177" fontId="6" fillId="6" borderId="4" xfId="2" applyNumberFormat="1" applyFill="1" applyBorder="1" applyAlignment="1">
      <alignment horizontal="center" vertical="center" shrinkToFit="1"/>
    </xf>
    <xf numFmtId="177" fontId="6" fillId="5" borderId="4" xfId="2" applyNumberFormat="1" applyFill="1" applyBorder="1" applyAlignment="1">
      <alignment horizontal="center" vertical="center" shrinkToFit="1"/>
    </xf>
    <xf numFmtId="177" fontId="6" fillId="0" borderId="4" xfId="2" applyNumberFormat="1" applyBorder="1" applyAlignment="1">
      <alignment horizontal="center" vertical="center" shrinkToFit="1"/>
    </xf>
    <xf numFmtId="0" fontId="22" fillId="0" borderId="2" xfId="2" applyFont="1" applyBorder="1" applyAlignment="1">
      <alignment horizontal="center" vertical="center"/>
    </xf>
    <xf numFmtId="177" fontId="6" fillId="5" borderId="0" xfId="2" applyNumberFormat="1" applyFill="1" applyAlignment="1">
      <alignment horizontal="center" vertical="center" wrapText="1"/>
    </xf>
    <xf numFmtId="0" fontId="6" fillId="5" borderId="0" xfId="2" applyFill="1" applyAlignment="1">
      <alignment horizontal="center" vertical="center" wrapText="1"/>
    </xf>
    <xf numFmtId="0" fontId="1" fillId="0" borderId="0" xfId="2" applyFont="1">
      <alignment vertical="center"/>
    </xf>
    <xf numFmtId="0" fontId="49" fillId="18" borderId="83" xfId="16" applyFont="1" applyFill="1" applyBorder="1">
      <alignment vertical="center"/>
    </xf>
    <xf numFmtId="0" fontId="10" fillId="18" borderId="83" xfId="16" applyFont="1" applyFill="1" applyBorder="1">
      <alignment vertical="center"/>
    </xf>
    <xf numFmtId="0" fontId="36" fillId="0" borderId="0" xfId="17" applyFont="1" applyAlignment="1">
      <alignment horizontal="left" vertical="center" indent="2"/>
    </xf>
    <xf numFmtId="0" fontId="103" fillId="0" borderId="0" xfId="17" applyFont="1">
      <alignment vertical="center"/>
    </xf>
    <xf numFmtId="0" fontId="1" fillId="18" borderId="0" xfId="2" applyFont="1" applyFill="1">
      <alignment vertical="center"/>
    </xf>
    <xf numFmtId="0" fontId="23" fillId="18" borderId="20" xfId="2" applyFont="1" applyFill="1" applyBorder="1" applyAlignment="1">
      <alignment horizontal="center" vertical="top" wrapText="1"/>
    </xf>
    <xf numFmtId="0" fontId="22" fillId="5" borderId="5" xfId="2" applyFont="1" applyFill="1" applyBorder="1" applyAlignment="1">
      <alignment horizontal="left" vertical="center"/>
    </xf>
    <xf numFmtId="14" fontId="25" fillId="18" borderId="0" xfId="2" applyNumberFormat="1" applyFont="1" applyFill="1" applyAlignment="1">
      <alignment horizontal="left" vertical="center"/>
    </xf>
    <xf numFmtId="0" fontId="25" fillId="18" borderId="0" xfId="19" applyFont="1" applyFill="1">
      <alignment vertical="center"/>
    </xf>
    <xf numFmtId="0" fontId="25" fillId="18" borderId="0" xfId="2" applyFont="1" applyFill="1" applyAlignment="1">
      <alignment horizontal="left" vertical="center"/>
    </xf>
    <xf numFmtId="0" fontId="40" fillId="18" borderId="0" xfId="17" applyFont="1" applyFill="1">
      <alignment vertical="center"/>
    </xf>
    <xf numFmtId="177" fontId="12" fillId="18" borderId="50" xfId="2" applyNumberFormat="1" applyFont="1" applyFill="1" applyBorder="1" applyAlignment="1">
      <alignment horizontal="center" vertical="center" wrapText="1"/>
    </xf>
    <xf numFmtId="0" fontId="99" fillId="18" borderId="74" xfId="0" applyFont="1" applyFill="1" applyBorder="1" applyAlignment="1">
      <alignment horizontal="center" vertical="center" wrapText="1"/>
    </xf>
    <xf numFmtId="0" fontId="99" fillId="18" borderId="81" xfId="0" applyFont="1" applyFill="1" applyBorder="1" applyAlignment="1">
      <alignment horizontal="center" vertical="center" wrapText="1"/>
    </xf>
    <xf numFmtId="0" fontId="12" fillId="0" borderId="0" xfId="2" applyFont="1" applyAlignment="1">
      <alignment horizontal="center" vertical="center"/>
    </xf>
    <xf numFmtId="14" fontId="85" fillId="0" borderId="0" xfId="2" applyNumberFormat="1" applyFont="1" applyAlignment="1">
      <alignment horizontal="center" vertical="center"/>
    </xf>
    <xf numFmtId="0" fontId="12" fillId="0" borderId="0" xfId="2" applyFont="1" applyAlignment="1">
      <alignment vertical="top" wrapText="1"/>
    </xf>
    <xf numFmtId="0" fontId="40" fillId="0" borderId="0" xfId="17" applyFont="1" applyAlignment="1">
      <alignment horizontal="center" vertical="center"/>
    </xf>
    <xf numFmtId="0" fontId="101" fillId="5" borderId="0" xfId="0" applyFont="1" applyFill="1" applyAlignment="1">
      <alignment horizontal="left" vertical="top"/>
    </xf>
    <xf numFmtId="0" fontId="108" fillId="18" borderId="0" xfId="17" applyFont="1" applyFill="1" applyAlignment="1">
      <alignment horizontal="left" vertical="center"/>
    </xf>
    <xf numFmtId="0" fontId="85" fillId="0" borderId="0" xfId="2" applyFont="1" applyAlignment="1">
      <alignment vertical="top" wrapText="1"/>
    </xf>
    <xf numFmtId="180" fontId="49" fillId="10" borderId="85" xfId="17" applyNumberFormat="1" applyFont="1" applyFill="1" applyBorder="1" applyAlignment="1">
      <alignment horizontal="center" vertical="center"/>
    </xf>
    <xf numFmtId="14" fontId="89" fillId="20" borderId="75" xfId="2" applyNumberFormat="1" applyFont="1" applyFill="1" applyBorder="1" applyAlignment="1">
      <alignment vertical="center" shrinkToFit="1"/>
    </xf>
    <xf numFmtId="14" fontId="28" fillId="20" borderId="86" xfId="2" applyNumberFormat="1" applyFont="1" applyFill="1" applyBorder="1" applyAlignment="1">
      <alignment horizontal="center" vertical="center" shrinkToFit="1"/>
    </xf>
    <xf numFmtId="14" fontId="85" fillId="20" borderId="89" xfId="1" applyNumberFormat="1" applyFont="1" applyFill="1" applyBorder="1" applyAlignment="1" applyProtection="1">
      <alignment vertical="center" wrapText="1"/>
    </xf>
    <xf numFmtId="14" fontId="85" fillId="20" borderId="87" xfId="2" applyNumberFormat="1" applyFont="1" applyFill="1" applyBorder="1">
      <alignment vertical="center"/>
    </xf>
    <xf numFmtId="0" fontId="8" fillId="0" borderId="0" xfId="1" applyAlignment="1" applyProtection="1">
      <alignment vertical="center"/>
    </xf>
    <xf numFmtId="0" fontId="69" fillId="0" borderId="0" xfId="0" applyFont="1">
      <alignment vertical="center"/>
    </xf>
    <xf numFmtId="0" fontId="114" fillId="5" borderId="6" xfId="2" applyFont="1" applyFill="1" applyBorder="1">
      <alignment vertical="center"/>
    </xf>
    <xf numFmtId="0" fontId="113" fillId="0" borderId="73" xfId="0" applyFont="1" applyBorder="1">
      <alignment vertical="center"/>
    </xf>
    <xf numFmtId="0" fontId="112" fillId="30" borderId="0" xfId="0" applyFont="1" applyFill="1" applyAlignment="1">
      <alignment horizontal="center" vertical="center" wrapText="1"/>
    </xf>
    <xf numFmtId="177" fontId="12" fillId="18" borderId="90" xfId="2" applyNumberFormat="1" applyFont="1" applyFill="1" applyBorder="1" applyAlignment="1">
      <alignment horizontal="center" vertical="center" wrapText="1"/>
    </xf>
    <xf numFmtId="0" fontId="9" fillId="18" borderId="0" xfId="2" applyFont="1" applyFill="1" applyAlignment="1">
      <alignment horizontal="center" vertical="center" wrapText="1"/>
    </xf>
    <xf numFmtId="14" fontId="25" fillId="18" borderId="0" xfId="2" applyNumberFormat="1" applyFont="1" applyFill="1" applyAlignment="1">
      <alignment horizontal="center" vertical="center"/>
    </xf>
    <xf numFmtId="0" fontId="25" fillId="18" borderId="0" xfId="19" applyFont="1" applyFill="1" applyAlignment="1">
      <alignment horizontal="center" vertical="center"/>
    </xf>
    <xf numFmtId="0" fontId="25" fillId="18" borderId="0" xfId="19" applyFont="1" applyFill="1" applyAlignment="1">
      <alignment horizontal="center" vertical="center" wrapText="1"/>
    </xf>
    <xf numFmtId="0" fontId="103" fillId="0" borderId="0" xfId="17" applyFont="1" applyAlignment="1">
      <alignment horizontal="left" vertical="center"/>
    </xf>
    <xf numFmtId="177" fontId="1" fillId="18" borderId="91" xfId="2" applyNumberFormat="1" applyFont="1" applyFill="1" applyBorder="1" applyAlignment="1">
      <alignment horizontal="center" vertical="center" wrapText="1"/>
    </xf>
    <xf numFmtId="0" fontId="115" fillId="18" borderId="92" xfId="2" applyFont="1" applyFill="1" applyBorder="1" applyAlignment="1">
      <alignment horizontal="center" vertical="center"/>
    </xf>
    <xf numFmtId="177" fontId="115" fillId="18" borderId="92" xfId="2" applyNumberFormat="1" applyFont="1" applyFill="1" applyBorder="1" applyAlignment="1">
      <alignment horizontal="center" vertical="center" shrinkToFit="1"/>
    </xf>
    <xf numFmtId="0" fontId="116" fillId="0" borderId="92" xfId="0" applyFont="1" applyBorder="1" applyAlignment="1">
      <alignment horizontal="center" vertical="center" wrapText="1"/>
    </xf>
    <xf numFmtId="177" fontId="12" fillId="18" borderId="92" xfId="2" applyNumberFormat="1" applyFont="1" applyFill="1" applyBorder="1" applyAlignment="1">
      <alignment horizontal="center" vertical="center" wrapText="1"/>
    </xf>
    <xf numFmtId="0" fontId="23" fillId="22" borderId="2" xfId="2" applyFont="1" applyFill="1" applyBorder="1" applyAlignment="1">
      <alignment horizontal="center" vertical="top" wrapText="1"/>
    </xf>
    <xf numFmtId="177" fontId="1" fillId="22" borderId="20" xfId="2" applyNumberFormat="1" applyFont="1" applyFill="1" applyBorder="1" applyAlignment="1">
      <alignment horizontal="center" vertical="center" wrapText="1"/>
    </xf>
    <xf numFmtId="0" fontId="23" fillId="22" borderId="2" xfId="2" applyFont="1" applyFill="1" applyBorder="1" applyAlignment="1">
      <alignment horizontal="center" vertical="center" wrapText="1"/>
    </xf>
    <xf numFmtId="0" fontId="83" fillId="0" borderId="65" xfId="0" applyFont="1" applyBorder="1" applyAlignment="1">
      <alignment horizontal="center" vertical="center" wrapText="1"/>
    </xf>
    <xf numFmtId="0" fontId="120" fillId="0" borderId="0" xfId="0" applyFont="1">
      <alignment vertical="center"/>
    </xf>
    <xf numFmtId="0" fontId="6" fillId="0" borderId="51" xfId="2" applyBorder="1">
      <alignment vertical="center"/>
    </xf>
    <xf numFmtId="0" fontId="8" fillId="0" borderId="93" xfId="1" applyFill="1" applyBorder="1" applyAlignment="1" applyProtection="1">
      <alignment vertical="center" wrapText="1"/>
    </xf>
    <xf numFmtId="0" fontId="6" fillId="0" borderId="52" xfId="2" applyBorder="1">
      <alignment vertical="center"/>
    </xf>
    <xf numFmtId="0" fontId="101" fillId="5" borderId="33" xfId="0" applyFont="1" applyFill="1" applyBorder="1" applyAlignment="1">
      <alignment horizontal="left" vertical="top"/>
    </xf>
    <xf numFmtId="0" fontId="35" fillId="18" borderId="0" xfId="2" applyFont="1" applyFill="1">
      <alignment vertical="center"/>
    </xf>
    <xf numFmtId="0" fontId="36" fillId="18" borderId="0" xfId="17" applyFont="1" applyFill="1">
      <alignment vertical="center"/>
    </xf>
    <xf numFmtId="0" fontId="37" fillId="18" borderId="0" xfId="17" applyFont="1" applyFill="1" applyAlignment="1">
      <alignment vertical="top" wrapText="1"/>
    </xf>
    <xf numFmtId="0" fontId="38" fillId="18" borderId="0" xfId="2" applyFont="1" applyFill="1" applyAlignment="1">
      <alignment horizontal="center" vertical="center"/>
    </xf>
    <xf numFmtId="0" fontId="80" fillId="18" borderId="0" xfId="17" applyFont="1" applyFill="1" applyAlignment="1">
      <alignment horizontal="left" vertical="center"/>
    </xf>
    <xf numFmtId="0" fontId="39" fillId="18" borderId="0" xfId="2" applyFont="1" applyFill="1" applyAlignment="1">
      <alignment vertical="center" wrapText="1"/>
    </xf>
    <xf numFmtId="0" fontId="41" fillId="18" borderId="0" xfId="2" applyFont="1" applyFill="1" applyAlignment="1">
      <alignment vertical="center" wrapText="1"/>
    </xf>
    <xf numFmtId="0" fontId="43" fillId="18" borderId="0" xfId="2" applyFont="1" applyFill="1">
      <alignment vertical="center"/>
    </xf>
    <xf numFmtId="0" fontId="44" fillId="18" borderId="0" xfId="2" applyFont="1" applyFill="1" applyAlignment="1">
      <alignment horizontal="center" vertical="center"/>
    </xf>
    <xf numFmtId="0" fontId="37" fillId="18" borderId="0" xfId="17" applyFont="1" applyFill="1" applyAlignment="1">
      <alignment horizontal="center" vertical="center"/>
    </xf>
    <xf numFmtId="0" fontId="42" fillId="18" borderId="0" xfId="17" applyFont="1" applyFill="1" applyAlignment="1">
      <alignment vertical="top" wrapText="1"/>
    </xf>
    <xf numFmtId="0" fontId="1" fillId="18" borderId="0" xfId="17" applyFill="1" applyAlignment="1">
      <alignment horizontal="center" vertical="center"/>
    </xf>
    <xf numFmtId="0" fontId="45" fillId="18" borderId="0" xfId="2" applyFont="1" applyFill="1" applyAlignment="1">
      <alignment vertical="center" wrapText="1"/>
    </xf>
    <xf numFmtId="0" fontId="41" fillId="18" borderId="0" xfId="2" applyFont="1" applyFill="1">
      <alignment vertical="center"/>
    </xf>
    <xf numFmtId="0" fontId="37" fillId="18" borderId="0" xfId="17" applyFont="1" applyFill="1">
      <alignment vertical="center"/>
    </xf>
    <xf numFmtId="0" fontId="46" fillId="18" borderId="0" xfId="17" applyFont="1" applyFill="1" applyAlignment="1">
      <alignment horizontal="center" vertical="center" wrapText="1"/>
    </xf>
    <xf numFmtId="0" fontId="47" fillId="18" borderId="0" xfId="17" applyFont="1" applyFill="1">
      <alignment vertical="center"/>
    </xf>
    <xf numFmtId="0" fontId="6" fillId="18" borderId="0" xfId="2" applyFill="1" applyAlignment="1">
      <alignment horizontal="center" vertical="center"/>
    </xf>
    <xf numFmtId="0" fontId="45" fillId="18" borderId="0" xfId="17" applyFont="1" applyFill="1" applyAlignment="1">
      <alignment vertical="center" wrapText="1"/>
    </xf>
    <xf numFmtId="0" fontId="50" fillId="18" borderId="0" xfId="17" applyFont="1" applyFill="1" applyAlignment="1">
      <alignment horizontal="center" vertical="center"/>
    </xf>
    <xf numFmtId="0" fontId="8" fillId="18" borderId="0" xfId="1" applyFill="1" applyAlignment="1" applyProtection="1">
      <alignment horizontal="center" vertical="center"/>
    </xf>
    <xf numFmtId="0" fontId="53" fillId="18" borderId="0" xfId="17" applyFont="1" applyFill="1" applyAlignment="1">
      <alignment horizontal="center" vertical="center"/>
    </xf>
    <xf numFmtId="0" fontId="0" fillId="18" borderId="0" xfId="0" applyFill="1" applyAlignment="1">
      <alignment vertical="center" wrapText="1"/>
    </xf>
    <xf numFmtId="0" fontId="1" fillId="18" borderId="70" xfId="17" applyFill="1" applyBorder="1" applyAlignment="1">
      <alignment horizontal="center" vertical="center" wrapText="1"/>
    </xf>
    <xf numFmtId="0" fontId="1" fillId="18" borderId="0" xfId="17" applyFill="1">
      <alignment vertical="center"/>
    </xf>
    <xf numFmtId="0" fontId="1" fillId="18" borderId="71" xfId="17" applyFill="1" applyBorder="1" applyAlignment="1">
      <alignment horizontal="center" vertical="center"/>
    </xf>
    <xf numFmtId="0" fontId="122" fillId="0" borderId="0" xfId="0" applyFont="1" applyAlignment="1">
      <alignment vertical="top" wrapText="1"/>
    </xf>
    <xf numFmtId="183" fontId="101" fillId="5" borderId="0" xfId="0" applyNumberFormat="1" applyFont="1" applyFill="1" applyAlignment="1">
      <alignment horizontal="left" vertical="center"/>
    </xf>
    <xf numFmtId="14" fontId="89" fillId="20" borderId="94" xfId="2" applyNumberFormat="1" applyFont="1" applyFill="1" applyBorder="1" applyAlignment="1">
      <alignment horizontal="center" vertical="center"/>
    </xf>
    <xf numFmtId="14" fontId="89" fillId="20" borderId="95" xfId="2" applyNumberFormat="1" applyFont="1" applyFill="1" applyBorder="1" applyAlignment="1">
      <alignment horizontal="center" vertical="center"/>
    </xf>
    <xf numFmtId="14" fontId="89" fillId="20" borderId="96" xfId="2" applyNumberFormat="1" applyFont="1" applyFill="1" applyBorder="1" applyAlignment="1">
      <alignment horizontal="center" vertical="center"/>
    </xf>
    <xf numFmtId="0" fontId="31" fillId="22" borderId="97" xfId="2" applyFont="1" applyFill="1" applyBorder="1" applyAlignment="1">
      <alignment horizontal="center" vertical="center" wrapText="1"/>
    </xf>
    <xf numFmtId="177" fontId="10" fillId="33" borderId="4" xfId="2" applyNumberFormat="1" applyFont="1" applyFill="1" applyBorder="1" applyAlignment="1">
      <alignment horizontal="center" vertical="center" wrapText="1"/>
    </xf>
    <xf numFmtId="0" fontId="126" fillId="34" borderId="0" xfId="0" applyFont="1" applyFill="1" applyAlignment="1">
      <alignment horizontal="center" vertical="center" wrapText="1"/>
    </xf>
    <xf numFmtId="0" fontId="83" fillId="35" borderId="65" xfId="0" applyFont="1" applyFill="1" applyBorder="1" applyAlignment="1">
      <alignment horizontal="center" vertical="center" wrapText="1"/>
    </xf>
    <xf numFmtId="0" fontId="127" fillId="0" borderId="98" xfId="2" applyFont="1" applyBorder="1" applyAlignment="1">
      <alignment horizontal="left" vertical="top" wrapText="1"/>
    </xf>
    <xf numFmtId="0" fontId="12" fillId="0" borderId="100" xfId="2" applyFont="1" applyBorder="1" applyAlignment="1">
      <alignment horizontal="center" vertical="center" wrapText="1"/>
    </xf>
    <xf numFmtId="0" fontId="88" fillId="33" borderId="4" xfId="2" applyFont="1" applyFill="1" applyBorder="1" applyAlignment="1">
      <alignment horizontal="center" vertical="center"/>
    </xf>
    <xf numFmtId="177" fontId="88" fillId="33" borderId="4" xfId="2" applyNumberFormat="1" applyFont="1" applyFill="1" applyBorder="1" applyAlignment="1">
      <alignment horizontal="center" vertical="center" shrinkToFit="1"/>
    </xf>
    <xf numFmtId="14" fontId="85" fillId="20" borderId="1" xfId="1" applyNumberFormat="1" applyFont="1" applyFill="1" applyBorder="1" applyAlignment="1" applyProtection="1">
      <alignment horizontal="center" vertical="center" shrinkToFit="1"/>
    </xf>
    <xf numFmtId="0" fontId="83" fillId="0" borderId="74" xfId="0" applyFont="1" applyBorder="1" applyAlignment="1">
      <alignment horizontal="center" vertical="center" wrapText="1"/>
    </xf>
    <xf numFmtId="0" fontId="110" fillId="20" borderId="95" xfId="2" applyFont="1" applyFill="1" applyBorder="1" applyAlignment="1">
      <alignment horizontal="center" vertical="center" wrapText="1"/>
    </xf>
    <xf numFmtId="0" fontId="110" fillId="20" borderId="95" xfId="2" applyFont="1" applyFill="1" applyBorder="1" applyAlignment="1">
      <alignment horizontal="center" vertical="center"/>
    </xf>
    <xf numFmtId="0" fontId="110" fillId="20" borderId="94" xfId="2" applyFont="1" applyFill="1" applyBorder="1" applyAlignment="1">
      <alignment horizontal="center" vertical="center"/>
    </xf>
    <xf numFmtId="0" fontId="89" fillId="20" borderId="96" xfId="2" applyFont="1" applyFill="1" applyBorder="1" applyAlignment="1">
      <alignment horizontal="center" vertical="center"/>
    </xf>
    <xf numFmtId="0" fontId="125" fillId="0" borderId="0" xfId="2" applyFont="1">
      <alignment vertical="center"/>
    </xf>
    <xf numFmtId="0" fontId="6" fillId="0" borderId="0" xfId="2" applyAlignment="1">
      <alignment horizontal="center" vertical="top"/>
    </xf>
    <xf numFmtId="14" fontId="85" fillId="20" borderId="88" xfId="1" applyNumberFormat="1" applyFont="1" applyFill="1" applyBorder="1" applyAlignment="1" applyProtection="1">
      <alignment horizontal="center" vertical="center" wrapText="1"/>
    </xf>
    <xf numFmtId="0" fontId="121" fillId="34" borderId="0" xfId="0" applyFont="1" applyFill="1" applyAlignment="1">
      <alignment horizontal="center" vertical="center" wrapText="1"/>
    </xf>
    <xf numFmtId="0" fontId="23" fillId="18" borderId="0" xfId="2" applyFont="1" applyFill="1" applyAlignment="1">
      <alignment horizontal="center" vertical="top" wrapText="1"/>
    </xf>
    <xf numFmtId="0" fontId="22" fillId="18" borderId="103" xfId="2" applyFont="1" applyFill="1" applyBorder="1" applyAlignment="1">
      <alignment horizontal="left" vertical="center"/>
    </xf>
    <xf numFmtId="0" fontId="23" fillId="18" borderId="91" xfId="2" applyFont="1" applyFill="1" applyBorder="1" applyAlignment="1">
      <alignment horizontal="center" vertical="top" wrapText="1"/>
    </xf>
    <xf numFmtId="0" fontId="22" fillId="18" borderId="91" xfId="2" applyFont="1" applyFill="1" applyBorder="1" applyAlignment="1">
      <alignment horizontal="center" vertical="center" wrapText="1"/>
    </xf>
    <xf numFmtId="0" fontId="87" fillId="0" borderId="0" xfId="2" applyFont="1" applyAlignment="1">
      <alignment vertical="top" wrapText="1"/>
    </xf>
    <xf numFmtId="0" fontId="8" fillId="0" borderId="104" xfId="1" applyBorder="1" applyAlignment="1" applyProtection="1">
      <alignment horizontal="left" vertical="top" wrapText="1"/>
    </xf>
    <xf numFmtId="0" fontId="8" fillId="0" borderId="0" xfId="1" applyFill="1" applyAlignment="1" applyProtection="1">
      <alignment vertical="center"/>
    </xf>
    <xf numFmtId="14" fontId="18" fillId="20" borderId="1" xfId="2" applyNumberFormat="1" applyFont="1" applyFill="1" applyBorder="1" applyAlignment="1">
      <alignment horizontal="center" vertical="center" wrapText="1" shrinkToFit="1"/>
    </xf>
    <xf numFmtId="0" fontId="69" fillId="18" borderId="0" xfId="0" applyFont="1" applyFill="1" applyAlignment="1">
      <alignment horizontal="center" vertical="center" wrapText="1"/>
    </xf>
    <xf numFmtId="0" fontId="45" fillId="5" borderId="0" xfId="17" applyFont="1" applyFill="1" applyAlignment="1">
      <alignment vertical="center" wrapText="1"/>
    </xf>
    <xf numFmtId="0" fontId="6" fillId="0" borderId="0" xfId="4"/>
    <xf numFmtId="0" fontId="31" fillId="20" borderId="97" xfId="2" applyFont="1" applyFill="1" applyBorder="1" applyAlignment="1">
      <alignment horizontal="center" vertical="center" wrapText="1"/>
    </xf>
    <xf numFmtId="14" fontId="85" fillId="20" borderId="75" xfId="2" applyNumberFormat="1" applyFont="1" applyFill="1" applyBorder="1" applyAlignment="1">
      <alignment horizontal="center" vertical="center" wrapText="1" shrinkToFit="1"/>
    </xf>
    <xf numFmtId="14" fontId="89" fillId="20" borderId="107" xfId="2" applyNumberFormat="1" applyFont="1" applyFill="1" applyBorder="1" applyAlignment="1">
      <alignment vertical="center" shrinkToFit="1"/>
    </xf>
    <xf numFmtId="0" fontId="116" fillId="22" borderId="92" xfId="0" applyFont="1" applyFill="1" applyBorder="1" applyAlignment="1">
      <alignment horizontal="center" vertical="center" wrapText="1"/>
    </xf>
    <xf numFmtId="0" fontId="116" fillId="36" borderId="92" xfId="0" applyFont="1" applyFill="1" applyBorder="1" applyAlignment="1">
      <alignment horizontal="center" vertical="center" wrapText="1"/>
    </xf>
    <xf numFmtId="0" fontId="99" fillId="22" borderId="74" xfId="0" applyFont="1" applyFill="1" applyBorder="1" applyAlignment="1">
      <alignment horizontal="center" vertical="center" wrapText="1"/>
    </xf>
    <xf numFmtId="0" fontId="0" fillId="22" borderId="4" xfId="0" applyFill="1" applyBorder="1" applyAlignment="1">
      <alignment horizontal="center" vertical="center" wrapText="1"/>
    </xf>
    <xf numFmtId="184" fontId="9" fillId="18" borderId="0" xfId="2" applyNumberFormat="1" applyFont="1" applyFill="1" applyAlignment="1">
      <alignment horizontal="center" vertical="center"/>
    </xf>
    <xf numFmtId="184" fontId="25" fillId="18" borderId="0" xfId="2" applyNumberFormat="1" applyFont="1" applyFill="1" applyAlignment="1">
      <alignment horizontal="left" vertical="center"/>
    </xf>
    <xf numFmtId="0" fontId="135" fillId="0" borderId="0" xfId="0" applyFont="1">
      <alignment vertical="center"/>
    </xf>
    <xf numFmtId="0" fontId="0" fillId="0" borderId="48" xfId="0" applyBorder="1" applyAlignment="1">
      <alignment horizontal="center" vertical="center"/>
    </xf>
    <xf numFmtId="0" fontId="144" fillId="0" borderId="108" xfId="0" applyFont="1" applyBorder="1" applyAlignment="1">
      <alignment horizontal="center" vertical="center"/>
    </xf>
    <xf numFmtId="0" fontId="144" fillId="0" borderId="109" xfId="0" applyFont="1" applyBorder="1" applyAlignment="1">
      <alignment horizontal="center" vertical="center"/>
    </xf>
    <xf numFmtId="0" fontId="144" fillId="0" borderId="110" xfId="0" applyFont="1" applyBorder="1" applyAlignment="1">
      <alignment horizontal="center" vertical="center"/>
    </xf>
    <xf numFmtId="0" fontId="143" fillId="0" borderId="108" xfId="0" applyFont="1" applyBorder="1" applyAlignment="1">
      <alignment horizontal="center" vertical="center"/>
    </xf>
    <xf numFmtId="0" fontId="143" fillId="0" borderId="110" xfId="0" applyFont="1" applyBorder="1" applyAlignment="1">
      <alignment horizontal="center" vertical="center"/>
    </xf>
    <xf numFmtId="0" fontId="143" fillId="0" borderId="109" xfId="0" applyFont="1" applyBorder="1" applyAlignment="1">
      <alignment horizontal="center" vertical="center"/>
    </xf>
    <xf numFmtId="0" fontId="144" fillId="0" borderId="111" xfId="0" applyFont="1" applyBorder="1" applyAlignment="1">
      <alignment horizontal="center" vertical="center"/>
    </xf>
    <xf numFmtId="0" fontId="144" fillId="0" borderId="112" xfId="0" applyFont="1" applyBorder="1" applyAlignment="1">
      <alignment horizontal="center" vertical="center"/>
    </xf>
    <xf numFmtId="0" fontId="144" fillId="0" borderId="113" xfId="0" applyFont="1" applyBorder="1" applyAlignment="1">
      <alignment horizontal="center" vertical="center"/>
    </xf>
    <xf numFmtId="0" fontId="144" fillId="0" borderId="114" xfId="0" applyFont="1" applyBorder="1" applyAlignment="1">
      <alignment horizontal="center" vertical="center"/>
    </xf>
    <xf numFmtId="0" fontId="146" fillId="18" borderId="0" xfId="2" applyFont="1" applyFill="1" applyAlignment="1">
      <alignment horizontal="center" vertical="center" wrapText="1"/>
    </xf>
    <xf numFmtId="184" fontId="146" fillId="18" borderId="0" xfId="2" applyNumberFormat="1" applyFont="1" applyFill="1" applyAlignment="1">
      <alignment horizontal="center" vertical="center"/>
    </xf>
    <xf numFmtId="14" fontId="89" fillId="20" borderId="1" xfId="2" applyNumberFormat="1" applyFont="1" applyFill="1" applyBorder="1" applyAlignment="1">
      <alignment horizontal="center" vertical="center" wrapText="1" shrinkToFit="1"/>
    </xf>
    <xf numFmtId="0" fontId="129" fillId="18" borderId="0" xfId="0" applyFont="1" applyFill="1" applyAlignment="1">
      <alignment horizontal="center" vertical="center" wrapText="1"/>
    </xf>
    <xf numFmtId="0" fontId="8" fillId="0" borderId="104" xfId="1" applyBorder="1" applyAlignment="1" applyProtection="1">
      <alignment horizontal="left" vertical="center" wrapText="1"/>
    </xf>
    <xf numFmtId="0" fontId="96" fillId="18" borderId="0" xfId="0" applyFont="1" applyFill="1" applyAlignment="1">
      <alignment horizontal="center" vertical="center" wrapText="1"/>
    </xf>
    <xf numFmtId="0" fontId="145" fillId="18" borderId="0" xfId="0" applyFont="1" applyFill="1" applyAlignment="1">
      <alignment vertical="center" wrapText="1"/>
    </xf>
    <xf numFmtId="0" fontId="25" fillId="18" borderId="0" xfId="19" applyFont="1" applyFill="1" applyAlignment="1">
      <alignment horizontal="left" vertical="center"/>
    </xf>
    <xf numFmtId="0" fontId="109" fillId="18" borderId="115" xfId="0" applyFont="1" applyFill="1" applyBorder="1" applyAlignment="1">
      <alignment horizontal="left" vertical="center"/>
    </xf>
    <xf numFmtId="0" fontId="148" fillId="22" borderId="97" xfId="2" applyFont="1" applyFill="1" applyBorder="1" applyAlignment="1">
      <alignment horizontal="center" vertical="center" wrapText="1"/>
    </xf>
    <xf numFmtId="0" fontId="149" fillId="0" borderId="0" xfId="0" applyFont="1">
      <alignment vertical="center"/>
    </xf>
    <xf numFmtId="0" fontId="117" fillId="0" borderId="0" xfId="2" applyFont="1" applyAlignment="1">
      <alignment vertical="top" wrapText="1"/>
    </xf>
    <xf numFmtId="0" fontId="150" fillId="0" borderId="0" xfId="0" applyFont="1">
      <alignment vertical="center"/>
    </xf>
    <xf numFmtId="0" fontId="85" fillId="20" borderId="95" xfId="1" applyFont="1" applyFill="1" applyBorder="1" applyAlignment="1" applyProtection="1">
      <alignment horizontal="center" vertical="center"/>
    </xf>
    <xf numFmtId="14" fontId="85" fillId="20" borderId="3" xfId="1" applyNumberFormat="1" applyFont="1" applyFill="1" applyBorder="1" applyAlignment="1" applyProtection="1">
      <alignment horizontal="center" vertical="center" shrinkToFit="1"/>
    </xf>
    <xf numFmtId="0" fontId="8" fillId="0" borderId="0" xfId="1" applyAlignment="1" applyProtection="1">
      <alignment horizontal="left" vertical="center" wrapText="1"/>
    </xf>
    <xf numFmtId="0" fontId="6" fillId="0" borderId="106" xfId="2" applyBorder="1">
      <alignment vertical="center"/>
    </xf>
    <xf numFmtId="0" fontId="127" fillId="0" borderId="116" xfId="1" applyFont="1" applyFill="1" applyBorder="1" applyAlignment="1" applyProtection="1">
      <alignment vertical="top" wrapText="1"/>
    </xf>
    <xf numFmtId="0" fontId="8" fillId="0" borderId="118" xfId="1" applyBorder="1" applyAlignment="1" applyProtection="1">
      <alignment horizontal="left" vertical="center" wrapText="1"/>
    </xf>
    <xf numFmtId="0" fontId="8" fillId="0" borderId="117" xfId="1" applyFill="1" applyBorder="1" applyAlignment="1" applyProtection="1">
      <alignment vertical="center" wrapText="1"/>
    </xf>
    <xf numFmtId="0" fontId="117" fillId="0" borderId="119" xfId="1" applyFont="1" applyFill="1" applyBorder="1" applyAlignment="1" applyProtection="1">
      <alignment horizontal="left" vertical="top" wrapText="1"/>
    </xf>
    <xf numFmtId="0" fontId="8" fillId="0" borderId="120" xfId="1" applyBorder="1" applyAlignment="1" applyProtection="1">
      <alignment vertical="center" wrapText="1"/>
    </xf>
    <xf numFmtId="0" fontId="118" fillId="0" borderId="121" xfId="1" applyFont="1" applyFill="1" applyBorder="1" applyAlignment="1" applyProtection="1">
      <alignment horizontal="left" vertical="top" wrapText="1"/>
    </xf>
    <xf numFmtId="0" fontId="8" fillId="0" borderId="122" xfId="1" applyFill="1" applyBorder="1" applyAlignment="1" applyProtection="1">
      <alignment horizontal="left" vertical="center" wrapText="1"/>
    </xf>
    <xf numFmtId="0" fontId="85" fillId="22" borderId="123" xfId="2" applyFont="1" applyFill="1" applyBorder="1" applyAlignment="1">
      <alignment horizontal="center" vertical="center"/>
    </xf>
    <xf numFmtId="14" fontId="85" fillId="22" borderId="80" xfId="2" applyNumberFormat="1" applyFont="1" applyFill="1" applyBorder="1" applyAlignment="1">
      <alignment horizontal="center" vertical="center"/>
    </xf>
    <xf numFmtId="0" fontId="144" fillId="0" borderId="127" xfId="0" applyFont="1" applyBorder="1" applyAlignment="1">
      <alignment horizontal="center" vertical="center"/>
    </xf>
    <xf numFmtId="0" fontId="143" fillId="0" borderId="127" xfId="0" applyFont="1" applyBorder="1" applyAlignment="1">
      <alignment horizontal="center" vertical="center"/>
    </xf>
    <xf numFmtId="0" fontId="11" fillId="0" borderId="129" xfId="17" applyFont="1" applyBorder="1" applyAlignment="1">
      <alignment horizontal="center" vertical="center" shrinkToFit="1"/>
    </xf>
    <xf numFmtId="0" fontId="49" fillId="0" borderId="130" xfId="17" applyFont="1" applyBorder="1" applyAlignment="1">
      <alignment vertical="center" shrinkToFit="1"/>
    </xf>
    <xf numFmtId="0" fontId="49" fillId="10" borderId="134" xfId="17" applyFont="1" applyFill="1" applyBorder="1" applyAlignment="1">
      <alignment horizontal="center" vertical="center"/>
    </xf>
    <xf numFmtId="0" fontId="49" fillId="0" borderId="130" xfId="17" applyFont="1" applyBorder="1" applyAlignment="1">
      <alignment horizontal="center" vertical="center"/>
    </xf>
    <xf numFmtId="0" fontId="91" fillId="18" borderId="137" xfId="17" applyFont="1" applyFill="1" applyBorder="1" applyAlignment="1">
      <alignment horizontal="center" vertical="center" wrapText="1"/>
    </xf>
    <xf numFmtId="14" fontId="91" fillId="18" borderId="138" xfId="17" applyNumberFormat="1" applyFont="1" applyFill="1" applyBorder="1" applyAlignment="1">
      <alignment horizontal="center" vertical="center"/>
    </xf>
    <xf numFmtId="0" fontId="12" fillId="0" borderId="140" xfId="2" applyFont="1" applyBorder="1" applyAlignment="1">
      <alignment horizontal="center" vertical="center" wrapText="1"/>
    </xf>
    <xf numFmtId="14" fontId="36" fillId="18" borderId="138" xfId="17" applyNumberFormat="1" applyFont="1" applyFill="1" applyBorder="1" applyAlignment="1">
      <alignment horizontal="center" vertical="center"/>
    </xf>
    <xf numFmtId="0" fontId="12" fillId="0" borderId="141" xfId="2" applyFont="1" applyBorder="1" applyAlignment="1">
      <alignment horizontal="center" vertical="center" wrapText="1"/>
    </xf>
    <xf numFmtId="14" fontId="91" fillId="18" borderId="138" xfId="17" applyNumberFormat="1" applyFont="1" applyFill="1" applyBorder="1" applyAlignment="1">
      <alignment horizontal="center" vertical="center" wrapText="1"/>
    </xf>
    <xf numFmtId="0" fontId="12" fillId="0" borderId="142" xfId="2" applyFont="1" applyBorder="1" applyAlignment="1">
      <alignment horizontal="center" vertical="center" wrapText="1"/>
    </xf>
    <xf numFmtId="14" fontId="12" fillId="18" borderId="138" xfId="17" applyNumberFormat="1" applyFont="1" applyFill="1" applyBorder="1" applyAlignment="1">
      <alignment horizontal="center" vertical="center" wrapText="1"/>
    </xf>
    <xf numFmtId="0" fontId="12" fillId="0" borderId="143" xfId="2" applyFont="1" applyBorder="1" applyAlignment="1">
      <alignment horizontal="center" vertical="center" wrapText="1"/>
    </xf>
    <xf numFmtId="0" fontId="36" fillId="18" borderId="137" xfId="17" applyFont="1" applyFill="1" applyBorder="1" applyAlignment="1">
      <alignment horizontal="center" vertical="center" wrapText="1"/>
    </xf>
    <xf numFmtId="0" fontId="12" fillId="0" borderId="140" xfId="2" applyFont="1" applyBorder="1" applyAlignment="1">
      <alignment horizontal="center" vertical="center"/>
    </xf>
    <xf numFmtId="0" fontId="12" fillId="5" borderId="143" xfId="2" applyFont="1" applyFill="1" applyBorder="1" applyAlignment="1">
      <alignment horizontal="center" vertical="center" wrapText="1"/>
    </xf>
    <xf numFmtId="14" fontId="22" fillId="18" borderId="138" xfId="17" applyNumberFormat="1" applyFont="1" applyFill="1" applyBorder="1" applyAlignment="1">
      <alignment horizontal="center" vertical="center"/>
    </xf>
    <xf numFmtId="0" fontId="12" fillId="0" borderId="145" xfId="2" applyFont="1" applyBorder="1" applyAlignment="1">
      <alignment horizontal="center" vertical="center" wrapText="1"/>
    </xf>
    <xf numFmtId="0" fontId="1" fillId="18" borderId="146" xfId="17" applyFill="1" applyBorder="1" applyAlignment="1">
      <alignment horizontal="center" vertical="center" wrapText="1"/>
    </xf>
    <xf numFmtId="0" fontId="56" fillId="3" borderId="147" xfId="17" applyFont="1" applyFill="1" applyBorder="1" applyAlignment="1">
      <alignment horizontal="center" vertical="center" wrapText="1"/>
    </xf>
    <xf numFmtId="0" fontId="7" fillId="3" borderId="148" xfId="17" applyFont="1" applyFill="1" applyBorder="1" applyAlignment="1">
      <alignment horizontal="center" vertical="center" wrapText="1"/>
    </xf>
    <xf numFmtId="0" fontId="7" fillId="24" borderId="148" xfId="17" applyFont="1" applyFill="1" applyBorder="1" applyAlignment="1">
      <alignment horizontal="center" vertical="center" wrapText="1"/>
    </xf>
    <xf numFmtId="0" fontId="13" fillId="3" borderId="148" xfId="17" applyFont="1" applyFill="1" applyBorder="1" applyAlignment="1">
      <alignment horizontal="center" vertical="center" wrapText="1"/>
    </xf>
    <xf numFmtId="0" fontId="58" fillId="3" borderId="148" xfId="17" applyFont="1" applyFill="1" applyBorder="1" applyAlignment="1">
      <alignment horizontal="center" vertical="center" wrapText="1"/>
    </xf>
    <xf numFmtId="0" fontId="7" fillId="3" borderId="150" xfId="17" applyFont="1" applyFill="1" applyBorder="1" applyAlignment="1">
      <alignment horizontal="center" vertical="center" wrapText="1"/>
    </xf>
    <xf numFmtId="176" fontId="59" fillId="3" borderId="154" xfId="17" applyNumberFormat="1" applyFont="1" applyFill="1" applyBorder="1" applyAlignment="1">
      <alignment horizontal="center" vertical="center" wrapText="1"/>
    </xf>
    <xf numFmtId="0" fontId="59" fillId="3" borderId="154" xfId="17" applyFont="1" applyFill="1" applyBorder="1" applyAlignment="1">
      <alignment horizontal="left" vertical="center" wrapText="1"/>
    </xf>
    <xf numFmtId="176" fontId="59" fillId="11" borderId="155" xfId="17" applyNumberFormat="1" applyFont="1" applyFill="1" applyBorder="1" applyAlignment="1">
      <alignment horizontal="center" vertical="center" wrapText="1"/>
    </xf>
    <xf numFmtId="0" fontId="59" fillId="11" borderId="155" xfId="17" applyFont="1" applyFill="1" applyBorder="1" applyAlignment="1">
      <alignment horizontal="left" vertical="center" wrapText="1"/>
    </xf>
    <xf numFmtId="0" fontId="49" fillId="18" borderId="129" xfId="16" applyFont="1" applyFill="1" applyBorder="1">
      <alignment vertical="center"/>
    </xf>
    <xf numFmtId="0" fontId="63" fillId="12" borderId="156" xfId="17" applyFont="1" applyFill="1" applyBorder="1" applyAlignment="1">
      <alignment horizontal="center" vertical="center" wrapText="1"/>
    </xf>
    <xf numFmtId="176" fontId="61" fillId="12" borderId="156" xfId="17" applyNumberFormat="1" applyFont="1" applyFill="1" applyBorder="1" applyAlignment="1">
      <alignment horizontal="center" vertical="center" wrapText="1"/>
    </xf>
    <xf numFmtId="181" fontId="63" fillId="9" borderId="156" xfId="0" applyNumberFormat="1" applyFont="1" applyFill="1" applyBorder="1" applyAlignment="1">
      <alignment horizontal="center" vertical="center"/>
    </xf>
    <xf numFmtId="0" fontId="63" fillId="12" borderId="157" xfId="17" applyFont="1" applyFill="1" applyBorder="1" applyAlignment="1">
      <alignment horizontal="center" vertical="center" wrapText="1"/>
    </xf>
    <xf numFmtId="182" fontId="65" fillId="12" borderId="158" xfId="17" applyNumberFormat="1" applyFont="1" applyFill="1" applyBorder="1" applyAlignment="1">
      <alignment horizontal="center" vertical="center" wrapText="1"/>
    </xf>
    <xf numFmtId="0" fontId="17" fillId="22" borderId="147" xfId="2" applyFont="1" applyFill="1" applyBorder="1" applyAlignment="1">
      <alignment horizontal="center" vertical="center" wrapText="1"/>
    </xf>
    <xf numFmtId="0" fontId="31" fillId="20" borderId="159" xfId="2" applyFont="1" applyFill="1" applyBorder="1" applyAlignment="1">
      <alignment horizontal="center" vertical="center" wrapText="1"/>
    </xf>
    <xf numFmtId="0" fontId="151" fillId="20" borderId="159" xfId="2" applyFont="1" applyFill="1" applyBorder="1" applyAlignment="1">
      <alignment horizontal="center" vertical="center" wrapText="1"/>
    </xf>
    <xf numFmtId="0" fontId="134" fillId="20" borderId="159" xfId="2" applyFont="1" applyFill="1" applyBorder="1" applyAlignment="1">
      <alignment horizontal="center" vertical="center" wrapText="1"/>
    </xf>
    <xf numFmtId="0" fontId="6" fillId="0" borderId="160" xfId="2" applyBorder="1" applyAlignment="1">
      <alignment vertical="top" wrapText="1"/>
    </xf>
    <xf numFmtId="0" fontId="6" fillId="0" borderId="161" xfId="2" applyBorder="1" applyAlignment="1">
      <alignment vertical="top" wrapText="1"/>
    </xf>
    <xf numFmtId="0" fontId="6" fillId="13" borderId="160" xfId="2" applyFill="1" applyBorder="1" applyAlignment="1">
      <alignment vertical="top" wrapText="1"/>
    </xf>
    <xf numFmtId="0" fontId="1" fillId="13" borderId="162" xfId="2" applyFont="1" applyFill="1" applyBorder="1" applyAlignment="1">
      <alignment vertical="top" wrapText="1"/>
    </xf>
    <xf numFmtId="0" fontId="6" fillId="2" borderId="160" xfId="2" applyFill="1" applyBorder="1" applyAlignment="1">
      <alignment vertical="top" wrapText="1"/>
    </xf>
    <xf numFmtId="0" fontId="6" fillId="2" borderId="165" xfId="2" applyFill="1" applyBorder="1" applyAlignment="1">
      <alignment vertical="top" wrapText="1"/>
    </xf>
    <xf numFmtId="0" fontId="1" fillId="2" borderId="162" xfId="2" applyFont="1" applyFill="1" applyBorder="1" applyAlignment="1">
      <alignment vertical="top" wrapText="1"/>
    </xf>
    <xf numFmtId="0" fontId="98" fillId="2" borderId="165" xfId="2" applyFont="1" applyFill="1" applyBorder="1" applyAlignment="1">
      <alignment vertical="top" wrapText="1"/>
    </xf>
    <xf numFmtId="0" fontId="6" fillId="3" borderId="160" xfId="2" applyFill="1" applyBorder="1">
      <alignment vertical="center"/>
    </xf>
    <xf numFmtId="0" fontId="1" fillId="3" borderId="166" xfId="2" applyFont="1" applyFill="1" applyBorder="1" applyAlignment="1">
      <alignment vertical="top" wrapText="1"/>
    </xf>
    <xf numFmtId="0" fontId="0" fillId="20" borderId="160" xfId="0" applyFill="1" applyBorder="1" applyAlignment="1">
      <alignment vertical="top" wrapText="1"/>
    </xf>
    <xf numFmtId="0" fontId="6" fillId="14" borderId="160" xfId="2" applyFill="1" applyBorder="1">
      <alignment vertical="center"/>
    </xf>
    <xf numFmtId="0" fontId="17" fillId="3" borderId="167" xfId="2" applyFont="1" applyFill="1" applyBorder="1" applyAlignment="1">
      <alignment horizontal="center" vertical="center" wrapText="1"/>
    </xf>
    <xf numFmtId="0" fontId="89" fillId="20" borderId="168" xfId="2" applyFont="1" applyFill="1" applyBorder="1" applyAlignment="1">
      <alignment horizontal="center" vertical="center"/>
    </xf>
    <xf numFmtId="14" fontId="89" fillId="20" borderId="169" xfId="2" applyNumberFormat="1" applyFont="1" applyFill="1" applyBorder="1" applyAlignment="1">
      <alignment horizontal="center" vertical="center"/>
    </xf>
    <xf numFmtId="0" fontId="22" fillId="4" borderId="176" xfId="2" applyFont="1" applyFill="1" applyBorder="1" applyAlignment="1">
      <alignment horizontal="center" vertical="center" wrapText="1"/>
    </xf>
    <xf numFmtId="0" fontId="22" fillId="4" borderId="177" xfId="2" applyFont="1" applyFill="1" applyBorder="1" applyAlignment="1">
      <alignment horizontal="center" vertical="center" wrapText="1"/>
    </xf>
    <xf numFmtId="0" fontId="22" fillId="20" borderId="176" xfId="2" applyFont="1" applyFill="1" applyBorder="1" applyAlignment="1">
      <alignment horizontal="center" vertical="center" wrapText="1"/>
    </xf>
    <xf numFmtId="0" fontId="22" fillId="26" borderId="176" xfId="2" applyFont="1" applyFill="1" applyBorder="1" applyAlignment="1">
      <alignment horizontal="center" vertical="center" wrapText="1"/>
    </xf>
    <xf numFmtId="0" fontId="22" fillId="4" borderId="178" xfId="2" applyFont="1" applyFill="1" applyBorder="1" applyAlignment="1">
      <alignment horizontal="center" vertical="center" wrapText="1"/>
    </xf>
    <xf numFmtId="0" fontId="22" fillId="4" borderId="179" xfId="2" applyFont="1" applyFill="1" applyBorder="1" applyAlignment="1">
      <alignment horizontal="center" vertical="center" wrapText="1"/>
    </xf>
    <xf numFmtId="177" fontId="22" fillId="20" borderId="134" xfId="2" applyNumberFormat="1" applyFont="1" applyFill="1" applyBorder="1" applyAlignment="1">
      <alignment horizontal="center" vertical="center" shrinkToFit="1"/>
    </xf>
    <xf numFmtId="0" fontId="23" fillId="18" borderId="180" xfId="2" applyFont="1" applyFill="1" applyBorder="1" applyAlignment="1">
      <alignment horizontal="center" vertical="center" wrapText="1"/>
    </xf>
    <xf numFmtId="0" fontId="23" fillId="18" borderId="134" xfId="2" applyFont="1" applyFill="1" applyBorder="1" applyAlignment="1">
      <alignment horizontal="center" vertical="center" wrapText="1"/>
    </xf>
    <xf numFmtId="177" fontId="1" fillId="18" borderId="134" xfId="2" applyNumberFormat="1" applyFont="1" applyFill="1" applyBorder="1" applyAlignment="1">
      <alignment horizontal="center" vertical="center" wrapText="1"/>
    </xf>
    <xf numFmtId="0" fontId="22" fillId="18" borderId="180" xfId="2" applyFont="1" applyFill="1" applyBorder="1" applyAlignment="1">
      <alignment horizontal="center" vertical="center" wrapText="1"/>
    </xf>
    <xf numFmtId="177" fontId="22" fillId="18" borderId="134" xfId="2" applyNumberFormat="1" applyFont="1" applyFill="1" applyBorder="1" applyAlignment="1">
      <alignment horizontal="center" vertical="center" shrinkToFit="1"/>
    </xf>
    <xf numFmtId="0" fontId="22" fillId="31" borderId="180" xfId="2" applyFont="1" applyFill="1" applyBorder="1" applyAlignment="1">
      <alignment horizontal="center" vertical="center" wrapText="1"/>
    </xf>
    <xf numFmtId="0" fontId="22" fillId="18" borderId="145" xfId="2" applyFont="1" applyFill="1" applyBorder="1" applyAlignment="1">
      <alignment horizontal="left" vertical="center"/>
    </xf>
    <xf numFmtId="0" fontId="22" fillId="18" borderId="181" xfId="2" applyFont="1" applyFill="1" applyBorder="1" applyAlignment="1">
      <alignment horizontal="center" vertical="center" wrapText="1"/>
    </xf>
    <xf numFmtId="177" fontId="22" fillId="18" borderId="181" xfId="2" applyNumberFormat="1" applyFont="1" applyFill="1" applyBorder="1" applyAlignment="1">
      <alignment horizontal="center" vertical="center" shrinkToFit="1"/>
    </xf>
    <xf numFmtId="0" fontId="0" fillId="0" borderId="181" xfId="0" applyBorder="1" applyAlignment="1">
      <alignment horizontal="center" vertical="center" wrapText="1"/>
    </xf>
    <xf numFmtId="177" fontId="22" fillId="22" borderId="181" xfId="2" applyNumberFormat="1" applyFont="1" applyFill="1" applyBorder="1" applyAlignment="1">
      <alignment horizontal="center" vertical="center" shrinkToFit="1"/>
    </xf>
    <xf numFmtId="0" fontId="22" fillId="0" borderId="181" xfId="2" applyFont="1" applyBorder="1" applyAlignment="1">
      <alignment horizontal="center" vertical="center"/>
    </xf>
    <xf numFmtId="177" fontId="36" fillId="18" borderId="181" xfId="2" applyNumberFormat="1" applyFont="1" applyFill="1" applyBorder="1" applyAlignment="1">
      <alignment horizontal="center" vertical="center" wrapText="1"/>
    </xf>
    <xf numFmtId="0" fontId="22" fillId="33" borderId="181" xfId="2" applyFont="1" applyFill="1" applyBorder="1" applyAlignment="1">
      <alignment horizontal="center" vertical="center" wrapText="1"/>
    </xf>
    <xf numFmtId="177" fontId="22" fillId="33" borderId="181" xfId="2" applyNumberFormat="1" applyFont="1" applyFill="1" applyBorder="1" applyAlignment="1">
      <alignment horizontal="center" vertical="center" shrinkToFit="1"/>
    </xf>
    <xf numFmtId="177" fontId="22" fillId="31" borderId="181" xfId="2" applyNumberFormat="1" applyFont="1" applyFill="1" applyBorder="1" applyAlignment="1">
      <alignment horizontal="center" vertical="center" shrinkToFit="1"/>
    </xf>
    <xf numFmtId="0" fontId="6" fillId="31" borderId="181" xfId="2" applyFill="1" applyBorder="1" applyAlignment="1">
      <alignment horizontal="center" vertical="center"/>
    </xf>
    <xf numFmtId="177" fontId="1" fillId="18" borderId="181" xfId="2" applyNumberFormat="1" applyFont="1" applyFill="1" applyBorder="1" applyAlignment="1">
      <alignment horizontal="center" vertical="center" wrapText="1"/>
    </xf>
    <xf numFmtId="0" fontId="22" fillId="18" borderId="180" xfId="2" applyFont="1" applyFill="1" applyBorder="1" applyAlignment="1">
      <alignment horizontal="left" vertical="center"/>
    </xf>
    <xf numFmtId="0" fontId="22" fillId="33" borderId="180" xfId="2" applyFont="1" applyFill="1" applyBorder="1" applyAlignment="1">
      <alignment horizontal="left" vertical="center"/>
    </xf>
    <xf numFmtId="177" fontId="88" fillId="33" borderId="180" xfId="2" applyNumberFormat="1" applyFont="1" applyFill="1" applyBorder="1" applyAlignment="1">
      <alignment horizontal="center" vertical="center" shrinkToFit="1"/>
    </xf>
    <xf numFmtId="177" fontId="128" fillId="33" borderId="180" xfId="2" applyNumberFormat="1" applyFont="1" applyFill="1" applyBorder="1" applyAlignment="1">
      <alignment horizontal="center" vertical="center" wrapText="1"/>
    </xf>
    <xf numFmtId="0" fontId="22" fillId="18" borderId="182" xfId="2" applyFont="1" applyFill="1" applyBorder="1" applyAlignment="1">
      <alignment horizontal="left" vertical="center"/>
    </xf>
    <xf numFmtId="0" fontId="99" fillId="18" borderId="180" xfId="0" applyFont="1" applyFill="1" applyBorder="1" applyAlignment="1">
      <alignment horizontal="center" vertical="center" wrapText="1"/>
    </xf>
    <xf numFmtId="0" fontId="99" fillId="22" borderId="180" xfId="0" applyFont="1" applyFill="1" applyBorder="1" applyAlignment="1">
      <alignment horizontal="center" vertical="center" wrapText="1"/>
    </xf>
    <xf numFmtId="177" fontId="100" fillId="18" borderId="180" xfId="2" applyNumberFormat="1" applyFont="1" applyFill="1" applyBorder="1" applyAlignment="1">
      <alignment horizontal="center" vertical="center" shrinkToFit="1"/>
    </xf>
    <xf numFmtId="177" fontId="6" fillId="18" borderId="180" xfId="2" applyNumberFormat="1" applyFill="1" applyBorder="1" applyAlignment="1">
      <alignment horizontal="center" vertical="center" shrinkToFit="1"/>
    </xf>
    <xf numFmtId="177" fontId="6" fillId="22" borderId="180" xfId="2" applyNumberFormat="1" applyFill="1" applyBorder="1" applyAlignment="1">
      <alignment horizontal="center" vertical="center" shrinkToFit="1"/>
    </xf>
    <xf numFmtId="177" fontId="12" fillId="18" borderId="180" xfId="2" applyNumberFormat="1" applyFont="1" applyFill="1" applyBorder="1" applyAlignment="1">
      <alignment horizontal="center" vertical="center" shrinkToFit="1"/>
    </xf>
    <xf numFmtId="0" fontId="22" fillId="5" borderId="182" xfId="2" applyFont="1" applyFill="1" applyBorder="1" applyAlignment="1">
      <alignment horizontal="left" vertical="center"/>
    </xf>
    <xf numFmtId="177" fontId="12" fillId="29" borderId="183" xfId="2" applyNumberFormat="1" applyFont="1" applyFill="1" applyBorder="1" applyAlignment="1">
      <alignment horizontal="center" vertical="center" wrapText="1"/>
    </xf>
    <xf numFmtId="0" fontId="22" fillId="0" borderId="180" xfId="2" applyFont="1" applyBorder="1" applyAlignment="1">
      <alignment horizontal="left" vertical="center"/>
    </xf>
    <xf numFmtId="177" fontId="6" fillId="0" borderId="180" xfId="2" applyNumberFormat="1" applyBorder="1" applyAlignment="1">
      <alignment horizontal="center" vertical="center" shrinkToFit="1"/>
    </xf>
    <xf numFmtId="177" fontId="6" fillId="5" borderId="180" xfId="2" applyNumberFormat="1" applyFill="1" applyBorder="1" applyAlignment="1">
      <alignment horizontal="center" vertical="center" shrinkToFit="1"/>
    </xf>
    <xf numFmtId="177" fontId="6" fillId="21" borderId="180" xfId="2" applyNumberFormat="1" applyFill="1" applyBorder="1" applyAlignment="1">
      <alignment horizontal="center" vertical="center" shrinkToFit="1"/>
    </xf>
    <xf numFmtId="177" fontId="12" fillId="0" borderId="180" xfId="2" applyNumberFormat="1" applyFont="1" applyBorder="1" applyAlignment="1">
      <alignment horizontal="center" vertical="center" shrinkToFit="1"/>
    </xf>
    <xf numFmtId="177" fontId="10" fillId="0" borderId="180" xfId="2" applyNumberFormat="1" applyFont="1" applyBorder="1" applyAlignment="1">
      <alignment horizontal="center" vertical="center" shrinkToFit="1"/>
    </xf>
    <xf numFmtId="177" fontId="12" fillId="29" borderId="180" xfId="2" applyNumberFormat="1" applyFont="1" applyFill="1" applyBorder="1" applyAlignment="1">
      <alignment horizontal="center" vertical="center" shrinkToFit="1"/>
    </xf>
    <xf numFmtId="0" fontId="22" fillId="5" borderId="180" xfId="2" applyFont="1" applyFill="1" applyBorder="1" applyAlignment="1">
      <alignment horizontal="left" vertical="center"/>
    </xf>
    <xf numFmtId="177" fontId="6" fillId="6" borderId="180" xfId="2" applyNumberFormat="1" applyFill="1" applyBorder="1" applyAlignment="1">
      <alignment horizontal="center" vertical="center" shrinkToFit="1"/>
    </xf>
    <xf numFmtId="177" fontId="6" fillId="2" borderId="180" xfId="2" applyNumberFormat="1" applyFill="1" applyBorder="1" applyAlignment="1">
      <alignment horizontal="center" vertical="center" shrinkToFit="1"/>
    </xf>
    <xf numFmtId="177" fontId="12" fillId="7" borderId="180" xfId="2" applyNumberFormat="1" applyFont="1" applyFill="1" applyBorder="1" applyAlignment="1">
      <alignment horizontal="center" vertical="center" shrinkToFit="1"/>
    </xf>
    <xf numFmtId="0" fontId="0" fillId="0" borderId="180" xfId="0" applyBorder="1" applyAlignment="1">
      <alignment horizontal="center" vertical="center" wrapText="1"/>
    </xf>
    <xf numFmtId="0" fontId="0" fillId="2" borderId="180" xfId="0" applyFill="1" applyBorder="1" applyAlignment="1">
      <alignment horizontal="center" vertical="center" wrapText="1"/>
    </xf>
    <xf numFmtId="0" fontId="1" fillId="0" borderId="180" xfId="0" applyFont="1" applyBorder="1" applyAlignment="1">
      <alignment horizontal="center" vertical="center" wrapText="1"/>
    </xf>
    <xf numFmtId="0" fontId="6" fillId="5" borderId="180" xfId="2" applyFill="1" applyBorder="1" applyAlignment="1">
      <alignment horizontal="center" vertical="center" wrapText="1"/>
    </xf>
    <xf numFmtId="0" fontId="6" fillId="0" borderId="180" xfId="2" applyBorder="1" applyAlignment="1">
      <alignment horizontal="center" vertical="center"/>
    </xf>
    <xf numFmtId="177" fontId="1" fillId="0" borderId="180" xfId="2" applyNumberFormat="1" applyFont="1" applyBorder="1" applyAlignment="1">
      <alignment horizontal="center" vertical="center" shrinkToFit="1"/>
    </xf>
    <xf numFmtId="0" fontId="22" fillId="5" borderId="182" xfId="2" applyFont="1" applyFill="1" applyBorder="1" applyAlignment="1">
      <alignment horizontal="center" vertical="center"/>
    </xf>
    <xf numFmtId="177" fontId="6" fillId="5" borderId="180" xfId="2" applyNumberFormat="1" applyFill="1" applyBorder="1" applyAlignment="1">
      <alignment horizontal="center" vertical="center" wrapText="1"/>
    </xf>
    <xf numFmtId="177" fontId="6" fillId="0" borderId="180" xfId="2" applyNumberFormat="1" applyBorder="1" applyAlignment="1">
      <alignment horizontal="center" vertical="center" wrapText="1"/>
    </xf>
    <xf numFmtId="177" fontId="6" fillId="6" borderId="180" xfId="2" applyNumberFormat="1" applyFill="1" applyBorder="1" applyAlignment="1">
      <alignment horizontal="center" vertical="center" wrapText="1"/>
    </xf>
    <xf numFmtId="0" fontId="6" fillId="0" borderId="180" xfId="2" applyBorder="1" applyAlignment="1">
      <alignment horizontal="center" vertical="center" wrapText="1"/>
    </xf>
    <xf numFmtId="177" fontId="12" fillId="0" borderId="180" xfId="2" applyNumberFormat="1" applyFont="1" applyBorder="1" applyAlignment="1">
      <alignment horizontal="center" vertical="center" wrapText="1"/>
    </xf>
    <xf numFmtId="177" fontId="6" fillId="7" borderId="183" xfId="2" applyNumberFormat="1" applyFill="1" applyBorder="1" applyAlignment="1">
      <alignment horizontal="center" vertical="center" wrapText="1"/>
    </xf>
    <xf numFmtId="0" fontId="6" fillId="6" borderId="180" xfId="2" applyFill="1" applyBorder="1" applyAlignment="1">
      <alignment horizontal="center" vertical="center" wrapText="1"/>
    </xf>
    <xf numFmtId="177" fontId="6" fillId="0" borderId="183" xfId="2" applyNumberFormat="1" applyBorder="1" applyAlignment="1">
      <alignment horizontal="center" vertical="center" wrapText="1"/>
    </xf>
    <xf numFmtId="177" fontId="6" fillId="7" borderId="180" xfId="2" applyNumberFormat="1" applyFill="1" applyBorder="1" applyAlignment="1">
      <alignment horizontal="center" vertical="center" wrapText="1"/>
    </xf>
    <xf numFmtId="0" fontId="6" fillId="0" borderId="184" xfId="2" applyBorder="1" applyAlignment="1">
      <alignment horizontal="center" vertical="center" wrapText="1"/>
    </xf>
    <xf numFmtId="0" fontId="6" fillId="6" borderId="184" xfId="2" applyFill="1" applyBorder="1" applyAlignment="1">
      <alignment horizontal="center" vertical="center" wrapText="1"/>
    </xf>
    <xf numFmtId="177" fontId="6" fillId="0" borderId="185" xfId="2" applyNumberFormat="1" applyBorder="1" applyAlignment="1">
      <alignment horizontal="center" vertical="center" wrapText="1"/>
    </xf>
    <xf numFmtId="0" fontId="6" fillId="2" borderId="180" xfId="2" applyFill="1" applyBorder="1" applyAlignment="1">
      <alignment horizontal="center" vertical="center" wrapText="1"/>
    </xf>
    <xf numFmtId="0" fontId="70" fillId="5" borderId="190" xfId="2" applyFont="1" applyFill="1" applyBorder="1" applyAlignment="1">
      <alignment horizontal="center" vertical="center"/>
    </xf>
    <xf numFmtId="0" fontId="6" fillId="0" borderId="171" xfId="2" applyBorder="1">
      <alignment vertical="center"/>
    </xf>
    <xf numFmtId="0" fontId="95" fillId="25" borderId="194" xfId="2" applyFont="1" applyFill="1" applyBorder="1" applyAlignment="1">
      <alignment horizontal="center" vertical="center" wrapText="1"/>
    </xf>
    <xf numFmtId="0" fontId="104" fillId="25" borderId="195" xfId="2" applyFont="1" applyFill="1" applyBorder="1" applyAlignment="1">
      <alignment horizontal="left" vertical="center" shrinkToFit="1"/>
    </xf>
    <xf numFmtId="0" fontId="94" fillId="25" borderId="195" xfId="2" applyFont="1" applyFill="1" applyBorder="1" applyAlignment="1">
      <alignment horizontal="center" vertical="center"/>
    </xf>
    <xf numFmtId="0" fontId="94" fillId="25" borderId="196" xfId="2" applyFont="1" applyFill="1" applyBorder="1" applyAlignment="1">
      <alignment horizontal="center" vertical="center"/>
    </xf>
    <xf numFmtId="14" fontId="109" fillId="18" borderId="199" xfId="2" applyNumberFormat="1" applyFont="1" applyFill="1" applyBorder="1" applyAlignment="1">
      <alignment horizontal="left" vertical="center"/>
    </xf>
    <xf numFmtId="0" fontId="0" fillId="20" borderId="197" xfId="0" applyFill="1" applyBorder="1" applyAlignment="1">
      <alignment horizontal="center" vertical="center"/>
    </xf>
    <xf numFmtId="0" fontId="0" fillId="0" borderId="197" xfId="0" applyBorder="1" applyAlignment="1">
      <alignment horizontal="center" vertical="center"/>
    </xf>
    <xf numFmtId="0" fontId="0" fillId="18" borderId="197" xfId="0" applyFill="1" applyBorder="1" applyAlignment="1">
      <alignment horizontal="center" vertical="center"/>
    </xf>
    <xf numFmtId="9" fontId="0" fillId="20" borderId="197" xfId="0" applyNumberFormat="1" applyFill="1" applyBorder="1" applyAlignment="1">
      <alignment horizontal="center" vertical="center"/>
    </xf>
    <xf numFmtId="9" fontId="0" fillId="0" borderId="197" xfId="0" applyNumberFormat="1" applyBorder="1" applyAlignment="1">
      <alignment horizontal="center" vertical="center"/>
    </xf>
    <xf numFmtId="9" fontId="0" fillId="18" borderId="197" xfId="0" applyNumberFormat="1" applyFill="1" applyBorder="1" applyAlignment="1">
      <alignment horizontal="center" vertical="center"/>
    </xf>
    <xf numFmtId="0" fontId="0" fillId="0" borderId="204" xfId="0" applyBorder="1" applyAlignment="1">
      <alignment horizontal="center" vertical="center"/>
    </xf>
    <xf numFmtId="0" fontId="0" fillId="0" borderId="205" xfId="0" applyBorder="1" applyAlignment="1">
      <alignment horizontal="center" vertical="center"/>
    </xf>
    <xf numFmtId="0" fontId="0" fillId="0" borderId="206" xfId="0" applyBorder="1" applyAlignment="1">
      <alignment horizontal="center" vertical="center"/>
    </xf>
    <xf numFmtId="0" fontId="0" fillId="0" borderId="207" xfId="0" applyBorder="1" applyAlignment="1">
      <alignment horizontal="center" vertical="center"/>
    </xf>
    <xf numFmtId="9" fontId="0" fillId="0" borderId="204" xfId="0" applyNumberFormat="1" applyBorder="1" applyAlignment="1">
      <alignment horizontal="center" vertical="center"/>
    </xf>
    <xf numFmtId="9" fontId="0" fillId="0" borderId="205" xfId="0" applyNumberFormat="1" applyBorder="1" applyAlignment="1">
      <alignment horizontal="center" vertical="center"/>
    </xf>
    <xf numFmtId="9" fontId="0" fillId="0" borderId="206" xfId="0" applyNumberFormat="1" applyBorder="1" applyAlignment="1">
      <alignment horizontal="center" vertical="center"/>
    </xf>
    <xf numFmtId="9" fontId="0" fillId="0" borderId="207" xfId="0" applyNumberFormat="1" applyBorder="1" applyAlignment="1">
      <alignment horizontal="center" vertical="center"/>
    </xf>
    <xf numFmtId="0" fontId="10" fillId="2" borderId="210" xfId="2" applyFont="1" applyFill="1" applyBorder="1" applyAlignment="1">
      <alignment horizontal="center" vertical="center"/>
    </xf>
    <xf numFmtId="0" fontId="8" fillId="0" borderId="212" xfId="1" applyFill="1" applyBorder="1" applyAlignment="1" applyProtection="1">
      <alignment vertical="center" wrapText="1"/>
    </xf>
    <xf numFmtId="0" fontId="117" fillId="0" borderId="211" xfId="1" applyFont="1" applyBorder="1" applyAlignment="1" applyProtection="1">
      <alignment horizontal="left" vertical="top" wrapText="1"/>
    </xf>
    <xf numFmtId="0" fontId="117" fillId="0" borderId="206" xfId="1" applyFont="1" applyBorder="1" applyAlignment="1" applyProtection="1">
      <alignment vertical="top" wrapText="1"/>
    </xf>
    <xf numFmtId="0" fontId="26" fillId="0" borderId="213" xfId="2" applyFont="1" applyBorder="1" applyAlignment="1">
      <alignment vertical="top" wrapText="1"/>
    </xf>
    <xf numFmtId="0" fontId="119" fillId="0" borderId="214" xfId="1" applyFont="1" applyFill="1" applyBorder="1" applyAlignment="1" applyProtection="1">
      <alignment horizontal="left" vertical="top" wrapText="1"/>
    </xf>
    <xf numFmtId="0" fontId="94" fillId="25" borderId="195" xfId="2" applyFont="1" applyFill="1" applyBorder="1" applyAlignment="1">
      <alignment horizontal="center" vertical="center" wrapText="1"/>
    </xf>
    <xf numFmtId="14" fontId="109" fillId="18" borderId="0" xfId="2" applyNumberFormat="1" applyFont="1" applyFill="1" applyAlignment="1">
      <alignment horizontal="left" vertical="center"/>
    </xf>
    <xf numFmtId="0" fontId="6" fillId="18" borderId="106" xfId="2" applyFill="1" applyBorder="1">
      <alignment vertical="center"/>
    </xf>
    <xf numFmtId="0" fontId="153" fillId="0" borderId="121" xfId="1" applyFont="1" applyFill="1" applyBorder="1" applyAlignment="1" applyProtection="1">
      <alignment horizontal="left" vertical="top" wrapText="1"/>
    </xf>
    <xf numFmtId="0" fontId="132" fillId="20" borderId="209" xfId="2" applyFont="1" applyFill="1" applyBorder="1" applyAlignment="1">
      <alignment horizontal="center" vertical="center" wrapText="1"/>
    </xf>
    <xf numFmtId="0" fontId="0" fillId="18" borderId="137" xfId="0" applyFill="1" applyBorder="1" applyAlignment="1">
      <alignment vertical="center" wrapText="1"/>
    </xf>
    <xf numFmtId="14" fontId="97" fillId="18" borderId="138" xfId="17" applyNumberFormat="1" applyFont="1" applyFill="1" applyBorder="1" applyAlignment="1">
      <alignment horizontal="center" vertical="center" wrapText="1"/>
    </xf>
    <xf numFmtId="0" fontId="117" fillId="0" borderId="98" xfId="1" applyFont="1" applyBorder="1" applyAlignment="1" applyProtection="1">
      <alignment horizontal="left" vertical="top" wrapText="1"/>
    </xf>
    <xf numFmtId="0" fontId="8" fillId="0" borderId="120" xfId="1" applyBorder="1" applyAlignment="1" applyProtection="1">
      <alignment vertical="center"/>
    </xf>
    <xf numFmtId="14" fontId="18" fillId="3" borderId="3" xfId="2" applyNumberFormat="1" applyFont="1" applyFill="1" applyBorder="1" applyAlignment="1">
      <alignment horizontal="center" vertical="center" shrinkToFit="1"/>
    </xf>
    <xf numFmtId="14" fontId="26" fillId="3" borderId="3" xfId="1" applyNumberFormat="1" applyFont="1" applyFill="1" applyBorder="1" applyAlignment="1" applyProtection="1">
      <alignment horizontal="center" vertical="center" wrapText="1" shrinkToFit="1"/>
    </xf>
    <xf numFmtId="14" fontId="18" fillId="3" borderId="0" xfId="2" applyNumberFormat="1" applyFont="1" applyFill="1" applyAlignment="1">
      <alignment horizontal="center" vertical="center" shrinkToFit="1"/>
    </xf>
    <xf numFmtId="14" fontId="26" fillId="3" borderId="0" xfId="1" applyNumberFormat="1" applyFont="1" applyFill="1" applyBorder="1" applyAlignment="1" applyProtection="1">
      <alignment horizontal="center" vertical="center" wrapText="1" shrinkToFit="1"/>
    </xf>
    <xf numFmtId="14" fontId="10" fillId="2" borderId="222" xfId="2" applyNumberFormat="1" applyFont="1" applyFill="1" applyBorder="1" applyAlignment="1">
      <alignment horizontal="center" vertical="center"/>
    </xf>
    <xf numFmtId="0" fontId="6" fillId="20" borderId="225" xfId="2" applyFill="1" applyBorder="1">
      <alignment vertical="center"/>
    </xf>
    <xf numFmtId="14" fontId="6" fillId="20" borderId="225" xfId="2" applyNumberFormat="1" applyFill="1" applyBorder="1">
      <alignment vertical="center"/>
    </xf>
    <xf numFmtId="0" fontId="97" fillId="18" borderId="137" xfId="17" applyFont="1" applyFill="1" applyBorder="1" applyAlignment="1">
      <alignment horizontal="center" vertical="center" wrapText="1"/>
    </xf>
    <xf numFmtId="14" fontId="12" fillId="18" borderId="138" xfId="17" applyNumberFormat="1" applyFont="1" applyFill="1" applyBorder="1" applyAlignment="1">
      <alignment horizontal="center" vertical="center"/>
    </xf>
    <xf numFmtId="0" fontId="159" fillId="20" borderId="159" xfId="2" applyFont="1" applyFill="1" applyBorder="1" applyAlignment="1">
      <alignment horizontal="center" vertical="center" wrapText="1"/>
    </xf>
    <xf numFmtId="0" fontId="160" fillId="20" borderId="97" xfId="2" applyFont="1" applyFill="1" applyBorder="1" applyAlignment="1">
      <alignment horizontal="center" vertical="center" wrapText="1"/>
    </xf>
    <xf numFmtId="0" fontId="161" fillId="20" borderId="159" xfId="2" applyFont="1" applyFill="1" applyBorder="1" applyAlignment="1">
      <alignment horizontal="center" vertical="center" wrapText="1"/>
    </xf>
    <xf numFmtId="0" fontId="83" fillId="22" borderId="81" xfId="0" applyFont="1" applyFill="1" applyBorder="1" applyAlignment="1">
      <alignment horizontal="center" vertical="center" wrapText="1"/>
    </xf>
    <xf numFmtId="0" fontId="31" fillId="30" borderId="93" xfId="1" applyFont="1" applyFill="1" applyBorder="1" applyAlignment="1" applyProtection="1">
      <alignment horizontal="center" vertical="center" wrapText="1" shrinkToFit="1"/>
    </xf>
    <xf numFmtId="0" fontId="86" fillId="0" borderId="106" xfId="2" applyFont="1" applyBorder="1" applyAlignment="1">
      <alignment vertical="center" shrinkToFit="1"/>
    </xf>
    <xf numFmtId="0" fontId="8" fillId="0" borderId="230" xfId="1" applyBorder="1" applyAlignment="1" applyProtection="1">
      <alignment horizontal="left" vertical="center" wrapText="1"/>
    </xf>
    <xf numFmtId="0" fontId="6" fillId="0" borderId="230" xfId="2" applyBorder="1">
      <alignment vertical="center"/>
    </xf>
    <xf numFmtId="14" fontId="6" fillId="20" borderId="231" xfId="2" applyNumberFormat="1" applyFill="1" applyBorder="1">
      <alignment vertical="center"/>
    </xf>
    <xf numFmtId="0" fontId="22" fillId="37" borderId="180" xfId="2" applyFont="1" applyFill="1" applyBorder="1" applyAlignment="1">
      <alignment horizontal="center" vertical="center" wrapText="1"/>
    </xf>
    <xf numFmtId="0" fontId="20" fillId="20" borderId="97" xfId="1" applyFont="1" applyFill="1" applyBorder="1" applyAlignment="1" applyProtection="1">
      <alignment horizontal="center" vertical="center" wrapText="1"/>
    </xf>
    <xf numFmtId="0" fontId="34" fillId="20" borderId="95" xfId="1" applyFont="1" applyFill="1" applyBorder="1" applyAlignment="1" applyProtection="1">
      <alignment horizontal="center" vertical="center"/>
    </xf>
    <xf numFmtId="0" fontId="127" fillId="18" borderId="0" xfId="2" applyFont="1" applyFill="1" applyAlignment="1">
      <alignment horizontal="left" vertical="top" wrapText="1"/>
    </xf>
    <xf numFmtId="0" fontId="119" fillId="0" borderId="0" xfId="0" applyFont="1" applyAlignment="1">
      <alignment horizontal="left" vertical="top" wrapText="1"/>
    </xf>
    <xf numFmtId="0" fontId="8" fillId="0" borderId="0" xfId="1" applyFill="1" applyBorder="1" applyAlignment="1" applyProtection="1">
      <alignment horizontal="left" vertical="top" wrapText="1"/>
    </xf>
    <xf numFmtId="0" fontId="6" fillId="20" borderId="0" xfId="2" applyFill="1">
      <alignment vertical="center"/>
    </xf>
    <xf numFmtId="0" fontId="22" fillId="18" borderId="197" xfId="2" applyFont="1" applyFill="1" applyBorder="1" applyAlignment="1">
      <alignment horizontal="center" vertical="center" wrapText="1"/>
    </xf>
    <xf numFmtId="0" fontId="133" fillId="18" borderId="197" xfId="2" applyFont="1" applyFill="1" applyBorder="1" applyAlignment="1">
      <alignment horizontal="center" vertical="center" wrapText="1"/>
    </xf>
    <xf numFmtId="0" fontId="22" fillId="18" borderId="197" xfId="2" applyFont="1" applyFill="1" applyBorder="1" applyAlignment="1">
      <alignment horizontal="left" vertical="center" shrinkToFit="1"/>
    </xf>
    <xf numFmtId="14" fontId="22" fillId="18" borderId="197" xfId="2" applyNumberFormat="1" applyFont="1" applyFill="1" applyBorder="1" applyAlignment="1">
      <alignment horizontal="center" vertical="center"/>
    </xf>
    <xf numFmtId="14" fontId="22" fillId="18" borderId="198" xfId="2" applyNumberFormat="1" applyFont="1" applyFill="1" applyBorder="1" applyAlignment="1">
      <alignment horizontal="center" vertical="center"/>
    </xf>
    <xf numFmtId="0" fontId="22" fillId="18" borderId="232" xfId="2" applyFont="1" applyFill="1" applyBorder="1" applyAlignment="1">
      <alignment horizontal="center" vertical="center" wrapText="1"/>
    </xf>
    <xf numFmtId="0" fontId="133" fillId="18" borderId="232" xfId="2" applyFont="1" applyFill="1" applyBorder="1" applyAlignment="1">
      <alignment horizontal="center" vertical="center" wrapText="1"/>
    </xf>
    <xf numFmtId="0" fontId="22" fillId="18" borderId="232" xfId="2" applyFont="1" applyFill="1" applyBorder="1" applyAlignment="1">
      <alignment horizontal="left" vertical="center" shrinkToFit="1"/>
    </xf>
    <xf numFmtId="14" fontId="22" fillId="18" borderId="232" xfId="2" applyNumberFormat="1" applyFont="1" applyFill="1" applyBorder="1" applyAlignment="1">
      <alignment horizontal="center" vertical="center"/>
    </xf>
    <xf numFmtId="14" fontId="22" fillId="18" borderId="233" xfId="2" applyNumberFormat="1" applyFont="1" applyFill="1" applyBorder="1" applyAlignment="1">
      <alignment horizontal="center" vertical="center"/>
    </xf>
    <xf numFmtId="0" fontId="125" fillId="30" borderId="0" xfId="2" applyFont="1" applyFill="1">
      <alignment vertical="center"/>
    </xf>
    <xf numFmtId="14" fontId="89" fillId="20" borderId="95" xfId="2" applyNumberFormat="1" applyFont="1" applyFill="1" applyBorder="1" applyAlignment="1">
      <alignment horizontal="center" vertical="center" wrapText="1"/>
    </xf>
    <xf numFmtId="0" fontId="151" fillId="20" borderId="97" xfId="2" applyFont="1" applyFill="1" applyBorder="1" applyAlignment="1">
      <alignment horizontal="center" vertical="center" wrapText="1"/>
    </xf>
    <xf numFmtId="0" fontId="163" fillId="22" borderId="97" xfId="2" applyFont="1" applyFill="1" applyBorder="1" applyAlignment="1">
      <alignment horizontal="center" vertical="center" wrapText="1"/>
    </xf>
    <xf numFmtId="0" fontId="119" fillId="0" borderId="234" xfId="1" applyFont="1" applyFill="1" applyBorder="1" applyAlignment="1" applyProtection="1">
      <alignment horizontal="left" vertical="top" wrapText="1"/>
    </xf>
    <xf numFmtId="0" fontId="8" fillId="0" borderId="235" xfId="1" applyFill="1" applyBorder="1" applyAlignment="1" applyProtection="1">
      <alignment horizontal="left" vertical="top" wrapText="1"/>
    </xf>
    <xf numFmtId="0" fontId="6" fillId="0" borderId="235" xfId="2" applyBorder="1">
      <alignment vertical="center"/>
    </xf>
    <xf numFmtId="0" fontId="92" fillId="18" borderId="0" xfId="0" applyFont="1" applyFill="1" applyAlignment="1">
      <alignment horizontal="center" vertical="center" wrapText="1"/>
    </xf>
    <xf numFmtId="0" fontId="83" fillId="18" borderId="81" xfId="0" applyFont="1" applyFill="1" applyBorder="1" applyAlignment="1">
      <alignment horizontal="center" vertical="center" wrapText="1"/>
    </xf>
    <xf numFmtId="0" fontId="22" fillId="39" borderId="180" xfId="2" applyFont="1" applyFill="1" applyBorder="1" applyAlignment="1">
      <alignment horizontal="center" vertical="center" wrapText="1"/>
    </xf>
    <xf numFmtId="0" fontId="117" fillId="0" borderId="116" xfId="1" applyFont="1" applyFill="1" applyBorder="1" applyAlignment="1" applyProtection="1">
      <alignment vertical="top" wrapText="1"/>
    </xf>
    <xf numFmtId="0" fontId="166" fillId="34" borderId="79" xfId="0" applyFont="1" applyFill="1" applyBorder="1" applyAlignment="1">
      <alignment horizontal="center" vertical="center" wrapText="1"/>
    </xf>
    <xf numFmtId="0" fontId="0" fillId="41" borderId="0" xfId="0" applyFill="1">
      <alignment vertical="center"/>
    </xf>
    <xf numFmtId="0" fontId="85" fillId="20" borderId="95" xfId="1" applyFont="1" applyFill="1" applyBorder="1" applyAlignment="1" applyProtection="1">
      <alignment horizontal="center" vertical="center" wrapText="1"/>
    </xf>
    <xf numFmtId="0" fontId="171" fillId="20" borderId="95" xfId="2" applyFont="1" applyFill="1" applyBorder="1" applyAlignment="1">
      <alignment horizontal="center" vertical="center"/>
    </xf>
    <xf numFmtId="0" fontId="0" fillId="41" borderId="0" xfId="0" applyFill="1" applyAlignment="1">
      <alignment horizontal="left" vertical="top"/>
    </xf>
    <xf numFmtId="0" fontId="0" fillId="0" borderId="0" xfId="0" applyAlignment="1">
      <alignment horizontal="left" vertical="top"/>
    </xf>
    <xf numFmtId="0" fontId="167" fillId="41" borderId="0" xfId="0" applyFont="1" applyFill="1" applyAlignment="1">
      <alignment horizontal="left" vertical="top"/>
    </xf>
    <xf numFmtId="0" fontId="0" fillId="41" borderId="0" xfId="0" applyFill="1" applyAlignment="1">
      <alignment horizontal="left" vertical="center"/>
    </xf>
    <xf numFmtId="0" fontId="83" fillId="38" borderId="65" xfId="0" applyFont="1" applyFill="1" applyBorder="1" applyAlignment="1">
      <alignment horizontal="center" vertical="center" wrapText="1"/>
    </xf>
    <xf numFmtId="0" fontId="17" fillId="22" borderId="159" xfId="2" applyFont="1" applyFill="1" applyBorder="1" applyAlignment="1">
      <alignment horizontal="center" vertical="center" wrapText="1"/>
    </xf>
    <xf numFmtId="0" fontId="172" fillId="41" borderId="0" xfId="0" applyFont="1" applyFill="1" applyAlignment="1">
      <alignment vertical="top" wrapText="1"/>
    </xf>
    <xf numFmtId="0" fontId="173" fillId="41" borderId="0" xfId="0" applyFont="1" applyFill="1" applyAlignment="1">
      <alignment vertical="top" wrapText="1"/>
    </xf>
    <xf numFmtId="0" fontId="172" fillId="41" borderId="0" xfId="0" applyFont="1" applyFill="1" applyAlignment="1">
      <alignment vertical="center" wrapText="1"/>
    </xf>
    <xf numFmtId="0" fontId="168" fillId="41" borderId="0" xfId="0" applyFont="1" applyFill="1">
      <alignment vertical="center"/>
    </xf>
    <xf numFmtId="0" fontId="169" fillId="41" borderId="0" xfId="0" applyFont="1" applyFill="1">
      <alignment vertical="center"/>
    </xf>
    <xf numFmtId="0" fontId="177" fillId="41" borderId="0" xfId="0" applyFont="1" applyFill="1" applyAlignment="1">
      <alignment horizontal="left" vertical="center" indent="2"/>
    </xf>
    <xf numFmtId="0" fontId="69" fillId="18" borderId="137" xfId="0" applyFont="1" applyFill="1" applyBorder="1" applyAlignment="1">
      <alignment horizontal="center" vertical="center" wrapText="1"/>
    </xf>
    <xf numFmtId="0" fontId="22" fillId="18" borderId="137" xfId="17" applyFont="1" applyFill="1" applyBorder="1" applyAlignment="1">
      <alignment horizontal="center" vertical="center" wrapText="1"/>
    </xf>
    <xf numFmtId="14" fontId="22" fillId="18" borderId="221" xfId="2" applyNumberFormat="1" applyFont="1" applyFill="1" applyBorder="1" applyAlignment="1">
      <alignment horizontal="center" vertical="center"/>
    </xf>
    <xf numFmtId="0" fontId="22" fillId="18" borderId="220" xfId="2" applyFont="1" applyFill="1" applyBorder="1" applyAlignment="1">
      <alignment horizontal="center" vertical="center" wrapText="1"/>
    </xf>
    <xf numFmtId="0" fontId="133" fillId="18" borderId="220" xfId="2" applyFont="1" applyFill="1" applyBorder="1" applyAlignment="1">
      <alignment horizontal="center" vertical="center" wrapText="1"/>
    </xf>
    <xf numFmtId="0" fontId="22" fillId="18" borderId="220" xfId="2" applyFont="1" applyFill="1" applyBorder="1" applyAlignment="1">
      <alignment horizontal="left" vertical="center" shrinkToFit="1"/>
    </xf>
    <xf numFmtId="14" fontId="22" fillId="18" borderId="220" xfId="2" applyNumberFormat="1" applyFont="1" applyFill="1" applyBorder="1" applyAlignment="1">
      <alignment horizontal="center" vertical="center"/>
    </xf>
    <xf numFmtId="0" fontId="17" fillId="22" borderId="0" xfId="1" applyFont="1" applyFill="1" applyAlignment="1" applyProtection="1">
      <alignment horizontal="center" vertical="center" wrapText="1"/>
    </xf>
    <xf numFmtId="0" fontId="117" fillId="0" borderId="0" xfId="0" applyFont="1" applyAlignment="1">
      <alignment horizontal="left" vertical="top" wrapText="1"/>
    </xf>
    <xf numFmtId="0" fontId="6" fillId="46" borderId="0" xfId="2" applyFill="1">
      <alignment vertical="center"/>
    </xf>
    <xf numFmtId="0" fontId="7" fillId="47" borderId="0" xfId="4" applyFont="1" applyFill="1" applyAlignment="1">
      <alignment vertical="top"/>
    </xf>
    <xf numFmtId="0" fontId="7" fillId="47" borderId="0" xfId="2" applyFont="1" applyFill="1" applyAlignment="1">
      <alignment vertical="top"/>
    </xf>
    <xf numFmtId="0" fontId="155" fillId="47" borderId="0" xfId="2" applyFont="1" applyFill="1">
      <alignment vertical="center"/>
    </xf>
    <xf numFmtId="0" fontId="6" fillId="47" borderId="0" xfId="4" applyFill="1"/>
    <xf numFmtId="0" fontId="158" fillId="47" borderId="0" xfId="2" applyFont="1" applyFill="1" applyAlignment="1">
      <alignment vertical="top"/>
    </xf>
    <xf numFmtId="0" fontId="33" fillId="47" borderId="0" xfId="2" applyFont="1" applyFill="1" applyAlignment="1">
      <alignment vertical="top"/>
    </xf>
    <xf numFmtId="0" fontId="165" fillId="47" borderId="0" xfId="2" applyFont="1" applyFill="1" applyAlignment="1">
      <alignment vertical="top"/>
    </xf>
    <xf numFmtId="0" fontId="6" fillId="47" borderId="0" xfId="2" applyFill="1" applyAlignment="1">
      <alignment horizontal="left" vertical="center"/>
    </xf>
    <xf numFmtId="0" fontId="125" fillId="49" borderId="0" xfId="4" applyFont="1" applyFill="1"/>
    <xf numFmtId="0" fontId="182" fillId="49" borderId="0" xfId="4" applyFont="1" applyFill="1"/>
    <xf numFmtId="0" fontId="16" fillId="49" borderId="0" xfId="4" applyFont="1" applyFill="1"/>
    <xf numFmtId="0" fontId="6" fillId="49" borderId="0" xfId="4" applyFill="1"/>
    <xf numFmtId="0" fontId="81" fillId="49" borderId="0" xfId="4" applyFont="1" applyFill="1"/>
    <xf numFmtId="0" fontId="6" fillId="0" borderId="0" xfId="4" applyAlignment="1">
      <alignment horizontal="center" vertical="center"/>
    </xf>
    <xf numFmtId="0" fontId="81" fillId="49" borderId="0" xfId="2" applyFont="1" applyFill="1">
      <alignment vertical="center"/>
    </xf>
    <xf numFmtId="0" fontId="183" fillId="49" borderId="0" xfId="2" applyFont="1" applyFill="1">
      <alignment vertical="center"/>
    </xf>
    <xf numFmtId="0" fontId="0" fillId="49" borderId="0" xfId="0" applyFill="1" applyAlignment="1">
      <alignment vertical="top"/>
    </xf>
    <xf numFmtId="0" fontId="22" fillId="20" borderId="197" xfId="2" applyFont="1" applyFill="1" applyBorder="1" applyAlignment="1">
      <alignment horizontal="center" vertical="center" wrapText="1"/>
    </xf>
    <xf numFmtId="0" fontId="133" fillId="20" borderId="197" xfId="2" applyFont="1" applyFill="1" applyBorder="1" applyAlignment="1">
      <alignment horizontal="center" vertical="center" wrapText="1"/>
    </xf>
    <xf numFmtId="0" fontId="22" fillId="20" borderId="197" xfId="2" applyFont="1" applyFill="1" applyBorder="1" applyAlignment="1">
      <alignment horizontal="left" vertical="center" shrinkToFit="1"/>
    </xf>
    <xf numFmtId="14" fontId="22" fillId="20" borderId="197" xfId="2" applyNumberFormat="1" applyFont="1" applyFill="1" applyBorder="1" applyAlignment="1">
      <alignment horizontal="center" vertical="center"/>
    </xf>
    <xf numFmtId="14" fontId="22" fillId="20" borderId="198" xfId="2" applyNumberFormat="1" applyFont="1" applyFill="1" applyBorder="1" applyAlignment="1">
      <alignment horizontal="center" vertical="center"/>
    </xf>
    <xf numFmtId="0" fontId="22" fillId="20" borderId="232" xfId="2" applyFont="1" applyFill="1" applyBorder="1" applyAlignment="1">
      <alignment horizontal="center" vertical="center" wrapText="1"/>
    </xf>
    <xf numFmtId="0" fontId="133" fillId="20" borderId="232" xfId="2" applyFont="1" applyFill="1" applyBorder="1" applyAlignment="1">
      <alignment horizontal="center" vertical="center" wrapText="1"/>
    </xf>
    <xf numFmtId="0" fontId="22" fillId="20" borderId="232" xfId="2" applyFont="1" applyFill="1" applyBorder="1" applyAlignment="1">
      <alignment horizontal="left" vertical="center" shrinkToFit="1"/>
    </xf>
    <xf numFmtId="14" fontId="22" fillId="20" borderId="232" xfId="2" applyNumberFormat="1" applyFont="1" applyFill="1" applyBorder="1" applyAlignment="1">
      <alignment horizontal="center" vertical="center"/>
    </xf>
    <xf numFmtId="14" fontId="22" fillId="20" borderId="221" xfId="2" applyNumberFormat="1" applyFont="1" applyFill="1" applyBorder="1" applyAlignment="1">
      <alignment horizontal="center" vertical="center"/>
    </xf>
    <xf numFmtId="14" fontId="22" fillId="20" borderId="233" xfId="2" applyNumberFormat="1" applyFont="1" applyFill="1" applyBorder="1" applyAlignment="1">
      <alignment horizontal="center" vertical="center"/>
    </xf>
    <xf numFmtId="0" fontId="22" fillId="28" borderId="197" xfId="2" applyFont="1" applyFill="1" applyBorder="1" applyAlignment="1">
      <alignment horizontal="center" vertical="center" wrapText="1"/>
    </xf>
    <xf numFmtId="0" fontId="133" fillId="28" borderId="197" xfId="2" applyFont="1" applyFill="1" applyBorder="1" applyAlignment="1">
      <alignment horizontal="center" vertical="center" wrapText="1"/>
    </xf>
    <xf numFmtId="0" fontId="22" fillId="28" borderId="197" xfId="2" applyFont="1" applyFill="1" applyBorder="1" applyAlignment="1">
      <alignment horizontal="left" vertical="center" shrinkToFit="1"/>
    </xf>
    <xf numFmtId="14" fontId="22" fillId="28" borderId="197" xfId="2" applyNumberFormat="1" applyFont="1" applyFill="1" applyBorder="1" applyAlignment="1">
      <alignment horizontal="center" vertical="center"/>
    </xf>
    <xf numFmtId="14" fontId="22" fillId="28" borderId="198" xfId="2" applyNumberFormat="1" applyFont="1" applyFill="1" applyBorder="1" applyAlignment="1">
      <alignment horizontal="center" vertical="center"/>
    </xf>
    <xf numFmtId="0" fontId="22" fillId="28" borderId="232" xfId="2" applyFont="1" applyFill="1" applyBorder="1" applyAlignment="1">
      <alignment horizontal="center" vertical="center" wrapText="1"/>
    </xf>
    <xf numFmtId="0" fontId="133" fillId="28" borderId="232" xfId="2" applyFont="1" applyFill="1" applyBorder="1" applyAlignment="1">
      <alignment horizontal="center" vertical="center" wrapText="1"/>
    </xf>
    <xf numFmtId="0" fontId="22" fillId="28" borderId="232" xfId="2" applyFont="1" applyFill="1" applyBorder="1" applyAlignment="1">
      <alignment horizontal="left" vertical="center" shrinkToFit="1"/>
    </xf>
    <xf numFmtId="14" fontId="22" fillId="28" borderId="232" xfId="2" applyNumberFormat="1" applyFont="1" applyFill="1" applyBorder="1" applyAlignment="1">
      <alignment horizontal="center" vertical="center"/>
    </xf>
    <xf numFmtId="14" fontId="22" fillId="28" borderId="221" xfId="2" applyNumberFormat="1" applyFont="1" applyFill="1" applyBorder="1" applyAlignment="1">
      <alignment horizontal="center" vertical="center"/>
    </xf>
    <xf numFmtId="14" fontId="22" fillId="28" borderId="233" xfId="2" applyNumberFormat="1" applyFont="1" applyFill="1" applyBorder="1" applyAlignment="1">
      <alignment horizontal="center" vertical="center"/>
    </xf>
    <xf numFmtId="0" fontId="22" fillId="28" borderId="220" xfId="2" applyFont="1" applyFill="1" applyBorder="1" applyAlignment="1">
      <alignment horizontal="center" vertical="center" wrapText="1"/>
    </xf>
    <xf numFmtId="0" fontId="133" fillId="28" borderId="220" xfId="2" applyFont="1" applyFill="1" applyBorder="1" applyAlignment="1">
      <alignment horizontal="center" vertical="center" wrapText="1"/>
    </xf>
    <xf numFmtId="0" fontId="22" fillId="28" borderId="220" xfId="2" applyFont="1" applyFill="1" applyBorder="1" applyAlignment="1">
      <alignment horizontal="left" vertical="center" shrinkToFit="1"/>
    </xf>
    <xf numFmtId="14" fontId="22" fillId="28" borderId="220" xfId="2" applyNumberFormat="1" applyFont="1" applyFill="1" applyBorder="1" applyAlignment="1">
      <alignment horizontal="center" vertical="center"/>
    </xf>
    <xf numFmtId="0" fontId="22" fillId="27" borderId="232" xfId="2" applyFont="1" applyFill="1" applyBorder="1" applyAlignment="1">
      <alignment horizontal="center" vertical="center" wrapText="1"/>
    </xf>
    <xf numFmtId="0" fontId="133" fillId="27" borderId="232" xfId="2" applyFont="1" applyFill="1" applyBorder="1" applyAlignment="1">
      <alignment horizontal="center" vertical="center" wrapText="1"/>
    </xf>
    <xf numFmtId="0" fontId="22" fillId="27" borderId="232" xfId="2" applyFont="1" applyFill="1" applyBorder="1" applyAlignment="1">
      <alignment horizontal="left" vertical="center" shrinkToFit="1"/>
    </xf>
    <xf numFmtId="14" fontId="22" fillId="27" borderId="232" xfId="2" applyNumberFormat="1" applyFont="1" applyFill="1" applyBorder="1" applyAlignment="1">
      <alignment horizontal="center" vertical="center"/>
    </xf>
    <xf numFmtId="14" fontId="22" fillId="27" borderId="233" xfId="2" applyNumberFormat="1" applyFont="1" applyFill="1" applyBorder="1" applyAlignment="1">
      <alignment horizontal="center" vertical="center"/>
    </xf>
    <xf numFmtId="0" fontId="22" fillId="27" borderId="197" xfId="2" applyFont="1" applyFill="1" applyBorder="1" applyAlignment="1">
      <alignment horizontal="center" vertical="center" wrapText="1"/>
    </xf>
    <xf numFmtId="0" fontId="133" fillId="27" borderId="197" xfId="2" applyFont="1" applyFill="1" applyBorder="1" applyAlignment="1">
      <alignment horizontal="center" vertical="center" wrapText="1"/>
    </xf>
    <xf numFmtId="0" fontId="22" fillId="27" borderId="197" xfId="2" applyFont="1" applyFill="1" applyBorder="1" applyAlignment="1">
      <alignment horizontal="left" vertical="center" shrinkToFit="1"/>
    </xf>
    <xf numFmtId="14" fontId="22" fillId="27" borderId="197" xfId="2" applyNumberFormat="1" applyFont="1" applyFill="1" applyBorder="1" applyAlignment="1">
      <alignment horizontal="center" vertical="center"/>
    </xf>
    <xf numFmtId="14" fontId="22" fillId="27" borderId="198" xfId="2" applyNumberFormat="1" applyFont="1" applyFill="1" applyBorder="1" applyAlignment="1">
      <alignment horizontal="center" vertical="center"/>
    </xf>
    <xf numFmtId="14" fontId="22" fillId="27" borderId="221" xfId="2" applyNumberFormat="1" applyFont="1" applyFill="1" applyBorder="1" applyAlignment="1">
      <alignment horizontal="center" vertical="center"/>
    </xf>
    <xf numFmtId="0" fontId="22" fillId="27" borderId="220" xfId="2" applyFont="1" applyFill="1" applyBorder="1" applyAlignment="1">
      <alignment horizontal="center" vertical="center" wrapText="1"/>
    </xf>
    <xf numFmtId="0" fontId="133" fillId="27" borderId="220" xfId="2" applyFont="1" applyFill="1" applyBorder="1" applyAlignment="1">
      <alignment horizontal="center" vertical="center" wrapText="1"/>
    </xf>
    <xf numFmtId="0" fontId="22" fillId="27" borderId="220" xfId="2" applyFont="1" applyFill="1" applyBorder="1" applyAlignment="1">
      <alignment horizontal="left" vertical="center" shrinkToFit="1"/>
    </xf>
    <xf numFmtId="14" fontId="22" fillId="27" borderId="220" xfId="2" applyNumberFormat="1" applyFont="1" applyFill="1" applyBorder="1" applyAlignment="1">
      <alignment horizontal="center" vertical="center"/>
    </xf>
    <xf numFmtId="0" fontId="22" fillId="51" borderId="232" xfId="2" applyFont="1" applyFill="1" applyBorder="1" applyAlignment="1">
      <alignment horizontal="center" vertical="center" wrapText="1"/>
    </xf>
    <xf numFmtId="0" fontId="133" fillId="51" borderId="232" xfId="2" applyFont="1" applyFill="1" applyBorder="1" applyAlignment="1">
      <alignment horizontal="center" vertical="center" wrapText="1"/>
    </xf>
    <xf numFmtId="0" fontId="22" fillId="51" borderId="232" xfId="2" applyFont="1" applyFill="1" applyBorder="1" applyAlignment="1">
      <alignment horizontal="left" vertical="center" shrinkToFit="1"/>
    </xf>
    <xf numFmtId="14" fontId="22" fillId="51" borderId="232" xfId="2" applyNumberFormat="1" applyFont="1" applyFill="1" applyBorder="1" applyAlignment="1">
      <alignment horizontal="center" vertical="center"/>
    </xf>
    <xf numFmtId="14" fontId="22" fillId="51" borderId="221" xfId="2" applyNumberFormat="1" applyFont="1" applyFill="1" applyBorder="1" applyAlignment="1">
      <alignment horizontal="center" vertical="center"/>
    </xf>
    <xf numFmtId="0" fontId="6" fillId="0" borderId="33" xfId="0" applyFont="1" applyBorder="1" applyAlignment="1">
      <alignment horizontal="left" vertical="center"/>
    </xf>
    <xf numFmtId="0" fontId="6" fillId="0" borderId="0" xfId="0" applyFont="1" applyAlignment="1">
      <alignment horizontal="left" vertical="center"/>
    </xf>
    <xf numFmtId="0" fontId="6" fillId="0" borderId="35" xfId="0" applyFont="1" applyBorder="1" applyAlignment="1">
      <alignment horizontal="left" vertical="center"/>
    </xf>
    <xf numFmtId="0" fontId="101" fillId="5" borderId="0" xfId="0" applyFont="1" applyFill="1" applyAlignment="1">
      <alignment horizontal="left" vertical="center" wrapText="1"/>
    </xf>
    <xf numFmtId="0" fontId="101" fillId="5" borderId="35" xfId="0" applyFont="1" applyFill="1" applyBorder="1" applyAlignment="1">
      <alignment horizontal="left" vertical="center" wrapText="1"/>
    </xf>
    <xf numFmtId="0" fontId="101" fillId="5" borderId="0" xfId="0" applyFont="1" applyFill="1" applyAlignment="1">
      <alignment horizontal="left" vertical="center"/>
    </xf>
    <xf numFmtId="0" fontId="101" fillId="5" borderId="0" xfId="0" applyFont="1" applyFill="1" applyAlignment="1">
      <alignment horizontal="left" vertical="top" wrapText="1"/>
    </xf>
    <xf numFmtId="0" fontId="8" fillId="0" borderId="0" xfId="1" applyAlignment="1" applyProtection="1">
      <alignment horizontal="center" vertical="center" wrapText="1"/>
    </xf>
    <xf numFmtId="0" fontId="76" fillId="0" borderId="0" xfId="0" applyFont="1" applyAlignment="1">
      <alignment horizontal="left" vertical="center" wrapText="1"/>
    </xf>
    <xf numFmtId="0" fontId="72" fillId="0" borderId="0" xfId="0" applyFont="1" applyAlignment="1">
      <alignment horizontal="left" vertical="center" wrapText="1"/>
    </xf>
    <xf numFmtId="0" fontId="75" fillId="0" borderId="0" xfId="0" applyFont="1" applyAlignment="1">
      <alignment horizontal="left" vertical="center" wrapText="1"/>
    </xf>
    <xf numFmtId="0" fontId="73" fillId="0" borderId="0" xfId="0" applyFont="1" applyAlignment="1">
      <alignment horizontal="left" vertical="center" wrapText="1"/>
    </xf>
    <xf numFmtId="0" fontId="76" fillId="0" borderId="0" xfId="0" applyFont="1" applyAlignment="1">
      <alignment horizontal="left" vertical="top" wrapText="1"/>
    </xf>
    <xf numFmtId="0" fontId="72" fillId="0" borderId="0" xfId="0" applyFont="1" applyAlignment="1">
      <alignment horizontal="left" vertical="top" wrapText="1"/>
    </xf>
    <xf numFmtId="0" fontId="176" fillId="43" borderId="0" xfId="0" applyFont="1" applyFill="1" applyAlignment="1">
      <alignment horizontal="center" vertical="center" wrapText="1"/>
    </xf>
    <xf numFmtId="0" fontId="176" fillId="44" borderId="0" xfId="0" applyFont="1" applyFill="1" applyAlignment="1">
      <alignment horizontal="left" vertical="center" wrapText="1" indent="1"/>
    </xf>
    <xf numFmtId="0" fontId="180" fillId="24" borderId="0" xfId="0" applyFont="1" applyFill="1" applyAlignment="1">
      <alignment horizontal="left" vertical="top" wrapText="1" indent="4"/>
    </xf>
    <xf numFmtId="0" fontId="175" fillId="24" borderId="0" xfId="0" applyFont="1" applyFill="1" applyAlignment="1">
      <alignment horizontal="left" vertical="top" wrapText="1" indent="4"/>
    </xf>
    <xf numFmtId="0" fontId="169" fillId="41" borderId="0" xfId="0" applyFont="1" applyFill="1" applyAlignment="1">
      <alignment horizontal="center" vertical="center" wrapText="1"/>
    </xf>
    <xf numFmtId="0" fontId="169" fillId="41" borderId="0" xfId="0" applyFont="1" applyFill="1" applyAlignment="1">
      <alignment horizontal="center" vertical="center"/>
    </xf>
    <xf numFmtId="0" fontId="36" fillId="18" borderId="139" xfId="17" applyFont="1" applyFill="1" applyBorder="1" applyAlignment="1">
      <alignment horizontal="left" vertical="top" wrapText="1"/>
    </xf>
    <xf numFmtId="0" fontId="36" fillId="18" borderId="135" xfId="17" applyFont="1" applyFill="1" applyBorder="1" applyAlignment="1">
      <alignment horizontal="left" vertical="top" wrapText="1"/>
    </xf>
    <xf numFmtId="0" fontId="36" fillId="18" borderId="136" xfId="17" applyFont="1" applyFill="1" applyBorder="1" applyAlignment="1">
      <alignment horizontal="left" vertical="top" wrapText="1"/>
    </xf>
    <xf numFmtId="0" fontId="42" fillId="18" borderId="0" xfId="17" applyFont="1" applyFill="1" applyAlignment="1">
      <alignment horizontal="left" vertical="center"/>
    </xf>
    <xf numFmtId="0" fontId="10" fillId="6" borderId="101" xfId="17" applyFont="1" applyFill="1" applyBorder="1" applyAlignment="1">
      <alignment horizontal="center" vertical="center" wrapText="1"/>
    </xf>
    <xf numFmtId="0" fontId="10" fillId="6" borderId="99" xfId="17" applyFont="1" applyFill="1" applyBorder="1" applyAlignment="1">
      <alignment horizontal="center" vertical="center" wrapText="1"/>
    </xf>
    <xf numFmtId="0" fontId="10" fillId="6" borderId="102" xfId="17" applyFont="1" applyFill="1" applyBorder="1" applyAlignment="1">
      <alignment horizontal="center" vertical="center" wrapText="1"/>
    </xf>
    <xf numFmtId="0" fontId="12" fillId="18" borderId="139" xfId="2" applyFont="1" applyFill="1" applyBorder="1" applyAlignment="1">
      <alignment horizontal="left" vertical="top" wrapText="1"/>
    </xf>
    <xf numFmtId="0" fontId="12" fillId="18" borderId="135" xfId="2" applyFont="1" applyFill="1" applyBorder="1" applyAlignment="1">
      <alignment horizontal="left" vertical="top" wrapText="1"/>
    </xf>
    <xf numFmtId="0" fontId="12" fillId="18" borderId="136" xfId="2" applyFont="1" applyFill="1" applyBorder="1" applyAlignment="1">
      <alignment horizontal="left" vertical="top" wrapText="1"/>
    </xf>
    <xf numFmtId="0" fontId="93" fillId="18" borderId="139" xfId="2" applyFont="1" applyFill="1" applyBorder="1" applyAlignment="1">
      <alignment horizontal="left" vertical="top" wrapText="1"/>
    </xf>
    <xf numFmtId="0" fontId="93" fillId="18" borderId="135" xfId="2" applyFont="1" applyFill="1" applyBorder="1" applyAlignment="1">
      <alignment horizontal="left" vertical="top" wrapText="1"/>
    </xf>
    <xf numFmtId="0" fontId="93" fillId="18" borderId="136" xfId="2" applyFont="1" applyFill="1" applyBorder="1" applyAlignment="1">
      <alignment horizontal="left" vertical="top" wrapText="1"/>
    </xf>
    <xf numFmtId="0" fontId="59" fillId="11" borderId="155" xfId="17" applyFont="1" applyFill="1" applyBorder="1" applyAlignment="1">
      <alignment horizontal="right" vertical="center" wrapText="1"/>
    </xf>
    <xf numFmtId="0" fontId="60" fillId="11" borderId="155" xfId="0" applyFont="1" applyFill="1" applyBorder="1" applyAlignment="1">
      <alignment horizontal="right" vertical="center"/>
    </xf>
    <xf numFmtId="0" fontId="0" fillId="11" borderId="155" xfId="0" applyFill="1" applyBorder="1" applyAlignment="1">
      <alignment horizontal="right" vertical="center"/>
    </xf>
    <xf numFmtId="180" fontId="59" fillId="11" borderId="155" xfId="17" applyNumberFormat="1" applyFont="1" applyFill="1" applyBorder="1" applyAlignment="1">
      <alignment horizontal="center" vertical="center" wrapText="1"/>
    </xf>
    <xf numFmtId="180" fontId="0" fillId="11" borderId="155" xfId="0" applyNumberFormat="1" applyFill="1" applyBorder="1" applyAlignment="1">
      <alignment horizontal="center" vertical="center" wrapText="1"/>
    </xf>
    <xf numFmtId="0" fontId="61" fillId="12" borderId="156" xfId="17" applyFont="1" applyFill="1" applyBorder="1" applyAlignment="1">
      <alignment horizontal="center" vertical="center" wrapText="1"/>
    </xf>
    <xf numFmtId="0" fontId="62" fillId="12" borderId="156" xfId="0" applyFont="1" applyFill="1" applyBorder="1" applyAlignment="1">
      <alignment horizontal="center" vertical="center"/>
    </xf>
    <xf numFmtId="0" fontId="61" fillId="9" borderId="156" xfId="0" applyFont="1" applyFill="1" applyBorder="1" applyAlignment="1">
      <alignment horizontal="center" vertical="center"/>
    </xf>
    <xf numFmtId="0" fontId="64" fillId="9" borderId="156" xfId="0" applyFont="1" applyFill="1" applyBorder="1" applyAlignment="1">
      <alignment horizontal="center" vertical="center"/>
    </xf>
    <xf numFmtId="0" fontId="66" fillId="17" borderId="53" xfId="16" applyFont="1" applyFill="1" applyBorder="1" applyAlignment="1">
      <alignment horizontal="center" vertical="center"/>
    </xf>
    <xf numFmtId="0" fontId="66" fillId="17" borderId="58" xfId="16" applyFont="1" applyFill="1" applyBorder="1" applyAlignment="1">
      <alignment horizontal="center" vertical="center"/>
    </xf>
    <xf numFmtId="0" fontId="66" fillId="17" borderId="60" xfId="16" applyFont="1" applyFill="1" applyBorder="1" applyAlignment="1">
      <alignment horizontal="center" vertical="center"/>
    </xf>
    <xf numFmtId="0" fontId="67" fillId="2" borderId="54" xfId="16" applyFont="1" applyFill="1" applyBorder="1" applyAlignment="1">
      <alignment vertical="center" wrapText="1"/>
    </xf>
    <xf numFmtId="0" fontId="67" fillId="2" borderId="55" xfId="16" applyFont="1" applyFill="1" applyBorder="1" applyAlignment="1">
      <alignment vertical="center" wrapText="1"/>
    </xf>
    <xf numFmtId="0" fontId="67" fillId="2" borderId="56" xfId="16" applyFont="1" applyFill="1" applyBorder="1" applyAlignment="1">
      <alignment vertical="center" wrapText="1"/>
    </xf>
    <xf numFmtId="0" fontId="67" fillId="2" borderId="48" xfId="16" applyFont="1" applyFill="1" applyBorder="1" applyAlignment="1">
      <alignment vertical="center" wrapText="1"/>
    </xf>
    <xf numFmtId="0" fontId="67" fillId="2" borderId="0" xfId="16" applyFont="1" applyFill="1" applyAlignment="1">
      <alignment vertical="center" wrapText="1"/>
    </xf>
    <xf numFmtId="0" fontId="67" fillId="2" borderId="49" xfId="16" applyFont="1" applyFill="1" applyBorder="1" applyAlignment="1">
      <alignment vertical="center" wrapText="1"/>
    </xf>
    <xf numFmtId="0" fontId="67" fillId="2" borderId="61" xfId="16" applyFont="1" applyFill="1" applyBorder="1" applyAlignment="1">
      <alignment vertical="center" wrapText="1"/>
    </xf>
    <xf numFmtId="0" fontId="67" fillId="2" borderId="62" xfId="16" applyFont="1" applyFill="1" applyBorder="1" applyAlignment="1">
      <alignment vertical="center" wrapText="1"/>
    </xf>
    <xf numFmtId="0" fontId="67" fillId="2" borderId="63" xfId="16" applyFont="1" applyFill="1" applyBorder="1" applyAlignment="1">
      <alignment vertical="center" wrapText="1"/>
    </xf>
    <xf numFmtId="0" fontId="67" fillId="2" borderId="54" xfId="16" applyFont="1" applyFill="1" applyBorder="1" applyAlignment="1">
      <alignment horizontal="left" vertical="center" wrapText="1"/>
    </xf>
    <xf numFmtId="0" fontId="67" fillId="2" borderId="55" xfId="16" applyFont="1" applyFill="1" applyBorder="1" applyAlignment="1">
      <alignment horizontal="left" vertical="center" wrapText="1"/>
    </xf>
    <xf numFmtId="0" fontId="67" fillId="2" borderId="57" xfId="16" applyFont="1" applyFill="1" applyBorder="1" applyAlignment="1">
      <alignment horizontal="left" vertical="center" wrapText="1"/>
    </xf>
    <xf numFmtId="0" fontId="67" fillId="2" borderId="48" xfId="16" applyFont="1" applyFill="1" applyBorder="1" applyAlignment="1">
      <alignment horizontal="left" vertical="center" wrapText="1"/>
    </xf>
    <xf numFmtId="0" fontId="67" fillId="2" borderId="0" xfId="16" applyFont="1" applyFill="1" applyAlignment="1">
      <alignment horizontal="left" vertical="center" wrapText="1"/>
    </xf>
    <xf numFmtId="0" fontId="67" fillId="2" borderId="59" xfId="16" applyFont="1" applyFill="1" applyBorder="1" applyAlignment="1">
      <alignment horizontal="left" vertical="center" wrapText="1"/>
    </xf>
    <xf numFmtId="0" fontId="67" fillId="2" borderId="61" xfId="16" applyFont="1" applyFill="1" applyBorder="1" applyAlignment="1">
      <alignment horizontal="left" vertical="center" wrapText="1"/>
    </xf>
    <xf numFmtId="0" fontId="67" fillId="2" borderId="62" xfId="16" applyFont="1" applyFill="1" applyBorder="1" applyAlignment="1">
      <alignment horizontal="left" vertical="center" wrapText="1"/>
    </xf>
    <xf numFmtId="0" fontId="67" fillId="2" borderId="64" xfId="16" applyFont="1" applyFill="1" applyBorder="1" applyAlignment="1">
      <alignment horizontal="left" vertical="center" wrapText="1"/>
    </xf>
    <xf numFmtId="0" fontId="7" fillId="5" borderId="18" xfId="17" applyFont="1" applyFill="1" applyBorder="1" applyAlignment="1">
      <alignment horizontal="center" vertical="center" wrapText="1"/>
    </xf>
    <xf numFmtId="0" fontId="59" fillId="24" borderId="149" xfId="17" applyFont="1" applyFill="1" applyBorder="1" applyAlignment="1">
      <alignment horizontal="center" vertical="center" wrapText="1"/>
    </xf>
    <xf numFmtId="0" fontId="57" fillId="15" borderId="149" xfId="17" applyFont="1" applyFill="1" applyBorder="1" applyAlignment="1">
      <alignment horizontal="center" vertical="center" wrapText="1"/>
    </xf>
    <xf numFmtId="0" fontId="0" fillId="15" borderId="149" xfId="0" applyFill="1" applyBorder="1" applyAlignment="1">
      <alignment horizontal="center" vertical="center" wrapText="1"/>
    </xf>
    <xf numFmtId="180" fontId="59" fillId="3" borderId="151" xfId="17" applyNumberFormat="1" applyFont="1" applyFill="1" applyBorder="1" applyAlignment="1">
      <alignment horizontal="center" vertical="center" wrapText="1"/>
    </xf>
    <xf numFmtId="180" fontId="59" fillId="3" borderId="153" xfId="17" applyNumberFormat="1" applyFont="1" applyFill="1" applyBorder="1" applyAlignment="1">
      <alignment horizontal="center" vertical="center" wrapText="1"/>
    </xf>
    <xf numFmtId="0" fontId="67" fillId="3" borderId="151" xfId="17" applyFont="1" applyFill="1" applyBorder="1" applyAlignment="1">
      <alignment horizontal="center" vertical="center" wrapText="1"/>
    </xf>
    <xf numFmtId="0" fontId="67" fillId="3" borderId="152" xfId="17" applyFont="1" applyFill="1" applyBorder="1" applyAlignment="1">
      <alignment horizontal="center" vertical="center" wrapText="1"/>
    </xf>
    <xf numFmtId="0" fontId="67" fillId="3" borderId="153" xfId="17" applyFont="1" applyFill="1" applyBorder="1" applyAlignment="1">
      <alignment horizontal="center" vertical="center" wrapText="1"/>
    </xf>
    <xf numFmtId="0" fontId="91" fillId="18" borderId="139" xfId="17" applyFont="1" applyFill="1" applyBorder="1" applyAlignment="1">
      <alignment horizontal="left" vertical="top" wrapText="1"/>
    </xf>
    <xf numFmtId="0" fontId="91" fillId="18" borderId="135" xfId="17" applyFont="1" applyFill="1" applyBorder="1" applyAlignment="1">
      <alignment horizontal="left" vertical="top" wrapText="1"/>
    </xf>
    <xf numFmtId="0" fontId="91" fillId="18" borderId="136" xfId="17" applyFont="1" applyFill="1" applyBorder="1" applyAlignment="1">
      <alignment horizontal="left" vertical="top" wrapText="1"/>
    </xf>
    <xf numFmtId="0" fontId="12" fillId="18" borderId="139" xfId="17" applyFont="1" applyFill="1" applyBorder="1" applyAlignment="1">
      <alignment horizontal="left" vertical="top" wrapText="1"/>
    </xf>
    <xf numFmtId="0" fontId="12" fillId="18" borderId="135" xfId="17" applyFont="1" applyFill="1" applyBorder="1" applyAlignment="1">
      <alignment horizontal="left" vertical="top" wrapText="1"/>
    </xf>
    <xf numFmtId="0" fontId="12" fillId="18" borderId="136" xfId="17" applyFont="1" applyFill="1" applyBorder="1" applyAlignment="1">
      <alignment horizontal="left" vertical="top" wrapText="1"/>
    </xf>
    <xf numFmtId="0" fontId="36" fillId="18" borderId="144" xfId="17" applyFont="1" applyFill="1" applyBorder="1" applyAlignment="1">
      <alignment horizontal="left" vertical="top" wrapText="1"/>
    </xf>
    <xf numFmtId="0" fontId="36" fillId="18" borderId="137" xfId="17" applyFont="1" applyFill="1" applyBorder="1" applyAlignment="1">
      <alignment horizontal="left" vertical="top" wrapText="1"/>
    </xf>
    <xf numFmtId="0" fontId="49" fillId="18" borderId="27" xfId="17" applyFont="1" applyFill="1" applyBorder="1" applyAlignment="1">
      <alignment horizontal="center" vertical="center"/>
    </xf>
    <xf numFmtId="0" fontId="49" fillId="18" borderId="28" xfId="17" applyFont="1" applyFill="1" applyBorder="1" applyAlignment="1">
      <alignment horizontal="center" vertical="center"/>
    </xf>
    <xf numFmtId="0" fontId="49" fillId="0" borderId="28" xfId="17" applyFont="1" applyBorder="1" applyAlignment="1">
      <alignment horizontal="center" vertical="center"/>
    </xf>
    <xf numFmtId="0" fontId="49" fillId="0" borderId="29" xfId="17" applyFont="1" applyBorder="1" applyAlignment="1">
      <alignment horizontal="center" vertical="center"/>
    </xf>
    <xf numFmtId="0" fontId="1" fillId="0" borderId="36" xfId="17" applyBorder="1" applyAlignment="1">
      <alignment horizontal="center" vertical="center"/>
    </xf>
    <xf numFmtId="0" fontId="1" fillId="0" borderId="37" xfId="17" applyBorder="1" applyAlignment="1">
      <alignment horizontal="center" vertical="center"/>
    </xf>
    <xf numFmtId="0" fontId="1" fillId="0" borderId="38" xfId="17" applyBorder="1" applyAlignment="1">
      <alignment horizontal="center" vertical="center"/>
    </xf>
    <xf numFmtId="0" fontId="37" fillId="0" borderId="39" xfId="17" applyFont="1" applyBorder="1" applyAlignment="1">
      <alignment horizontal="center" vertical="center" wrapText="1"/>
    </xf>
    <xf numFmtId="0" fontId="37" fillId="0" borderId="23" xfId="17" applyFont="1" applyBorder="1" applyAlignment="1">
      <alignment horizontal="center" vertical="center" wrapText="1"/>
    </xf>
    <xf numFmtId="0" fontId="33" fillId="16" borderId="0" xfId="17" applyFont="1" applyFill="1" applyAlignment="1">
      <alignment horizontal="center" vertical="center"/>
    </xf>
    <xf numFmtId="179" fontId="130" fillId="0" borderId="125" xfId="17" applyNumberFormat="1" applyFont="1" applyBorder="1" applyAlignment="1">
      <alignment horizontal="center" vertical="center" shrinkToFit="1"/>
    </xf>
    <xf numFmtId="179" fontId="130" fillId="0" borderId="126" xfId="17" applyNumberFormat="1" applyFont="1" applyBorder="1" applyAlignment="1">
      <alignment horizontal="center" vertical="center" shrinkToFit="1"/>
    </xf>
    <xf numFmtId="0" fontId="47" fillId="0" borderId="40" xfId="17" applyFont="1" applyBorder="1" applyAlignment="1">
      <alignment horizontal="center" vertical="center"/>
    </xf>
    <xf numFmtId="0" fontId="47" fillId="0" borderId="41" xfId="17" applyFont="1" applyBorder="1" applyAlignment="1">
      <alignment horizontal="center" vertical="center"/>
    </xf>
    <xf numFmtId="0" fontId="36" fillId="18" borderId="42" xfId="18" applyFont="1" applyFill="1" applyBorder="1" applyAlignment="1">
      <alignment horizontal="center" vertical="center"/>
    </xf>
    <xf numFmtId="0" fontId="36" fillId="18" borderId="43" xfId="18" applyFont="1" applyFill="1" applyBorder="1" applyAlignment="1">
      <alignment horizontal="center" vertical="center"/>
    </xf>
    <xf numFmtId="0" fontId="11" fillId="0" borderId="131" xfId="17" applyFont="1" applyBorder="1" applyAlignment="1">
      <alignment horizontal="center" vertical="center" wrapText="1"/>
    </xf>
    <xf numFmtId="0" fontId="11" fillId="0" borderId="132" xfId="17" applyFont="1" applyBorder="1" applyAlignment="1">
      <alignment horizontal="center" vertical="center" wrapText="1"/>
    </xf>
    <xf numFmtId="0" fontId="11" fillId="0" borderId="133" xfId="17" applyFont="1" applyBorder="1" applyAlignment="1">
      <alignment horizontal="center" vertical="center" wrapText="1"/>
    </xf>
    <xf numFmtId="0" fontId="54" fillId="18" borderId="67" xfId="17" applyFont="1" applyFill="1" applyBorder="1" applyAlignment="1">
      <alignment horizontal="center" vertical="center"/>
    </xf>
    <xf numFmtId="0" fontId="54" fillId="18" borderId="68" xfId="17" applyFont="1" applyFill="1" applyBorder="1" applyAlignment="1">
      <alignment horizontal="center" vertical="center"/>
    </xf>
    <xf numFmtId="0" fontId="54" fillId="18" borderId="69" xfId="17" applyFont="1" applyFill="1" applyBorder="1" applyAlignment="1">
      <alignment horizontal="center" vertical="center"/>
    </xf>
    <xf numFmtId="0" fontId="36" fillId="18" borderId="229" xfId="17" applyFont="1" applyFill="1" applyBorder="1" applyAlignment="1">
      <alignment horizontal="left" vertical="top" wrapText="1"/>
    </xf>
    <xf numFmtId="0" fontId="36" fillId="18" borderId="227" xfId="17" applyFont="1" applyFill="1" applyBorder="1" applyAlignment="1">
      <alignment horizontal="left" vertical="top" wrapText="1"/>
    </xf>
    <xf numFmtId="0" fontId="36" fillId="18" borderId="228" xfId="17" applyFont="1" applyFill="1" applyBorder="1" applyAlignment="1">
      <alignment horizontal="left" vertical="top" wrapText="1"/>
    </xf>
    <xf numFmtId="0" fontId="105" fillId="18" borderId="226" xfId="17" applyFont="1" applyFill="1" applyBorder="1" applyAlignment="1">
      <alignment horizontal="left" vertical="top" wrapText="1"/>
    </xf>
    <xf numFmtId="0" fontId="105" fillId="18" borderId="227" xfId="17" applyFont="1" applyFill="1" applyBorder="1" applyAlignment="1">
      <alignment horizontal="left" vertical="top" wrapText="1"/>
    </xf>
    <xf numFmtId="0" fontId="105" fillId="18" borderId="228" xfId="17" applyFont="1" applyFill="1" applyBorder="1" applyAlignment="1">
      <alignment horizontal="left" vertical="top" wrapText="1"/>
    </xf>
    <xf numFmtId="0" fontId="50" fillId="50" borderId="0" xfId="4" applyFont="1" applyFill="1" applyAlignment="1">
      <alignment horizontal="left" vertical="center" wrapText="1" indent="1"/>
    </xf>
    <xf numFmtId="0" fontId="0" fillId="50" borderId="0" xfId="0" applyFill="1" applyAlignment="1">
      <alignment horizontal="left" vertical="center" indent="1"/>
    </xf>
    <xf numFmtId="0" fontId="131" fillId="42" borderId="0" xfId="2" applyFont="1" applyFill="1" applyAlignment="1">
      <alignment horizontal="center" vertical="center"/>
    </xf>
    <xf numFmtId="0" fontId="6" fillId="0" borderId="0" xfId="2">
      <alignment vertical="center"/>
    </xf>
    <xf numFmtId="0" fontId="20" fillId="18" borderId="0" xfId="2" applyFont="1" applyFill="1" applyAlignment="1">
      <alignment horizontal="center" vertical="center"/>
    </xf>
    <xf numFmtId="0" fontId="162" fillId="18" borderId="0" xfId="2" applyFont="1" applyFill="1" applyAlignment="1">
      <alignment horizontal="center" vertical="center"/>
    </xf>
    <xf numFmtId="0" fontId="24" fillId="18" borderId="0" xfId="2" applyFont="1" applyFill="1" applyAlignment="1">
      <alignment horizontal="center" vertical="center"/>
    </xf>
    <xf numFmtId="0" fontId="33" fillId="45" borderId="0" xfId="2" applyFont="1" applyFill="1" applyAlignment="1">
      <alignment horizontal="center" vertical="center"/>
    </xf>
    <xf numFmtId="0" fontId="6" fillId="45" borderId="0" xfId="2" applyFill="1" applyAlignment="1">
      <alignment horizontal="center" vertical="center"/>
    </xf>
    <xf numFmtId="0" fontId="181" fillId="47" borderId="0" xfId="2" applyFont="1" applyFill="1" applyAlignment="1">
      <alignment horizontal="center" vertical="center"/>
    </xf>
    <xf numFmtId="0" fontId="156" fillId="47" borderId="0" xfId="2" applyFont="1" applyFill="1" applyAlignment="1">
      <alignment vertical="top" wrapText="1"/>
    </xf>
    <xf numFmtId="0" fontId="157" fillId="47" borderId="0" xfId="2" applyFont="1" applyFill="1" applyAlignment="1">
      <alignment vertical="top" wrapText="1"/>
    </xf>
    <xf numFmtId="0" fontId="6" fillId="47" borderId="0" xfId="2" applyFill="1" applyAlignment="1">
      <alignment vertical="top" wrapText="1"/>
    </xf>
    <xf numFmtId="0" fontId="50" fillId="48" borderId="0" xfId="2" applyFont="1" applyFill="1" applyAlignment="1">
      <alignment horizontal="left" vertical="center" wrapText="1"/>
    </xf>
    <xf numFmtId="14" fontId="85" fillId="20" borderId="86" xfId="2" applyNumberFormat="1" applyFont="1" applyFill="1" applyBorder="1" applyAlignment="1">
      <alignment horizontal="center" vertical="center" wrapText="1" shrinkToFit="1"/>
    </xf>
    <xf numFmtId="14" fontId="85" fillId="20" borderId="1" xfId="2" applyNumberFormat="1" applyFont="1" applyFill="1" applyBorder="1" applyAlignment="1">
      <alignment horizontal="center" vertical="center" wrapText="1" shrinkToFit="1"/>
    </xf>
    <xf numFmtId="14" fontId="85" fillId="20" borderId="1" xfId="2" applyNumberFormat="1" applyFont="1" applyFill="1" applyBorder="1" applyAlignment="1">
      <alignment horizontal="center" vertical="center" shrinkToFit="1"/>
    </xf>
    <xf numFmtId="14" fontId="85" fillId="20" borderId="75" xfId="2" applyNumberFormat="1" applyFont="1" applyFill="1" applyBorder="1" applyAlignment="1">
      <alignment horizontal="center" vertical="center" shrinkToFit="1"/>
    </xf>
    <xf numFmtId="14" fontId="85" fillId="20" borderId="86" xfId="2" applyNumberFormat="1" applyFont="1" applyFill="1" applyBorder="1" applyAlignment="1">
      <alignment horizontal="center" vertical="center" shrinkToFit="1"/>
    </xf>
    <xf numFmtId="14" fontId="85" fillId="20" borderId="84" xfId="1" applyNumberFormat="1" applyFont="1" applyFill="1" applyBorder="1" applyAlignment="1" applyProtection="1">
      <alignment horizontal="center" vertical="center" wrapText="1"/>
    </xf>
    <xf numFmtId="14" fontId="85" fillId="20" borderId="105" xfId="1" applyNumberFormat="1" applyFont="1" applyFill="1" applyBorder="1" applyAlignment="1" applyProtection="1">
      <alignment horizontal="center" vertical="center" wrapText="1"/>
    </xf>
    <xf numFmtId="14" fontId="85" fillId="20" borderId="1" xfId="1" applyNumberFormat="1" applyFont="1" applyFill="1" applyBorder="1" applyAlignment="1" applyProtection="1">
      <alignment horizontal="center" vertical="center" shrinkToFit="1"/>
    </xf>
    <xf numFmtId="14" fontId="85" fillId="20" borderId="75" xfId="1" applyNumberFormat="1" applyFont="1" applyFill="1" applyBorder="1" applyAlignment="1" applyProtection="1">
      <alignment horizontal="center" vertical="center" shrinkToFit="1"/>
    </xf>
    <xf numFmtId="14" fontId="85" fillId="20" borderId="86" xfId="1" applyNumberFormat="1" applyFont="1" applyFill="1" applyBorder="1" applyAlignment="1" applyProtection="1">
      <alignment horizontal="center" vertical="center" shrinkToFit="1"/>
    </xf>
    <xf numFmtId="14" fontId="85" fillId="20" borderId="87" xfId="1" applyNumberFormat="1" applyFont="1" applyFill="1" applyBorder="1" applyAlignment="1" applyProtection="1">
      <alignment horizontal="center" vertical="center" wrapText="1"/>
    </xf>
    <xf numFmtId="14" fontId="85" fillId="20" borderId="88" xfId="1" applyNumberFormat="1" applyFont="1" applyFill="1" applyBorder="1" applyAlignment="1" applyProtection="1">
      <alignment horizontal="center" vertical="center" wrapText="1"/>
    </xf>
    <xf numFmtId="14" fontId="85" fillId="20" borderId="89" xfId="1" applyNumberFormat="1" applyFont="1" applyFill="1" applyBorder="1" applyAlignment="1" applyProtection="1">
      <alignment horizontal="center" vertical="center" wrapText="1"/>
    </xf>
    <xf numFmtId="0" fontId="170" fillId="40" borderId="191" xfId="2" applyFont="1" applyFill="1" applyBorder="1" applyAlignment="1">
      <alignment horizontal="center" vertical="center" wrapText="1"/>
    </xf>
    <xf numFmtId="0" fontId="170" fillId="40" borderId="192" xfId="2" applyFont="1" applyFill="1" applyBorder="1" applyAlignment="1">
      <alignment horizontal="center" vertical="center" wrapText="1"/>
    </xf>
    <xf numFmtId="0" fontId="170" fillId="40" borderId="193" xfId="2" applyFont="1" applyFill="1" applyBorder="1" applyAlignment="1">
      <alignment horizontal="center" vertical="center" wrapText="1"/>
    </xf>
    <xf numFmtId="0" fontId="6" fillId="5" borderId="170" xfId="2" applyFill="1" applyBorder="1">
      <alignment vertical="center"/>
    </xf>
    <xf numFmtId="0" fontId="6" fillId="5" borderId="171" xfId="2" applyFill="1" applyBorder="1">
      <alignment vertical="center"/>
    </xf>
    <xf numFmtId="0" fontId="6" fillId="5" borderId="172" xfId="2" applyFill="1" applyBorder="1">
      <alignment vertical="center"/>
    </xf>
    <xf numFmtId="0" fontId="6" fillId="5" borderId="173" xfId="2" applyFill="1" applyBorder="1">
      <alignment vertical="center"/>
    </xf>
    <xf numFmtId="0" fontId="6" fillId="5" borderId="174" xfId="2" applyFill="1" applyBorder="1">
      <alignment vertical="center"/>
    </xf>
    <xf numFmtId="0" fontId="6" fillId="5" borderId="175" xfId="2" applyFill="1" applyBorder="1">
      <alignment vertical="center"/>
    </xf>
    <xf numFmtId="0" fontId="21" fillId="5" borderId="44" xfId="2" applyFont="1" applyFill="1" applyBorder="1" applyAlignment="1">
      <alignment horizontal="center" vertical="top" wrapText="1"/>
    </xf>
    <xf numFmtId="0" fontId="21" fillId="5" borderId="41" xfId="2" applyFont="1" applyFill="1" applyBorder="1" applyAlignment="1">
      <alignment horizontal="center" vertical="top" wrapText="1"/>
    </xf>
    <xf numFmtId="0" fontId="21" fillId="5" borderId="45" xfId="2" applyFont="1" applyFill="1" applyBorder="1" applyAlignment="1">
      <alignment horizontal="center" vertical="top" wrapText="1"/>
    </xf>
    <xf numFmtId="0" fontId="21" fillId="5" borderId="46" xfId="2" applyFont="1" applyFill="1" applyBorder="1" applyAlignment="1">
      <alignment horizontal="center" vertical="top" wrapText="1"/>
    </xf>
    <xf numFmtId="0" fontId="21" fillId="5" borderId="47" xfId="2" applyFont="1" applyFill="1" applyBorder="1" applyAlignment="1">
      <alignment horizontal="center" vertical="top" wrapText="1"/>
    </xf>
    <xf numFmtId="0" fontId="1" fillId="5" borderId="6" xfId="2" applyFont="1" applyFill="1" applyBorder="1" applyAlignment="1">
      <alignment vertical="top" wrapText="1"/>
    </xf>
    <xf numFmtId="0" fontId="6" fillId="5" borderId="0" xfId="2" applyFill="1" applyAlignment="1">
      <alignment vertical="top" wrapText="1"/>
    </xf>
    <xf numFmtId="0" fontId="6" fillId="5" borderId="7" xfId="2" applyFill="1" applyBorder="1" applyAlignment="1">
      <alignment vertical="top" wrapText="1"/>
    </xf>
    <xf numFmtId="0" fontId="147" fillId="22" borderId="189" xfId="2" applyFont="1" applyFill="1" applyBorder="1" applyAlignment="1">
      <alignment horizontal="center" vertical="center" shrinkToFit="1"/>
    </xf>
    <xf numFmtId="0" fontId="147" fillId="22" borderId="178" xfId="2" applyFont="1" applyFill="1" applyBorder="1" applyAlignment="1">
      <alignment horizontal="center" vertical="center" shrinkToFit="1"/>
    </xf>
    <xf numFmtId="0" fontId="79" fillId="5" borderId="186" xfId="2" applyFont="1" applyFill="1" applyBorder="1" applyAlignment="1">
      <alignment horizontal="center" vertical="center"/>
    </xf>
    <xf numFmtId="0" fontId="79" fillId="5" borderId="187" xfId="2" applyFont="1" applyFill="1" applyBorder="1" applyAlignment="1">
      <alignment horizontal="center" vertical="center"/>
    </xf>
    <xf numFmtId="0" fontId="79" fillId="5" borderId="188" xfId="2" applyFont="1" applyFill="1" applyBorder="1" applyAlignment="1">
      <alignment horizontal="center" vertical="center"/>
    </xf>
    <xf numFmtId="0" fontId="6" fillId="0" borderId="0" xfId="2" applyAlignment="1">
      <alignment horizontal="center" vertical="center" wrapText="1"/>
    </xf>
    <xf numFmtId="0" fontId="79" fillId="32" borderId="0" xfId="2" applyFont="1" applyFill="1" applyAlignment="1">
      <alignment horizontal="left" vertical="center" wrapText="1"/>
    </xf>
    <xf numFmtId="0" fontId="79" fillId="32" borderId="0" xfId="2" applyFont="1" applyFill="1" applyAlignment="1">
      <alignment horizontal="left" vertical="center"/>
    </xf>
    <xf numFmtId="0" fontId="1" fillId="14" borderId="166" xfId="2" applyFont="1" applyFill="1" applyBorder="1" applyAlignment="1">
      <alignment vertical="top" wrapText="1"/>
    </xf>
    <xf numFmtId="0" fontId="6" fillId="0" borderId="161" xfId="2" applyBorder="1" applyAlignment="1">
      <alignment vertical="top" wrapText="1"/>
    </xf>
    <xf numFmtId="0" fontId="133" fillId="0" borderId="0" xfId="1" applyFont="1" applyAlignment="1" applyProtection="1">
      <alignment vertical="center"/>
    </xf>
    <xf numFmtId="0" fontId="6" fillId="23" borderId="163" xfId="2" applyFill="1" applyBorder="1" applyAlignment="1">
      <alignment horizontal="left" vertical="top" wrapText="1"/>
    </xf>
    <xf numFmtId="0" fontId="6" fillId="23" borderId="66" xfId="2" applyFill="1" applyBorder="1" applyAlignment="1">
      <alignment horizontal="left" vertical="top" wrapText="1"/>
    </xf>
    <xf numFmtId="0" fontId="6" fillId="23" borderId="77" xfId="2" applyFill="1" applyBorder="1" applyAlignment="1">
      <alignment horizontal="left" vertical="top" wrapText="1"/>
    </xf>
    <xf numFmtId="0" fontId="1" fillId="27" borderId="163" xfId="2" applyFont="1" applyFill="1" applyBorder="1" applyAlignment="1">
      <alignment horizontal="left" vertical="top" wrapText="1"/>
    </xf>
    <xf numFmtId="0" fontId="1" fillId="27" borderId="162" xfId="2" applyFont="1" applyFill="1" applyBorder="1" applyAlignment="1">
      <alignment horizontal="left" vertical="top" wrapText="1"/>
    </xf>
    <xf numFmtId="0" fontId="8" fillId="27" borderId="66" xfId="1" applyFill="1" applyBorder="1" applyAlignment="1" applyProtection="1">
      <alignment horizontal="left" vertical="top"/>
    </xf>
    <xf numFmtId="0" fontId="6" fillId="27" borderId="76" xfId="2" applyFill="1" applyBorder="1" applyAlignment="1">
      <alignment horizontal="left" vertical="top"/>
    </xf>
    <xf numFmtId="0" fontId="6" fillId="2" borderId="164" xfId="2" applyFill="1" applyBorder="1" applyAlignment="1">
      <alignment vertical="top" wrapText="1"/>
    </xf>
    <xf numFmtId="0" fontId="14" fillId="2" borderId="161" xfId="0" applyFont="1" applyFill="1" applyBorder="1" applyAlignment="1">
      <alignment vertical="top" wrapText="1"/>
    </xf>
    <xf numFmtId="0" fontId="1" fillId="2" borderId="164" xfId="2" applyFont="1" applyFill="1" applyBorder="1" applyAlignment="1">
      <alignment horizontal="left" vertical="top" wrapText="1"/>
    </xf>
    <xf numFmtId="0" fontId="1" fillId="2" borderId="161" xfId="2" applyFont="1" applyFill="1" applyBorder="1" applyAlignment="1">
      <alignment horizontal="left" vertical="top" wrapText="1"/>
    </xf>
    <xf numFmtId="0" fontId="25" fillId="18" borderId="0" xfId="19" applyFont="1" applyFill="1" applyAlignment="1">
      <alignment vertical="center" wrapText="1"/>
    </xf>
    <xf numFmtId="0" fontId="25" fillId="18" borderId="0" xfId="19" applyFont="1" applyFill="1" applyAlignment="1">
      <alignment horizontal="left" vertical="center" wrapText="1"/>
    </xf>
    <xf numFmtId="0" fontId="69" fillId="22" borderId="208" xfId="0" applyFont="1" applyFill="1" applyBorder="1" applyAlignment="1">
      <alignment horizontal="center" vertical="center"/>
    </xf>
    <xf numFmtId="0" fontId="69" fillId="22" borderId="79" xfId="0" applyFont="1" applyFill="1" applyBorder="1" applyAlignment="1">
      <alignment horizontal="center" vertical="center"/>
    </xf>
    <xf numFmtId="0" fontId="69" fillId="28" borderId="208" xfId="0" applyFont="1" applyFill="1" applyBorder="1" applyAlignment="1">
      <alignment horizontal="center" vertical="center"/>
    </xf>
    <xf numFmtId="0" fontId="69" fillId="28" borderId="79" xfId="0" applyFont="1" applyFill="1" applyBorder="1" applyAlignment="1">
      <alignment horizontal="center" vertical="center"/>
    </xf>
    <xf numFmtId="0" fontId="69" fillId="28" borderId="80" xfId="0" applyFont="1" applyFill="1" applyBorder="1" applyAlignment="1">
      <alignment horizontal="center" vertical="center"/>
    </xf>
    <xf numFmtId="0" fontId="69" fillId="37" borderId="200" xfId="0" applyFont="1" applyFill="1" applyBorder="1" applyAlignment="1">
      <alignment horizontal="center" vertical="center"/>
    </xf>
    <xf numFmtId="0" fontId="69" fillId="37" borderId="201" xfId="0" applyFont="1" applyFill="1" applyBorder="1" applyAlignment="1">
      <alignment horizontal="center" vertical="center"/>
    </xf>
    <xf numFmtId="0" fontId="69" fillId="22" borderId="200" xfId="0" applyFont="1" applyFill="1" applyBorder="1" applyAlignment="1">
      <alignment horizontal="center" vertical="center"/>
    </xf>
    <xf numFmtId="0" fontId="69" fillId="22" borderId="202" xfId="0" applyFont="1" applyFill="1" applyBorder="1" applyAlignment="1">
      <alignment horizontal="center" vertical="center"/>
    </xf>
    <xf numFmtId="0" fontId="69" fillId="22" borderId="203" xfId="0" applyFont="1" applyFill="1" applyBorder="1" applyAlignment="1">
      <alignment horizontal="center" vertical="center"/>
    </xf>
    <xf numFmtId="0" fontId="69" fillId="28" borderId="200" xfId="0" applyFont="1" applyFill="1" applyBorder="1" applyAlignment="1">
      <alignment horizontal="center" vertical="center"/>
    </xf>
    <xf numFmtId="0" fontId="69" fillId="28" borderId="202" xfId="0" applyFont="1" applyFill="1" applyBorder="1" applyAlignment="1">
      <alignment horizontal="center" vertical="center"/>
    </xf>
    <xf numFmtId="0" fontId="69" fillId="28" borderId="201" xfId="0" applyFont="1" applyFill="1" applyBorder="1" applyAlignment="1">
      <alignment horizontal="center" vertical="center"/>
    </xf>
    <xf numFmtId="178" fontId="26" fillId="3" borderId="223" xfId="2" applyNumberFormat="1" applyFont="1" applyFill="1" applyBorder="1" applyAlignment="1">
      <alignment horizontal="center" vertical="center"/>
    </xf>
    <xf numFmtId="178" fontId="26" fillId="3" borderId="224" xfId="0" applyNumberFormat="1" applyFont="1" applyFill="1" applyBorder="1" applyAlignment="1">
      <alignment horizontal="center" vertical="center"/>
    </xf>
    <xf numFmtId="178" fontId="26" fillId="3" borderId="224" xfId="2" applyNumberFormat="1" applyFont="1" applyFill="1" applyBorder="1" applyAlignment="1">
      <alignment horizontal="center" vertical="center"/>
    </xf>
    <xf numFmtId="178" fontId="26" fillId="3" borderId="225" xfId="0" applyNumberFormat="1" applyFont="1" applyFill="1" applyBorder="1" applyAlignment="1">
      <alignment horizontal="center" vertical="center"/>
    </xf>
    <xf numFmtId="0" fontId="10" fillId="0" borderId="0" xfId="2" applyFont="1" applyAlignment="1">
      <alignment vertical="center" wrapText="1"/>
    </xf>
    <xf numFmtId="0" fontId="10" fillId="0" borderId="0" xfId="2" applyFont="1">
      <alignment vertical="center"/>
    </xf>
    <xf numFmtId="0" fontId="8" fillId="0" borderId="79" xfId="1" applyBorder="1" applyAlignment="1" applyProtection="1">
      <alignment vertical="center" wrapText="1"/>
    </xf>
    <xf numFmtId="0" fontId="10" fillId="0" borderId="79" xfId="2" applyFont="1" applyBorder="1">
      <alignment vertical="center"/>
    </xf>
    <xf numFmtId="0" fontId="174" fillId="28" borderId="190" xfId="2" applyFont="1" applyFill="1" applyBorder="1" applyAlignment="1">
      <alignment horizontal="center" vertical="center" wrapText="1" shrinkToFit="1"/>
    </xf>
    <xf numFmtId="0" fontId="174" fillId="28" borderId="192" xfId="2" applyFont="1" applyFill="1" applyBorder="1" applyAlignment="1">
      <alignment horizontal="center" vertical="center" wrapText="1" shrinkToFit="1"/>
    </xf>
    <xf numFmtId="0" fontId="174" fillId="28" borderId="193" xfId="2" applyFont="1" applyFill="1" applyBorder="1" applyAlignment="1">
      <alignment horizontal="center" vertical="center" wrapText="1" shrinkToFit="1"/>
    </xf>
    <xf numFmtId="0" fontId="184" fillId="28" borderId="208" xfId="1" applyFont="1" applyFill="1" applyBorder="1" applyAlignment="1" applyProtection="1">
      <alignment horizontal="left" vertical="top" wrapText="1" shrinkToFit="1"/>
    </xf>
    <xf numFmtId="0" fontId="185" fillId="28" borderId="79" xfId="2" applyFont="1" applyFill="1" applyBorder="1" applyAlignment="1">
      <alignment horizontal="left" vertical="top" wrapText="1" shrinkToFit="1"/>
    </xf>
    <xf numFmtId="0" fontId="185" fillId="28" borderId="80" xfId="2" applyFont="1" applyFill="1" applyBorder="1" applyAlignment="1">
      <alignment horizontal="left" vertical="top" wrapText="1" shrinkToFit="1"/>
    </xf>
    <xf numFmtId="0" fontId="111" fillId="18" borderId="215" xfId="2" applyFont="1" applyFill="1" applyBorder="1" applyAlignment="1">
      <alignment horizontal="center" vertical="center" wrapText="1" shrinkToFit="1"/>
    </xf>
    <xf numFmtId="0" fontId="31" fillId="18" borderId="216" xfId="2" applyFont="1" applyFill="1" applyBorder="1" applyAlignment="1">
      <alignment horizontal="center" vertical="center" shrinkToFit="1"/>
    </xf>
    <xf numFmtId="0" fontId="31" fillId="18" borderId="217" xfId="2" applyFont="1" applyFill="1" applyBorder="1" applyAlignment="1">
      <alignment horizontal="center" vertical="center" shrinkToFit="1"/>
    </xf>
    <xf numFmtId="0" fontId="117" fillId="18" borderId="124" xfId="1" applyFont="1" applyFill="1" applyBorder="1" applyAlignment="1" applyProtection="1">
      <alignment vertical="top" wrapText="1"/>
    </xf>
    <xf numFmtId="0" fontId="20" fillId="18" borderId="213" xfId="2" applyFont="1" applyFill="1" applyBorder="1" applyAlignment="1">
      <alignment vertical="top" wrapText="1"/>
    </xf>
    <xf numFmtId="0" fontId="20" fillId="18" borderId="219" xfId="2" applyFont="1" applyFill="1" applyBorder="1" applyAlignment="1">
      <alignment vertical="top" wrapText="1"/>
    </xf>
    <xf numFmtId="0" fontId="17" fillId="18" borderId="216" xfId="2" applyFont="1" applyFill="1" applyBorder="1" applyAlignment="1">
      <alignment horizontal="center" vertical="center" shrinkToFit="1"/>
    </xf>
    <xf numFmtId="0" fontId="17" fillId="18" borderId="217" xfId="2" applyFont="1" applyFill="1" applyBorder="1" applyAlignment="1">
      <alignment horizontal="center" vertical="center" shrinkToFit="1"/>
    </xf>
    <xf numFmtId="0" fontId="119" fillId="18" borderId="128" xfId="1" applyFont="1" applyFill="1" applyBorder="1" applyAlignment="1" applyProtection="1">
      <alignment horizontal="left" vertical="top" wrapText="1"/>
    </xf>
    <xf numFmtId="0" fontId="119" fillId="18" borderId="199" xfId="1" applyFont="1" applyFill="1" applyBorder="1" applyAlignment="1" applyProtection="1">
      <alignment horizontal="left" vertical="top" wrapText="1"/>
    </xf>
    <xf numFmtId="0" fontId="119" fillId="18" borderId="218" xfId="1" applyFont="1" applyFill="1" applyBorder="1" applyAlignment="1" applyProtection="1">
      <alignment horizontal="left" vertical="top" wrapText="1"/>
    </xf>
    <xf numFmtId="0" fontId="111" fillId="28" borderId="215" xfId="2" applyFont="1" applyFill="1" applyBorder="1" applyAlignment="1">
      <alignment horizontal="center" vertical="center" wrapText="1" shrinkToFit="1"/>
    </xf>
    <xf numFmtId="0" fontId="17" fillId="28" borderId="216" xfId="2" applyFont="1" applyFill="1" applyBorder="1" applyAlignment="1">
      <alignment horizontal="center" vertical="center" shrinkToFit="1"/>
    </xf>
    <xf numFmtId="0" fontId="17" fillId="28" borderId="217" xfId="2" applyFont="1" applyFill="1" applyBorder="1" applyAlignment="1">
      <alignment horizontal="center" vertical="center" shrinkToFit="1"/>
    </xf>
    <xf numFmtId="0" fontId="119" fillId="28" borderId="128" xfId="1" applyFont="1" applyFill="1" applyBorder="1" applyAlignment="1" applyProtection="1">
      <alignment horizontal="left" vertical="top" wrapText="1"/>
    </xf>
    <xf numFmtId="0" fontId="119" fillId="28" borderId="199" xfId="1" applyFont="1" applyFill="1" applyBorder="1" applyAlignment="1" applyProtection="1">
      <alignment horizontal="left" vertical="top" wrapText="1"/>
    </xf>
    <xf numFmtId="0" fontId="119" fillId="28" borderId="218" xfId="1" applyFont="1" applyFill="1" applyBorder="1" applyAlignment="1" applyProtection="1">
      <alignment horizontal="left" vertical="top" wrapText="1"/>
    </xf>
    <xf numFmtId="0" fontId="27" fillId="20" borderId="215" xfId="2" applyFont="1" applyFill="1" applyBorder="1" applyAlignment="1">
      <alignment horizontal="center" vertical="center" shrinkToFit="1"/>
    </xf>
    <xf numFmtId="0" fontId="17" fillId="20" borderId="216" xfId="2" applyFont="1" applyFill="1" applyBorder="1" applyAlignment="1">
      <alignment horizontal="center" vertical="center" shrinkToFit="1"/>
    </xf>
    <xf numFmtId="0" fontId="17" fillId="20" borderId="217" xfId="2" applyFont="1" applyFill="1" applyBorder="1" applyAlignment="1">
      <alignment horizontal="center" vertical="center" shrinkToFit="1"/>
    </xf>
    <xf numFmtId="0" fontId="154" fillId="18" borderId="128" xfId="1" applyFont="1" applyFill="1" applyBorder="1" applyAlignment="1" applyProtection="1">
      <alignment horizontal="left" vertical="top" wrapText="1"/>
    </xf>
    <xf numFmtId="0" fontId="117" fillId="18" borderId="199" xfId="1" applyFont="1" applyFill="1" applyBorder="1" applyAlignment="1" applyProtection="1">
      <alignment horizontal="left" vertical="top" wrapText="1"/>
    </xf>
    <xf numFmtId="0" fontId="117" fillId="18" borderId="218" xfId="1" applyFont="1" applyFill="1" applyBorder="1" applyAlignment="1" applyProtection="1">
      <alignment horizontal="left" vertical="top" wrapText="1"/>
    </xf>
    <xf numFmtId="0" fontId="17" fillId="18" borderId="190" xfId="1" applyFont="1" applyFill="1" applyBorder="1" applyAlignment="1" applyProtection="1">
      <alignment horizontal="center" vertical="center" wrapText="1" shrinkToFit="1"/>
    </xf>
    <xf numFmtId="0" fontId="17" fillId="18" borderId="192" xfId="2" applyFont="1" applyFill="1" applyBorder="1" applyAlignment="1">
      <alignment horizontal="center" vertical="center" wrapText="1" shrinkToFit="1"/>
    </xf>
    <xf numFmtId="0" fontId="17" fillId="18" borderId="193" xfId="2" applyFont="1" applyFill="1" applyBorder="1" applyAlignment="1">
      <alignment horizontal="center" vertical="center" wrapText="1" shrinkToFit="1"/>
    </xf>
    <xf numFmtId="0" fontId="119" fillId="18" borderId="208" xfId="2" applyFont="1" applyFill="1" applyBorder="1" applyAlignment="1">
      <alignment horizontal="left" vertical="top" wrapText="1" shrinkToFit="1"/>
    </xf>
    <xf numFmtId="0" fontId="19" fillId="18" borderId="79" xfId="2" applyFont="1" applyFill="1" applyBorder="1" applyAlignment="1">
      <alignment horizontal="left" vertical="top" wrapText="1" shrinkToFit="1"/>
    </xf>
    <xf numFmtId="0" fontId="19" fillId="18" borderId="80" xfId="2" applyFont="1" applyFill="1" applyBorder="1" applyAlignment="1">
      <alignment horizontal="left" vertical="top" wrapText="1" shrinkToFit="1"/>
    </xf>
  </cellXfs>
  <cellStyles count="26">
    <cellStyle name="Hyperlink" xfId="25" xr:uid="{00000000-000B-0000-0000-000008000000}"/>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s>
  <dxfs count="14">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
      <font>
        <b/>
        <i val="0"/>
        <strike val="0"/>
        <condense val="0"/>
        <extend val="0"/>
        <outline val="0"/>
        <shadow val="0"/>
        <u val="none"/>
        <vertAlign val="baseline"/>
        <sz val="11"/>
        <color auto="1"/>
        <name val="ＭＳ Ｐゴシック"/>
        <family val="3"/>
        <charset val="128"/>
        <scheme val="minor"/>
      </font>
      <fill>
        <patternFill patternType="solid">
          <fgColor indexed="64"/>
          <bgColor theme="0"/>
        </patternFill>
      </fill>
      <alignment horizontal="left" vertical="center" textRotation="0" wrapText="0" indent="0" justifyLastLine="0" shrinkToFit="0" readingOrder="0"/>
      <border diagonalUp="0" diagonalDown="0">
        <left/>
        <right/>
        <top style="thin">
          <color indexed="64"/>
        </top>
        <bottom/>
      </border>
    </dxf>
    <dxf>
      <font>
        <b/>
        <i val="0"/>
        <strike val="0"/>
        <condense val="0"/>
        <extend val="0"/>
        <outline val="0"/>
        <shadow val="0"/>
        <u val="none"/>
        <vertAlign val="baseline"/>
        <sz val="11"/>
        <color auto="1"/>
        <name val="ＭＳ Ｐゴシック"/>
        <family val="3"/>
        <charset val="128"/>
        <scheme val="minor"/>
      </font>
      <fill>
        <patternFill patternType="solid">
          <fgColor indexed="64"/>
          <bgColor theme="0"/>
        </patternFill>
      </fill>
      <alignment horizontal="left" vertical="center" textRotation="0" wrapText="0" indent="0" justifyLastLine="0" shrinkToFit="0" readingOrder="0"/>
      <border diagonalUp="0" diagonalDown="0">
        <left/>
        <right/>
        <top style="thin">
          <color indexed="64"/>
        </top>
        <bottom/>
      </border>
    </dxf>
    <dxf>
      <font>
        <b/>
        <i val="0"/>
        <strike val="0"/>
        <condense val="0"/>
        <extend val="0"/>
        <outline val="0"/>
        <shadow val="0"/>
        <u val="none"/>
        <vertAlign val="baseline"/>
        <sz val="11"/>
        <color auto="1"/>
        <name val="ＭＳ Ｐゴシック"/>
        <family val="3"/>
        <charset val="128"/>
        <scheme val="minor"/>
      </font>
      <fill>
        <patternFill patternType="solid">
          <fgColor indexed="64"/>
          <bgColor theme="0"/>
        </patternFill>
      </fill>
      <alignment horizontal="left" vertical="center" textRotation="0" wrapText="0" indent="0" justifyLastLine="0" shrinkToFit="0" readingOrder="0"/>
      <border diagonalUp="0" diagonalDown="0" outline="0">
        <left/>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ＭＳ Ｐゴシック"/>
        <family val="3"/>
        <charset val="128"/>
        <scheme val="minor"/>
      </font>
      <fill>
        <patternFill patternType="solid">
          <fgColor indexed="64"/>
          <bgColor theme="0"/>
        </patternFill>
      </fill>
      <alignment horizontal="left" vertical="center" textRotation="0" wrapText="0" indent="0" justifyLastLine="0" shrinkToFit="0" readingOrder="0"/>
    </dxf>
    <dxf>
      <border outline="0">
        <bottom style="thin">
          <color indexed="64"/>
        </bottom>
      </border>
    </dxf>
    <dxf>
      <fill>
        <patternFill patternType="solid">
          <fgColor indexed="64"/>
          <bgColor theme="0"/>
        </patternFill>
      </fill>
    </dxf>
  </dxfs>
  <tableStyles count="0" defaultTableStyle="TableStyleMedium2" defaultPivotStyle="PivotStyleLight16"/>
  <colors>
    <mruColors>
      <color rgb="FF6DDDF7"/>
      <color rgb="FF6EF729"/>
      <color rgb="FFFFE9A3"/>
      <color rgb="FFBCE76F"/>
      <color rgb="FFFFD653"/>
      <color rgb="FFFFCF37"/>
      <color rgb="FF97FBF9"/>
      <color rgb="FF3399FF"/>
      <color rgb="FFFFB5A3"/>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t>腸管出血性大腸菌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3822459675442242"/>
          <c:y val="2.5313967465744814E-2"/>
          <c:w val="0.77210613690956476"/>
          <c:h val="0.60984543598716823"/>
        </c:manualLayout>
      </c:layout>
      <c:lineChart>
        <c:grouping val="standard"/>
        <c:varyColors val="0"/>
        <c:ser>
          <c:idx val="9"/>
          <c:order val="0"/>
          <c:tx>
            <c:strRef>
              <c:f>'39　感染症統計'!$A$7</c:f>
              <c:strCache>
                <c:ptCount val="1"/>
                <c:pt idx="0">
                  <c:v>2024年</c:v>
                </c:pt>
              </c:strCache>
            </c:strRef>
          </c:tx>
          <c:spPr>
            <a:ln w="38100" cap="rnd">
              <a:solidFill>
                <a:srgbClr val="FF0000"/>
              </a:solidFill>
              <a:round/>
            </a:ln>
            <a:effectLst/>
          </c:spPr>
          <c:marker>
            <c:symbol val="circle"/>
            <c:size val="5"/>
            <c:spPr>
              <a:solidFill>
                <a:srgbClr val="FF0000"/>
              </a:solidFill>
              <a:ln w="38100">
                <a:solidFill>
                  <a:srgbClr val="FF0000"/>
                </a:solidFill>
              </a:ln>
              <a:effectLst/>
            </c:spPr>
          </c:marker>
          <c:val>
            <c:numRef>
              <c:f>'39　感染症統計'!$B$7:$M$7</c:f>
              <c:numCache>
                <c:formatCode>General</c:formatCode>
                <c:ptCount val="12"/>
                <c:pt idx="0">
                  <c:v>102</c:v>
                </c:pt>
                <c:pt idx="1">
                  <c:v>102</c:v>
                </c:pt>
                <c:pt idx="2">
                  <c:v>115</c:v>
                </c:pt>
                <c:pt idx="3">
                  <c:v>122</c:v>
                </c:pt>
                <c:pt idx="4">
                  <c:v>257</c:v>
                </c:pt>
                <c:pt idx="5">
                  <c:v>307</c:v>
                </c:pt>
                <c:pt idx="6">
                  <c:v>518</c:v>
                </c:pt>
                <c:pt idx="7">
                  <c:v>706</c:v>
                </c:pt>
                <c:pt idx="8">
                  <c:v>524</c:v>
                </c:pt>
              </c:numCache>
            </c:numRef>
          </c:val>
          <c:smooth val="0"/>
          <c:extLst>
            <c:ext xmlns:c16="http://schemas.microsoft.com/office/drawing/2014/chart" uri="{C3380CC4-5D6E-409C-BE32-E72D297353CC}">
              <c16:uniqueId val="{00000008-9549-4A62-BF04-398DC0EE804A}"/>
            </c:ext>
          </c:extLst>
        </c:ser>
        <c:ser>
          <c:idx val="6"/>
          <c:order val="1"/>
          <c:tx>
            <c:strRef>
              <c:f>'39　感染症統計'!$A$8</c:f>
              <c:strCache>
                <c:ptCount val="1"/>
                <c:pt idx="0">
                  <c:v>2023年</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val>
            <c:numRef>
              <c:f>'39　感染症統計'!$B$8:$M$8</c:f>
              <c:numCache>
                <c:formatCode>#,##0_ </c:formatCode>
                <c:ptCount val="12"/>
                <c:pt idx="0" formatCode="General">
                  <c:v>82</c:v>
                </c:pt>
                <c:pt idx="1">
                  <c:v>62</c:v>
                </c:pt>
                <c:pt idx="2">
                  <c:v>99</c:v>
                </c:pt>
                <c:pt idx="3">
                  <c:v>112</c:v>
                </c:pt>
                <c:pt idx="4" formatCode="General">
                  <c:v>224</c:v>
                </c:pt>
                <c:pt idx="5" formatCode="General">
                  <c:v>526</c:v>
                </c:pt>
                <c:pt idx="6" formatCode="General">
                  <c:v>521</c:v>
                </c:pt>
                <c:pt idx="7">
                  <c:v>768</c:v>
                </c:pt>
                <c:pt idx="8">
                  <c:v>454</c:v>
                </c:pt>
                <c:pt idx="9">
                  <c:v>390</c:v>
                </c:pt>
                <c:pt idx="10">
                  <c:v>416</c:v>
                </c:pt>
                <c:pt idx="11" formatCode="General">
                  <c:v>154</c:v>
                </c:pt>
              </c:numCache>
            </c:numRef>
          </c:val>
          <c:smooth val="0"/>
          <c:extLst>
            <c:ext xmlns:c16="http://schemas.microsoft.com/office/drawing/2014/chart" uri="{C3380CC4-5D6E-409C-BE32-E72D297353CC}">
              <c16:uniqueId val="{00000000-EF25-4824-8530-875CCEE0B185}"/>
            </c:ext>
          </c:extLst>
        </c:ser>
        <c:ser>
          <c:idx val="0"/>
          <c:order val="2"/>
          <c:tx>
            <c:strRef>
              <c:f>'39　感染症統計'!$A$9</c:f>
              <c:strCache>
                <c:ptCount val="1"/>
                <c:pt idx="0">
                  <c:v>2022年</c:v>
                </c:pt>
              </c:strCache>
            </c:strRef>
          </c:tx>
          <c:spPr>
            <a:ln w="28575" cap="rnd">
              <a:solidFill>
                <a:schemeClr val="accent1"/>
              </a:solidFill>
              <a:round/>
            </a:ln>
            <a:effectLst/>
          </c:spPr>
          <c:marker>
            <c:symbol val="none"/>
          </c:marker>
          <c:val>
            <c:numRef>
              <c:f>'39　感染症統計'!$B$9:$M$9</c:f>
              <c:numCache>
                <c:formatCode>#,##0_ </c:formatCode>
                <c:ptCount val="12"/>
                <c:pt idx="0" formatCode="General">
                  <c:v>81</c:v>
                </c:pt>
                <c:pt idx="1">
                  <c:v>39</c:v>
                </c:pt>
                <c:pt idx="2">
                  <c:v>72</c:v>
                </c:pt>
                <c:pt idx="3" formatCode="General">
                  <c:v>89</c:v>
                </c:pt>
                <c:pt idx="4" formatCode="General">
                  <c:v>258</c:v>
                </c:pt>
                <c:pt idx="5" formatCode="General">
                  <c:v>416</c:v>
                </c:pt>
                <c:pt idx="6" formatCode="General">
                  <c:v>554</c:v>
                </c:pt>
                <c:pt idx="7" formatCode="General">
                  <c:v>568</c:v>
                </c:pt>
                <c:pt idx="8" formatCode="General">
                  <c:v>578</c:v>
                </c:pt>
                <c:pt idx="9" formatCode="General">
                  <c:v>337</c:v>
                </c:pt>
                <c:pt idx="10" formatCode="General">
                  <c:v>169</c:v>
                </c:pt>
                <c:pt idx="11" formatCode="General">
                  <c:v>168</c:v>
                </c:pt>
              </c:numCache>
            </c:numRef>
          </c:val>
          <c:smooth val="0"/>
          <c:extLst>
            <c:ext xmlns:c16="http://schemas.microsoft.com/office/drawing/2014/chart" uri="{C3380CC4-5D6E-409C-BE32-E72D297353CC}">
              <c16:uniqueId val="{00000000-9549-4A62-BF04-398DC0EE804A}"/>
            </c:ext>
          </c:extLst>
        </c:ser>
        <c:ser>
          <c:idx val="1"/>
          <c:order val="3"/>
          <c:tx>
            <c:strRef>
              <c:f>'39　感染症統計'!$A$10</c:f>
              <c:strCache>
                <c:ptCount val="1"/>
                <c:pt idx="0">
                  <c:v>2021年</c:v>
                </c:pt>
              </c:strCache>
            </c:strRef>
          </c:tx>
          <c:spPr>
            <a:ln w="28575" cap="rnd">
              <a:solidFill>
                <a:schemeClr val="accent2"/>
              </a:solidFill>
              <a:round/>
            </a:ln>
            <a:effectLst/>
          </c:spPr>
          <c:marker>
            <c:symbol val="none"/>
          </c:marker>
          <c:val>
            <c:numRef>
              <c:f>'39　感染症統計'!$B$10:$M$10</c:f>
              <c:numCache>
                <c:formatCode>General</c:formatCode>
                <c:ptCount val="12"/>
                <c:pt idx="0">
                  <c:v>81</c:v>
                </c:pt>
                <c:pt idx="1">
                  <c:v>48</c:v>
                </c:pt>
                <c:pt idx="2">
                  <c:v>71</c:v>
                </c:pt>
                <c:pt idx="3">
                  <c:v>128</c:v>
                </c:pt>
                <c:pt idx="4">
                  <c:v>171</c:v>
                </c:pt>
                <c:pt idx="5">
                  <c:v>350</c:v>
                </c:pt>
                <c:pt idx="6">
                  <c:v>569</c:v>
                </c:pt>
                <c:pt idx="7">
                  <c:v>553</c:v>
                </c:pt>
                <c:pt idx="8">
                  <c:v>458</c:v>
                </c:pt>
                <c:pt idx="9">
                  <c:v>306</c:v>
                </c:pt>
                <c:pt idx="10">
                  <c:v>220</c:v>
                </c:pt>
                <c:pt idx="11">
                  <c:v>229</c:v>
                </c:pt>
              </c:numCache>
            </c:numRef>
          </c:val>
          <c:smooth val="0"/>
          <c:extLst>
            <c:ext xmlns:c16="http://schemas.microsoft.com/office/drawing/2014/chart" uri="{C3380CC4-5D6E-409C-BE32-E72D297353CC}">
              <c16:uniqueId val="{00000001-9549-4A62-BF04-398DC0EE804A}"/>
            </c:ext>
          </c:extLst>
        </c:ser>
        <c:ser>
          <c:idx val="2"/>
          <c:order val="4"/>
          <c:tx>
            <c:strRef>
              <c:f>'39　感染症統計'!$A$11</c:f>
              <c:strCache>
                <c:ptCount val="1"/>
                <c:pt idx="0">
                  <c:v>2020年</c:v>
                </c:pt>
              </c:strCache>
            </c:strRef>
          </c:tx>
          <c:spPr>
            <a:ln w="28575" cap="rnd">
              <a:solidFill>
                <a:schemeClr val="accent3"/>
              </a:solidFill>
              <a:round/>
            </a:ln>
            <a:effectLst/>
          </c:spPr>
          <c:marker>
            <c:symbol val="none"/>
          </c:marker>
          <c:val>
            <c:numRef>
              <c:f>'39　感染症統計'!$B$11:$M$11</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2-9549-4A62-BF04-398DC0EE804A}"/>
            </c:ext>
          </c:extLst>
        </c:ser>
        <c:ser>
          <c:idx val="3"/>
          <c:order val="5"/>
          <c:tx>
            <c:strRef>
              <c:f>'39　感染症統計'!$A$12</c:f>
              <c:strCache>
                <c:ptCount val="1"/>
                <c:pt idx="0">
                  <c:v>2019年</c:v>
                </c:pt>
              </c:strCache>
            </c:strRef>
          </c:tx>
          <c:spPr>
            <a:ln w="28575" cap="rnd">
              <a:solidFill>
                <a:schemeClr val="accent4"/>
              </a:solidFill>
              <a:round/>
            </a:ln>
            <a:effectLst/>
          </c:spPr>
          <c:marker>
            <c:symbol val="none"/>
          </c:marker>
          <c:val>
            <c:numRef>
              <c:f>'39　感染症統計'!$B$12:$M$12</c:f>
              <c:numCache>
                <c:formatCode>#,##0_ </c:formatCode>
                <c:ptCount val="12"/>
                <c:pt idx="0">
                  <c:v>84</c:v>
                </c:pt>
                <c:pt idx="1">
                  <c:v>100</c:v>
                </c:pt>
                <c:pt idx="2">
                  <c:v>77</c:v>
                </c:pt>
                <c:pt idx="3">
                  <c:v>80</c:v>
                </c:pt>
                <c:pt idx="4" formatCode="General">
                  <c:v>236</c:v>
                </c:pt>
                <c:pt idx="5" formatCode="General">
                  <c:v>438</c:v>
                </c:pt>
                <c:pt idx="6" formatCode="General">
                  <c:v>631</c:v>
                </c:pt>
                <c:pt idx="7" formatCode="General">
                  <c:v>752</c:v>
                </c:pt>
                <c:pt idx="8" formatCode="General">
                  <c:v>523</c:v>
                </c:pt>
                <c:pt idx="9" formatCode="General">
                  <c:v>427</c:v>
                </c:pt>
                <c:pt idx="10" formatCode="General">
                  <c:v>253</c:v>
                </c:pt>
                <c:pt idx="11">
                  <c:v>136</c:v>
                </c:pt>
              </c:numCache>
            </c:numRef>
          </c:val>
          <c:smooth val="0"/>
          <c:extLst>
            <c:ext xmlns:c16="http://schemas.microsoft.com/office/drawing/2014/chart" uri="{C3380CC4-5D6E-409C-BE32-E72D297353CC}">
              <c16:uniqueId val="{00000003-9549-4A62-BF04-398DC0EE804A}"/>
            </c:ext>
          </c:extLst>
        </c:ser>
        <c:ser>
          <c:idx val="4"/>
          <c:order val="6"/>
          <c:tx>
            <c:strRef>
              <c:f>'39　感染症統計'!$A$13</c:f>
              <c:strCache>
                <c:ptCount val="1"/>
                <c:pt idx="0">
                  <c:v>2018年</c:v>
                </c:pt>
              </c:strCache>
            </c:strRef>
          </c:tx>
          <c:spPr>
            <a:ln w="28575" cap="rnd">
              <a:solidFill>
                <a:schemeClr val="accent5"/>
              </a:solidFill>
              <a:round/>
            </a:ln>
            <a:effectLst/>
          </c:spPr>
          <c:marker>
            <c:symbol val="none"/>
          </c:marker>
          <c:val>
            <c:numRef>
              <c:f>'39　感染症統計'!$B$13:$M$13</c:f>
              <c:numCache>
                <c:formatCode>#,##0_ </c:formatCode>
                <c:ptCount val="12"/>
                <c:pt idx="0">
                  <c:v>41</c:v>
                </c:pt>
                <c:pt idx="1">
                  <c:v>44</c:v>
                </c:pt>
                <c:pt idx="2">
                  <c:v>67</c:v>
                </c:pt>
                <c:pt idx="3">
                  <c:v>103</c:v>
                </c:pt>
                <c:pt idx="4">
                  <c:v>311</c:v>
                </c:pt>
                <c:pt idx="5">
                  <c:v>415</c:v>
                </c:pt>
                <c:pt idx="6">
                  <c:v>539</c:v>
                </c:pt>
                <c:pt idx="7">
                  <c:v>1165</c:v>
                </c:pt>
                <c:pt idx="8">
                  <c:v>534</c:v>
                </c:pt>
                <c:pt idx="9">
                  <c:v>297</c:v>
                </c:pt>
                <c:pt idx="10">
                  <c:v>205</c:v>
                </c:pt>
                <c:pt idx="11">
                  <c:v>92</c:v>
                </c:pt>
              </c:numCache>
            </c:numRef>
          </c:val>
          <c:smooth val="0"/>
          <c:extLst>
            <c:ext xmlns:c16="http://schemas.microsoft.com/office/drawing/2014/chart" uri="{C3380CC4-5D6E-409C-BE32-E72D297353CC}">
              <c16:uniqueId val="{00000004-9549-4A62-BF04-398DC0EE804A}"/>
            </c:ext>
          </c:extLst>
        </c:ser>
        <c:dLbls>
          <c:showLegendKey val="0"/>
          <c:showVal val="0"/>
          <c:showCatName val="0"/>
          <c:showSerName val="0"/>
          <c:showPercent val="0"/>
          <c:showBubbleSize val="0"/>
        </c:dLbls>
        <c:marker val="1"/>
        <c:smooth val="0"/>
        <c:axId val="473875992"/>
        <c:axId val="473875208"/>
      </c:lineChart>
      <c:catAx>
        <c:axId val="473875992"/>
        <c:scaling>
          <c:orientation val="minMax"/>
        </c:scaling>
        <c:delete val="0"/>
        <c:axPos val="b"/>
        <c:title>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208"/>
        <c:crosses val="autoZero"/>
        <c:auto val="1"/>
        <c:lblAlgn val="ctr"/>
        <c:lblOffset val="100"/>
        <c:noMultiLvlLbl val="0"/>
      </c:catAx>
      <c:valAx>
        <c:axId val="473875208"/>
        <c:scaling>
          <c:orientation val="minMax"/>
          <c:max val="1400"/>
        </c:scaling>
        <c:delete val="0"/>
        <c:axPos val="l"/>
        <c:majorGridlines>
          <c:spPr>
            <a:ln w="9525" cap="flat" cmpd="sng" algn="ctr">
              <a:solidFill>
                <a:schemeClr val="tx1">
                  <a:lumMod val="15000"/>
                  <a:lumOff val="85000"/>
                </a:schemeClr>
              </a:solidFill>
              <a:round/>
            </a:ln>
            <a:effectLst/>
          </c:spPr>
        </c:majorGridlines>
        <c:title>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99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dTable>
      <c:spPr>
        <a:noFill/>
        <a:ln>
          <a:noFill/>
        </a:ln>
        <a:effectLst/>
      </c:spPr>
    </c:plotArea>
    <c:legend>
      <c:legendPos val="b"/>
      <c:layout>
        <c:manualLayout>
          <c:xMode val="edge"/>
          <c:yMode val="edge"/>
          <c:x val="0.87151596407712806"/>
          <c:y val="0.15416790138811245"/>
          <c:w val="0.12798558763714724"/>
          <c:h val="0.7518134805988511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2747074113369755"/>
          <c:y val="5.692857851974642E-2"/>
          <c:w val="0.70100967673797776"/>
          <c:h val="0.62589415129079018"/>
        </c:manualLayout>
      </c:layout>
      <c:lineChart>
        <c:grouping val="standard"/>
        <c:varyColors val="0"/>
        <c:ser>
          <c:idx val="6"/>
          <c:order val="0"/>
          <c:tx>
            <c:strRef>
              <c:f>'39　感染症統計'!$P$7</c:f>
              <c:strCache>
                <c:ptCount val="1"/>
                <c:pt idx="0">
                  <c:v>2024年</c:v>
                </c:pt>
              </c:strCache>
            </c:strRef>
          </c:tx>
          <c:spPr>
            <a:ln w="63500" cap="rnd">
              <a:solidFill>
                <a:srgbClr val="FF0000"/>
              </a:solidFill>
              <a:round/>
            </a:ln>
            <a:effectLst/>
          </c:spPr>
          <c:marker>
            <c:symbol val="none"/>
          </c:marker>
          <c:val>
            <c:numRef>
              <c:f>'39　感染症統計'!$Q$7:$AB$7</c:f>
              <c:numCache>
                <c:formatCode>General</c:formatCode>
                <c:ptCount val="12"/>
                <c:pt idx="0" formatCode="#,##0_ ">
                  <c:v>4</c:v>
                </c:pt>
                <c:pt idx="1">
                  <c:v>4</c:v>
                </c:pt>
                <c:pt idx="2">
                  <c:v>4</c:v>
                </c:pt>
                <c:pt idx="3">
                  <c:v>8</c:v>
                </c:pt>
                <c:pt idx="4">
                  <c:v>1</c:v>
                </c:pt>
                <c:pt idx="5">
                  <c:v>2</c:v>
                </c:pt>
                <c:pt idx="6">
                  <c:v>6</c:v>
                </c:pt>
                <c:pt idx="7">
                  <c:v>21</c:v>
                </c:pt>
                <c:pt idx="8">
                  <c:v>11</c:v>
                </c:pt>
              </c:numCache>
            </c:numRef>
          </c:val>
          <c:smooth val="0"/>
          <c:extLst>
            <c:ext xmlns:c16="http://schemas.microsoft.com/office/drawing/2014/chart" uri="{C3380CC4-5D6E-409C-BE32-E72D297353CC}">
              <c16:uniqueId val="{00000000-691A-4A61-BF12-3A5977548A2F}"/>
            </c:ext>
          </c:extLst>
        </c:ser>
        <c:ser>
          <c:idx val="0"/>
          <c:order val="1"/>
          <c:tx>
            <c:strRef>
              <c:f>'39　感染症統計'!$P$8</c:f>
              <c:strCache>
                <c:ptCount val="1"/>
                <c:pt idx="0">
                  <c:v>2023年</c:v>
                </c:pt>
              </c:strCache>
            </c:strRef>
          </c:tx>
          <c:spPr>
            <a:ln w="28575" cap="rnd">
              <a:solidFill>
                <a:schemeClr val="accent1"/>
              </a:solidFill>
              <a:round/>
            </a:ln>
            <a:effectLst/>
          </c:spPr>
          <c:marker>
            <c:symbol val="none"/>
          </c:marker>
          <c:val>
            <c:numRef>
              <c:f>'39　感染症統計'!$Q$8:$AB$8</c:f>
              <c:numCache>
                <c:formatCode>#,##0_ </c:formatCode>
                <c:ptCount val="12"/>
                <c:pt idx="0" formatCode="General">
                  <c:v>1</c:v>
                </c:pt>
                <c:pt idx="1">
                  <c:v>1</c:v>
                </c:pt>
                <c:pt idx="2">
                  <c:v>4</c:v>
                </c:pt>
                <c:pt idx="3">
                  <c:v>2</c:v>
                </c:pt>
                <c:pt idx="4">
                  <c:v>2</c:v>
                </c:pt>
                <c:pt idx="5">
                  <c:v>7</c:v>
                </c:pt>
                <c:pt idx="6">
                  <c:v>7</c:v>
                </c:pt>
                <c:pt idx="7">
                  <c:v>3</c:v>
                </c:pt>
                <c:pt idx="8">
                  <c:v>1</c:v>
                </c:pt>
                <c:pt idx="9">
                  <c:v>7</c:v>
                </c:pt>
                <c:pt idx="10">
                  <c:v>7</c:v>
                </c:pt>
                <c:pt idx="11" formatCode="General">
                  <c:v>5</c:v>
                </c:pt>
              </c:numCache>
            </c:numRef>
          </c:val>
          <c:smooth val="0"/>
          <c:extLst>
            <c:ext xmlns:c16="http://schemas.microsoft.com/office/drawing/2014/chart" uri="{C3380CC4-5D6E-409C-BE32-E72D297353CC}">
              <c16:uniqueId val="{00000001-0D40-4B2F-8512-1EC6AC1905A3}"/>
            </c:ext>
          </c:extLst>
        </c:ser>
        <c:ser>
          <c:idx val="1"/>
          <c:order val="2"/>
          <c:tx>
            <c:strRef>
              <c:f>'39　感染症統計'!$P$9</c:f>
              <c:strCache>
                <c:ptCount val="1"/>
                <c:pt idx="0">
                  <c:v>2022年</c:v>
                </c:pt>
              </c:strCache>
            </c:strRef>
          </c:tx>
          <c:spPr>
            <a:ln w="28575" cap="rnd">
              <a:solidFill>
                <a:schemeClr val="accent2"/>
              </a:solidFill>
              <a:round/>
            </a:ln>
            <a:effectLst/>
          </c:spPr>
          <c:marker>
            <c:symbol val="none"/>
          </c:marker>
          <c:val>
            <c:numRef>
              <c:f>'39　感染症統計'!$Q$9:$AB$9</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2</c:v>
                </c:pt>
              </c:numCache>
            </c:numRef>
          </c:val>
          <c:smooth val="0"/>
          <c:extLst>
            <c:ext xmlns:c16="http://schemas.microsoft.com/office/drawing/2014/chart" uri="{C3380CC4-5D6E-409C-BE32-E72D297353CC}">
              <c16:uniqueId val="{00000002-0D40-4B2F-8512-1EC6AC1905A3}"/>
            </c:ext>
          </c:extLst>
        </c:ser>
        <c:ser>
          <c:idx val="2"/>
          <c:order val="3"/>
          <c:tx>
            <c:strRef>
              <c:f>'39　感染症統計'!$P$10</c:f>
              <c:strCache>
                <c:ptCount val="1"/>
                <c:pt idx="0">
                  <c:v>2021年</c:v>
                </c:pt>
              </c:strCache>
            </c:strRef>
          </c:tx>
          <c:spPr>
            <a:ln w="28575" cap="rnd">
              <a:solidFill>
                <a:schemeClr val="accent3"/>
              </a:solidFill>
              <a:round/>
            </a:ln>
            <a:effectLst/>
          </c:spPr>
          <c:marker>
            <c:symbol val="none"/>
          </c:marker>
          <c:val>
            <c:numRef>
              <c:f>'39　感染症統計'!$Q$10:$AB$10</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3-0D40-4B2F-8512-1EC6AC1905A3}"/>
            </c:ext>
          </c:extLst>
        </c:ser>
        <c:ser>
          <c:idx val="3"/>
          <c:order val="4"/>
          <c:tx>
            <c:strRef>
              <c:f>'39　感染症統計'!$P$11</c:f>
              <c:strCache>
                <c:ptCount val="1"/>
                <c:pt idx="0">
                  <c:v>2020年</c:v>
                </c:pt>
              </c:strCache>
            </c:strRef>
          </c:tx>
          <c:spPr>
            <a:ln w="28575" cap="rnd">
              <a:solidFill>
                <a:schemeClr val="accent4"/>
              </a:solidFill>
              <a:round/>
            </a:ln>
            <a:effectLst/>
          </c:spPr>
          <c:marker>
            <c:symbol val="none"/>
          </c:marker>
          <c:val>
            <c:numRef>
              <c:f>'39　感染症統計'!$Q$11:$AB$11</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2</c:v>
                </c:pt>
              </c:numCache>
            </c:numRef>
          </c:val>
          <c:smooth val="0"/>
          <c:extLst>
            <c:ext xmlns:c16="http://schemas.microsoft.com/office/drawing/2014/chart" uri="{C3380CC4-5D6E-409C-BE32-E72D297353CC}">
              <c16:uniqueId val="{00000004-0D40-4B2F-8512-1EC6AC1905A3}"/>
            </c:ext>
          </c:extLst>
        </c:ser>
        <c:ser>
          <c:idx val="4"/>
          <c:order val="5"/>
          <c:tx>
            <c:strRef>
              <c:f>'39　感染症統計'!$P$12</c:f>
              <c:strCache>
                <c:ptCount val="1"/>
                <c:pt idx="0">
                  <c:v>2019年</c:v>
                </c:pt>
              </c:strCache>
            </c:strRef>
          </c:tx>
          <c:spPr>
            <a:ln w="28575" cap="rnd">
              <a:solidFill>
                <a:schemeClr val="accent5"/>
              </a:solidFill>
              <a:round/>
            </a:ln>
            <a:effectLst/>
          </c:spPr>
          <c:marker>
            <c:symbol val="none"/>
          </c:marker>
          <c:val>
            <c:numRef>
              <c:f>'39　感染症統計'!$Q$12:$AB$12</c:f>
              <c:numCache>
                <c:formatCode>#,##0_ </c:formatCode>
                <c:ptCount val="12"/>
                <c:pt idx="0">
                  <c:v>7</c:v>
                </c:pt>
                <c:pt idx="1">
                  <c:v>7</c:v>
                </c:pt>
                <c:pt idx="2">
                  <c:v>13</c:v>
                </c:pt>
                <c:pt idx="3">
                  <c:v>3</c:v>
                </c:pt>
                <c:pt idx="4">
                  <c:v>8</c:v>
                </c:pt>
                <c:pt idx="5">
                  <c:v>11</c:v>
                </c:pt>
                <c:pt idx="6">
                  <c:v>5</c:v>
                </c:pt>
                <c:pt idx="7">
                  <c:v>11</c:v>
                </c:pt>
                <c:pt idx="8">
                  <c:v>9</c:v>
                </c:pt>
                <c:pt idx="9">
                  <c:v>9</c:v>
                </c:pt>
                <c:pt idx="10">
                  <c:v>20</c:v>
                </c:pt>
                <c:pt idx="11">
                  <c:v>37</c:v>
                </c:pt>
              </c:numCache>
            </c:numRef>
          </c:val>
          <c:smooth val="0"/>
          <c:extLst>
            <c:ext xmlns:c16="http://schemas.microsoft.com/office/drawing/2014/chart" uri="{C3380CC4-5D6E-409C-BE32-E72D297353CC}">
              <c16:uniqueId val="{00000005-0D40-4B2F-8512-1EC6AC1905A3}"/>
            </c:ext>
          </c:extLst>
        </c:ser>
        <c:ser>
          <c:idx val="5"/>
          <c:order val="6"/>
          <c:tx>
            <c:strRef>
              <c:f>'39　感染症統計'!$P$13</c:f>
              <c:strCache>
                <c:ptCount val="1"/>
                <c:pt idx="0">
                  <c:v>2018年</c:v>
                </c:pt>
              </c:strCache>
            </c:strRef>
          </c:tx>
          <c:spPr>
            <a:ln w="28575" cap="rnd">
              <a:solidFill>
                <a:schemeClr val="accent6"/>
              </a:solidFill>
              <a:round/>
            </a:ln>
            <a:effectLst/>
          </c:spPr>
          <c:marker>
            <c:symbol val="none"/>
          </c:marker>
          <c:val>
            <c:numRef>
              <c:f>'39　感染症統計'!$Q$13:$AB$13</c:f>
              <c:numCache>
                <c:formatCode>#,##0_ </c:formatCode>
                <c:ptCount val="12"/>
                <c:pt idx="0">
                  <c:v>9</c:v>
                </c:pt>
                <c:pt idx="1">
                  <c:v>22</c:v>
                </c:pt>
                <c:pt idx="2">
                  <c:v>18</c:v>
                </c:pt>
                <c:pt idx="3">
                  <c:v>9</c:v>
                </c:pt>
                <c:pt idx="4">
                  <c:v>21</c:v>
                </c:pt>
                <c:pt idx="5">
                  <c:v>14</c:v>
                </c:pt>
                <c:pt idx="6">
                  <c:v>6</c:v>
                </c:pt>
                <c:pt idx="7">
                  <c:v>13</c:v>
                </c:pt>
                <c:pt idx="8">
                  <c:v>7</c:v>
                </c:pt>
                <c:pt idx="9">
                  <c:v>81</c:v>
                </c:pt>
                <c:pt idx="10">
                  <c:v>31</c:v>
                </c:pt>
                <c:pt idx="11">
                  <c:v>37</c:v>
                </c:pt>
              </c:numCache>
            </c:numRef>
          </c:val>
          <c:smooth val="0"/>
          <c:extLst>
            <c:ext xmlns:c16="http://schemas.microsoft.com/office/drawing/2014/chart" uri="{C3380CC4-5D6E-409C-BE32-E72D297353CC}">
              <c16:uniqueId val="{00000006-0D40-4B2F-8512-1EC6AC1905A3}"/>
            </c:ext>
          </c:extLst>
        </c:ser>
        <c:dLbls>
          <c:showLegendKey val="0"/>
          <c:showVal val="0"/>
          <c:showCatName val="0"/>
          <c:showSerName val="0"/>
          <c:showPercent val="0"/>
          <c:showBubbleSize val="0"/>
        </c:dLbls>
        <c:smooth val="0"/>
        <c:axId val="473874032"/>
        <c:axId val="473874424"/>
      </c:lineChart>
      <c:catAx>
        <c:axId val="473874032"/>
        <c:scaling>
          <c:orientation val="minMax"/>
        </c:scaling>
        <c:delete val="1"/>
        <c:axPos val="b"/>
        <c:numFmt formatCode="General" sourceLinked="1"/>
        <c:majorTickMark val="none"/>
        <c:minorTickMark val="none"/>
        <c:tickLblPos val="nextTo"/>
        <c:crossAx val="473874424"/>
        <c:crosses val="autoZero"/>
        <c:auto val="0"/>
        <c:lblAlgn val="ctr"/>
        <c:lblOffset val="100"/>
        <c:noMultiLvlLbl val="0"/>
      </c:catAx>
      <c:valAx>
        <c:axId val="473874424"/>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4032"/>
        <c:crosses val="max"/>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dTable>
      <c:spPr>
        <a:noFill/>
        <a:ln>
          <a:noFill/>
        </a:ln>
        <a:effectLst/>
      </c:spPr>
    </c:plotArea>
    <c:legend>
      <c:legendPos val="b"/>
      <c:layout>
        <c:manualLayout>
          <c:xMode val="edge"/>
          <c:yMode val="edge"/>
          <c:x val="0.85543391131567292"/>
          <c:y val="8.9866993536922485E-2"/>
          <c:w val="0.14456608538169238"/>
          <c:h val="0.7802756129849260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6.png"/><Relationship Id="rId3" Type="http://schemas.microsoft.com/office/2007/relationships/hdphoto" Target="../media/hdphoto1.wdp"/><Relationship Id="rId7" Type="http://schemas.openxmlformats.org/officeDocument/2006/relationships/hyperlink" Target="&#12475;&#12511;&#12490;&#12540;&#32884;&#35611;&#30331;&#37682;&#65372;FOOD&#23637;%202024%20(tenjikai-uketsuke.com)" TargetMode="External"/><Relationship Id="rId2" Type="http://schemas.openxmlformats.org/officeDocument/2006/relationships/image" Target="../media/image3.png"/><Relationship Id="rId1" Type="http://schemas.openxmlformats.org/officeDocument/2006/relationships/image" Target="../media/image2.gif"/><Relationship Id="rId6" Type="http://schemas.openxmlformats.org/officeDocument/2006/relationships/image" Target="../media/image5.png"/><Relationship Id="rId5" Type="http://schemas.microsoft.com/office/2007/relationships/hdphoto" Target="../media/hdphoto2.wdp"/><Relationship Id="rId4" Type="http://schemas.openxmlformats.org/officeDocument/2006/relationships/image" Target="../media/image4.png"/><Relationship Id="rId9" Type="http://schemas.openxmlformats.org/officeDocument/2006/relationships/image" Target="../media/image7.gif"/></Relationships>
</file>

<file path=xl/drawings/_rels/drawing3.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gif"/><Relationship Id="rId1" Type="http://schemas.openxmlformats.org/officeDocument/2006/relationships/image" Target="../media/image8.png"/></Relationships>
</file>

<file path=xl/drawings/_rels/drawing4.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1.jpeg"/></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14.png"/><Relationship Id="rId1" Type="http://schemas.openxmlformats.org/officeDocument/2006/relationships/image" Target="../media/image13.png"/></Relationships>
</file>

<file path=xl/drawings/_rels/drawing7.xml.rels><?xml version="1.0" encoding="UTF-8" standalone="yes"?>
<Relationships xmlns="http://schemas.openxmlformats.org/package/2006/relationships"><Relationship Id="rId1" Type="http://schemas.openxmlformats.org/officeDocument/2006/relationships/image" Target="../media/image15.png"/></Relationships>
</file>

<file path=xl/drawings/drawing1.xml><?xml version="1.0" encoding="utf-8"?>
<xdr:wsDr xmlns:xdr="http://schemas.openxmlformats.org/drawingml/2006/spreadsheetDrawing" xmlns:a="http://schemas.openxmlformats.org/drawingml/2006/main">
  <xdr:twoCellAnchor>
    <xdr:from>
      <xdr:col>1</xdr:col>
      <xdr:colOff>0</xdr:colOff>
      <xdr:row>23</xdr:row>
      <xdr:rowOff>76200</xdr:rowOff>
    </xdr:from>
    <xdr:to>
      <xdr:col>6</xdr:col>
      <xdr:colOff>28575</xdr:colOff>
      <xdr:row>29</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37</xdr:row>
      <xdr:rowOff>0</xdr:rowOff>
    </xdr:from>
    <xdr:to>
      <xdr:col>10</xdr:col>
      <xdr:colOff>50165</xdr:colOff>
      <xdr:row>37</xdr:row>
      <xdr:rowOff>12065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1398494</xdr:colOff>
      <xdr:row>12</xdr:row>
      <xdr:rowOff>98610</xdr:rowOff>
    </xdr:from>
    <xdr:to>
      <xdr:col>16</xdr:col>
      <xdr:colOff>125507</xdr:colOff>
      <xdr:row>43</xdr:row>
      <xdr:rowOff>142083</xdr:rowOff>
    </xdr:to>
    <xdr:pic>
      <xdr:nvPicPr>
        <xdr:cNvPr id="20" name="図 19">
          <a:extLst>
            <a:ext uri="{FF2B5EF4-FFF2-40B4-BE49-F238E27FC236}">
              <a16:creationId xmlns:a16="http://schemas.microsoft.com/office/drawing/2014/main" id="{596BCF1B-061C-A5E9-88AE-06348866662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17694" y="2151528"/>
          <a:ext cx="6911789" cy="5870532"/>
        </a:xfrm>
        <a:prstGeom prst="rect">
          <a:avLst/>
        </a:prstGeom>
      </xdr:spPr>
    </xdr:pic>
    <xdr:clientData/>
  </xdr:twoCellAnchor>
  <xdr:twoCellAnchor editAs="oneCell">
    <xdr:from>
      <xdr:col>12</xdr:col>
      <xdr:colOff>457202</xdr:colOff>
      <xdr:row>10</xdr:row>
      <xdr:rowOff>116541</xdr:rowOff>
    </xdr:from>
    <xdr:to>
      <xdr:col>17</xdr:col>
      <xdr:colOff>448237</xdr:colOff>
      <xdr:row>31</xdr:row>
      <xdr:rowOff>89646</xdr:rowOff>
    </xdr:to>
    <xdr:pic>
      <xdr:nvPicPr>
        <xdr:cNvPr id="13" name="図 12">
          <a:extLst>
            <a:ext uri="{FF2B5EF4-FFF2-40B4-BE49-F238E27FC236}">
              <a16:creationId xmlns:a16="http://schemas.microsoft.com/office/drawing/2014/main" id="{9BD8B109-C4B3-E735-9121-C5991469DB79}"/>
            </a:ext>
          </a:extLst>
        </xdr:cNvPr>
        <xdr:cNvPicPr>
          <a:picLocks noChangeAspect="1"/>
        </xdr:cNvPicPr>
      </xdr:nvPicPr>
      <xdr:blipFill>
        <a:blip xmlns:r="http://schemas.openxmlformats.org/officeDocument/2006/relationships" r:embed="rId2">
          <a:extLst>
            <a:ext uri="{BEBA8EAE-BF5A-486C-A8C5-ECC9F3942E4B}">
              <a14:imgProps xmlns:a14="http://schemas.microsoft.com/office/drawing/2010/main">
                <a14:imgLayer r:embed="rId3">
                  <a14:imgEffect>
                    <a14:brightnessContrast contrast="20000"/>
                  </a14:imgEffect>
                </a14:imgLayer>
              </a14:imgProps>
            </a:ext>
          </a:extLst>
        </a:blip>
        <a:stretch>
          <a:fillRect/>
        </a:stretch>
      </xdr:blipFill>
      <xdr:spPr>
        <a:xfrm>
          <a:off x="8014449" y="1828800"/>
          <a:ext cx="2474259" cy="3693458"/>
        </a:xfrm>
        <a:prstGeom prst="rect">
          <a:avLst/>
        </a:prstGeom>
        <a:solidFill>
          <a:srgbClr val="FFFFFF">
            <a:shade val="85000"/>
          </a:srgbClr>
        </a:solidFill>
        <a:ln w="38100" cap="rnd">
          <a:solidFill>
            <a:srgbClr val="6EF729"/>
          </a:solidFill>
        </a:ln>
        <a:effectLst>
          <a:outerShdw blurRad="50000" algn="tl" rotWithShape="0">
            <a:srgbClr val="000000">
              <a:alpha val="41000"/>
            </a:srgbClr>
          </a:outerShdw>
        </a:effectLst>
        <a:scene3d>
          <a:camera prst="orthographicFront"/>
          <a:lightRig rig="twoPt" dir="t">
            <a:rot lat="0" lon="0" rev="7800000"/>
          </a:lightRig>
        </a:scene3d>
        <a:sp3d contourW="6350">
          <a:bevelT w="50800" h="16510"/>
          <a:contourClr>
            <a:srgbClr val="C0C0C0"/>
          </a:contourClr>
        </a:sp3d>
      </xdr:spPr>
    </xdr:pic>
    <xdr:clientData/>
  </xdr:twoCellAnchor>
  <xdr:twoCellAnchor editAs="oneCell">
    <xdr:from>
      <xdr:col>6</xdr:col>
      <xdr:colOff>367552</xdr:colOff>
      <xdr:row>32</xdr:row>
      <xdr:rowOff>116536</xdr:rowOff>
    </xdr:from>
    <xdr:to>
      <xdr:col>11</xdr:col>
      <xdr:colOff>233444</xdr:colOff>
      <xdr:row>47</xdr:row>
      <xdr:rowOff>103610</xdr:rowOff>
    </xdr:to>
    <xdr:pic>
      <xdr:nvPicPr>
        <xdr:cNvPr id="14" name="図 13">
          <a:extLst>
            <a:ext uri="{FF2B5EF4-FFF2-40B4-BE49-F238E27FC236}">
              <a16:creationId xmlns:a16="http://schemas.microsoft.com/office/drawing/2014/main" id="{7C9A146C-EEA2-CBE9-C0AC-CC5DA65191EE}"/>
            </a:ext>
          </a:extLst>
        </xdr:cNvPr>
        <xdr:cNvPicPr>
          <a:picLocks noChangeAspect="1"/>
        </xdr:cNvPicPr>
      </xdr:nvPicPr>
      <xdr:blipFill>
        <a:blip xmlns:r="http://schemas.openxmlformats.org/officeDocument/2006/relationships" r:embed="rId4">
          <a:extLst>
            <a:ext uri="{BEBA8EAE-BF5A-486C-A8C5-ECC9F3942E4B}">
              <a14:imgProps xmlns:a14="http://schemas.microsoft.com/office/drawing/2010/main">
                <a14:imgLayer r:embed="rId5">
                  <a14:imgEffect>
                    <a14:saturation sat="101000"/>
                  </a14:imgEffect>
                  <a14:imgEffect>
                    <a14:brightnessContrast contrast="20000"/>
                  </a14:imgEffect>
                </a14:imgLayer>
              </a14:imgProps>
            </a:ext>
          </a:extLst>
        </a:blip>
        <a:stretch>
          <a:fillRect/>
        </a:stretch>
      </xdr:blipFill>
      <xdr:spPr>
        <a:xfrm>
          <a:off x="4831976" y="5719477"/>
          <a:ext cx="2591162" cy="3734321"/>
        </a:xfrm>
        <a:prstGeom prst="rect">
          <a:avLst/>
        </a:prstGeom>
        <a:solidFill>
          <a:srgbClr val="FFFFFF">
            <a:shade val="85000"/>
          </a:srgbClr>
        </a:solidFill>
        <a:ln w="38100" cap="sq">
          <a:solidFill>
            <a:srgbClr val="6DDDF7"/>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editAs="oneCell">
    <xdr:from>
      <xdr:col>2</xdr:col>
      <xdr:colOff>573742</xdr:colOff>
      <xdr:row>10</xdr:row>
      <xdr:rowOff>107575</xdr:rowOff>
    </xdr:from>
    <xdr:to>
      <xdr:col>5</xdr:col>
      <xdr:colOff>472122</xdr:colOff>
      <xdr:row>31</xdr:row>
      <xdr:rowOff>102490</xdr:rowOff>
    </xdr:to>
    <xdr:pic>
      <xdr:nvPicPr>
        <xdr:cNvPr id="15" name="図 14">
          <a:extLst>
            <a:ext uri="{FF2B5EF4-FFF2-40B4-BE49-F238E27FC236}">
              <a16:creationId xmlns:a16="http://schemas.microsoft.com/office/drawing/2014/main" id="{17087B26-23E3-2939-A192-B81852E25780}"/>
            </a:ext>
          </a:extLst>
        </xdr:cNvPr>
        <xdr:cNvPicPr>
          <a:picLocks noChangeAspect="1"/>
        </xdr:cNvPicPr>
      </xdr:nvPicPr>
      <xdr:blipFill>
        <a:blip xmlns:r="http://schemas.openxmlformats.org/officeDocument/2006/relationships" r:embed="rId6"/>
        <a:stretch>
          <a:fillRect/>
        </a:stretch>
      </xdr:blipFill>
      <xdr:spPr>
        <a:xfrm>
          <a:off x="1792942" y="1819834"/>
          <a:ext cx="2534004" cy="3715268"/>
        </a:xfrm>
        <a:prstGeom prst="rect">
          <a:avLst/>
        </a:prstGeom>
        <a:solidFill>
          <a:srgbClr val="FFFFFF">
            <a:shade val="85000"/>
          </a:srgbClr>
        </a:solidFill>
        <a:ln w="38100" cap="sq">
          <a:solidFill>
            <a:srgbClr val="FFFF00"/>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editAs="oneCell">
    <xdr:from>
      <xdr:col>6</xdr:col>
      <xdr:colOff>53787</xdr:colOff>
      <xdr:row>25</xdr:row>
      <xdr:rowOff>143434</xdr:rowOff>
    </xdr:from>
    <xdr:to>
      <xdr:col>12</xdr:col>
      <xdr:colOff>287006</xdr:colOff>
      <xdr:row>30</xdr:row>
      <xdr:rowOff>26893</xdr:rowOff>
    </xdr:to>
    <xdr:pic>
      <xdr:nvPicPr>
        <xdr:cNvPr id="21" name="図 20">
          <a:hlinkClick xmlns:r="http://schemas.openxmlformats.org/officeDocument/2006/relationships" r:id="rId7"/>
          <a:extLst>
            <a:ext uri="{FF2B5EF4-FFF2-40B4-BE49-F238E27FC236}">
              <a16:creationId xmlns:a16="http://schemas.microsoft.com/office/drawing/2014/main" id="{4DA5055E-A19C-1596-E7D7-E6F48FA7EFAD}"/>
            </a:ext>
          </a:extLst>
        </xdr:cNvPr>
        <xdr:cNvPicPr>
          <a:picLocks noChangeAspect="1"/>
        </xdr:cNvPicPr>
      </xdr:nvPicPr>
      <xdr:blipFill>
        <a:blip xmlns:r="http://schemas.openxmlformats.org/officeDocument/2006/relationships" r:embed="rId8"/>
        <a:stretch>
          <a:fillRect/>
        </a:stretch>
      </xdr:blipFill>
      <xdr:spPr>
        <a:xfrm>
          <a:off x="4518211" y="4410634"/>
          <a:ext cx="3326042" cy="735106"/>
        </a:xfrm>
        <a:prstGeom prst="rect">
          <a:avLst/>
        </a:prstGeom>
        <a:ln w="41275">
          <a:solidFill>
            <a:schemeClr val="accent6">
              <a:lumMod val="75000"/>
            </a:schemeClr>
          </a:solidFill>
        </a:ln>
      </xdr:spPr>
    </xdr:pic>
    <xdr:clientData/>
  </xdr:twoCellAnchor>
  <xdr:twoCellAnchor editAs="oneCell">
    <xdr:from>
      <xdr:col>7</xdr:col>
      <xdr:colOff>216586</xdr:colOff>
      <xdr:row>16</xdr:row>
      <xdr:rowOff>125507</xdr:rowOff>
    </xdr:from>
    <xdr:to>
      <xdr:col>9</xdr:col>
      <xdr:colOff>346818</xdr:colOff>
      <xdr:row>25</xdr:row>
      <xdr:rowOff>86853</xdr:rowOff>
    </xdr:to>
    <xdr:pic>
      <xdr:nvPicPr>
        <xdr:cNvPr id="23" name="図 22">
          <a:extLst>
            <a:ext uri="{FF2B5EF4-FFF2-40B4-BE49-F238E27FC236}">
              <a16:creationId xmlns:a16="http://schemas.microsoft.com/office/drawing/2014/main" id="{5675D638-F43D-30BA-0AFB-9B110DEBFC3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rot="16200000">
          <a:off x="5218171" y="3057687"/>
          <a:ext cx="1494310" cy="13494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23328</xdr:colOff>
      <xdr:row>4</xdr:row>
      <xdr:rowOff>0</xdr:rowOff>
    </xdr:from>
    <xdr:to>
      <xdr:col>13</xdr:col>
      <xdr:colOff>171063</xdr:colOff>
      <xdr:row>18</xdr:row>
      <xdr:rowOff>0</xdr:rowOff>
    </xdr:to>
    <xdr:pic>
      <xdr:nvPicPr>
        <xdr:cNvPr id="68" name="図 67" descr="感染性胃腸炎患者報告数　直近5シーズン">
          <a:extLst>
            <a:ext uri="{FF2B5EF4-FFF2-40B4-BE49-F238E27FC236}">
              <a16:creationId xmlns:a16="http://schemas.microsoft.com/office/drawing/2014/main" id="{D9DA99CF-5D0C-F03A-E09D-F3D6E7E932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64226" y="979714"/>
          <a:ext cx="7363408" cy="27991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487679</xdr:colOff>
      <xdr:row>9</xdr:row>
      <xdr:rowOff>137139</xdr:rowOff>
    </xdr:from>
    <xdr:to>
      <xdr:col>13</xdr:col>
      <xdr:colOff>304800</xdr:colOff>
      <xdr:row>16</xdr:row>
      <xdr:rowOff>68563</xdr:rowOff>
    </xdr:to>
    <xdr:grpSp>
      <xdr:nvGrpSpPr>
        <xdr:cNvPr id="3" name="グループ化 4">
          <a:extLst>
            <a:ext uri="{FF2B5EF4-FFF2-40B4-BE49-F238E27FC236}">
              <a16:creationId xmlns:a16="http://schemas.microsoft.com/office/drawing/2014/main" id="{61AB0240-66CD-4792-82E4-1225C2B6728B}"/>
            </a:ext>
          </a:extLst>
        </xdr:cNvPr>
        <xdr:cNvGrpSpPr>
          <a:grpSpLocks/>
        </xdr:cNvGrpSpPr>
      </xdr:nvGrpSpPr>
      <xdr:grpSpPr bwMode="auto">
        <a:xfrm>
          <a:off x="5028577" y="1972159"/>
          <a:ext cx="7032794" cy="1128853"/>
          <a:chOff x="15480370" y="3871792"/>
          <a:chExt cx="7209369" cy="987253"/>
        </a:xfrm>
      </xdr:grpSpPr>
      <xdr:cxnSp macro="">
        <xdr:nvCxnSpPr>
          <xdr:cNvPr id="4" name="直線コネクタ 153">
            <a:extLst>
              <a:ext uri="{FF2B5EF4-FFF2-40B4-BE49-F238E27FC236}">
                <a16:creationId xmlns:a16="http://schemas.microsoft.com/office/drawing/2014/main" id="{99F8F55A-487B-4516-8A2D-22633CCBB0BC}"/>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5" name="直線コネクタ 153">
            <a:extLst>
              <a:ext uri="{FF2B5EF4-FFF2-40B4-BE49-F238E27FC236}">
                <a16:creationId xmlns:a16="http://schemas.microsoft.com/office/drawing/2014/main" id="{5DF74CB2-E763-467C-BBBF-850376D1C7FA}"/>
              </a:ext>
            </a:extLst>
          </xdr:cNvPr>
          <xdr:cNvCxnSpPr>
            <a:cxnSpLocks noChangeShapeType="1"/>
          </xdr:cNvCxnSpPr>
        </xdr:nvCxnSpPr>
        <xdr:spPr bwMode="auto">
          <a:xfrm>
            <a:off x="15526115" y="4651508"/>
            <a:ext cx="6959044" cy="38782"/>
          </a:xfrm>
          <a:prstGeom prst="line">
            <a:avLst/>
          </a:prstGeom>
          <a:noFill/>
          <a:ln w="9525" algn="ctr">
            <a:solidFill>
              <a:schemeClr val="tx1"/>
            </a:solidFill>
            <a:prstDash val="sysDash"/>
            <a:round/>
            <a:headEnd/>
            <a:tailEnd/>
          </a:ln>
        </xdr:spPr>
      </xdr:cxnSp>
      <xdr:cxnSp macro="">
        <xdr:nvCxnSpPr>
          <xdr:cNvPr id="6" name="直線コネクタ 153">
            <a:extLst>
              <a:ext uri="{FF2B5EF4-FFF2-40B4-BE49-F238E27FC236}">
                <a16:creationId xmlns:a16="http://schemas.microsoft.com/office/drawing/2014/main" id="{9B26C330-3774-409B-A3CA-A03319A58FFA}"/>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 name="直線コネクタ 153">
            <a:extLst>
              <a:ext uri="{FF2B5EF4-FFF2-40B4-BE49-F238E27FC236}">
                <a16:creationId xmlns:a16="http://schemas.microsoft.com/office/drawing/2014/main" id="{781B2B20-05AC-4F23-9459-005DCA279508}"/>
              </a:ext>
            </a:extLst>
          </xdr:cNvPr>
          <xdr:cNvCxnSpPr>
            <a:cxnSpLocks noChangeShapeType="1"/>
          </xdr:cNvCxnSpPr>
        </xdr:nvCxnSpPr>
        <xdr:spPr bwMode="auto">
          <a:xfrm flipV="1">
            <a:off x="15630977" y="4171099"/>
            <a:ext cx="7054374" cy="9695"/>
          </a:xfrm>
          <a:prstGeom prst="line">
            <a:avLst/>
          </a:prstGeom>
          <a:noFill/>
          <a:ln w="6350" algn="ctr">
            <a:solidFill>
              <a:srgbClr val="000000"/>
            </a:solidFill>
            <a:prstDash val="dash"/>
            <a:round/>
            <a:headEnd/>
            <a:tailEnd/>
          </a:ln>
        </xdr:spPr>
      </xdr:cxnSp>
      <xdr:cxnSp macro="">
        <xdr:nvCxnSpPr>
          <xdr:cNvPr id="8" name="直線コネクタ 153">
            <a:extLst>
              <a:ext uri="{FF2B5EF4-FFF2-40B4-BE49-F238E27FC236}">
                <a16:creationId xmlns:a16="http://schemas.microsoft.com/office/drawing/2014/main" id="{6E7EC974-79D1-4204-AE45-F76E9F19174B}"/>
              </a:ext>
            </a:extLst>
          </xdr:cNvPr>
          <xdr:cNvCxnSpPr>
            <a:cxnSpLocks noChangeShapeType="1"/>
          </xdr:cNvCxnSpPr>
        </xdr:nvCxnSpPr>
        <xdr:spPr bwMode="auto">
          <a:xfrm>
            <a:off x="15480370" y="4470969"/>
            <a:ext cx="7209369" cy="2736"/>
          </a:xfrm>
          <a:prstGeom prst="line">
            <a:avLst/>
          </a:prstGeom>
          <a:noFill/>
          <a:ln w="19050" algn="ctr">
            <a:solidFill>
              <a:srgbClr val="FF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9" name="Text Box 435">
          <a:extLst>
            <a:ext uri="{FF2B5EF4-FFF2-40B4-BE49-F238E27FC236}">
              <a16:creationId xmlns:a16="http://schemas.microsoft.com/office/drawing/2014/main" id="{285A2B2C-5EFD-41E6-9CAF-35C24FDBF8C8}"/>
            </a:ext>
          </a:extLst>
        </xdr:cNvPr>
        <xdr:cNvSpPr txBox="1">
          <a:spLocks noChangeArrowheads="1"/>
        </xdr:cNvSpPr>
      </xdr:nvSpPr>
      <xdr:spPr bwMode="auto">
        <a:xfrm>
          <a:off x="5514975" y="554656"/>
          <a:ext cx="609242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レベル </a:t>
          </a:r>
          <a:r>
            <a:rPr lang="en-US" altLang="ja-JP" sz="1200" b="1" i="0" u="none" strike="noStrike" baseline="0">
              <a:solidFill>
                <a:srgbClr val="FF0000"/>
              </a:solidFill>
              <a:latin typeface="ＭＳ Ｐゴシック"/>
              <a:ea typeface="ＭＳ Ｐゴシック"/>
            </a:rPr>
            <a:t>1</a:t>
          </a:r>
          <a:r>
            <a:rPr lang="en-US" altLang="ja-JP"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 </a:t>
          </a:r>
          <a:r>
            <a:rPr lang="ja-JP" altLang="en-US" sz="1200" b="1" i="0" u="none" strike="noStrike" baseline="0">
              <a:solidFill>
                <a:srgbClr val="FF0000"/>
              </a:solidFill>
              <a:latin typeface="ＭＳ Ｐゴシック"/>
              <a:ea typeface="ＭＳ Ｐゴシック"/>
            </a:rPr>
            <a:t> 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800" b="1" i="0" u="none" strike="noStrike" baseline="0">
              <a:solidFill>
                <a:srgbClr val="FF0000"/>
              </a:solidFill>
              <a:latin typeface="ＭＳ Ｐゴシック"/>
              <a:ea typeface="ＭＳ Ｐゴシック"/>
            </a:rPr>
            <a:t>1</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2.35</a:t>
          </a:r>
          <a:endParaRPr lang="ja-JP" altLang="en-US" sz="2000" b="1" i="0" u="none" strike="noStrike" baseline="0">
            <a:solidFill>
              <a:srgbClr val="FF0000"/>
            </a:solidFill>
            <a:latin typeface="ＭＳ Ｐゴシック"/>
            <a:ea typeface="ＭＳ Ｐゴシック"/>
          </a:endParaRPr>
        </a:p>
        <a:p>
          <a:pPr algn="ctr" rtl="0">
            <a:defRPr sz="1000"/>
          </a:pPr>
          <a:endParaRPr lang="en-US" altLang="ja-JP" sz="1000" b="0" i="0" u="none" strike="noStrike" baseline="0">
            <a:solidFill>
              <a:sysClr val="windowText" lastClr="000000"/>
            </a:solidFill>
            <a:effectLst/>
            <a:latin typeface="+mn-lt"/>
            <a:ea typeface="+mn-ea"/>
            <a:cs typeface="+mn-cs"/>
          </a:endParaRPr>
        </a:p>
        <a:p>
          <a:pPr algn="ctr" rtl="0">
            <a:defRPr sz="1000"/>
          </a:pPr>
          <a:r>
            <a:rPr lang="ja-JP" altLang="en-US"/>
            <a:t> </a:t>
          </a:r>
          <a:endParaRPr lang="ja-JP" altLang="en-US" sz="1000" b="0" i="0" u="none" strike="noStrike" baseline="0">
            <a:solidFill>
              <a:sysClr val="windowText" lastClr="000000"/>
            </a:solidFill>
            <a:effectLst/>
            <a:latin typeface="+mn-lt"/>
            <a:ea typeface="+mn-ea"/>
            <a:cs typeface="+mn-cs"/>
          </a:endParaRP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10" name="右矢印 4">
          <a:extLst>
            <a:ext uri="{FF2B5EF4-FFF2-40B4-BE49-F238E27FC236}">
              <a16:creationId xmlns:a16="http://schemas.microsoft.com/office/drawing/2014/main" id="{BB9A530A-E1A8-4D2A-821A-A787279950C2}"/>
            </a:ext>
          </a:extLst>
        </xdr:cNvPr>
        <xdr:cNvSpPr/>
      </xdr:nvSpPr>
      <xdr:spPr>
        <a:xfrm>
          <a:off x="2025014" y="181927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521836</xdr:colOff>
      <xdr:row>4</xdr:row>
      <xdr:rowOff>101082</xdr:rowOff>
    </xdr:from>
    <xdr:to>
      <xdr:col>12</xdr:col>
      <xdr:colOff>655564</xdr:colOff>
      <xdr:row>8</xdr:row>
      <xdr:rowOff>15734</xdr:rowOff>
    </xdr:to>
    <xdr:sp macro="" textlink="">
      <xdr:nvSpPr>
        <xdr:cNvPr id="11" name="線吹き出し 2 (枠付き) 14">
          <a:extLst>
            <a:ext uri="{FF2B5EF4-FFF2-40B4-BE49-F238E27FC236}">
              <a16:creationId xmlns:a16="http://schemas.microsoft.com/office/drawing/2014/main" id="{76056B01-D9F9-4167-BF91-EEAC187535F7}"/>
            </a:ext>
          </a:extLst>
        </xdr:cNvPr>
        <xdr:cNvSpPr/>
      </xdr:nvSpPr>
      <xdr:spPr bwMode="auto">
        <a:xfrm>
          <a:off x="8888285" y="1080796"/>
          <a:ext cx="2598565" cy="598897"/>
        </a:xfrm>
        <a:prstGeom prst="borderCallout2">
          <a:avLst>
            <a:gd name="adj1" fmla="val 50645"/>
            <a:gd name="adj2" fmla="val -406"/>
            <a:gd name="adj3" fmla="val 54689"/>
            <a:gd name="adj4" fmla="val -85688"/>
            <a:gd name="adj5" fmla="val 302359"/>
            <a:gd name="adj6" fmla="val -123284"/>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ノロウイルス今週のニュース</a:t>
          </a:r>
        </a:p>
        <a:p>
          <a:pPr algn="l" rtl="0">
            <a:defRPr sz="1000"/>
          </a:pPr>
          <a:r>
            <a:rPr lang="ja-JP" altLang="en-US" sz="1400" b="1" i="0" u="none" strike="noStrike" baseline="0">
              <a:solidFill>
                <a:srgbClr val="FF0000"/>
              </a:solidFill>
              <a:latin typeface="ＭＳ Ｐゴシック"/>
              <a:ea typeface="ＭＳ Ｐゴシック"/>
            </a:rPr>
            <a:t>今週ですが、</a:t>
          </a:r>
          <a:r>
            <a:rPr lang="ja-JP" altLang="en-US" sz="1600" b="1" i="0" u="none" strike="noStrike" baseline="0">
              <a:solidFill>
                <a:srgbClr val="FF0000"/>
              </a:solidFill>
              <a:latin typeface="ＭＳ Ｐゴシック"/>
              <a:ea typeface="ＭＳ Ｐゴシック"/>
            </a:rPr>
            <a:t>全国で</a:t>
          </a:r>
          <a:r>
            <a:rPr lang="en-US" altLang="ja-JP" sz="1600" b="1" i="0" u="none" strike="noStrike" baseline="0">
              <a:solidFill>
                <a:srgbClr val="FF0000"/>
              </a:solidFill>
              <a:latin typeface="ＭＳ Ｐゴシック"/>
              <a:ea typeface="ＭＳ Ｐゴシック"/>
            </a:rPr>
            <a:t>0</a:t>
          </a:r>
          <a:r>
            <a:rPr lang="ja-JP" altLang="en-US" sz="1600" b="1" i="0" u="none" strike="noStrike" baseline="0">
              <a:solidFill>
                <a:srgbClr val="FF0000"/>
              </a:solidFill>
              <a:latin typeface="ＭＳ Ｐゴシック"/>
              <a:ea typeface="ＭＳ Ｐゴシック"/>
            </a:rPr>
            <a:t>件</a:t>
          </a:r>
          <a:endParaRPr lang="en-US" altLang="ja-JP" sz="1600" b="1" i="0" u="none" strike="noStrike" baseline="0">
            <a:solidFill>
              <a:srgbClr val="FF0000"/>
            </a:solidFill>
            <a:latin typeface="ＭＳ Ｐゴシック"/>
            <a:ea typeface="ＭＳ Ｐゴシック"/>
          </a:endParaRPr>
        </a:p>
      </xdr:txBody>
    </xdr:sp>
    <xdr:clientData/>
  </xdr:twoCellAnchor>
  <xdr:twoCellAnchor>
    <xdr:from>
      <xdr:col>7</xdr:col>
      <xdr:colOff>966024</xdr:colOff>
      <xdr:row>14</xdr:row>
      <xdr:rowOff>68126</xdr:rowOff>
    </xdr:from>
    <xdr:to>
      <xdr:col>7</xdr:col>
      <xdr:colOff>1291980</xdr:colOff>
      <xdr:row>16</xdr:row>
      <xdr:rowOff>37646</xdr:rowOff>
    </xdr:to>
    <xdr:sp macro="" textlink="">
      <xdr:nvSpPr>
        <xdr:cNvPr id="12" name="円/楕円 17">
          <a:extLst>
            <a:ext uri="{FF2B5EF4-FFF2-40B4-BE49-F238E27FC236}">
              <a16:creationId xmlns:a16="http://schemas.microsoft.com/office/drawing/2014/main" id="{26CB123A-9358-4833-A988-B4FD20522346}"/>
            </a:ext>
          </a:extLst>
        </xdr:cNvPr>
        <xdr:cNvSpPr>
          <a:spLocks noChangeArrowheads="1"/>
        </xdr:cNvSpPr>
      </xdr:nvSpPr>
      <xdr:spPr bwMode="auto">
        <a:xfrm>
          <a:off x="5506922" y="2758453"/>
          <a:ext cx="325956" cy="311642"/>
        </a:xfrm>
        <a:prstGeom prst="ellipse">
          <a:avLst/>
        </a:prstGeom>
        <a:noFill/>
        <a:ln w="25400" algn="ctr">
          <a:solidFill>
            <a:srgbClr val="000000"/>
          </a:solidFill>
          <a:round/>
          <a:headEnd/>
          <a:tailEnd/>
        </a:ln>
      </xdr:spPr>
    </xdr:sp>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 name="図 1">
          <a:extLst>
            <a:ext uri="{FF2B5EF4-FFF2-40B4-BE49-F238E27FC236}">
              <a16:creationId xmlns:a16="http://schemas.microsoft.com/office/drawing/2014/main" id="{2D16E8F2-B1AD-4ED1-A4D3-960FAA3937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4" name="図 13">
          <a:extLst>
            <a:ext uri="{FF2B5EF4-FFF2-40B4-BE49-F238E27FC236}">
              <a16:creationId xmlns:a16="http://schemas.microsoft.com/office/drawing/2014/main" id="{EB21ACAE-943D-4A31-B7F1-62A0BD139E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5" name="図 14">
          <a:extLst>
            <a:ext uri="{FF2B5EF4-FFF2-40B4-BE49-F238E27FC236}">
              <a16:creationId xmlns:a16="http://schemas.microsoft.com/office/drawing/2014/main" id="{FA10BB8C-BD8E-49FD-9A13-7E128D1B19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7" name="図 16">
          <a:extLst>
            <a:ext uri="{FF2B5EF4-FFF2-40B4-BE49-F238E27FC236}">
              <a16:creationId xmlns:a16="http://schemas.microsoft.com/office/drawing/2014/main" id="{AD2D2AB9-000A-4AEE-BBBE-31967CB0F6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5" name="図 24">
          <a:extLst>
            <a:ext uri="{FF2B5EF4-FFF2-40B4-BE49-F238E27FC236}">
              <a16:creationId xmlns:a16="http://schemas.microsoft.com/office/drawing/2014/main" id="{ED1C992E-D8CA-4418-ADCA-2F0D75A5A6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6" name="図 25">
          <a:extLst>
            <a:ext uri="{FF2B5EF4-FFF2-40B4-BE49-F238E27FC236}">
              <a16:creationId xmlns:a16="http://schemas.microsoft.com/office/drawing/2014/main" id="{794C03DF-CB0A-4E11-BA7A-EFA43DEF51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7" name="図 26">
          <a:extLst>
            <a:ext uri="{FF2B5EF4-FFF2-40B4-BE49-F238E27FC236}">
              <a16:creationId xmlns:a16="http://schemas.microsoft.com/office/drawing/2014/main" id="{1A2A6859-F065-411F-86FE-D677A0895D4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754380</xdr:colOff>
      <xdr:row>21</xdr:row>
      <xdr:rowOff>99060</xdr:rowOff>
    </xdr:from>
    <xdr:to>
      <xdr:col>10</xdr:col>
      <xdr:colOff>205740</xdr:colOff>
      <xdr:row>21</xdr:row>
      <xdr:rowOff>365760</xdr:rowOff>
    </xdr:to>
    <xdr:sp macro="" textlink="">
      <xdr:nvSpPr>
        <xdr:cNvPr id="30" name="テキスト ボックス 29">
          <a:extLst>
            <a:ext uri="{FF2B5EF4-FFF2-40B4-BE49-F238E27FC236}">
              <a16:creationId xmlns:a16="http://schemas.microsoft.com/office/drawing/2014/main" id="{02C65A6D-3A04-947A-2B56-E9ECE88156A7}"/>
            </a:ext>
          </a:extLst>
        </xdr:cNvPr>
        <xdr:cNvSpPr txBox="1"/>
      </xdr:nvSpPr>
      <xdr:spPr>
        <a:xfrm>
          <a:off x="8008620" y="4716780"/>
          <a:ext cx="556260" cy="2667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先週</a:t>
          </a:r>
        </a:p>
      </xdr:txBody>
    </xdr:sp>
    <xdr:clientData/>
  </xdr:twoCellAnchor>
  <xdr:twoCellAnchor>
    <xdr:from>
      <xdr:col>10</xdr:col>
      <xdr:colOff>259080</xdr:colOff>
      <xdr:row>21</xdr:row>
      <xdr:rowOff>106680</xdr:rowOff>
    </xdr:from>
    <xdr:to>
      <xdr:col>10</xdr:col>
      <xdr:colOff>838200</xdr:colOff>
      <xdr:row>21</xdr:row>
      <xdr:rowOff>373380</xdr:rowOff>
    </xdr:to>
    <xdr:sp macro="" textlink="">
      <xdr:nvSpPr>
        <xdr:cNvPr id="33" name="テキスト ボックス 32">
          <a:extLst>
            <a:ext uri="{FF2B5EF4-FFF2-40B4-BE49-F238E27FC236}">
              <a16:creationId xmlns:a16="http://schemas.microsoft.com/office/drawing/2014/main" id="{67036CB7-03DF-4E83-9651-8F18F051F9E9}"/>
            </a:ext>
          </a:extLst>
        </xdr:cNvPr>
        <xdr:cNvSpPr txBox="1"/>
      </xdr:nvSpPr>
      <xdr:spPr>
        <a:xfrm>
          <a:off x="8618220" y="4724400"/>
          <a:ext cx="579120" cy="2667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今週</a:t>
          </a:r>
        </a:p>
      </xdr:txBody>
    </xdr:sp>
    <xdr:clientData/>
  </xdr:twoCellAnchor>
  <xdr:twoCellAnchor editAs="oneCell">
    <xdr:from>
      <xdr:col>4</xdr:col>
      <xdr:colOff>0</xdr:colOff>
      <xdr:row>23</xdr:row>
      <xdr:rowOff>0</xdr:rowOff>
    </xdr:from>
    <xdr:to>
      <xdr:col>4</xdr:col>
      <xdr:colOff>45720</xdr:colOff>
      <xdr:row>23</xdr:row>
      <xdr:rowOff>7620</xdr:rowOff>
    </xdr:to>
    <xdr:pic>
      <xdr:nvPicPr>
        <xdr:cNvPr id="38" name="図 37">
          <a:extLst>
            <a:ext uri="{FF2B5EF4-FFF2-40B4-BE49-F238E27FC236}">
              <a16:creationId xmlns:a16="http://schemas.microsoft.com/office/drawing/2014/main" id="{E3FB0C9B-4FA0-4EFC-998B-3EAA57465FD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144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39" name="図 38">
          <a:extLst>
            <a:ext uri="{FF2B5EF4-FFF2-40B4-BE49-F238E27FC236}">
              <a16:creationId xmlns:a16="http://schemas.microsoft.com/office/drawing/2014/main" id="{A58AF400-0AD0-4B90-8751-2BB14F0D0D2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860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358588</xdr:colOff>
      <xdr:row>36</xdr:row>
      <xdr:rowOff>769470</xdr:rowOff>
    </xdr:from>
    <xdr:to>
      <xdr:col>3</xdr:col>
      <xdr:colOff>404308</xdr:colOff>
      <xdr:row>36</xdr:row>
      <xdr:rowOff>777090</xdr:rowOff>
    </xdr:to>
    <xdr:pic>
      <xdr:nvPicPr>
        <xdr:cNvPr id="40" name="図 39">
          <a:extLst>
            <a:ext uri="{FF2B5EF4-FFF2-40B4-BE49-F238E27FC236}">
              <a16:creationId xmlns:a16="http://schemas.microsoft.com/office/drawing/2014/main" id="{04C67915-B922-49AF-8C6B-F06F7F1DD58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47</xdr:row>
      <xdr:rowOff>0</xdr:rowOff>
    </xdr:from>
    <xdr:to>
      <xdr:col>4</xdr:col>
      <xdr:colOff>45720</xdr:colOff>
      <xdr:row>47</xdr:row>
      <xdr:rowOff>7620</xdr:rowOff>
    </xdr:to>
    <xdr:pic>
      <xdr:nvPicPr>
        <xdr:cNvPr id="41" name="図 40">
          <a:extLst>
            <a:ext uri="{FF2B5EF4-FFF2-40B4-BE49-F238E27FC236}">
              <a16:creationId xmlns:a16="http://schemas.microsoft.com/office/drawing/2014/main" id="{2DB09E40-B22F-4534-B9A7-518A5BA9418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172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53</xdr:row>
      <xdr:rowOff>0</xdr:rowOff>
    </xdr:from>
    <xdr:to>
      <xdr:col>4</xdr:col>
      <xdr:colOff>45720</xdr:colOff>
      <xdr:row>53</xdr:row>
      <xdr:rowOff>7620</xdr:rowOff>
    </xdr:to>
    <xdr:pic>
      <xdr:nvPicPr>
        <xdr:cNvPr id="42" name="図 41">
          <a:extLst>
            <a:ext uri="{FF2B5EF4-FFF2-40B4-BE49-F238E27FC236}">
              <a16:creationId xmlns:a16="http://schemas.microsoft.com/office/drawing/2014/main" id="{A95777CC-1965-4058-BB35-71304C7A1CE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543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58</xdr:row>
      <xdr:rowOff>0</xdr:rowOff>
    </xdr:from>
    <xdr:to>
      <xdr:col>4</xdr:col>
      <xdr:colOff>45720</xdr:colOff>
      <xdr:row>58</xdr:row>
      <xdr:rowOff>7620</xdr:rowOff>
    </xdr:to>
    <xdr:pic>
      <xdr:nvPicPr>
        <xdr:cNvPr id="43" name="図 42">
          <a:extLst>
            <a:ext uri="{FF2B5EF4-FFF2-40B4-BE49-F238E27FC236}">
              <a16:creationId xmlns:a16="http://schemas.microsoft.com/office/drawing/2014/main" id="{43B6D77D-722F-4EC9-BDA6-CD7177E76E2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686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62</xdr:row>
      <xdr:rowOff>0</xdr:rowOff>
    </xdr:from>
    <xdr:to>
      <xdr:col>4</xdr:col>
      <xdr:colOff>45720</xdr:colOff>
      <xdr:row>62</xdr:row>
      <xdr:rowOff>7620</xdr:rowOff>
    </xdr:to>
    <xdr:pic>
      <xdr:nvPicPr>
        <xdr:cNvPr id="44" name="図 43">
          <a:extLst>
            <a:ext uri="{FF2B5EF4-FFF2-40B4-BE49-F238E27FC236}">
              <a16:creationId xmlns:a16="http://schemas.microsoft.com/office/drawing/2014/main" id="{3D4C9275-4456-408F-BED5-D9FE53D0255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601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358588</xdr:colOff>
      <xdr:row>37</xdr:row>
      <xdr:rowOff>769470</xdr:rowOff>
    </xdr:from>
    <xdr:ext cx="45720" cy="7620"/>
    <xdr:pic>
      <xdr:nvPicPr>
        <xdr:cNvPr id="13" name="図 12">
          <a:extLst>
            <a:ext uri="{FF2B5EF4-FFF2-40B4-BE49-F238E27FC236}">
              <a16:creationId xmlns:a16="http://schemas.microsoft.com/office/drawing/2014/main" id="{3A57D59B-9D89-4363-ADBA-8B29E9CE43A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31" name="図 30">
          <a:extLst>
            <a:ext uri="{FF2B5EF4-FFF2-40B4-BE49-F238E27FC236}">
              <a16:creationId xmlns:a16="http://schemas.microsoft.com/office/drawing/2014/main" id="{19505261-9274-4683-A4D4-4D389E04B05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16" name="図 15">
          <a:extLst>
            <a:ext uri="{FF2B5EF4-FFF2-40B4-BE49-F238E27FC236}">
              <a16:creationId xmlns:a16="http://schemas.microsoft.com/office/drawing/2014/main" id="{61747D7D-116A-4685-A7F4-5A4B34D578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1358411"/>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28" name="図 27">
          <a:extLst>
            <a:ext uri="{FF2B5EF4-FFF2-40B4-BE49-F238E27FC236}">
              <a16:creationId xmlns:a16="http://schemas.microsoft.com/office/drawing/2014/main" id="{9C89F63A-0C2D-44CC-9D80-4142F0170C1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1358411"/>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5</xdr:col>
      <xdr:colOff>31104</xdr:colOff>
      <xdr:row>2</xdr:row>
      <xdr:rowOff>7776</xdr:rowOff>
    </xdr:from>
    <xdr:to>
      <xdr:col>6</xdr:col>
      <xdr:colOff>759252</xdr:colOff>
      <xdr:row>16</xdr:row>
      <xdr:rowOff>54429</xdr:rowOff>
    </xdr:to>
    <xdr:pic>
      <xdr:nvPicPr>
        <xdr:cNvPr id="34" name="図 33">
          <a:extLst>
            <a:ext uri="{FF2B5EF4-FFF2-40B4-BE49-F238E27FC236}">
              <a16:creationId xmlns:a16="http://schemas.microsoft.com/office/drawing/2014/main" id="{A1717D02-8048-202A-4F90-0904660B82BA}"/>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2892492" y="552062"/>
          <a:ext cx="1630107" cy="2534816"/>
        </a:xfrm>
        <a:prstGeom prst="rect">
          <a:avLst/>
        </a:prstGeom>
      </xdr:spPr>
    </xdr:pic>
    <xdr:clientData/>
  </xdr:twoCellAnchor>
  <xdr:twoCellAnchor editAs="oneCell">
    <xdr:from>
      <xdr:col>0</xdr:col>
      <xdr:colOff>0</xdr:colOff>
      <xdr:row>2</xdr:row>
      <xdr:rowOff>0</xdr:rowOff>
    </xdr:from>
    <xdr:to>
      <xdr:col>3</xdr:col>
      <xdr:colOff>144985</xdr:colOff>
      <xdr:row>16</xdr:row>
      <xdr:rowOff>46653</xdr:rowOff>
    </xdr:to>
    <xdr:pic>
      <xdr:nvPicPr>
        <xdr:cNvPr id="32" name="図 31">
          <a:extLst>
            <a:ext uri="{FF2B5EF4-FFF2-40B4-BE49-F238E27FC236}">
              <a16:creationId xmlns:a16="http://schemas.microsoft.com/office/drawing/2014/main" id="{C3D14574-F121-4AE6-98D0-B285B57F1835}"/>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0" y="544286"/>
          <a:ext cx="1630107" cy="2534816"/>
        </a:xfrm>
        <a:prstGeom prst="rect">
          <a:avLst/>
        </a:prstGeom>
      </xdr:spPr>
    </xdr:pic>
    <xdr:clientData/>
  </xdr:twoCellAnchor>
  <xdr:oneCellAnchor>
    <xdr:from>
      <xdr:col>5</xdr:col>
      <xdr:colOff>0</xdr:colOff>
      <xdr:row>69</xdr:row>
      <xdr:rowOff>0</xdr:rowOff>
    </xdr:from>
    <xdr:ext cx="45720" cy="7620"/>
    <xdr:pic>
      <xdr:nvPicPr>
        <xdr:cNvPr id="29" name="図 28">
          <a:extLst>
            <a:ext uri="{FF2B5EF4-FFF2-40B4-BE49-F238E27FC236}">
              <a16:creationId xmlns:a16="http://schemas.microsoft.com/office/drawing/2014/main" id="{550164BA-3ABC-42ED-ACC9-07CCFCD5229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36" name="図 35">
          <a:extLst>
            <a:ext uri="{FF2B5EF4-FFF2-40B4-BE49-F238E27FC236}">
              <a16:creationId xmlns:a16="http://schemas.microsoft.com/office/drawing/2014/main" id="{6BC65310-B27F-47DF-B66F-64F6801BB3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37" name="図 36">
          <a:extLst>
            <a:ext uri="{FF2B5EF4-FFF2-40B4-BE49-F238E27FC236}">
              <a16:creationId xmlns:a16="http://schemas.microsoft.com/office/drawing/2014/main" id="{E929A0B5-F69C-4E61-B5FA-8E334F8624E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5" name="図 44">
          <a:extLst>
            <a:ext uri="{FF2B5EF4-FFF2-40B4-BE49-F238E27FC236}">
              <a16:creationId xmlns:a16="http://schemas.microsoft.com/office/drawing/2014/main" id="{14787536-E9EF-4D09-BA30-21AE684BC86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6" name="図 45">
          <a:extLst>
            <a:ext uri="{FF2B5EF4-FFF2-40B4-BE49-F238E27FC236}">
              <a16:creationId xmlns:a16="http://schemas.microsoft.com/office/drawing/2014/main" id="{0D5CCC66-B548-436F-A91E-71C5A4ED007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7" name="図 46">
          <a:extLst>
            <a:ext uri="{FF2B5EF4-FFF2-40B4-BE49-F238E27FC236}">
              <a16:creationId xmlns:a16="http://schemas.microsoft.com/office/drawing/2014/main" id="{E9879E01-A516-4DD7-A429-1550EA472EB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8" name="図 47">
          <a:extLst>
            <a:ext uri="{FF2B5EF4-FFF2-40B4-BE49-F238E27FC236}">
              <a16:creationId xmlns:a16="http://schemas.microsoft.com/office/drawing/2014/main" id="{2E8073A6-461F-4E74-9E49-3DE037F7038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9" name="図 48">
          <a:extLst>
            <a:ext uri="{FF2B5EF4-FFF2-40B4-BE49-F238E27FC236}">
              <a16:creationId xmlns:a16="http://schemas.microsoft.com/office/drawing/2014/main" id="{D46EFE26-25A4-4C83-B258-BF35C22825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0" name="図 49">
          <a:extLst>
            <a:ext uri="{FF2B5EF4-FFF2-40B4-BE49-F238E27FC236}">
              <a16:creationId xmlns:a16="http://schemas.microsoft.com/office/drawing/2014/main" id="{B3508170-2062-4442-936E-5B534BAEBF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1" name="図 50">
          <a:extLst>
            <a:ext uri="{FF2B5EF4-FFF2-40B4-BE49-F238E27FC236}">
              <a16:creationId xmlns:a16="http://schemas.microsoft.com/office/drawing/2014/main" id="{6CF1EC18-9141-4F73-85CD-48E50203087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2" name="図 51">
          <a:extLst>
            <a:ext uri="{FF2B5EF4-FFF2-40B4-BE49-F238E27FC236}">
              <a16:creationId xmlns:a16="http://schemas.microsoft.com/office/drawing/2014/main" id="{095E9CCD-D5B8-4874-8C78-503938BAA81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3" name="図 52">
          <a:extLst>
            <a:ext uri="{FF2B5EF4-FFF2-40B4-BE49-F238E27FC236}">
              <a16:creationId xmlns:a16="http://schemas.microsoft.com/office/drawing/2014/main" id="{C89B616C-DADF-4297-AD41-06B1D20DEFB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4" name="図 53">
          <a:extLst>
            <a:ext uri="{FF2B5EF4-FFF2-40B4-BE49-F238E27FC236}">
              <a16:creationId xmlns:a16="http://schemas.microsoft.com/office/drawing/2014/main" id="{3EE27F0B-D664-4FB8-BB1E-B6CD6E6B10A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5" name="図 54">
          <a:extLst>
            <a:ext uri="{FF2B5EF4-FFF2-40B4-BE49-F238E27FC236}">
              <a16:creationId xmlns:a16="http://schemas.microsoft.com/office/drawing/2014/main" id="{5E297243-3668-4492-8EBD-0807F933FAE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23</xdr:row>
      <xdr:rowOff>0</xdr:rowOff>
    </xdr:from>
    <xdr:ext cx="45720" cy="7620"/>
    <xdr:pic>
      <xdr:nvPicPr>
        <xdr:cNvPr id="56" name="図 55">
          <a:extLst>
            <a:ext uri="{FF2B5EF4-FFF2-40B4-BE49-F238E27FC236}">
              <a16:creationId xmlns:a16="http://schemas.microsoft.com/office/drawing/2014/main" id="{4E7C3126-0B62-4493-89E6-AD2477DFF9F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6173755"/>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29</xdr:row>
      <xdr:rowOff>0</xdr:rowOff>
    </xdr:from>
    <xdr:ext cx="45720" cy="7620"/>
    <xdr:pic>
      <xdr:nvPicPr>
        <xdr:cNvPr id="57" name="図 56">
          <a:extLst>
            <a:ext uri="{FF2B5EF4-FFF2-40B4-BE49-F238E27FC236}">
              <a16:creationId xmlns:a16="http://schemas.microsoft.com/office/drawing/2014/main" id="{D2CFD870-3759-4F4C-9219-37ED77F8954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12339735"/>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47</xdr:row>
      <xdr:rowOff>0</xdr:rowOff>
    </xdr:from>
    <xdr:ext cx="45720" cy="7620"/>
    <xdr:pic>
      <xdr:nvPicPr>
        <xdr:cNvPr id="58" name="図 57">
          <a:extLst>
            <a:ext uri="{FF2B5EF4-FFF2-40B4-BE49-F238E27FC236}">
              <a16:creationId xmlns:a16="http://schemas.microsoft.com/office/drawing/2014/main" id="{AEA3E453-ADD2-42A7-8C64-B923F641FDE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30689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53</xdr:row>
      <xdr:rowOff>0</xdr:rowOff>
    </xdr:from>
    <xdr:ext cx="45720" cy="7620"/>
    <xdr:pic>
      <xdr:nvPicPr>
        <xdr:cNvPr id="59" name="図 58">
          <a:extLst>
            <a:ext uri="{FF2B5EF4-FFF2-40B4-BE49-F238E27FC236}">
              <a16:creationId xmlns:a16="http://schemas.microsoft.com/office/drawing/2014/main" id="{6DD7DCF5-0544-4E1A-B630-0854DD6BB2B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3663042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58</xdr:row>
      <xdr:rowOff>0</xdr:rowOff>
    </xdr:from>
    <xdr:ext cx="45720" cy="7620"/>
    <xdr:pic>
      <xdr:nvPicPr>
        <xdr:cNvPr id="60" name="図 59">
          <a:extLst>
            <a:ext uri="{FF2B5EF4-FFF2-40B4-BE49-F238E27FC236}">
              <a16:creationId xmlns:a16="http://schemas.microsoft.com/office/drawing/2014/main" id="{51A6C239-A701-492B-9F69-EBDD5467319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41070245"/>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62</xdr:row>
      <xdr:rowOff>0</xdr:rowOff>
    </xdr:from>
    <xdr:ext cx="45720" cy="7620"/>
    <xdr:pic>
      <xdr:nvPicPr>
        <xdr:cNvPr id="61" name="図 60">
          <a:extLst>
            <a:ext uri="{FF2B5EF4-FFF2-40B4-BE49-F238E27FC236}">
              <a16:creationId xmlns:a16="http://schemas.microsoft.com/office/drawing/2014/main" id="{52C3E77E-D8CE-4350-BBA6-BC860DD5768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44996878"/>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35" name="図 34">
          <a:extLst>
            <a:ext uri="{FF2B5EF4-FFF2-40B4-BE49-F238E27FC236}">
              <a16:creationId xmlns:a16="http://schemas.microsoft.com/office/drawing/2014/main" id="{137CC7FA-74FC-4A04-B4ED-2727715BF36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2" name="図 61">
          <a:extLst>
            <a:ext uri="{FF2B5EF4-FFF2-40B4-BE49-F238E27FC236}">
              <a16:creationId xmlns:a16="http://schemas.microsoft.com/office/drawing/2014/main" id="{4C979020-6F78-4D09-A475-315DC152C5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3" name="図 62">
          <a:extLst>
            <a:ext uri="{FF2B5EF4-FFF2-40B4-BE49-F238E27FC236}">
              <a16:creationId xmlns:a16="http://schemas.microsoft.com/office/drawing/2014/main" id="{73FE766B-A692-4AC4-8BE0-FB1DC08DB2E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4" name="図 63">
          <a:extLst>
            <a:ext uri="{FF2B5EF4-FFF2-40B4-BE49-F238E27FC236}">
              <a16:creationId xmlns:a16="http://schemas.microsoft.com/office/drawing/2014/main" id="{1F246A63-6116-4096-91D3-F4FB859B91B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5" name="図 64">
          <a:extLst>
            <a:ext uri="{FF2B5EF4-FFF2-40B4-BE49-F238E27FC236}">
              <a16:creationId xmlns:a16="http://schemas.microsoft.com/office/drawing/2014/main" id="{CC12C8E7-31DB-4814-9321-B9C28571E4D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7" name="図 66">
          <a:extLst>
            <a:ext uri="{FF2B5EF4-FFF2-40B4-BE49-F238E27FC236}">
              <a16:creationId xmlns:a16="http://schemas.microsoft.com/office/drawing/2014/main" id="{EE352F92-3108-42C2-B197-E8BB3D68BE5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4</xdr:col>
      <xdr:colOff>0</xdr:colOff>
      <xdr:row>23</xdr:row>
      <xdr:rowOff>0</xdr:rowOff>
    </xdr:from>
    <xdr:to>
      <xdr:col>4</xdr:col>
      <xdr:colOff>45720</xdr:colOff>
      <xdr:row>23</xdr:row>
      <xdr:rowOff>7620</xdr:rowOff>
    </xdr:to>
    <xdr:pic>
      <xdr:nvPicPr>
        <xdr:cNvPr id="75" name="図 74">
          <a:extLst>
            <a:ext uri="{FF2B5EF4-FFF2-40B4-BE49-F238E27FC236}">
              <a16:creationId xmlns:a16="http://schemas.microsoft.com/office/drawing/2014/main" id="{DAF6B4C6-EF79-43A3-B2F5-D95C56A1632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653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76" name="図 75">
          <a:extLst>
            <a:ext uri="{FF2B5EF4-FFF2-40B4-BE49-F238E27FC236}">
              <a16:creationId xmlns:a16="http://schemas.microsoft.com/office/drawing/2014/main" id="{38517835-670D-4F19-B0B2-20BE04DC942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0251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36</xdr:row>
      <xdr:rowOff>0</xdr:rowOff>
    </xdr:from>
    <xdr:to>
      <xdr:col>4</xdr:col>
      <xdr:colOff>45720</xdr:colOff>
      <xdr:row>36</xdr:row>
      <xdr:rowOff>7620</xdr:rowOff>
    </xdr:to>
    <xdr:pic>
      <xdr:nvPicPr>
        <xdr:cNvPr id="77" name="図 76">
          <a:extLst>
            <a:ext uri="{FF2B5EF4-FFF2-40B4-BE49-F238E27FC236}">
              <a16:creationId xmlns:a16="http://schemas.microsoft.com/office/drawing/2014/main" id="{B20F5CDC-4485-4657-9BDB-CF6F35F3BAA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6253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46</xdr:row>
      <xdr:rowOff>0</xdr:rowOff>
    </xdr:from>
    <xdr:to>
      <xdr:col>4</xdr:col>
      <xdr:colOff>45720</xdr:colOff>
      <xdr:row>46</xdr:row>
      <xdr:rowOff>7620</xdr:rowOff>
    </xdr:to>
    <xdr:pic>
      <xdr:nvPicPr>
        <xdr:cNvPr id="78" name="図 77">
          <a:extLst>
            <a:ext uri="{FF2B5EF4-FFF2-40B4-BE49-F238E27FC236}">
              <a16:creationId xmlns:a16="http://schemas.microsoft.com/office/drawing/2014/main" id="{5082DC80-C901-4B3C-B840-B56E81FE821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9113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52</xdr:row>
      <xdr:rowOff>0</xdr:rowOff>
    </xdr:from>
    <xdr:to>
      <xdr:col>4</xdr:col>
      <xdr:colOff>45720</xdr:colOff>
      <xdr:row>52</xdr:row>
      <xdr:rowOff>7620</xdr:rowOff>
    </xdr:to>
    <xdr:pic>
      <xdr:nvPicPr>
        <xdr:cNvPr id="79" name="図 78">
          <a:extLst>
            <a:ext uri="{FF2B5EF4-FFF2-40B4-BE49-F238E27FC236}">
              <a16:creationId xmlns:a16="http://schemas.microsoft.com/office/drawing/2014/main" id="{218E4C63-3CE7-4CB3-A194-DDD6DA7ADBC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2829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57</xdr:row>
      <xdr:rowOff>0</xdr:rowOff>
    </xdr:from>
    <xdr:to>
      <xdr:col>4</xdr:col>
      <xdr:colOff>45720</xdr:colOff>
      <xdr:row>57</xdr:row>
      <xdr:rowOff>7620</xdr:rowOff>
    </xdr:to>
    <xdr:pic>
      <xdr:nvPicPr>
        <xdr:cNvPr id="80" name="図 79">
          <a:extLst>
            <a:ext uri="{FF2B5EF4-FFF2-40B4-BE49-F238E27FC236}">
              <a16:creationId xmlns:a16="http://schemas.microsoft.com/office/drawing/2014/main" id="{3A1E18A0-8174-4D42-B463-7CE85CA8783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4259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61</xdr:row>
      <xdr:rowOff>0</xdr:rowOff>
    </xdr:from>
    <xdr:to>
      <xdr:col>4</xdr:col>
      <xdr:colOff>45720</xdr:colOff>
      <xdr:row>61</xdr:row>
      <xdr:rowOff>7620</xdr:rowOff>
    </xdr:to>
    <xdr:pic>
      <xdr:nvPicPr>
        <xdr:cNvPr id="81" name="図 80">
          <a:extLst>
            <a:ext uri="{FF2B5EF4-FFF2-40B4-BE49-F238E27FC236}">
              <a16:creationId xmlns:a16="http://schemas.microsoft.com/office/drawing/2014/main" id="{962BD5C9-F0D9-4058-BDAA-9D8C3EF155B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03403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266700</xdr:colOff>
      <xdr:row>7</xdr:row>
      <xdr:rowOff>38100</xdr:rowOff>
    </xdr:from>
    <xdr:to>
      <xdr:col>6</xdr:col>
      <xdr:colOff>495300</xdr:colOff>
      <xdr:row>10</xdr:row>
      <xdr:rowOff>114300</xdr:rowOff>
    </xdr:to>
    <xdr:sp macro="" textlink="">
      <xdr:nvSpPr>
        <xdr:cNvPr id="2" name="右矢印 1">
          <a:extLst>
            <a:ext uri="{FF2B5EF4-FFF2-40B4-BE49-F238E27FC236}">
              <a16:creationId xmlns:a16="http://schemas.microsoft.com/office/drawing/2014/main" id="{F9B8FDBC-B5D6-4566-A2C6-6EAA332247EC}"/>
            </a:ext>
          </a:extLst>
        </xdr:cNvPr>
        <xdr:cNvSpPr/>
      </xdr:nvSpPr>
      <xdr:spPr>
        <a:xfrm>
          <a:off x="3070860" y="2225040"/>
          <a:ext cx="845820" cy="9372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9525</xdr:colOff>
      <xdr:row>5</xdr:row>
      <xdr:rowOff>28575</xdr:rowOff>
    </xdr:from>
    <xdr:to>
      <xdr:col>4</xdr:col>
      <xdr:colOff>657225</xdr:colOff>
      <xdr:row>15</xdr:row>
      <xdr:rowOff>38100</xdr:rowOff>
    </xdr:to>
    <xdr:sp macro="" textlink="">
      <xdr:nvSpPr>
        <xdr:cNvPr id="3" name="正方形/長方形 2">
          <a:extLst>
            <a:ext uri="{FF2B5EF4-FFF2-40B4-BE49-F238E27FC236}">
              <a16:creationId xmlns:a16="http://schemas.microsoft.com/office/drawing/2014/main" id="{9D499CDE-BA11-4F01-BE9C-FD98B10DD91C}"/>
            </a:ext>
          </a:extLst>
        </xdr:cNvPr>
        <xdr:cNvSpPr>
          <a:spLocks noChangeArrowheads="1"/>
        </xdr:cNvSpPr>
      </xdr:nvSpPr>
      <xdr:spPr bwMode="auto">
        <a:xfrm>
          <a:off x="344805" y="1666875"/>
          <a:ext cx="2461260" cy="2623185"/>
        </a:xfrm>
        <a:prstGeom prst="rect">
          <a:avLst/>
        </a:prstGeom>
        <a:noFill/>
        <a:ln w="63500" algn="ctr">
          <a:solidFill>
            <a:srgbClr val="0000FF"/>
          </a:solidFill>
          <a:round/>
          <a:headEnd/>
          <a:tailEnd/>
        </a:ln>
      </xdr:spPr>
    </xdr:sp>
    <xdr:clientData/>
  </xdr:twoCellAnchor>
  <xdr:twoCellAnchor editAs="oneCell">
    <xdr:from>
      <xdr:col>1</xdr:col>
      <xdr:colOff>28575</xdr:colOff>
      <xdr:row>5</xdr:row>
      <xdr:rowOff>95250</xdr:rowOff>
    </xdr:from>
    <xdr:to>
      <xdr:col>4</xdr:col>
      <xdr:colOff>609600</xdr:colOff>
      <xdr:row>14</xdr:row>
      <xdr:rowOff>266700</xdr:rowOff>
    </xdr:to>
    <xdr:pic>
      <xdr:nvPicPr>
        <xdr:cNvPr id="4" name="図 8">
          <a:extLst>
            <a:ext uri="{FF2B5EF4-FFF2-40B4-BE49-F238E27FC236}">
              <a16:creationId xmlns:a16="http://schemas.microsoft.com/office/drawing/2014/main" id="{40203A09-3051-4C81-9AE4-2738E38FAD01}"/>
            </a:ext>
          </a:extLst>
        </xdr:cNvPr>
        <xdr:cNvPicPr>
          <a:picLocks noChangeAspect="1"/>
        </xdr:cNvPicPr>
      </xdr:nvPicPr>
      <xdr:blipFill>
        <a:blip xmlns:r="http://schemas.openxmlformats.org/officeDocument/2006/relationships" r:embed="rId1" cstate="print"/>
        <a:srcRect/>
        <a:stretch>
          <a:fillRect/>
        </a:stretch>
      </xdr:blipFill>
      <xdr:spPr bwMode="auto">
        <a:xfrm>
          <a:off x="363855" y="1733550"/>
          <a:ext cx="2432685" cy="2510790"/>
        </a:xfrm>
        <a:prstGeom prst="rect">
          <a:avLst/>
        </a:prstGeom>
        <a:noFill/>
        <a:ln w="9525">
          <a:noFill/>
          <a:miter lim="800000"/>
          <a:headEnd/>
          <a:tailEnd/>
        </a:ln>
      </xdr:spPr>
    </xdr:pic>
    <xdr:clientData/>
  </xdr:twoCellAnchor>
  <xdr:twoCellAnchor editAs="oneCell">
    <xdr:from>
      <xdr:col>0</xdr:col>
      <xdr:colOff>144379</xdr:colOff>
      <xdr:row>16</xdr:row>
      <xdr:rowOff>144378</xdr:rowOff>
    </xdr:from>
    <xdr:to>
      <xdr:col>5</xdr:col>
      <xdr:colOff>521369</xdr:colOff>
      <xdr:row>24</xdr:row>
      <xdr:rowOff>441157</xdr:rowOff>
    </xdr:to>
    <xdr:pic>
      <xdr:nvPicPr>
        <xdr:cNvPr id="5" name="図 11">
          <a:extLst>
            <a:ext uri="{FF2B5EF4-FFF2-40B4-BE49-F238E27FC236}">
              <a16:creationId xmlns:a16="http://schemas.microsoft.com/office/drawing/2014/main" id="{699F0AE0-1583-47E0-AA8A-E09939C9F00D}"/>
            </a:ext>
          </a:extLst>
        </xdr:cNvPr>
        <xdr:cNvPicPr>
          <a:picLocks noChangeAspect="1"/>
        </xdr:cNvPicPr>
      </xdr:nvPicPr>
      <xdr:blipFill>
        <a:blip xmlns:r="http://schemas.openxmlformats.org/officeDocument/2006/relationships" r:embed="rId2" cstate="print"/>
        <a:srcRect/>
        <a:stretch>
          <a:fillRect/>
        </a:stretch>
      </xdr:blipFill>
      <xdr:spPr bwMode="auto">
        <a:xfrm>
          <a:off x="144379" y="4670658"/>
          <a:ext cx="3181150" cy="2491339"/>
        </a:xfrm>
        <a:prstGeom prst="rect">
          <a:avLst/>
        </a:prstGeom>
        <a:noFill/>
        <a:ln w="9525">
          <a:noFill/>
          <a:miter lim="800000"/>
          <a:headEnd/>
          <a:tailEnd/>
        </a:ln>
      </xdr:spPr>
    </xdr:pic>
    <xdr:clientData/>
  </xdr:twoCellAnchor>
  <xdr:twoCellAnchor>
    <xdr:from>
      <xdr:col>2</xdr:col>
      <xdr:colOff>556962</xdr:colOff>
      <xdr:row>18</xdr:row>
      <xdr:rowOff>36696</xdr:rowOff>
    </xdr:from>
    <xdr:to>
      <xdr:col>5</xdr:col>
      <xdr:colOff>312821</xdr:colOff>
      <xdr:row>19</xdr:row>
      <xdr:rowOff>304800</xdr:rowOff>
    </xdr:to>
    <xdr:sp macro="" textlink="">
      <xdr:nvSpPr>
        <xdr:cNvPr id="6" name="Text Box 5">
          <a:extLst>
            <a:ext uri="{FF2B5EF4-FFF2-40B4-BE49-F238E27FC236}">
              <a16:creationId xmlns:a16="http://schemas.microsoft.com/office/drawing/2014/main" id="{8643CA2C-47D4-4C2D-A379-49BC45E07DFB}"/>
            </a:ext>
          </a:extLst>
        </xdr:cNvPr>
        <xdr:cNvSpPr txBox="1">
          <a:spLocks noChangeArrowheads="1"/>
        </xdr:cNvSpPr>
      </xdr:nvSpPr>
      <xdr:spPr bwMode="auto">
        <a:xfrm>
          <a:off x="1509462" y="4883016"/>
          <a:ext cx="1607519" cy="435744"/>
        </a:xfrm>
        <a:prstGeom prst="rect">
          <a:avLst/>
        </a:prstGeom>
        <a:solidFill>
          <a:srgbClr val="FFFFFF"/>
        </a:solidFill>
        <a:ln w="9525">
          <a:solidFill>
            <a:srgbClr val="000000"/>
          </a:solid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FF0000"/>
              </a:solidFill>
              <a:latin typeface="ＭＳ Ｐゴシック"/>
              <a:ea typeface="ＭＳ Ｐゴシック"/>
            </a:rPr>
            <a:t>細菌性原因菌のトップ</a:t>
          </a:r>
        </a:p>
      </xdr:txBody>
    </xdr:sp>
    <xdr:clientData/>
  </xdr:twoCellAnchor>
  <xdr:twoCellAnchor>
    <xdr:from>
      <xdr:col>1</xdr:col>
      <xdr:colOff>285750</xdr:colOff>
      <xdr:row>6</xdr:row>
      <xdr:rowOff>180975</xdr:rowOff>
    </xdr:from>
    <xdr:to>
      <xdr:col>1</xdr:col>
      <xdr:colOff>628650</xdr:colOff>
      <xdr:row>7</xdr:row>
      <xdr:rowOff>152400</xdr:rowOff>
    </xdr:to>
    <xdr:sp macro="" textlink="">
      <xdr:nvSpPr>
        <xdr:cNvPr id="7" name="Text Box 6">
          <a:extLst>
            <a:ext uri="{FF2B5EF4-FFF2-40B4-BE49-F238E27FC236}">
              <a16:creationId xmlns:a16="http://schemas.microsoft.com/office/drawing/2014/main" id="{FF58D007-B5BB-46F4-9CF9-B7984A2421A7}"/>
            </a:ext>
          </a:extLst>
        </xdr:cNvPr>
        <xdr:cNvSpPr txBox="1">
          <a:spLocks noChangeArrowheads="1"/>
        </xdr:cNvSpPr>
      </xdr:nvSpPr>
      <xdr:spPr bwMode="auto">
        <a:xfrm>
          <a:off x="621030" y="2093595"/>
          <a:ext cx="327660" cy="245745"/>
        </a:xfrm>
        <a:prstGeom prst="rect">
          <a:avLst/>
        </a:prstGeom>
        <a:solidFill>
          <a:srgbClr val="FFFFFF"/>
        </a:solidFill>
        <a:ln w="9525">
          <a:noFill/>
          <a:miter lim="800000"/>
          <a:headEnd/>
          <a:tailEnd/>
        </a:ln>
      </xdr:spPr>
      <xdr:txBody>
        <a:bodyPr vertOverflow="clip" wrap="square" lIns="0" tIns="18288" rIns="36576" bIns="0" anchor="t" upright="1"/>
        <a:lstStyle/>
        <a:p>
          <a:pPr algn="r" rtl="0">
            <a:defRPr sz="1000"/>
          </a:pPr>
          <a:r>
            <a:rPr lang="ja-JP" altLang="en-US" sz="1100" b="1" i="0" u="none" strike="noStrike" baseline="0">
              <a:solidFill>
                <a:srgbClr val="000000"/>
              </a:solidFill>
              <a:latin typeface="ＭＳ Ｐゴシック"/>
              <a:ea typeface="ＭＳ Ｐゴシック"/>
            </a:rPr>
            <a:t>カン</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0</xdr:col>
      <xdr:colOff>0</xdr:colOff>
      <xdr:row>36</xdr:row>
      <xdr:rowOff>0</xdr:rowOff>
    </xdr:from>
    <xdr:ext cx="47625" cy="9525"/>
    <xdr:pic>
      <xdr:nvPicPr>
        <xdr:cNvPr id="2" name="図 4" descr="http://www1.pref.shimane.lg.jp/contents/kansen/dis/zensu/sp.gif">
          <a:extLst>
            <a:ext uri="{FF2B5EF4-FFF2-40B4-BE49-F238E27FC236}">
              <a16:creationId xmlns:a16="http://schemas.microsoft.com/office/drawing/2014/main" id="{D0BF3FAD-8B78-4829-B409-A1954F13E75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737860"/>
          <a:ext cx="47625" cy="9525"/>
        </a:xfrm>
        <a:prstGeom prst="rect">
          <a:avLst/>
        </a:prstGeom>
        <a:noFill/>
        <a:ln w="9525">
          <a:noFill/>
          <a:miter lim="800000"/>
          <a:headEnd/>
          <a:tailEnd/>
        </a:ln>
      </xdr:spPr>
    </xdr:pic>
    <xdr:clientData/>
  </xdr:oneCellAnchor>
  <xdr:twoCellAnchor>
    <xdr:from>
      <xdr:col>6</xdr:col>
      <xdr:colOff>457199</xdr:colOff>
      <xdr:row>24</xdr:row>
      <xdr:rowOff>66675</xdr:rowOff>
    </xdr:from>
    <xdr:to>
      <xdr:col>9</xdr:col>
      <xdr:colOff>447674</xdr:colOff>
      <xdr:row>26</xdr:row>
      <xdr:rowOff>811</xdr:rowOff>
    </xdr:to>
    <xdr:sp macro="" textlink="">
      <xdr:nvSpPr>
        <xdr:cNvPr id="3" name="テキスト ボックス 2">
          <a:extLst>
            <a:ext uri="{FF2B5EF4-FFF2-40B4-BE49-F238E27FC236}">
              <a16:creationId xmlns:a16="http://schemas.microsoft.com/office/drawing/2014/main" id="{9874C449-DF02-47AB-A1B5-1BE9F751027B}"/>
            </a:ext>
          </a:extLst>
        </xdr:cNvPr>
        <xdr:cNvSpPr txBox="1"/>
      </xdr:nvSpPr>
      <xdr:spPr>
        <a:xfrm>
          <a:off x="3284219" y="3815715"/>
          <a:ext cx="1384935" cy="238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16</xdr:row>
      <xdr:rowOff>0</xdr:rowOff>
    </xdr:from>
    <xdr:to>
      <xdr:col>24</xdr:col>
      <xdr:colOff>851</xdr:colOff>
      <xdr:row>22</xdr:row>
      <xdr:rowOff>90488</xdr:rowOff>
    </xdr:to>
    <xdr:cxnSp macro="">
      <xdr:nvCxnSpPr>
        <xdr:cNvPr id="4" name="直線矢印コネクタ 3">
          <a:extLst>
            <a:ext uri="{FF2B5EF4-FFF2-40B4-BE49-F238E27FC236}">
              <a16:creationId xmlns:a16="http://schemas.microsoft.com/office/drawing/2014/main" id="{5BE9AAA2-3CF1-4EB9-ADD2-016A5D44ED73}"/>
            </a:ext>
          </a:extLst>
        </xdr:cNvPr>
        <xdr:cNvCxnSpPr>
          <a:stCxn id="5" idx="1"/>
        </xdr:cNvCxnSpPr>
      </xdr:nvCxnSpPr>
      <xdr:spPr>
        <a:xfrm flipV="1">
          <a:off x="9925050" y="3025140"/>
          <a:ext cx="1300061" cy="42576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20</xdr:row>
      <xdr:rowOff>95250</xdr:rowOff>
    </xdr:from>
    <xdr:to>
      <xdr:col>27</xdr:col>
      <xdr:colOff>171450</xdr:colOff>
      <xdr:row>24</xdr:row>
      <xdr:rowOff>28575</xdr:rowOff>
    </xdr:to>
    <xdr:sp macro="" textlink="">
      <xdr:nvSpPr>
        <xdr:cNvPr id="5" name="テキスト ボックス 4">
          <a:extLst>
            <a:ext uri="{FF2B5EF4-FFF2-40B4-BE49-F238E27FC236}">
              <a16:creationId xmlns:a16="http://schemas.microsoft.com/office/drawing/2014/main" id="{45ED006D-DD6E-4DF8-A09F-29C04193D3D4}"/>
            </a:ext>
          </a:extLst>
        </xdr:cNvPr>
        <xdr:cNvSpPr txBox="1"/>
      </xdr:nvSpPr>
      <xdr:spPr>
        <a:xfrm>
          <a:off x="9925050" y="3120390"/>
          <a:ext cx="286512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12</xdr:row>
      <xdr:rowOff>9525</xdr:rowOff>
    </xdr:from>
    <xdr:to>
      <xdr:col>31</xdr:col>
      <xdr:colOff>613410</xdr:colOff>
      <xdr:row>16</xdr:row>
      <xdr:rowOff>0</xdr:rowOff>
    </xdr:to>
    <xdr:grpSp>
      <xdr:nvGrpSpPr>
        <xdr:cNvPr id="6" name="グループ化 8580">
          <a:extLst>
            <a:ext uri="{FF2B5EF4-FFF2-40B4-BE49-F238E27FC236}">
              <a16:creationId xmlns:a16="http://schemas.microsoft.com/office/drawing/2014/main" id="{A1FB5C9D-4D8F-41EE-8774-C92108824141}"/>
            </a:ext>
          </a:extLst>
        </xdr:cNvPr>
        <xdr:cNvGrpSpPr>
          <a:grpSpLocks/>
        </xdr:cNvGrpSpPr>
      </xdr:nvGrpSpPr>
      <xdr:grpSpPr bwMode="auto">
        <a:xfrm>
          <a:off x="12094288" y="2672244"/>
          <a:ext cx="3476583" cy="452812"/>
          <a:chOff x="13125451" y="1438276"/>
          <a:chExt cx="3733799" cy="628650"/>
        </a:xfrm>
      </xdr:grpSpPr>
      <xdr:sp macro="" textlink="">
        <xdr:nvSpPr>
          <xdr:cNvPr id="7" name="テキスト ボックス 6">
            <a:extLst>
              <a:ext uri="{FF2B5EF4-FFF2-40B4-BE49-F238E27FC236}">
                <a16:creationId xmlns:a16="http://schemas.microsoft.com/office/drawing/2014/main" id="{369D07B1-2BE8-B005-7442-FCBB27DC269E}"/>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EEF2FA7D-E6F0-ECF9-D8A0-55043142E6B4}"/>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13</xdr:row>
      <xdr:rowOff>129541</xdr:rowOff>
    </xdr:from>
    <xdr:to>
      <xdr:col>13</xdr:col>
      <xdr:colOff>447675</xdr:colOff>
      <xdr:row>23</xdr:row>
      <xdr:rowOff>190501</xdr:rowOff>
    </xdr:to>
    <xdr:grpSp>
      <xdr:nvGrpSpPr>
        <xdr:cNvPr id="9" name="グループ化 8584">
          <a:extLst>
            <a:ext uri="{FF2B5EF4-FFF2-40B4-BE49-F238E27FC236}">
              <a16:creationId xmlns:a16="http://schemas.microsoft.com/office/drawing/2014/main" id="{AD25D3A4-E7CF-4BE7-9153-B13E42E8A083}"/>
            </a:ext>
          </a:extLst>
        </xdr:cNvPr>
        <xdr:cNvGrpSpPr>
          <a:grpSpLocks/>
        </xdr:cNvGrpSpPr>
      </xdr:nvGrpSpPr>
      <xdr:grpSpPr bwMode="auto">
        <a:xfrm>
          <a:off x="4198620" y="3023429"/>
          <a:ext cx="2370740" cy="805836"/>
          <a:chOff x="4514850" y="1800225"/>
          <a:chExt cx="2619375" cy="1809750"/>
        </a:xfrm>
      </xdr:grpSpPr>
      <xdr:sp macro="" textlink="">
        <xdr:nvSpPr>
          <xdr:cNvPr id="10" name="テキスト ボックス 9">
            <a:extLst>
              <a:ext uri="{FF2B5EF4-FFF2-40B4-BE49-F238E27FC236}">
                <a16:creationId xmlns:a16="http://schemas.microsoft.com/office/drawing/2014/main" id="{7ABD20E2-3584-7111-C688-E2BBD454D021}"/>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B028657F-0923-CEB3-13FA-9782CECAE55B}"/>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16</xdr:row>
      <xdr:rowOff>0</xdr:rowOff>
    </xdr:from>
    <xdr:to>
      <xdr:col>9</xdr:col>
      <xdr:colOff>68580</xdr:colOff>
      <xdr:row>23</xdr:row>
      <xdr:rowOff>190500</xdr:rowOff>
    </xdr:to>
    <xdr:grpSp>
      <xdr:nvGrpSpPr>
        <xdr:cNvPr id="12" name="グループ化 8588">
          <a:extLst>
            <a:ext uri="{FF2B5EF4-FFF2-40B4-BE49-F238E27FC236}">
              <a16:creationId xmlns:a16="http://schemas.microsoft.com/office/drawing/2014/main" id="{AD6FB91A-FC0A-431C-AE93-C95D7FDA015E}"/>
            </a:ext>
          </a:extLst>
        </xdr:cNvPr>
        <xdr:cNvGrpSpPr>
          <a:grpSpLocks/>
        </xdr:cNvGrpSpPr>
      </xdr:nvGrpSpPr>
      <xdr:grpSpPr bwMode="auto">
        <a:xfrm>
          <a:off x="2575389" y="3125056"/>
          <a:ext cx="1765528" cy="704208"/>
          <a:chOff x="2697628" y="2705100"/>
          <a:chExt cx="1969622" cy="904876"/>
        </a:xfrm>
      </xdr:grpSpPr>
      <xdr:sp macro="" textlink="">
        <xdr:nvSpPr>
          <xdr:cNvPr id="13" name="テキスト ボックス 12">
            <a:extLst>
              <a:ext uri="{FF2B5EF4-FFF2-40B4-BE49-F238E27FC236}">
                <a16:creationId xmlns:a16="http://schemas.microsoft.com/office/drawing/2014/main" id="{D1644F0A-6F85-2AC0-63E7-16EE67D92D0D}"/>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5783C007-B86C-84C9-EAD4-5A9AE3A2C294}"/>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187960</xdr:colOff>
      <xdr:row>26</xdr:row>
      <xdr:rowOff>39794</xdr:rowOff>
    </xdr:from>
    <xdr:to>
      <xdr:col>14</xdr:col>
      <xdr:colOff>5080</xdr:colOff>
      <xdr:row>53</xdr:row>
      <xdr:rowOff>85514</xdr:rowOff>
    </xdr:to>
    <xdr:graphicFrame macro="">
      <xdr:nvGraphicFramePr>
        <xdr:cNvPr id="15" name="グラフ 14">
          <a:extLst>
            <a:ext uri="{FF2B5EF4-FFF2-40B4-BE49-F238E27FC236}">
              <a16:creationId xmlns:a16="http://schemas.microsoft.com/office/drawing/2014/main" id="{8AFFB15A-B59B-446B-B3EE-D335EE6590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59266</xdr:colOff>
      <xdr:row>26</xdr:row>
      <xdr:rowOff>45720</xdr:rowOff>
    </xdr:from>
    <xdr:to>
      <xdr:col>28</xdr:col>
      <xdr:colOff>126152</xdr:colOff>
      <xdr:row>53</xdr:row>
      <xdr:rowOff>114300</xdr:rowOff>
    </xdr:to>
    <xdr:graphicFrame macro="">
      <xdr:nvGraphicFramePr>
        <xdr:cNvPr id="16" name="グラフ 15">
          <a:extLst>
            <a:ext uri="{FF2B5EF4-FFF2-40B4-BE49-F238E27FC236}">
              <a16:creationId xmlns:a16="http://schemas.microsoft.com/office/drawing/2014/main" id="{65600D1D-0D0E-4857-B616-BC62B2EF26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18</xdr:col>
      <xdr:colOff>196921</xdr:colOff>
      <xdr:row>24</xdr:row>
      <xdr:rowOff>8562</xdr:rowOff>
    </xdr:from>
    <xdr:to>
      <xdr:col>22</xdr:col>
      <xdr:colOff>368158</xdr:colOff>
      <xdr:row>42</xdr:row>
      <xdr:rowOff>25685</xdr:rowOff>
    </xdr:to>
    <xdr:cxnSp macro="">
      <xdr:nvCxnSpPr>
        <xdr:cNvPr id="18" name="直線矢印コネクタ 17">
          <a:extLst>
            <a:ext uri="{FF2B5EF4-FFF2-40B4-BE49-F238E27FC236}">
              <a16:creationId xmlns:a16="http://schemas.microsoft.com/office/drawing/2014/main" id="{D21625EA-34DF-4C50-B7D6-2A0A7EA30A32}"/>
            </a:ext>
          </a:extLst>
        </xdr:cNvPr>
        <xdr:cNvCxnSpPr/>
      </xdr:nvCxnSpPr>
      <xdr:spPr>
        <a:xfrm>
          <a:off x="8835775" y="4066854"/>
          <a:ext cx="2020585" cy="3159303"/>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77056</xdr:colOff>
      <xdr:row>24</xdr:row>
      <xdr:rowOff>17124</xdr:rowOff>
    </xdr:from>
    <xdr:to>
      <xdr:col>8</xdr:col>
      <xdr:colOff>308225</xdr:colOff>
      <xdr:row>34</xdr:row>
      <xdr:rowOff>34247</xdr:rowOff>
    </xdr:to>
    <xdr:cxnSp macro="">
      <xdr:nvCxnSpPr>
        <xdr:cNvPr id="19" name="直線矢印コネクタ 18">
          <a:extLst>
            <a:ext uri="{FF2B5EF4-FFF2-40B4-BE49-F238E27FC236}">
              <a16:creationId xmlns:a16="http://schemas.microsoft.com/office/drawing/2014/main" id="{D249B7C0-7F55-40B6-935B-264CF8BDD566}"/>
            </a:ext>
          </a:extLst>
        </xdr:cNvPr>
        <xdr:cNvCxnSpPr/>
      </xdr:nvCxnSpPr>
      <xdr:spPr>
        <a:xfrm>
          <a:off x="2037708" y="4075416"/>
          <a:ext cx="2080517" cy="1789415"/>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10</xdr:col>
      <xdr:colOff>91340</xdr:colOff>
      <xdr:row>24</xdr:row>
      <xdr:rowOff>69276</xdr:rowOff>
    </xdr:from>
    <xdr:to>
      <xdr:col>16</xdr:col>
      <xdr:colOff>72713</xdr:colOff>
      <xdr:row>29</xdr:row>
      <xdr:rowOff>3982</xdr:rowOff>
    </xdr:to>
    <xdr:sp macro="" textlink="">
      <xdr:nvSpPr>
        <xdr:cNvPr id="22" name="吹き出し: 折線 21">
          <a:extLst>
            <a:ext uri="{FF2B5EF4-FFF2-40B4-BE49-F238E27FC236}">
              <a16:creationId xmlns:a16="http://schemas.microsoft.com/office/drawing/2014/main" id="{8A32EA83-7289-2A49-BFC3-05E401CCD300}"/>
            </a:ext>
          </a:extLst>
        </xdr:cNvPr>
        <xdr:cNvSpPr/>
      </xdr:nvSpPr>
      <xdr:spPr>
        <a:xfrm>
          <a:off x="4835164" y="4140747"/>
          <a:ext cx="2969608" cy="734059"/>
        </a:xfrm>
        <a:prstGeom prst="borderCallout2">
          <a:avLst>
            <a:gd name="adj1" fmla="val 21976"/>
            <a:gd name="adj2" fmla="val 394"/>
            <a:gd name="adj3" fmla="val 18751"/>
            <a:gd name="adj4" fmla="val -485"/>
            <a:gd name="adj5" fmla="val 13890"/>
            <a:gd name="adj6" fmla="val 236"/>
          </a:avLst>
        </a:prstGeom>
        <a:solidFill>
          <a:schemeClr val="accent4">
            <a:lumMod val="20000"/>
            <a:lumOff val="80000"/>
          </a:schemeClr>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コロナ５類移行に伴う　人の往来の増加、会食機会の増加。食肉原材不足から　衛生度合いの低い原材料の市場への放出</a:t>
          </a:r>
          <a:r>
            <a:rPr kumimoji="1" lang="en-US" altLang="ja-JP" sz="1100" b="1"/>
            <a:t>?</a:t>
          </a:r>
          <a:endParaRPr kumimoji="1" lang="ja-JP" altLang="en-US" sz="1100" b="1"/>
        </a:p>
      </xdr:txBody>
    </xdr:sp>
    <xdr:clientData/>
  </xdr:twoCellAnchor>
  <xdr:twoCellAnchor>
    <xdr:from>
      <xdr:col>6</xdr:col>
      <xdr:colOff>355600</xdr:colOff>
      <xdr:row>7</xdr:row>
      <xdr:rowOff>182880</xdr:rowOff>
    </xdr:from>
    <xdr:to>
      <xdr:col>10</xdr:col>
      <xdr:colOff>143934</xdr:colOff>
      <xdr:row>25</xdr:row>
      <xdr:rowOff>25400</xdr:rowOff>
    </xdr:to>
    <xdr:cxnSp macro="">
      <xdr:nvCxnSpPr>
        <xdr:cNvPr id="24" name="直線矢印コネクタ 23">
          <a:extLst>
            <a:ext uri="{FF2B5EF4-FFF2-40B4-BE49-F238E27FC236}">
              <a16:creationId xmlns:a16="http://schemas.microsoft.com/office/drawing/2014/main" id="{7550AFDD-42A5-9905-4905-A7277AED0E56}"/>
            </a:ext>
          </a:extLst>
        </xdr:cNvPr>
        <xdr:cNvCxnSpPr/>
      </xdr:nvCxnSpPr>
      <xdr:spPr>
        <a:xfrm flipH="1" flipV="1">
          <a:off x="3259667" y="1723813"/>
          <a:ext cx="1651000" cy="2577254"/>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18</xdr:col>
      <xdr:colOff>111303</xdr:colOff>
      <xdr:row>6</xdr:row>
      <xdr:rowOff>231169</xdr:rowOff>
    </xdr:from>
    <xdr:to>
      <xdr:col>24</xdr:col>
      <xdr:colOff>136989</xdr:colOff>
      <xdr:row>23</xdr:row>
      <xdr:rowOff>0</xdr:rowOff>
    </xdr:to>
    <xdr:cxnSp macro="">
      <xdr:nvCxnSpPr>
        <xdr:cNvPr id="23" name="直線矢印コネクタ 22">
          <a:extLst>
            <a:ext uri="{FF2B5EF4-FFF2-40B4-BE49-F238E27FC236}">
              <a16:creationId xmlns:a16="http://schemas.microsoft.com/office/drawing/2014/main" id="{7A29144E-041C-9143-99EF-12ABB118F1F4}"/>
            </a:ext>
          </a:extLst>
        </xdr:cNvPr>
        <xdr:cNvCxnSpPr/>
      </xdr:nvCxnSpPr>
      <xdr:spPr>
        <a:xfrm flipV="1">
          <a:off x="8750157" y="1489753"/>
          <a:ext cx="2799708" cy="2149011"/>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49306</xdr:colOff>
      <xdr:row>0</xdr:row>
      <xdr:rowOff>13335</xdr:rowOff>
    </xdr:from>
    <xdr:to>
      <xdr:col>2</xdr:col>
      <xdr:colOff>245204</xdr:colOff>
      <xdr:row>0</xdr:row>
      <xdr:rowOff>230505</xdr:rowOff>
    </xdr:to>
    <xdr:pic>
      <xdr:nvPicPr>
        <xdr:cNvPr id="2" name="図 1" descr="感染症・食中毒情報">
          <a:extLst>
            <a:ext uri="{FF2B5EF4-FFF2-40B4-BE49-F238E27FC236}">
              <a16:creationId xmlns:a16="http://schemas.microsoft.com/office/drawing/2014/main" id="{F3DC39EB-F9B0-439D-9039-ED38C533729B}"/>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49306" y="13335"/>
          <a:ext cx="2303817" cy="217170"/>
        </a:xfrm>
        <a:prstGeom prst="rect">
          <a:avLst/>
        </a:prstGeom>
        <a:noFill/>
        <a:ln w="9525">
          <a:noFill/>
          <a:miter lim="800000"/>
          <a:headEnd/>
          <a:tailEnd/>
        </a:ln>
      </xdr:spPr>
    </xdr:pic>
    <xdr:clientData/>
  </xdr:twoCellAnchor>
  <xdr:twoCellAnchor editAs="oneCell">
    <xdr:from>
      <xdr:col>2</xdr:col>
      <xdr:colOff>0</xdr:colOff>
      <xdr:row>14</xdr:row>
      <xdr:rowOff>42499</xdr:rowOff>
    </xdr:from>
    <xdr:to>
      <xdr:col>2</xdr:col>
      <xdr:colOff>4015740</xdr:colOff>
      <xdr:row>32</xdr:row>
      <xdr:rowOff>111296</xdr:rowOff>
    </xdr:to>
    <xdr:pic>
      <xdr:nvPicPr>
        <xdr:cNvPr id="4" name="図 3">
          <a:extLst>
            <a:ext uri="{FF2B5EF4-FFF2-40B4-BE49-F238E27FC236}">
              <a16:creationId xmlns:a16="http://schemas.microsoft.com/office/drawing/2014/main" id="{97011A40-1827-7400-B539-E343BE6C95D1}"/>
            </a:ext>
          </a:extLst>
        </xdr:cNvPr>
        <xdr:cNvPicPr>
          <a:picLocks noChangeAspect="1"/>
        </xdr:cNvPicPr>
      </xdr:nvPicPr>
      <xdr:blipFill>
        <a:blip xmlns:r="http://schemas.openxmlformats.org/officeDocument/2006/relationships" r:embed="rId2"/>
        <a:stretch>
          <a:fillRect/>
        </a:stretch>
      </xdr:blipFill>
      <xdr:spPr>
        <a:xfrm>
          <a:off x="2110740" y="7350079"/>
          <a:ext cx="4015740" cy="321585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45</xdr:row>
      <xdr:rowOff>0</xdr:rowOff>
    </xdr:from>
    <xdr:to>
      <xdr:col>2</xdr:col>
      <xdr:colOff>5687291</xdr:colOff>
      <xdr:row>47</xdr:row>
      <xdr:rowOff>98639</xdr:rowOff>
    </xdr:to>
    <xdr:pic>
      <xdr:nvPicPr>
        <xdr:cNvPr id="2" name="図 1">
          <a:extLst>
            <a:ext uri="{FF2B5EF4-FFF2-40B4-BE49-F238E27FC236}">
              <a16:creationId xmlns:a16="http://schemas.microsoft.com/office/drawing/2014/main" id="{14342ABA-C66C-7E43-719D-F8D7C2C5B425}"/>
            </a:ext>
          </a:extLst>
        </xdr:cNvPr>
        <xdr:cNvPicPr>
          <a:picLocks noChangeAspect="1"/>
        </xdr:cNvPicPr>
      </xdr:nvPicPr>
      <xdr:blipFill>
        <a:blip xmlns:r="http://schemas.openxmlformats.org/officeDocument/2006/relationships" r:embed="rId1"/>
        <a:stretch>
          <a:fillRect/>
        </a:stretch>
      </xdr:blipFill>
      <xdr:spPr>
        <a:xfrm>
          <a:off x="2826327" y="13314218"/>
          <a:ext cx="5687291" cy="59740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11</xdr:col>
      <xdr:colOff>392546</xdr:colOff>
      <xdr:row>6</xdr:row>
      <xdr:rowOff>415637</xdr:rowOff>
    </xdr:from>
    <xdr:to>
      <xdr:col>13</xdr:col>
      <xdr:colOff>5969001</xdr:colOff>
      <xdr:row>6</xdr:row>
      <xdr:rowOff>3567546</xdr:rowOff>
    </xdr:to>
    <xdr:sp macro="" textlink="">
      <xdr:nvSpPr>
        <xdr:cNvPr id="2" name="テキスト ボックス 1">
          <a:extLst>
            <a:ext uri="{FF2B5EF4-FFF2-40B4-BE49-F238E27FC236}">
              <a16:creationId xmlns:a16="http://schemas.microsoft.com/office/drawing/2014/main" id="{1C908435-738A-5302-8326-0840AF7402B0}"/>
            </a:ext>
          </a:extLst>
        </xdr:cNvPr>
        <xdr:cNvSpPr txBox="1"/>
      </xdr:nvSpPr>
      <xdr:spPr>
        <a:xfrm>
          <a:off x="7123546" y="9444182"/>
          <a:ext cx="6800273" cy="31519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400" b="1">
              <a:solidFill>
                <a:sysClr val="windowText" lastClr="000000"/>
              </a:solidFill>
              <a:latin typeface="游ゴシック" panose="020B0400000000000000" pitchFamily="50" charset="-128"/>
              <a:ea typeface="游ゴシック" panose="020B0400000000000000" pitchFamily="50" charset="-128"/>
            </a:rPr>
            <a:t>ダゾメット、メタム及びメチルイソチオシアネート</a:t>
          </a:r>
          <a:r>
            <a:rPr kumimoji="1" lang="en-US" altLang="ja-JP" sz="1400" b="1">
              <a:solidFill>
                <a:sysClr val="windowText" lastClr="000000"/>
              </a:solidFill>
              <a:latin typeface="游ゴシック" panose="020B0400000000000000" pitchFamily="50" charset="-128"/>
              <a:ea typeface="游ゴシック" panose="020B0400000000000000" pitchFamily="50" charset="-128"/>
            </a:rPr>
            <a:t>(</a:t>
          </a:r>
          <a:r>
            <a:rPr kumimoji="1" lang="ja-JP" altLang="en-US" sz="1400" b="1">
              <a:solidFill>
                <a:sysClr val="windowText" lastClr="000000"/>
              </a:solidFill>
              <a:latin typeface="游ゴシック" panose="020B0400000000000000" pitchFamily="50" charset="-128"/>
              <a:ea typeface="游ゴシック" panose="020B0400000000000000" pitchFamily="50" charset="-128"/>
            </a:rPr>
            <a:t>農薬</a:t>
          </a:r>
          <a:r>
            <a:rPr kumimoji="1" lang="en-US" altLang="ja-JP" sz="1400" b="1">
              <a:solidFill>
                <a:sysClr val="windowText" lastClr="000000"/>
              </a:solidFill>
              <a:latin typeface="游ゴシック" panose="020B0400000000000000" pitchFamily="50" charset="-128"/>
              <a:ea typeface="游ゴシック" panose="020B0400000000000000" pitchFamily="50" charset="-128"/>
            </a:rPr>
            <a:t>)</a:t>
          </a:r>
        </a:p>
        <a:p>
          <a:pPr algn="l"/>
          <a:r>
            <a:rPr kumimoji="1" lang="ja-JP" altLang="en-US" sz="1400" b="1">
              <a:solidFill>
                <a:sysClr val="windowText" lastClr="000000"/>
              </a:solidFill>
              <a:latin typeface="游ゴシック" panose="020B0400000000000000" pitchFamily="50" charset="-128"/>
              <a:ea typeface="游ゴシック" panose="020B0400000000000000" pitchFamily="50" charset="-128"/>
            </a:rPr>
            <a:t>資料</a:t>
          </a:r>
          <a:r>
            <a:rPr kumimoji="1" lang="en-US" altLang="ja-JP" sz="1400" b="1">
              <a:solidFill>
                <a:sysClr val="windowText" lastClr="000000"/>
              </a:solidFill>
              <a:latin typeface="游ゴシック" panose="020B0400000000000000" pitchFamily="50" charset="-128"/>
              <a:ea typeface="游ゴシック" panose="020B0400000000000000" pitchFamily="50" charset="-128"/>
            </a:rPr>
            <a:t>6-1 </a:t>
          </a:r>
          <a:r>
            <a:rPr kumimoji="1" lang="ja-JP" altLang="en-US" sz="1400" b="1">
              <a:solidFill>
                <a:sysClr val="windowText" lastClr="000000"/>
              </a:solidFill>
              <a:latin typeface="游ゴシック" panose="020B0400000000000000" pitchFamily="50" charset="-128"/>
              <a:ea typeface="游ゴシック" panose="020B0400000000000000" pitchFamily="50" charset="-128"/>
            </a:rPr>
            <a:t>農薬・動物用医薬品部会報告書</a:t>
          </a:r>
          <a:r>
            <a:rPr kumimoji="1" lang="en-US" altLang="ja-JP" sz="1400" b="1">
              <a:solidFill>
                <a:sysClr val="windowText" lastClr="000000"/>
              </a:solidFill>
              <a:latin typeface="游ゴシック" panose="020B0400000000000000" pitchFamily="50" charset="-128"/>
              <a:ea typeface="游ゴシック" panose="020B0400000000000000" pitchFamily="50" charset="-128"/>
            </a:rPr>
            <a:t>(</a:t>
          </a:r>
          <a:r>
            <a:rPr kumimoji="1" lang="ja-JP" altLang="en-US" sz="1400" b="1">
              <a:solidFill>
                <a:sysClr val="windowText" lastClr="000000"/>
              </a:solidFill>
              <a:latin typeface="游ゴシック" panose="020B0400000000000000" pitchFamily="50" charset="-128"/>
              <a:ea typeface="游ゴシック" panose="020B0400000000000000" pitchFamily="50" charset="-128"/>
            </a:rPr>
            <a:t>案</a:t>
          </a:r>
          <a:r>
            <a:rPr kumimoji="1" lang="en-US" altLang="ja-JP" sz="1400" b="1">
              <a:solidFill>
                <a:sysClr val="windowText" lastClr="000000"/>
              </a:solidFill>
              <a:latin typeface="游ゴシック" panose="020B0400000000000000" pitchFamily="50" charset="-128"/>
              <a:ea typeface="游ゴシック" panose="020B0400000000000000" pitchFamily="50" charset="-128"/>
            </a:rPr>
            <a:t>) [PDF:1.2MB]</a:t>
          </a:r>
        </a:p>
        <a:p>
          <a:pPr algn="l"/>
          <a:r>
            <a:rPr kumimoji="1" lang="ja-JP" altLang="en-US" sz="1400" b="1">
              <a:solidFill>
                <a:sysClr val="windowText" lastClr="000000"/>
              </a:solidFill>
              <a:latin typeface="游ゴシック" panose="020B0400000000000000" pitchFamily="50" charset="-128"/>
              <a:ea typeface="游ゴシック" panose="020B0400000000000000" pitchFamily="50" charset="-128"/>
            </a:rPr>
            <a:t>資料</a:t>
          </a:r>
          <a:r>
            <a:rPr kumimoji="1" lang="en-US" altLang="ja-JP" sz="1400" b="1">
              <a:solidFill>
                <a:sysClr val="windowText" lastClr="000000"/>
              </a:solidFill>
              <a:latin typeface="游ゴシック" panose="020B0400000000000000" pitchFamily="50" charset="-128"/>
              <a:ea typeface="游ゴシック" panose="020B0400000000000000" pitchFamily="50" charset="-128"/>
            </a:rPr>
            <a:t>6-2 </a:t>
          </a:r>
          <a:r>
            <a:rPr kumimoji="1" lang="ja-JP" altLang="en-US" sz="1400" b="1">
              <a:solidFill>
                <a:sysClr val="windowText" lastClr="000000"/>
              </a:solidFill>
              <a:latin typeface="游ゴシック" panose="020B0400000000000000" pitchFamily="50" charset="-128"/>
              <a:ea typeface="游ゴシック" panose="020B0400000000000000" pitchFamily="50" charset="-128"/>
            </a:rPr>
            <a:t>食品安全委員会における食品健康影響評価結果 </a:t>
          </a:r>
          <a:r>
            <a:rPr kumimoji="1" lang="en-US" altLang="ja-JP" sz="1400" b="1">
              <a:solidFill>
                <a:sysClr val="windowText" lastClr="000000"/>
              </a:solidFill>
              <a:latin typeface="游ゴシック" panose="020B0400000000000000" pitchFamily="50" charset="-128"/>
              <a:ea typeface="游ゴシック" panose="020B0400000000000000" pitchFamily="50" charset="-128"/>
            </a:rPr>
            <a:t>[PDF:2.2MB]</a:t>
          </a:r>
        </a:p>
        <a:p>
          <a:pPr algn="l"/>
          <a:r>
            <a:rPr kumimoji="1" lang="ja-JP" altLang="en-US" sz="1400" b="1">
              <a:solidFill>
                <a:sysClr val="windowText" lastClr="000000"/>
              </a:solidFill>
              <a:latin typeface="游ゴシック" panose="020B0400000000000000" pitchFamily="50" charset="-128"/>
              <a:ea typeface="游ゴシック" panose="020B0400000000000000" pitchFamily="50" charset="-128"/>
            </a:rPr>
            <a:t>フルチアニル</a:t>
          </a:r>
          <a:r>
            <a:rPr kumimoji="1" lang="en-US" altLang="ja-JP" sz="1400" b="1">
              <a:solidFill>
                <a:sysClr val="windowText" lastClr="000000"/>
              </a:solidFill>
              <a:latin typeface="游ゴシック" panose="020B0400000000000000" pitchFamily="50" charset="-128"/>
              <a:ea typeface="游ゴシック" panose="020B0400000000000000" pitchFamily="50" charset="-128"/>
            </a:rPr>
            <a:t>(</a:t>
          </a:r>
          <a:r>
            <a:rPr kumimoji="1" lang="ja-JP" altLang="en-US" sz="1400" b="1">
              <a:solidFill>
                <a:sysClr val="windowText" lastClr="000000"/>
              </a:solidFill>
              <a:latin typeface="游ゴシック" panose="020B0400000000000000" pitchFamily="50" charset="-128"/>
              <a:ea typeface="游ゴシック" panose="020B0400000000000000" pitchFamily="50" charset="-128"/>
            </a:rPr>
            <a:t>農薬</a:t>
          </a:r>
          <a:r>
            <a:rPr kumimoji="1" lang="en-US" altLang="ja-JP" sz="1400" b="1">
              <a:solidFill>
                <a:sysClr val="windowText" lastClr="000000"/>
              </a:solidFill>
              <a:latin typeface="游ゴシック" panose="020B0400000000000000" pitchFamily="50" charset="-128"/>
              <a:ea typeface="游ゴシック" panose="020B0400000000000000" pitchFamily="50" charset="-128"/>
            </a:rPr>
            <a:t>)</a:t>
          </a:r>
        </a:p>
        <a:p>
          <a:pPr algn="l"/>
          <a:r>
            <a:rPr kumimoji="1" lang="ja-JP" altLang="en-US" sz="1400" b="1">
              <a:solidFill>
                <a:sysClr val="windowText" lastClr="000000"/>
              </a:solidFill>
              <a:latin typeface="游ゴシック" panose="020B0400000000000000" pitchFamily="50" charset="-128"/>
              <a:ea typeface="游ゴシック" panose="020B0400000000000000" pitchFamily="50" charset="-128"/>
            </a:rPr>
            <a:t>資料</a:t>
          </a:r>
          <a:r>
            <a:rPr kumimoji="1" lang="en-US" altLang="ja-JP" sz="1400" b="1">
              <a:solidFill>
                <a:sysClr val="windowText" lastClr="000000"/>
              </a:solidFill>
              <a:latin typeface="游ゴシック" panose="020B0400000000000000" pitchFamily="50" charset="-128"/>
              <a:ea typeface="游ゴシック" panose="020B0400000000000000" pitchFamily="50" charset="-128"/>
            </a:rPr>
            <a:t>7-1 </a:t>
          </a:r>
          <a:r>
            <a:rPr kumimoji="1" lang="ja-JP" altLang="en-US" sz="1400" b="1">
              <a:solidFill>
                <a:sysClr val="windowText" lastClr="000000"/>
              </a:solidFill>
              <a:latin typeface="游ゴシック" panose="020B0400000000000000" pitchFamily="50" charset="-128"/>
              <a:ea typeface="游ゴシック" panose="020B0400000000000000" pitchFamily="50" charset="-128"/>
            </a:rPr>
            <a:t>農薬・動物用医薬品部会報告書</a:t>
          </a:r>
          <a:r>
            <a:rPr kumimoji="1" lang="en-US" altLang="ja-JP" sz="1400" b="1">
              <a:solidFill>
                <a:sysClr val="windowText" lastClr="000000"/>
              </a:solidFill>
              <a:latin typeface="游ゴシック" panose="020B0400000000000000" pitchFamily="50" charset="-128"/>
              <a:ea typeface="游ゴシック" panose="020B0400000000000000" pitchFamily="50" charset="-128"/>
            </a:rPr>
            <a:t>(</a:t>
          </a:r>
          <a:r>
            <a:rPr kumimoji="1" lang="ja-JP" altLang="en-US" sz="1400" b="1">
              <a:solidFill>
                <a:sysClr val="windowText" lastClr="000000"/>
              </a:solidFill>
              <a:latin typeface="游ゴシック" panose="020B0400000000000000" pitchFamily="50" charset="-128"/>
              <a:ea typeface="游ゴシック" panose="020B0400000000000000" pitchFamily="50" charset="-128"/>
            </a:rPr>
            <a:t>案</a:t>
          </a:r>
          <a:r>
            <a:rPr kumimoji="1" lang="en-US" altLang="ja-JP" sz="1400" b="1">
              <a:solidFill>
                <a:sysClr val="windowText" lastClr="000000"/>
              </a:solidFill>
              <a:latin typeface="游ゴシック" panose="020B0400000000000000" pitchFamily="50" charset="-128"/>
              <a:ea typeface="游ゴシック" panose="020B0400000000000000" pitchFamily="50" charset="-128"/>
            </a:rPr>
            <a:t>) [PDF:503KB]</a:t>
          </a:r>
        </a:p>
        <a:p>
          <a:pPr algn="l"/>
          <a:r>
            <a:rPr kumimoji="1" lang="ja-JP" altLang="en-US" sz="1400" b="1">
              <a:solidFill>
                <a:sysClr val="windowText" lastClr="000000"/>
              </a:solidFill>
              <a:latin typeface="游ゴシック" panose="020B0400000000000000" pitchFamily="50" charset="-128"/>
              <a:ea typeface="游ゴシック" panose="020B0400000000000000" pitchFamily="50" charset="-128"/>
            </a:rPr>
            <a:t>資料</a:t>
          </a:r>
          <a:r>
            <a:rPr kumimoji="1" lang="en-US" altLang="ja-JP" sz="1400" b="1">
              <a:solidFill>
                <a:sysClr val="windowText" lastClr="000000"/>
              </a:solidFill>
              <a:latin typeface="游ゴシック" panose="020B0400000000000000" pitchFamily="50" charset="-128"/>
              <a:ea typeface="游ゴシック" panose="020B0400000000000000" pitchFamily="50" charset="-128"/>
            </a:rPr>
            <a:t>7-2 </a:t>
          </a:r>
          <a:r>
            <a:rPr kumimoji="1" lang="ja-JP" altLang="en-US" sz="1400" b="1">
              <a:solidFill>
                <a:sysClr val="windowText" lastClr="000000"/>
              </a:solidFill>
              <a:latin typeface="游ゴシック" panose="020B0400000000000000" pitchFamily="50" charset="-128"/>
              <a:ea typeface="游ゴシック" panose="020B0400000000000000" pitchFamily="50" charset="-128"/>
            </a:rPr>
            <a:t>食品安全委員会における食品健康影響評価結果 </a:t>
          </a:r>
          <a:r>
            <a:rPr kumimoji="1" lang="en-US" altLang="ja-JP" sz="1400" b="1">
              <a:solidFill>
                <a:sysClr val="windowText" lastClr="000000"/>
              </a:solidFill>
              <a:latin typeface="游ゴシック" panose="020B0400000000000000" pitchFamily="50" charset="-128"/>
              <a:ea typeface="游ゴシック" panose="020B0400000000000000" pitchFamily="50" charset="-128"/>
            </a:rPr>
            <a:t>[PDF:1.2MB]</a:t>
          </a:r>
        </a:p>
        <a:p>
          <a:pPr algn="l"/>
          <a:r>
            <a:rPr kumimoji="1" lang="ja-JP" altLang="en-US" sz="1400" b="1">
              <a:solidFill>
                <a:sysClr val="windowText" lastClr="000000"/>
              </a:solidFill>
              <a:latin typeface="游ゴシック" panose="020B0400000000000000" pitchFamily="50" charset="-128"/>
              <a:ea typeface="游ゴシック" panose="020B0400000000000000" pitchFamily="50" charset="-128"/>
            </a:rPr>
            <a:t>ホスチアゼート</a:t>
          </a:r>
          <a:r>
            <a:rPr kumimoji="1" lang="en-US" altLang="ja-JP" sz="1400" b="1">
              <a:solidFill>
                <a:sysClr val="windowText" lastClr="000000"/>
              </a:solidFill>
              <a:latin typeface="游ゴシック" panose="020B0400000000000000" pitchFamily="50" charset="-128"/>
              <a:ea typeface="游ゴシック" panose="020B0400000000000000" pitchFamily="50" charset="-128"/>
            </a:rPr>
            <a:t>(</a:t>
          </a:r>
          <a:r>
            <a:rPr kumimoji="1" lang="ja-JP" altLang="en-US" sz="1400" b="1">
              <a:solidFill>
                <a:sysClr val="windowText" lastClr="000000"/>
              </a:solidFill>
              <a:latin typeface="游ゴシック" panose="020B0400000000000000" pitchFamily="50" charset="-128"/>
              <a:ea typeface="游ゴシック" panose="020B0400000000000000" pitchFamily="50" charset="-128"/>
            </a:rPr>
            <a:t>農薬</a:t>
          </a:r>
          <a:r>
            <a:rPr kumimoji="1" lang="en-US" altLang="ja-JP" sz="1400" b="1">
              <a:solidFill>
                <a:sysClr val="windowText" lastClr="000000"/>
              </a:solidFill>
              <a:latin typeface="游ゴシック" panose="020B0400000000000000" pitchFamily="50" charset="-128"/>
              <a:ea typeface="游ゴシック" panose="020B0400000000000000" pitchFamily="50" charset="-128"/>
            </a:rPr>
            <a:t>)</a:t>
          </a:r>
        </a:p>
        <a:p>
          <a:pPr algn="l"/>
          <a:r>
            <a:rPr kumimoji="1" lang="ja-JP" altLang="en-US" sz="1400" b="1">
              <a:solidFill>
                <a:sysClr val="windowText" lastClr="000000"/>
              </a:solidFill>
              <a:latin typeface="游ゴシック" panose="020B0400000000000000" pitchFamily="50" charset="-128"/>
              <a:ea typeface="游ゴシック" panose="020B0400000000000000" pitchFamily="50" charset="-128"/>
            </a:rPr>
            <a:t>資料</a:t>
          </a:r>
          <a:r>
            <a:rPr kumimoji="1" lang="en-US" altLang="ja-JP" sz="1400" b="1">
              <a:solidFill>
                <a:sysClr val="windowText" lastClr="000000"/>
              </a:solidFill>
              <a:latin typeface="游ゴシック" panose="020B0400000000000000" pitchFamily="50" charset="-128"/>
              <a:ea typeface="游ゴシック" panose="020B0400000000000000" pitchFamily="50" charset="-128"/>
            </a:rPr>
            <a:t>8-1 </a:t>
          </a:r>
          <a:r>
            <a:rPr kumimoji="1" lang="ja-JP" altLang="en-US" sz="1400" b="1">
              <a:solidFill>
                <a:sysClr val="windowText" lastClr="000000"/>
              </a:solidFill>
              <a:latin typeface="游ゴシック" panose="020B0400000000000000" pitchFamily="50" charset="-128"/>
              <a:ea typeface="游ゴシック" panose="020B0400000000000000" pitchFamily="50" charset="-128"/>
            </a:rPr>
            <a:t>農薬・動物用医薬品部会報告書</a:t>
          </a:r>
          <a:r>
            <a:rPr kumimoji="1" lang="en-US" altLang="ja-JP" sz="1400" b="1">
              <a:solidFill>
                <a:sysClr val="windowText" lastClr="000000"/>
              </a:solidFill>
              <a:latin typeface="游ゴシック" panose="020B0400000000000000" pitchFamily="50" charset="-128"/>
              <a:ea typeface="游ゴシック" panose="020B0400000000000000" pitchFamily="50" charset="-128"/>
            </a:rPr>
            <a:t>(</a:t>
          </a:r>
          <a:r>
            <a:rPr kumimoji="1" lang="ja-JP" altLang="en-US" sz="1400" b="1">
              <a:solidFill>
                <a:sysClr val="windowText" lastClr="000000"/>
              </a:solidFill>
              <a:latin typeface="游ゴシック" panose="020B0400000000000000" pitchFamily="50" charset="-128"/>
              <a:ea typeface="游ゴシック" panose="020B0400000000000000" pitchFamily="50" charset="-128"/>
            </a:rPr>
            <a:t>案</a:t>
          </a:r>
          <a:r>
            <a:rPr kumimoji="1" lang="en-US" altLang="ja-JP" sz="1400" b="1">
              <a:solidFill>
                <a:sysClr val="windowText" lastClr="000000"/>
              </a:solidFill>
              <a:latin typeface="游ゴシック" panose="020B0400000000000000" pitchFamily="50" charset="-128"/>
              <a:ea typeface="游ゴシック" panose="020B0400000000000000" pitchFamily="50" charset="-128"/>
            </a:rPr>
            <a:t>) [PDF:806KB]</a:t>
          </a:r>
        </a:p>
        <a:p>
          <a:pPr algn="l"/>
          <a:r>
            <a:rPr kumimoji="1" lang="ja-JP" altLang="en-US" sz="1400" b="1">
              <a:solidFill>
                <a:sysClr val="windowText" lastClr="000000"/>
              </a:solidFill>
              <a:latin typeface="游ゴシック" panose="020B0400000000000000" pitchFamily="50" charset="-128"/>
              <a:ea typeface="游ゴシック" panose="020B0400000000000000" pitchFamily="50" charset="-128"/>
            </a:rPr>
            <a:t>資料</a:t>
          </a:r>
          <a:r>
            <a:rPr kumimoji="1" lang="en-US" altLang="ja-JP" sz="1400" b="1">
              <a:solidFill>
                <a:sysClr val="windowText" lastClr="000000"/>
              </a:solidFill>
              <a:latin typeface="游ゴシック" panose="020B0400000000000000" pitchFamily="50" charset="-128"/>
              <a:ea typeface="游ゴシック" panose="020B0400000000000000" pitchFamily="50" charset="-128"/>
            </a:rPr>
            <a:t>8-2 </a:t>
          </a:r>
          <a:r>
            <a:rPr kumimoji="1" lang="ja-JP" altLang="en-US" sz="1400" b="1">
              <a:solidFill>
                <a:sysClr val="windowText" lastClr="000000"/>
              </a:solidFill>
              <a:latin typeface="游ゴシック" panose="020B0400000000000000" pitchFamily="50" charset="-128"/>
              <a:ea typeface="游ゴシック" panose="020B0400000000000000" pitchFamily="50" charset="-128"/>
            </a:rPr>
            <a:t>食品安全委員会における食品健康影響評価結果</a:t>
          </a:r>
          <a:r>
            <a:rPr kumimoji="1" lang="en-US" altLang="ja-JP" sz="1400" b="1">
              <a:solidFill>
                <a:sysClr val="windowText" lastClr="000000"/>
              </a:solidFill>
              <a:latin typeface="游ゴシック" panose="020B0400000000000000" pitchFamily="50" charset="-128"/>
              <a:ea typeface="游ゴシック" panose="020B0400000000000000" pitchFamily="50" charset="-128"/>
            </a:rPr>
            <a:t>(</a:t>
          </a:r>
          <a:r>
            <a:rPr kumimoji="1" lang="ja-JP" altLang="en-US" sz="1400" b="1">
              <a:solidFill>
                <a:sysClr val="windowText" lastClr="000000"/>
              </a:solidFill>
              <a:latin typeface="游ゴシック" panose="020B0400000000000000" pitchFamily="50" charset="-128"/>
              <a:ea typeface="游ゴシック" panose="020B0400000000000000" pitchFamily="50" charset="-128"/>
            </a:rPr>
            <a:t>全体版</a:t>
          </a:r>
          <a:r>
            <a:rPr kumimoji="1" lang="en-US" altLang="ja-JP" sz="1400" b="1">
              <a:solidFill>
                <a:sysClr val="windowText" lastClr="000000"/>
              </a:solidFill>
              <a:latin typeface="游ゴシック" panose="020B0400000000000000" pitchFamily="50" charset="-128"/>
              <a:ea typeface="游ゴシック" panose="020B0400000000000000" pitchFamily="50" charset="-128"/>
            </a:rPr>
            <a:t>) [PDF:2.4MB]</a:t>
          </a:r>
          <a:endParaRPr kumimoji="1" lang="ja-JP" altLang="en-US" sz="1400" b="1">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0</xdr:col>
      <xdr:colOff>184727</xdr:colOff>
      <xdr:row>6</xdr:row>
      <xdr:rowOff>381000</xdr:rowOff>
    </xdr:from>
    <xdr:to>
      <xdr:col>11</xdr:col>
      <xdr:colOff>92364</xdr:colOff>
      <xdr:row>6</xdr:row>
      <xdr:rowOff>5172364</xdr:rowOff>
    </xdr:to>
    <xdr:sp macro="" textlink="">
      <xdr:nvSpPr>
        <xdr:cNvPr id="3" name="テキスト ボックス 2">
          <a:extLst>
            <a:ext uri="{FF2B5EF4-FFF2-40B4-BE49-F238E27FC236}">
              <a16:creationId xmlns:a16="http://schemas.microsoft.com/office/drawing/2014/main" id="{4747758B-E746-91ED-019F-E47034470A28}"/>
            </a:ext>
          </a:extLst>
        </xdr:cNvPr>
        <xdr:cNvSpPr txBox="1"/>
      </xdr:nvSpPr>
      <xdr:spPr>
        <a:xfrm>
          <a:off x="184727" y="9409545"/>
          <a:ext cx="6638637" cy="47913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400" b="1">
              <a:solidFill>
                <a:sysClr val="windowText" lastClr="000000"/>
              </a:solidFill>
              <a:latin typeface="游ゴシック" panose="020B0400000000000000" pitchFamily="50" charset="-128"/>
              <a:ea typeface="游ゴシック" panose="020B0400000000000000" pitchFamily="50" charset="-128"/>
            </a:rPr>
            <a:t>ジブチルヒドロキシトルエン</a:t>
          </a:r>
          <a:r>
            <a:rPr kumimoji="1" lang="en-US" altLang="ja-JP" sz="1400" b="1">
              <a:solidFill>
                <a:sysClr val="windowText" lastClr="000000"/>
              </a:solidFill>
              <a:latin typeface="游ゴシック" panose="020B0400000000000000" pitchFamily="50" charset="-128"/>
              <a:ea typeface="游ゴシック" panose="020B0400000000000000" pitchFamily="50" charset="-128"/>
            </a:rPr>
            <a:t>(</a:t>
          </a:r>
          <a:r>
            <a:rPr kumimoji="1" lang="ja-JP" altLang="en-US" sz="1400" b="1">
              <a:solidFill>
                <a:sysClr val="windowText" lastClr="000000"/>
              </a:solidFill>
              <a:latin typeface="游ゴシック" panose="020B0400000000000000" pitchFamily="50" charset="-128"/>
              <a:ea typeface="游ゴシック" panose="020B0400000000000000" pitchFamily="50" charset="-128"/>
            </a:rPr>
            <a:t>飼料添加物</a:t>
          </a:r>
          <a:r>
            <a:rPr kumimoji="1" lang="en-US" altLang="ja-JP" sz="1400" b="1">
              <a:solidFill>
                <a:sysClr val="windowText" lastClr="000000"/>
              </a:solidFill>
              <a:latin typeface="游ゴシック" panose="020B0400000000000000" pitchFamily="50" charset="-128"/>
              <a:ea typeface="游ゴシック" panose="020B0400000000000000" pitchFamily="50" charset="-128"/>
            </a:rPr>
            <a:t>)</a:t>
          </a:r>
        </a:p>
        <a:p>
          <a:pPr algn="l"/>
          <a:r>
            <a:rPr kumimoji="1" lang="ja-JP" altLang="en-US" sz="1400" b="1">
              <a:solidFill>
                <a:sysClr val="windowText" lastClr="000000"/>
              </a:solidFill>
              <a:latin typeface="游ゴシック" panose="020B0400000000000000" pitchFamily="50" charset="-128"/>
              <a:ea typeface="游ゴシック" panose="020B0400000000000000" pitchFamily="50" charset="-128"/>
            </a:rPr>
            <a:t>資料</a:t>
          </a:r>
          <a:r>
            <a:rPr kumimoji="1" lang="en-US" altLang="ja-JP" sz="1400" b="1">
              <a:solidFill>
                <a:sysClr val="windowText" lastClr="000000"/>
              </a:solidFill>
              <a:latin typeface="游ゴシック" panose="020B0400000000000000" pitchFamily="50" charset="-128"/>
              <a:ea typeface="游ゴシック" panose="020B0400000000000000" pitchFamily="50" charset="-128"/>
            </a:rPr>
            <a:t>1-1 </a:t>
          </a:r>
          <a:r>
            <a:rPr kumimoji="1" lang="ja-JP" altLang="en-US" sz="1400" b="1">
              <a:solidFill>
                <a:sysClr val="windowText" lastClr="000000"/>
              </a:solidFill>
              <a:latin typeface="游ゴシック" panose="020B0400000000000000" pitchFamily="50" charset="-128"/>
              <a:ea typeface="游ゴシック" panose="020B0400000000000000" pitchFamily="50" charset="-128"/>
            </a:rPr>
            <a:t>農薬・動物用医薬品部会報告書</a:t>
          </a:r>
          <a:r>
            <a:rPr kumimoji="1" lang="en-US" altLang="ja-JP" sz="1400" b="1">
              <a:solidFill>
                <a:sysClr val="windowText" lastClr="000000"/>
              </a:solidFill>
              <a:latin typeface="游ゴシック" panose="020B0400000000000000" pitchFamily="50" charset="-128"/>
              <a:ea typeface="游ゴシック" panose="020B0400000000000000" pitchFamily="50" charset="-128"/>
            </a:rPr>
            <a:t>(</a:t>
          </a:r>
          <a:r>
            <a:rPr kumimoji="1" lang="ja-JP" altLang="en-US" sz="1400" b="1">
              <a:solidFill>
                <a:sysClr val="windowText" lastClr="000000"/>
              </a:solidFill>
              <a:latin typeface="游ゴシック" panose="020B0400000000000000" pitchFamily="50" charset="-128"/>
              <a:ea typeface="游ゴシック" panose="020B0400000000000000" pitchFamily="50" charset="-128"/>
            </a:rPr>
            <a:t>案</a:t>
          </a:r>
          <a:r>
            <a:rPr kumimoji="1" lang="en-US" altLang="ja-JP" sz="1400" b="1">
              <a:solidFill>
                <a:sysClr val="windowText" lastClr="000000"/>
              </a:solidFill>
              <a:latin typeface="游ゴシック" panose="020B0400000000000000" pitchFamily="50" charset="-128"/>
              <a:ea typeface="游ゴシック" panose="020B0400000000000000" pitchFamily="50" charset="-128"/>
            </a:rPr>
            <a:t>) [PDF:483KB]</a:t>
          </a:r>
        </a:p>
        <a:p>
          <a:pPr algn="l"/>
          <a:r>
            <a:rPr kumimoji="1" lang="ja-JP" altLang="en-US" sz="1400" b="1">
              <a:solidFill>
                <a:sysClr val="windowText" lastClr="000000"/>
              </a:solidFill>
              <a:latin typeface="游ゴシック" panose="020B0400000000000000" pitchFamily="50" charset="-128"/>
              <a:ea typeface="游ゴシック" panose="020B0400000000000000" pitchFamily="50" charset="-128"/>
            </a:rPr>
            <a:t>資料</a:t>
          </a:r>
          <a:r>
            <a:rPr kumimoji="1" lang="en-US" altLang="ja-JP" sz="1400" b="1">
              <a:solidFill>
                <a:sysClr val="windowText" lastClr="000000"/>
              </a:solidFill>
              <a:latin typeface="游ゴシック" panose="020B0400000000000000" pitchFamily="50" charset="-128"/>
              <a:ea typeface="游ゴシック" panose="020B0400000000000000" pitchFamily="50" charset="-128"/>
            </a:rPr>
            <a:t>1-2 </a:t>
          </a:r>
          <a:r>
            <a:rPr kumimoji="1" lang="ja-JP" altLang="en-US" sz="1400" b="1">
              <a:solidFill>
                <a:sysClr val="windowText" lastClr="000000"/>
              </a:solidFill>
              <a:latin typeface="游ゴシック" panose="020B0400000000000000" pitchFamily="50" charset="-128"/>
              <a:ea typeface="游ゴシック" panose="020B0400000000000000" pitchFamily="50" charset="-128"/>
            </a:rPr>
            <a:t>食品安全委員会における食品健康影響評価結果 </a:t>
          </a:r>
          <a:r>
            <a:rPr kumimoji="1" lang="en-US" altLang="ja-JP" sz="1400" b="1">
              <a:solidFill>
                <a:sysClr val="windowText" lastClr="000000"/>
              </a:solidFill>
              <a:latin typeface="游ゴシック" panose="020B0400000000000000" pitchFamily="50" charset="-128"/>
              <a:ea typeface="游ゴシック" panose="020B0400000000000000" pitchFamily="50" charset="-128"/>
            </a:rPr>
            <a:t>[PDF:679KB]</a:t>
          </a:r>
        </a:p>
        <a:p>
          <a:pPr algn="l"/>
          <a:r>
            <a:rPr kumimoji="1" lang="ja-JP" altLang="en-US" sz="1400" b="1">
              <a:solidFill>
                <a:sysClr val="windowText" lastClr="000000"/>
              </a:solidFill>
              <a:latin typeface="游ゴシック" panose="020B0400000000000000" pitchFamily="50" charset="-128"/>
              <a:ea typeface="游ゴシック" panose="020B0400000000000000" pitchFamily="50" charset="-128"/>
            </a:rPr>
            <a:t>アクリナトリン</a:t>
          </a:r>
          <a:r>
            <a:rPr kumimoji="1" lang="en-US" altLang="ja-JP" sz="1400" b="1">
              <a:solidFill>
                <a:sysClr val="windowText" lastClr="000000"/>
              </a:solidFill>
              <a:latin typeface="游ゴシック" panose="020B0400000000000000" pitchFamily="50" charset="-128"/>
              <a:ea typeface="游ゴシック" panose="020B0400000000000000" pitchFamily="50" charset="-128"/>
            </a:rPr>
            <a:t>(</a:t>
          </a:r>
          <a:r>
            <a:rPr kumimoji="1" lang="ja-JP" altLang="en-US" sz="1400" b="1">
              <a:solidFill>
                <a:sysClr val="windowText" lastClr="000000"/>
              </a:solidFill>
              <a:latin typeface="游ゴシック" panose="020B0400000000000000" pitchFamily="50" charset="-128"/>
              <a:ea typeface="游ゴシック" panose="020B0400000000000000" pitchFamily="50" charset="-128"/>
            </a:rPr>
            <a:t>農薬</a:t>
          </a:r>
          <a:r>
            <a:rPr kumimoji="1" lang="en-US" altLang="ja-JP" sz="1400" b="1">
              <a:solidFill>
                <a:sysClr val="windowText" lastClr="000000"/>
              </a:solidFill>
              <a:latin typeface="游ゴシック" panose="020B0400000000000000" pitchFamily="50" charset="-128"/>
              <a:ea typeface="游ゴシック" panose="020B0400000000000000" pitchFamily="50" charset="-128"/>
            </a:rPr>
            <a:t>)</a:t>
          </a:r>
        </a:p>
        <a:p>
          <a:pPr algn="l"/>
          <a:r>
            <a:rPr kumimoji="1" lang="ja-JP" altLang="en-US" sz="1400" b="1">
              <a:solidFill>
                <a:sysClr val="windowText" lastClr="000000"/>
              </a:solidFill>
              <a:latin typeface="游ゴシック" panose="020B0400000000000000" pitchFamily="50" charset="-128"/>
              <a:ea typeface="游ゴシック" panose="020B0400000000000000" pitchFamily="50" charset="-128"/>
            </a:rPr>
            <a:t>資料</a:t>
          </a:r>
          <a:r>
            <a:rPr kumimoji="1" lang="en-US" altLang="ja-JP" sz="1400" b="1">
              <a:solidFill>
                <a:sysClr val="windowText" lastClr="000000"/>
              </a:solidFill>
              <a:latin typeface="游ゴシック" panose="020B0400000000000000" pitchFamily="50" charset="-128"/>
              <a:ea typeface="游ゴシック" panose="020B0400000000000000" pitchFamily="50" charset="-128"/>
            </a:rPr>
            <a:t>2-1 </a:t>
          </a:r>
          <a:r>
            <a:rPr kumimoji="1" lang="ja-JP" altLang="en-US" sz="1400" b="1">
              <a:solidFill>
                <a:sysClr val="windowText" lastClr="000000"/>
              </a:solidFill>
              <a:latin typeface="游ゴシック" panose="020B0400000000000000" pitchFamily="50" charset="-128"/>
              <a:ea typeface="游ゴシック" panose="020B0400000000000000" pitchFamily="50" charset="-128"/>
            </a:rPr>
            <a:t>農薬・動物用医薬品部会報告書</a:t>
          </a:r>
          <a:r>
            <a:rPr kumimoji="1" lang="en-US" altLang="ja-JP" sz="1400" b="1">
              <a:solidFill>
                <a:sysClr val="windowText" lastClr="000000"/>
              </a:solidFill>
              <a:latin typeface="游ゴシック" panose="020B0400000000000000" pitchFamily="50" charset="-128"/>
              <a:ea typeface="游ゴシック" panose="020B0400000000000000" pitchFamily="50" charset="-128"/>
            </a:rPr>
            <a:t>(</a:t>
          </a:r>
          <a:r>
            <a:rPr kumimoji="1" lang="ja-JP" altLang="en-US" sz="1400" b="1">
              <a:solidFill>
                <a:sysClr val="windowText" lastClr="000000"/>
              </a:solidFill>
              <a:latin typeface="游ゴシック" panose="020B0400000000000000" pitchFamily="50" charset="-128"/>
              <a:ea typeface="游ゴシック" panose="020B0400000000000000" pitchFamily="50" charset="-128"/>
            </a:rPr>
            <a:t>案</a:t>
          </a:r>
          <a:r>
            <a:rPr kumimoji="1" lang="en-US" altLang="ja-JP" sz="1400" b="1">
              <a:solidFill>
                <a:sysClr val="windowText" lastClr="000000"/>
              </a:solidFill>
              <a:latin typeface="游ゴシック" panose="020B0400000000000000" pitchFamily="50" charset="-128"/>
              <a:ea typeface="游ゴシック" panose="020B0400000000000000" pitchFamily="50" charset="-128"/>
            </a:rPr>
            <a:t>)[PDF:627KB]</a:t>
          </a:r>
        </a:p>
        <a:p>
          <a:pPr algn="l"/>
          <a:r>
            <a:rPr kumimoji="1" lang="ja-JP" altLang="en-US" sz="1400" b="1">
              <a:solidFill>
                <a:sysClr val="windowText" lastClr="000000"/>
              </a:solidFill>
              <a:latin typeface="游ゴシック" panose="020B0400000000000000" pitchFamily="50" charset="-128"/>
              <a:ea typeface="游ゴシック" panose="020B0400000000000000" pitchFamily="50" charset="-128"/>
            </a:rPr>
            <a:t>資料</a:t>
          </a:r>
          <a:r>
            <a:rPr kumimoji="1" lang="en-US" altLang="ja-JP" sz="1400" b="1">
              <a:solidFill>
                <a:sysClr val="windowText" lastClr="000000"/>
              </a:solidFill>
              <a:latin typeface="游ゴシック" panose="020B0400000000000000" pitchFamily="50" charset="-128"/>
              <a:ea typeface="游ゴシック" panose="020B0400000000000000" pitchFamily="50" charset="-128"/>
            </a:rPr>
            <a:t>2-2 </a:t>
          </a:r>
          <a:r>
            <a:rPr kumimoji="1" lang="ja-JP" altLang="en-US" sz="1400" b="1">
              <a:solidFill>
                <a:sysClr val="windowText" lastClr="000000"/>
              </a:solidFill>
              <a:latin typeface="游ゴシック" panose="020B0400000000000000" pitchFamily="50" charset="-128"/>
              <a:ea typeface="游ゴシック" panose="020B0400000000000000" pitchFamily="50" charset="-128"/>
            </a:rPr>
            <a:t>食品安全委員会における食品健康影響評価結果 </a:t>
          </a:r>
          <a:r>
            <a:rPr kumimoji="1" lang="en-US" altLang="ja-JP" sz="1400" b="1">
              <a:solidFill>
                <a:sysClr val="windowText" lastClr="000000"/>
              </a:solidFill>
              <a:latin typeface="游ゴシック" panose="020B0400000000000000" pitchFamily="50" charset="-128"/>
              <a:ea typeface="游ゴシック" panose="020B0400000000000000" pitchFamily="50" charset="-128"/>
            </a:rPr>
            <a:t>[PDF:544KB]</a:t>
          </a:r>
        </a:p>
        <a:p>
          <a:pPr algn="l"/>
          <a:r>
            <a:rPr kumimoji="1" lang="ja-JP" altLang="en-US" sz="1400" b="1">
              <a:solidFill>
                <a:sysClr val="windowText" lastClr="000000"/>
              </a:solidFill>
              <a:latin typeface="游ゴシック" panose="020B0400000000000000" pitchFamily="50" charset="-128"/>
              <a:ea typeface="游ゴシック" panose="020B0400000000000000" pitchFamily="50" charset="-128"/>
            </a:rPr>
            <a:t>インピルフルキサム</a:t>
          </a:r>
          <a:r>
            <a:rPr kumimoji="1" lang="en-US" altLang="ja-JP" sz="1400" b="1">
              <a:solidFill>
                <a:sysClr val="windowText" lastClr="000000"/>
              </a:solidFill>
              <a:latin typeface="游ゴシック" panose="020B0400000000000000" pitchFamily="50" charset="-128"/>
              <a:ea typeface="游ゴシック" panose="020B0400000000000000" pitchFamily="50" charset="-128"/>
            </a:rPr>
            <a:t>(</a:t>
          </a:r>
          <a:r>
            <a:rPr kumimoji="1" lang="ja-JP" altLang="en-US" sz="1400" b="1">
              <a:solidFill>
                <a:sysClr val="windowText" lastClr="000000"/>
              </a:solidFill>
              <a:latin typeface="游ゴシック" panose="020B0400000000000000" pitchFamily="50" charset="-128"/>
              <a:ea typeface="游ゴシック" panose="020B0400000000000000" pitchFamily="50" charset="-128"/>
            </a:rPr>
            <a:t>農薬</a:t>
          </a:r>
          <a:r>
            <a:rPr kumimoji="1" lang="en-US" altLang="ja-JP" sz="1400" b="1">
              <a:solidFill>
                <a:sysClr val="windowText" lastClr="000000"/>
              </a:solidFill>
              <a:latin typeface="游ゴシック" panose="020B0400000000000000" pitchFamily="50" charset="-128"/>
              <a:ea typeface="游ゴシック" panose="020B0400000000000000" pitchFamily="50" charset="-128"/>
            </a:rPr>
            <a:t>)</a:t>
          </a:r>
        </a:p>
        <a:p>
          <a:pPr algn="l"/>
          <a:r>
            <a:rPr kumimoji="1" lang="ja-JP" altLang="en-US" sz="1400" b="1">
              <a:solidFill>
                <a:sysClr val="windowText" lastClr="000000"/>
              </a:solidFill>
              <a:latin typeface="游ゴシック" panose="020B0400000000000000" pitchFamily="50" charset="-128"/>
              <a:ea typeface="游ゴシック" panose="020B0400000000000000" pitchFamily="50" charset="-128"/>
            </a:rPr>
            <a:t>資料</a:t>
          </a:r>
          <a:r>
            <a:rPr kumimoji="1" lang="en-US" altLang="ja-JP" sz="1400" b="1">
              <a:solidFill>
                <a:sysClr val="windowText" lastClr="000000"/>
              </a:solidFill>
              <a:latin typeface="游ゴシック" panose="020B0400000000000000" pitchFamily="50" charset="-128"/>
              <a:ea typeface="游ゴシック" panose="020B0400000000000000" pitchFamily="50" charset="-128"/>
            </a:rPr>
            <a:t>3-1 </a:t>
          </a:r>
          <a:r>
            <a:rPr kumimoji="1" lang="ja-JP" altLang="en-US" sz="1400" b="1">
              <a:solidFill>
                <a:sysClr val="windowText" lastClr="000000"/>
              </a:solidFill>
              <a:latin typeface="游ゴシック" panose="020B0400000000000000" pitchFamily="50" charset="-128"/>
              <a:ea typeface="游ゴシック" panose="020B0400000000000000" pitchFamily="50" charset="-128"/>
            </a:rPr>
            <a:t>農薬・動物用医薬品部会報告書</a:t>
          </a:r>
          <a:r>
            <a:rPr kumimoji="1" lang="en-US" altLang="ja-JP" sz="1400" b="1">
              <a:solidFill>
                <a:sysClr val="windowText" lastClr="000000"/>
              </a:solidFill>
              <a:latin typeface="游ゴシック" panose="020B0400000000000000" pitchFamily="50" charset="-128"/>
              <a:ea typeface="游ゴシック" panose="020B0400000000000000" pitchFamily="50" charset="-128"/>
            </a:rPr>
            <a:t>(</a:t>
          </a:r>
          <a:r>
            <a:rPr kumimoji="1" lang="ja-JP" altLang="en-US" sz="1400" b="1">
              <a:solidFill>
                <a:sysClr val="windowText" lastClr="000000"/>
              </a:solidFill>
              <a:latin typeface="游ゴシック" panose="020B0400000000000000" pitchFamily="50" charset="-128"/>
              <a:ea typeface="游ゴシック" panose="020B0400000000000000" pitchFamily="50" charset="-128"/>
            </a:rPr>
            <a:t>案</a:t>
          </a:r>
          <a:r>
            <a:rPr kumimoji="1" lang="en-US" altLang="ja-JP" sz="1400" b="1">
              <a:solidFill>
                <a:sysClr val="windowText" lastClr="000000"/>
              </a:solidFill>
              <a:latin typeface="游ゴシック" panose="020B0400000000000000" pitchFamily="50" charset="-128"/>
              <a:ea typeface="游ゴシック" panose="020B0400000000000000" pitchFamily="50" charset="-128"/>
            </a:rPr>
            <a:t>) [PDF:854KB]</a:t>
          </a:r>
        </a:p>
        <a:p>
          <a:pPr algn="l"/>
          <a:r>
            <a:rPr kumimoji="1" lang="ja-JP" altLang="en-US" sz="1400" b="1">
              <a:solidFill>
                <a:sysClr val="windowText" lastClr="000000"/>
              </a:solidFill>
              <a:latin typeface="游ゴシック" panose="020B0400000000000000" pitchFamily="50" charset="-128"/>
              <a:ea typeface="游ゴシック" panose="020B0400000000000000" pitchFamily="50" charset="-128"/>
            </a:rPr>
            <a:t>資料</a:t>
          </a:r>
          <a:r>
            <a:rPr kumimoji="1" lang="en-US" altLang="ja-JP" sz="1400" b="1">
              <a:solidFill>
                <a:sysClr val="windowText" lastClr="000000"/>
              </a:solidFill>
              <a:latin typeface="游ゴシック" panose="020B0400000000000000" pitchFamily="50" charset="-128"/>
              <a:ea typeface="游ゴシック" panose="020B0400000000000000" pitchFamily="50" charset="-128"/>
            </a:rPr>
            <a:t>3-2 </a:t>
          </a:r>
          <a:r>
            <a:rPr kumimoji="1" lang="ja-JP" altLang="en-US" sz="1400" b="1">
              <a:solidFill>
                <a:sysClr val="windowText" lastClr="000000"/>
              </a:solidFill>
              <a:latin typeface="游ゴシック" panose="020B0400000000000000" pitchFamily="50" charset="-128"/>
              <a:ea typeface="游ゴシック" panose="020B0400000000000000" pitchFamily="50" charset="-128"/>
            </a:rPr>
            <a:t>食品安全委員会における食品健康影響評価結果 </a:t>
          </a:r>
          <a:r>
            <a:rPr kumimoji="1" lang="en-US" altLang="ja-JP" sz="1400" b="1">
              <a:solidFill>
                <a:sysClr val="windowText" lastClr="000000"/>
              </a:solidFill>
              <a:latin typeface="游ゴシック" panose="020B0400000000000000" pitchFamily="50" charset="-128"/>
              <a:ea typeface="游ゴシック" panose="020B0400000000000000" pitchFamily="50" charset="-128"/>
            </a:rPr>
            <a:t>[PDF:921KB]</a:t>
          </a:r>
        </a:p>
        <a:p>
          <a:pPr algn="l"/>
          <a:r>
            <a:rPr kumimoji="1" lang="ja-JP" altLang="en-US" sz="1400" b="1">
              <a:solidFill>
                <a:sysClr val="windowText" lastClr="000000"/>
              </a:solidFill>
              <a:latin typeface="游ゴシック" panose="020B0400000000000000" pitchFamily="50" charset="-128"/>
              <a:ea typeface="游ゴシック" panose="020B0400000000000000" pitchFamily="50" charset="-128"/>
            </a:rPr>
            <a:t>スピロテトラマト</a:t>
          </a:r>
          <a:r>
            <a:rPr kumimoji="1" lang="en-US" altLang="ja-JP" sz="1400" b="1">
              <a:solidFill>
                <a:sysClr val="windowText" lastClr="000000"/>
              </a:solidFill>
              <a:latin typeface="游ゴシック" panose="020B0400000000000000" pitchFamily="50" charset="-128"/>
              <a:ea typeface="游ゴシック" panose="020B0400000000000000" pitchFamily="50" charset="-128"/>
            </a:rPr>
            <a:t>(</a:t>
          </a:r>
          <a:r>
            <a:rPr kumimoji="1" lang="ja-JP" altLang="en-US" sz="1400" b="1">
              <a:solidFill>
                <a:sysClr val="windowText" lastClr="000000"/>
              </a:solidFill>
              <a:latin typeface="游ゴシック" panose="020B0400000000000000" pitchFamily="50" charset="-128"/>
              <a:ea typeface="游ゴシック" panose="020B0400000000000000" pitchFamily="50" charset="-128"/>
            </a:rPr>
            <a:t>農薬</a:t>
          </a:r>
          <a:r>
            <a:rPr kumimoji="1" lang="en-US" altLang="ja-JP" sz="1400" b="1">
              <a:solidFill>
                <a:sysClr val="windowText" lastClr="000000"/>
              </a:solidFill>
              <a:latin typeface="游ゴシック" panose="020B0400000000000000" pitchFamily="50" charset="-128"/>
              <a:ea typeface="游ゴシック" panose="020B0400000000000000" pitchFamily="50" charset="-128"/>
            </a:rPr>
            <a:t>)</a:t>
          </a:r>
        </a:p>
        <a:p>
          <a:pPr algn="l"/>
          <a:r>
            <a:rPr kumimoji="1" lang="ja-JP" altLang="en-US" sz="1400" b="1">
              <a:solidFill>
                <a:sysClr val="windowText" lastClr="000000"/>
              </a:solidFill>
              <a:latin typeface="游ゴシック" panose="020B0400000000000000" pitchFamily="50" charset="-128"/>
              <a:ea typeface="游ゴシック" panose="020B0400000000000000" pitchFamily="50" charset="-128"/>
            </a:rPr>
            <a:t>資料</a:t>
          </a:r>
          <a:r>
            <a:rPr kumimoji="1" lang="en-US" altLang="ja-JP" sz="1400" b="1">
              <a:solidFill>
                <a:sysClr val="windowText" lastClr="000000"/>
              </a:solidFill>
              <a:latin typeface="游ゴシック" panose="020B0400000000000000" pitchFamily="50" charset="-128"/>
              <a:ea typeface="游ゴシック" panose="020B0400000000000000" pitchFamily="50" charset="-128"/>
            </a:rPr>
            <a:t>4-1 </a:t>
          </a:r>
          <a:r>
            <a:rPr kumimoji="1" lang="ja-JP" altLang="en-US" sz="1400" b="1">
              <a:solidFill>
                <a:sysClr val="windowText" lastClr="000000"/>
              </a:solidFill>
              <a:latin typeface="游ゴシック" panose="020B0400000000000000" pitchFamily="50" charset="-128"/>
              <a:ea typeface="游ゴシック" panose="020B0400000000000000" pitchFamily="50" charset="-128"/>
            </a:rPr>
            <a:t>農薬・動物用医薬品部会報告書</a:t>
          </a:r>
          <a:r>
            <a:rPr kumimoji="1" lang="en-US" altLang="ja-JP" sz="1400" b="1">
              <a:solidFill>
                <a:sysClr val="windowText" lastClr="000000"/>
              </a:solidFill>
              <a:latin typeface="游ゴシック" panose="020B0400000000000000" pitchFamily="50" charset="-128"/>
              <a:ea typeface="游ゴシック" panose="020B0400000000000000" pitchFamily="50" charset="-128"/>
            </a:rPr>
            <a:t>(</a:t>
          </a:r>
          <a:r>
            <a:rPr kumimoji="1" lang="ja-JP" altLang="en-US" sz="1400" b="1">
              <a:solidFill>
                <a:sysClr val="windowText" lastClr="000000"/>
              </a:solidFill>
              <a:latin typeface="游ゴシック" panose="020B0400000000000000" pitchFamily="50" charset="-128"/>
              <a:ea typeface="游ゴシック" panose="020B0400000000000000" pitchFamily="50" charset="-128"/>
            </a:rPr>
            <a:t>案</a:t>
          </a:r>
          <a:r>
            <a:rPr kumimoji="1" lang="en-US" altLang="ja-JP" sz="1400" b="1">
              <a:solidFill>
                <a:sysClr val="windowText" lastClr="000000"/>
              </a:solidFill>
              <a:latin typeface="游ゴシック" panose="020B0400000000000000" pitchFamily="50" charset="-128"/>
              <a:ea typeface="游ゴシック" panose="020B0400000000000000" pitchFamily="50" charset="-128"/>
            </a:rPr>
            <a:t>) [PDF:1.2MB]</a:t>
          </a:r>
        </a:p>
        <a:p>
          <a:pPr algn="l"/>
          <a:r>
            <a:rPr kumimoji="1" lang="ja-JP" altLang="en-US" sz="1400" b="1">
              <a:solidFill>
                <a:sysClr val="windowText" lastClr="000000"/>
              </a:solidFill>
              <a:latin typeface="游ゴシック" panose="020B0400000000000000" pitchFamily="50" charset="-128"/>
              <a:ea typeface="游ゴシック" panose="020B0400000000000000" pitchFamily="50" charset="-128"/>
            </a:rPr>
            <a:t>資料</a:t>
          </a:r>
          <a:r>
            <a:rPr kumimoji="1" lang="en-US" altLang="ja-JP" sz="1400" b="1">
              <a:solidFill>
                <a:sysClr val="windowText" lastClr="000000"/>
              </a:solidFill>
              <a:latin typeface="游ゴシック" panose="020B0400000000000000" pitchFamily="50" charset="-128"/>
              <a:ea typeface="游ゴシック" panose="020B0400000000000000" pitchFamily="50" charset="-128"/>
            </a:rPr>
            <a:t>4-2 </a:t>
          </a:r>
          <a:r>
            <a:rPr kumimoji="1" lang="ja-JP" altLang="en-US" sz="1400" b="1">
              <a:solidFill>
                <a:sysClr val="windowText" lastClr="000000"/>
              </a:solidFill>
              <a:latin typeface="游ゴシック" panose="020B0400000000000000" pitchFamily="50" charset="-128"/>
              <a:ea typeface="游ゴシック" panose="020B0400000000000000" pitchFamily="50" charset="-128"/>
            </a:rPr>
            <a:t>食品安全委員会における食品健康影響評価結果 </a:t>
          </a:r>
          <a:r>
            <a:rPr kumimoji="1" lang="en-US" altLang="ja-JP" sz="1400" b="1">
              <a:solidFill>
                <a:sysClr val="windowText" lastClr="000000"/>
              </a:solidFill>
              <a:latin typeface="游ゴシック" panose="020B0400000000000000" pitchFamily="50" charset="-128"/>
              <a:ea typeface="游ゴシック" panose="020B0400000000000000" pitchFamily="50" charset="-128"/>
            </a:rPr>
            <a:t>[PDF:3.4MB]</a:t>
          </a:r>
        </a:p>
        <a:p>
          <a:pPr algn="l"/>
          <a:r>
            <a:rPr kumimoji="1" lang="ja-JP" altLang="en-US" sz="1400" b="1">
              <a:solidFill>
                <a:sysClr val="windowText" lastClr="000000"/>
              </a:solidFill>
              <a:latin typeface="游ゴシック" panose="020B0400000000000000" pitchFamily="50" charset="-128"/>
              <a:ea typeface="游ゴシック" panose="020B0400000000000000" pitchFamily="50" charset="-128"/>
            </a:rPr>
            <a:t>スルホキサフロル</a:t>
          </a:r>
          <a:r>
            <a:rPr kumimoji="1" lang="en-US" altLang="ja-JP" sz="1400" b="1">
              <a:solidFill>
                <a:sysClr val="windowText" lastClr="000000"/>
              </a:solidFill>
              <a:latin typeface="游ゴシック" panose="020B0400000000000000" pitchFamily="50" charset="-128"/>
              <a:ea typeface="游ゴシック" panose="020B0400000000000000" pitchFamily="50" charset="-128"/>
            </a:rPr>
            <a:t>(</a:t>
          </a:r>
          <a:r>
            <a:rPr kumimoji="1" lang="ja-JP" altLang="en-US" sz="1400" b="1">
              <a:solidFill>
                <a:sysClr val="windowText" lastClr="000000"/>
              </a:solidFill>
              <a:latin typeface="游ゴシック" panose="020B0400000000000000" pitchFamily="50" charset="-128"/>
              <a:ea typeface="游ゴシック" panose="020B0400000000000000" pitchFamily="50" charset="-128"/>
            </a:rPr>
            <a:t>農薬</a:t>
          </a:r>
          <a:r>
            <a:rPr kumimoji="1" lang="en-US" altLang="ja-JP" sz="1400" b="1">
              <a:solidFill>
                <a:sysClr val="windowText" lastClr="000000"/>
              </a:solidFill>
              <a:latin typeface="游ゴシック" panose="020B0400000000000000" pitchFamily="50" charset="-128"/>
              <a:ea typeface="游ゴシック" panose="020B0400000000000000" pitchFamily="50" charset="-128"/>
            </a:rPr>
            <a:t>)</a:t>
          </a:r>
        </a:p>
        <a:p>
          <a:pPr algn="l"/>
          <a:r>
            <a:rPr kumimoji="1" lang="ja-JP" altLang="en-US" sz="1400" b="1">
              <a:solidFill>
                <a:sysClr val="windowText" lastClr="000000"/>
              </a:solidFill>
              <a:latin typeface="游ゴシック" panose="020B0400000000000000" pitchFamily="50" charset="-128"/>
              <a:ea typeface="游ゴシック" panose="020B0400000000000000" pitchFamily="50" charset="-128"/>
            </a:rPr>
            <a:t>資料</a:t>
          </a:r>
          <a:r>
            <a:rPr kumimoji="1" lang="en-US" altLang="ja-JP" sz="1400" b="1">
              <a:solidFill>
                <a:sysClr val="windowText" lastClr="000000"/>
              </a:solidFill>
              <a:latin typeface="游ゴシック" panose="020B0400000000000000" pitchFamily="50" charset="-128"/>
              <a:ea typeface="游ゴシック" panose="020B0400000000000000" pitchFamily="50" charset="-128"/>
            </a:rPr>
            <a:t>5-1 </a:t>
          </a:r>
          <a:r>
            <a:rPr kumimoji="1" lang="ja-JP" altLang="en-US" sz="1400" b="1">
              <a:solidFill>
                <a:sysClr val="windowText" lastClr="000000"/>
              </a:solidFill>
              <a:latin typeface="游ゴシック" panose="020B0400000000000000" pitchFamily="50" charset="-128"/>
              <a:ea typeface="游ゴシック" panose="020B0400000000000000" pitchFamily="50" charset="-128"/>
            </a:rPr>
            <a:t>農薬・動物用医薬品部会報告書</a:t>
          </a:r>
          <a:r>
            <a:rPr kumimoji="1" lang="en-US" altLang="ja-JP" sz="1400" b="1">
              <a:solidFill>
                <a:sysClr val="windowText" lastClr="000000"/>
              </a:solidFill>
              <a:latin typeface="游ゴシック" panose="020B0400000000000000" pitchFamily="50" charset="-128"/>
              <a:ea typeface="游ゴシック" panose="020B0400000000000000" pitchFamily="50" charset="-128"/>
            </a:rPr>
            <a:t>(</a:t>
          </a:r>
          <a:r>
            <a:rPr kumimoji="1" lang="ja-JP" altLang="en-US" sz="1400" b="1">
              <a:solidFill>
                <a:sysClr val="windowText" lastClr="000000"/>
              </a:solidFill>
              <a:latin typeface="游ゴシック" panose="020B0400000000000000" pitchFamily="50" charset="-128"/>
              <a:ea typeface="游ゴシック" panose="020B0400000000000000" pitchFamily="50" charset="-128"/>
            </a:rPr>
            <a:t>案</a:t>
          </a:r>
          <a:r>
            <a:rPr kumimoji="1" lang="en-US" altLang="ja-JP" sz="1400" b="1">
              <a:solidFill>
                <a:sysClr val="windowText" lastClr="000000"/>
              </a:solidFill>
              <a:latin typeface="游ゴシック" panose="020B0400000000000000" pitchFamily="50" charset="-128"/>
              <a:ea typeface="游ゴシック" panose="020B0400000000000000" pitchFamily="50" charset="-128"/>
            </a:rPr>
            <a:t>) [PDF:1.2MB]</a:t>
          </a:r>
        </a:p>
        <a:p>
          <a:pPr algn="l"/>
          <a:r>
            <a:rPr kumimoji="1" lang="ja-JP" altLang="en-US" sz="1400" b="1">
              <a:solidFill>
                <a:sysClr val="windowText" lastClr="000000"/>
              </a:solidFill>
              <a:latin typeface="游ゴシック" panose="020B0400000000000000" pitchFamily="50" charset="-128"/>
              <a:ea typeface="游ゴシック" panose="020B0400000000000000" pitchFamily="50" charset="-128"/>
            </a:rPr>
            <a:t>資料</a:t>
          </a:r>
          <a:r>
            <a:rPr kumimoji="1" lang="en-US" altLang="ja-JP" sz="1400" b="1">
              <a:solidFill>
                <a:sysClr val="windowText" lastClr="000000"/>
              </a:solidFill>
              <a:latin typeface="游ゴシック" panose="020B0400000000000000" pitchFamily="50" charset="-128"/>
              <a:ea typeface="游ゴシック" panose="020B0400000000000000" pitchFamily="50" charset="-128"/>
            </a:rPr>
            <a:t>5-2 </a:t>
          </a:r>
          <a:r>
            <a:rPr kumimoji="1" lang="ja-JP" altLang="en-US" sz="1400" b="1">
              <a:solidFill>
                <a:sysClr val="windowText" lastClr="000000"/>
              </a:solidFill>
              <a:latin typeface="游ゴシック" panose="020B0400000000000000" pitchFamily="50" charset="-128"/>
              <a:ea typeface="游ゴシック" panose="020B0400000000000000" pitchFamily="50" charset="-128"/>
            </a:rPr>
            <a:t>食品安全委員会における食品健康影響評価結果 </a:t>
          </a:r>
          <a:r>
            <a:rPr kumimoji="1" lang="en-US" altLang="ja-JP" sz="1400" b="1">
              <a:solidFill>
                <a:sysClr val="windowText" lastClr="000000"/>
              </a:solidFill>
              <a:latin typeface="游ゴシック" panose="020B0400000000000000" pitchFamily="50" charset="-128"/>
              <a:ea typeface="游ゴシック" panose="020B0400000000000000" pitchFamily="50" charset="-128"/>
            </a:rPr>
            <a:t>[PDF:950KB]</a:t>
          </a:r>
        </a:p>
        <a:p>
          <a:pPr algn="l"/>
          <a:endParaRPr kumimoji="1" lang="ja-JP" altLang="en-US" sz="2000">
            <a:solidFill>
              <a:srgbClr val="FF0000"/>
            </a:solidFill>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807841D-8FC2-43DF-96B5-3B91945092C3}" name="テーブル1" displayName="テーブル1" ref="C44:E45" totalsRowShown="0" headerRowDxfId="13" dataDxfId="11" headerRowBorderDxfId="12" tableBorderDxfId="10" totalsRowBorderDxfId="9" headerRowCellStyle="標準 2">
  <autoFilter ref="C44:E45" xr:uid="{9807841D-8FC2-43DF-96B5-3B91945092C3}"/>
  <tableColumns count="3">
    <tableColumn id="1" xr3:uid="{6E006F73-B265-4EE3-8391-E71F4B22D1F6}" name="　" dataDxfId="8"/>
    <tableColumn id="2" xr3:uid="{988D7C61-172E-45E7-B531-3776D2125DCE}" name="列1" dataDxfId="7"/>
    <tableColumn id="3" xr3:uid="{85CE4AB0-DF1D-4633-A7C5-2B9921906653}" name="列2" dataDxfId="6"/>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txDef>
      <a:spPr>
        <a:solidFill>
          <a:schemeClr val="lt1"/>
        </a:solidFill>
        <a:ln w="9525" cmpd="sng">
          <a:solidFill>
            <a:schemeClr val="lt1">
              <a:shade val="50000"/>
            </a:schemeClr>
          </a:solidFill>
        </a:ln>
      </a:spPr>
      <a:bodyPr vertOverflow="clip" horzOverflow="clip" wrap="square" rtlCol="0" anchor="t"/>
      <a:lstStyle>
        <a:defPPr algn="l">
          <a:defRPr kumimoji="1" sz="2000">
            <a:solidFill>
              <a:srgbClr val="FF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www.metro.tokyo.lg.jp/tosei/hodohappyo/press/2024/10/03/01.html" TargetMode="External"/><Relationship Id="rId7" Type="http://schemas.openxmlformats.org/officeDocument/2006/relationships/printerSettings" Target="../printerSettings/printerSettings10.bin"/><Relationship Id="rId2" Type="http://schemas.openxmlformats.org/officeDocument/2006/relationships/hyperlink" Target="https://www.jetro.go.jp/biznews/2024/10/3bbc4628aa69c634.html" TargetMode="External"/><Relationship Id="rId1" Type="http://schemas.openxmlformats.org/officeDocument/2006/relationships/hyperlink" Target="https://www.maff.go.jp/j/press/syouan/kansa/241004.html" TargetMode="External"/><Relationship Id="rId6" Type="http://schemas.openxmlformats.org/officeDocument/2006/relationships/hyperlink" Target="https://www.tsuhannews.jp/shopblogs/detail/73746" TargetMode="External"/><Relationship Id="rId5" Type="http://schemas.openxmlformats.org/officeDocument/2006/relationships/hyperlink" Target="https://www.kenko-media.com/health_idst/archives/19584" TargetMode="External"/><Relationship Id="rId4" Type="http://schemas.openxmlformats.org/officeDocument/2006/relationships/hyperlink" Target="https://prtimes.jp/main/html/rd/p/000000012.000086316.html" TargetMode="Externa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isenp.co.jp/2024/10/01/117371/" TargetMode="External"/><Relationship Id="rId3" Type="http://schemas.openxmlformats.org/officeDocument/2006/relationships/hyperlink" Target="https://newsdig.tbs.co.jp/articles/-/1471211?display=1" TargetMode="External"/><Relationship Id="rId7" Type="http://schemas.openxmlformats.org/officeDocument/2006/relationships/hyperlink" Target="https://www.city.kyoto.lg.jp/hokenfukushi/cmsfiles/contents/0000110/110109/20240930houdou.pdf" TargetMode="External"/><Relationship Id="rId2" Type="http://schemas.openxmlformats.org/officeDocument/2006/relationships/hyperlink" Target="https://www3.nhk.or.jp/lnews/yamaguchi/20241005/4060021379.html" TargetMode="External"/><Relationship Id="rId1" Type="http://schemas.openxmlformats.org/officeDocument/2006/relationships/hyperlink" Target="https://news.goo.ne.jp/article/tsk_tv/region/tsk_tv-2024100500000005.html" TargetMode="External"/><Relationship Id="rId6" Type="http://schemas.openxmlformats.org/officeDocument/2006/relationships/hyperlink" Target="https://news.yahoo.co.jp/articles/777269f3f6a0e630c968d3d80a9bdecfc353d931?page=2" TargetMode="External"/><Relationship Id="rId11" Type="http://schemas.openxmlformats.org/officeDocument/2006/relationships/printerSettings" Target="../printerSettings/printerSettings5.bin"/><Relationship Id="rId5" Type="http://schemas.openxmlformats.org/officeDocument/2006/relationships/hyperlink" Target="https://www.saitama-np.co.jp/articles/103508/postDetail" TargetMode="External"/><Relationship Id="rId10" Type="http://schemas.openxmlformats.org/officeDocument/2006/relationships/hyperlink" Target="https://www.yomiuri.co.jp/local/kyushu/news/20241006-OYTNT50010/" TargetMode="External"/><Relationship Id="rId4" Type="http://schemas.openxmlformats.org/officeDocument/2006/relationships/hyperlink" Target="https://topics.smt.docomo.ne.jp/article/ise/region/ise-20241005100010?utm_source=dnews&amp;utm_medium=article&amp;utm_campaign=contentsmatch6" TargetMode="External"/><Relationship Id="rId9" Type="http://schemas.openxmlformats.org/officeDocument/2006/relationships/hyperlink" Target="https://news.goo.ne.jp/article/tvasahinews/nation/tvasahinews-000374971.html"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news.yahoo.co.jp/articles/5a69c200e17cd725882e122044315107205cd14d" TargetMode="External"/><Relationship Id="rId13" Type="http://schemas.openxmlformats.org/officeDocument/2006/relationships/printerSettings" Target="../printerSettings/printerSettings6.bin"/><Relationship Id="rId3" Type="http://schemas.openxmlformats.org/officeDocument/2006/relationships/hyperlink" Target="https://www.jakartashimbun.com/free/detail/67709.html" TargetMode="External"/><Relationship Id="rId7" Type="http://schemas.openxmlformats.org/officeDocument/2006/relationships/hyperlink" Target="https://news.livedoor.com/article/detail/27272548/" TargetMode="External"/><Relationship Id="rId12" Type="http://schemas.openxmlformats.org/officeDocument/2006/relationships/hyperlink" Target="https://shokuhin.net/106463/2024/09/30/ryutu/gaishoku/" TargetMode="External"/><Relationship Id="rId2" Type="http://schemas.openxmlformats.org/officeDocument/2006/relationships/hyperlink" Target="https://www.shikoku-np.co.jp/national/economy/20241004000466" TargetMode="External"/><Relationship Id="rId1" Type="http://schemas.openxmlformats.org/officeDocument/2006/relationships/hyperlink" Target="https://www.buzzfeed.com/jp/kaitotakashima/air-india-flight-meal" TargetMode="External"/><Relationship Id="rId6" Type="http://schemas.openxmlformats.org/officeDocument/2006/relationships/hyperlink" Target="https://guide.michelin.com/jp/ja/article/travel/all-the-key-hotels-canada-michelin-guide-jp" TargetMode="External"/><Relationship Id="rId11" Type="http://schemas.openxmlformats.org/officeDocument/2006/relationships/hyperlink" Target="https://www.dailysunny.com/2024/09/30/nynews240930-2/" TargetMode="External"/><Relationship Id="rId5" Type="http://schemas.openxmlformats.org/officeDocument/2006/relationships/hyperlink" Target="https://news.yahoo.co.jp/articles/af8fc3aa073b77fcc2f3df274931e72a9f46beca/images/000" TargetMode="External"/><Relationship Id="rId10" Type="http://schemas.openxmlformats.org/officeDocument/2006/relationships/hyperlink" Target="https://www.nna.jp/news/2707408" TargetMode="External"/><Relationship Id="rId4" Type="http://schemas.openxmlformats.org/officeDocument/2006/relationships/hyperlink" Target="https://www.bbc.com/japanese/articles/c78d419wyg2o" TargetMode="External"/><Relationship Id="rId9" Type="http://schemas.openxmlformats.org/officeDocument/2006/relationships/hyperlink" Target="https://www3.nhk.or.jp/news/html/20240930/k10014595681000.html" TargetMode="Externa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8.bin"/><Relationship Id="rId1" Type="http://schemas.openxmlformats.org/officeDocument/2006/relationships/hyperlink" Target="https://www.mhlw.go.jp/stf/covid-19/kokunainohasseijoukyou.html" TargetMode="External"/></Relationships>
</file>

<file path=xl/worksheets/_rels/sheet9.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61"/>
  <sheetViews>
    <sheetView zoomScaleNormal="100" workbookViewId="0">
      <selection activeCell="A10" sqref="A10:H19"/>
    </sheetView>
  </sheetViews>
  <sheetFormatPr defaultRowHeight="13.2"/>
  <cols>
    <col min="1" max="1" width="16.77734375" customWidth="1"/>
    <col min="2" max="2" width="10.4414062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9" ht="13.8" thickTop="1">
      <c r="A1" s="84" t="s">
        <v>0</v>
      </c>
      <c r="B1" s="85"/>
      <c r="C1" s="85" t="s">
        <v>1</v>
      </c>
      <c r="D1" s="85"/>
      <c r="E1" s="85"/>
      <c r="F1" s="85"/>
      <c r="G1" s="85"/>
      <c r="H1" s="85"/>
      <c r="I1" s="61"/>
    </row>
    <row r="2" spans="1:9">
      <c r="A2" s="86" t="s">
        <v>2</v>
      </c>
      <c r="B2" s="87"/>
      <c r="C2" s="87"/>
      <c r="D2" s="87"/>
      <c r="E2" s="87"/>
      <c r="F2" s="87"/>
      <c r="G2" s="87"/>
      <c r="H2" s="87"/>
      <c r="I2" s="61"/>
    </row>
    <row r="3" spans="1:9" ht="15.75" customHeight="1">
      <c r="A3" s="601" t="s">
        <v>3</v>
      </c>
      <c r="B3" s="602"/>
      <c r="C3" s="602"/>
      <c r="D3" s="602"/>
      <c r="E3" s="602"/>
      <c r="F3" s="602"/>
      <c r="G3" s="602"/>
      <c r="H3" s="603"/>
      <c r="I3" s="61"/>
    </row>
    <row r="4" spans="1:9">
      <c r="A4" s="86" t="s">
        <v>4</v>
      </c>
      <c r="B4" s="87"/>
      <c r="C4" s="87"/>
      <c r="D4" s="87"/>
      <c r="E4" s="87"/>
      <c r="F4" s="87"/>
      <c r="G4" s="87"/>
      <c r="H4" s="87"/>
      <c r="I4" s="61"/>
    </row>
    <row r="5" spans="1:9">
      <c r="A5" s="86" t="s">
        <v>5</v>
      </c>
      <c r="B5" s="87"/>
      <c r="C5" s="87"/>
      <c r="D5" s="87"/>
      <c r="E5" s="87"/>
      <c r="F5" s="87"/>
      <c r="G5" s="87"/>
      <c r="H5" s="87"/>
      <c r="I5" s="61"/>
    </row>
    <row r="6" spans="1:9">
      <c r="A6" s="88" t="s">
        <v>2</v>
      </c>
      <c r="B6" s="89"/>
      <c r="C6" s="89"/>
      <c r="D6" s="89"/>
      <c r="E6" s="89"/>
      <c r="F6" s="89"/>
      <c r="G6" s="89"/>
      <c r="H6" s="89"/>
      <c r="I6" s="61"/>
    </row>
    <row r="7" spans="1:9">
      <c r="A7" s="88"/>
      <c r="B7" s="89"/>
      <c r="C7" s="89"/>
      <c r="D7" s="89"/>
      <c r="E7" s="89"/>
      <c r="F7" s="89"/>
      <c r="G7" s="89"/>
      <c r="H7" s="89"/>
      <c r="I7" s="61"/>
    </row>
    <row r="8" spans="1:9">
      <c r="A8" s="88" t="s">
        <v>6</v>
      </c>
      <c r="B8" s="89"/>
      <c r="C8" s="89"/>
      <c r="D8" s="89"/>
      <c r="E8" s="89"/>
      <c r="F8" s="89"/>
      <c r="G8" s="89"/>
      <c r="H8" s="89"/>
      <c r="I8" s="61"/>
    </row>
    <row r="9" spans="1:9">
      <c r="A9" s="90" t="s">
        <v>7</v>
      </c>
      <c r="B9" s="91"/>
      <c r="C9" s="91"/>
      <c r="D9" s="91"/>
      <c r="E9" s="91"/>
      <c r="F9" s="91"/>
      <c r="G9" s="91"/>
      <c r="H9" s="91"/>
      <c r="I9" s="61"/>
    </row>
    <row r="10" spans="1:9" ht="15" customHeight="1">
      <c r="A10" s="197" t="s">
        <v>8</v>
      </c>
      <c r="B10" s="102" t="str">
        <f>+'39　食中毒記事等 '!A2</f>
        <v>会食した119人のうち13人が食中毒症状訴える　松江市のホテルが5日間の営業停止処分（島根）</v>
      </c>
      <c r="C10" s="102"/>
      <c r="D10" s="104"/>
      <c r="E10" s="102"/>
      <c r="F10" s="105"/>
      <c r="G10" s="103"/>
      <c r="H10" s="103"/>
      <c r="I10" s="61"/>
    </row>
    <row r="11" spans="1:9" ht="15" customHeight="1">
      <c r="A11" s="197" t="s">
        <v>9</v>
      </c>
      <c r="B11" s="102" t="str">
        <f>+'39　ノロウイルス関連情報 '!H72</f>
        <v>管理レベル「1」　</v>
      </c>
      <c r="C11" s="102"/>
      <c r="D11" s="102" t="s">
        <v>10</v>
      </c>
      <c r="E11" s="102"/>
      <c r="F11" s="104">
        <f>+'39　ノロウイルス関連情報 '!G73</f>
        <v>2.35</v>
      </c>
      <c r="G11" s="102" t="str">
        <f>+'39　ノロウイルス関連情報 '!H73</f>
        <v>　：先週より</v>
      </c>
      <c r="H11" s="225">
        <f>+'39　ノロウイルス関連情報 '!I73</f>
        <v>-0.12999999999999989</v>
      </c>
      <c r="I11" s="61"/>
    </row>
    <row r="12" spans="1:9" s="69" customFormat="1" ht="15" customHeight="1">
      <c r="A12" s="106" t="s">
        <v>11</v>
      </c>
      <c r="B12" s="607" t="str">
        <f>+'39 残留農薬など'!A2</f>
        <v xml:space="preserve">農薬入りコーヒーで 3人死亡・1人意識不明、容疑者は死亡した 85歳女性 ／慶北・奉化郡 </v>
      </c>
      <c r="C12" s="607"/>
      <c r="D12" s="607"/>
      <c r="E12" s="607"/>
      <c r="F12" s="607"/>
      <c r="G12" s="607"/>
      <c r="H12" s="107"/>
      <c r="I12" s="68"/>
    </row>
    <row r="13" spans="1:9" ht="15" customHeight="1">
      <c r="A13" s="101" t="s">
        <v>12</v>
      </c>
      <c r="B13" s="607" t="str">
        <f>+'39　食品表示'!A2</f>
        <v xml:space="preserve">株式会社仙令平庄における加工魚介類の不適正表示に対する措置について - 農林水産省 </v>
      </c>
      <c r="C13" s="607"/>
      <c r="D13" s="607"/>
      <c r="E13" s="607"/>
      <c r="F13" s="607"/>
      <c r="G13" s="607"/>
      <c r="H13" s="103"/>
      <c r="I13" s="61"/>
    </row>
    <row r="14" spans="1:9" ht="15" customHeight="1">
      <c r="A14" s="101" t="s">
        <v>13</v>
      </c>
      <c r="B14" s="103" t="str">
        <f>+'39 海外情報'!A2</f>
        <v xml:space="preserve">機内食にゴキブリのような虫が混入か。半分食べ終えたところで気づく→乗客は体調不良を訴え </v>
      </c>
      <c r="D14" s="103"/>
      <c r="E14" s="103"/>
      <c r="F14" s="103"/>
      <c r="G14" s="103"/>
      <c r="H14" s="103"/>
      <c r="I14" s="61"/>
    </row>
    <row r="15" spans="1:9" ht="15" customHeight="1">
      <c r="A15" s="108" t="s">
        <v>14</v>
      </c>
      <c r="B15" s="109" t="str">
        <f>+'39 海外情報'!A5</f>
        <v>米スタバ、破格待遇でＣＥＯ招聘／不振脱却に新手、回復策を模索</v>
      </c>
      <c r="C15" s="604" t="s">
        <v>15</v>
      </c>
      <c r="D15" s="604"/>
      <c r="E15" s="604"/>
      <c r="F15" s="604"/>
      <c r="G15" s="604"/>
      <c r="H15" s="605"/>
      <c r="I15" s="61"/>
    </row>
    <row r="16" spans="1:9" ht="15" customHeight="1">
      <c r="A16" s="101" t="s">
        <v>16</v>
      </c>
      <c r="B16" s="102" t="str">
        <f>+'38　感染症情報'!B2</f>
        <v>2024年第38週（9月16日〜9月22日）</v>
      </c>
      <c r="C16" s="103"/>
      <c r="D16" s="102" t="s">
        <v>17</v>
      </c>
      <c r="E16" s="103"/>
      <c r="F16" s="103"/>
      <c r="G16" s="103"/>
      <c r="H16" s="103"/>
      <c r="I16" s="61"/>
    </row>
    <row r="17" spans="1:16" ht="15" customHeight="1">
      <c r="A17" s="101" t="s">
        <v>18</v>
      </c>
      <c r="B17" s="606" t="str">
        <f>+'38　感染症情報'!B2</f>
        <v>2024年第38週（9月16日〜9月22日）</v>
      </c>
      <c r="C17" s="606"/>
      <c r="D17" s="606"/>
      <c r="E17" s="606"/>
      <c r="F17" s="606"/>
      <c r="G17" s="606"/>
      <c r="H17" s="103"/>
      <c r="I17" s="61"/>
    </row>
    <row r="18" spans="1:16" ht="15" customHeight="1">
      <c r="A18" s="101" t="s">
        <v>19</v>
      </c>
      <c r="B18" s="165" t="str">
        <f>+'39  衛生訓話 '!A2</f>
        <v>　今週のお題(鳥肉の加熱不足に注意：カンピロバクタ－が怖い)</v>
      </c>
      <c r="C18" s="103"/>
      <c r="D18" s="103"/>
      <c r="E18" s="103"/>
      <c r="F18" s="110"/>
      <c r="G18" s="103"/>
      <c r="H18" s="103"/>
      <c r="I18" s="61"/>
    </row>
    <row r="19" spans="1:16" ht="15" customHeight="1">
      <c r="A19" s="101" t="s">
        <v>20</v>
      </c>
      <c r="B19" s="165" t="s">
        <v>222</v>
      </c>
      <c r="C19" s="103"/>
      <c r="D19" s="103"/>
      <c r="E19" s="103"/>
      <c r="F19" s="103" t="s">
        <v>17</v>
      </c>
      <c r="G19" s="103"/>
      <c r="H19" s="103"/>
      <c r="I19" s="61"/>
      <c r="P19" t="s">
        <v>21</v>
      </c>
    </row>
    <row r="20" spans="1:16" ht="15" customHeight="1">
      <c r="A20" s="101" t="s">
        <v>17</v>
      </c>
      <c r="C20" s="103"/>
      <c r="D20" s="103"/>
      <c r="E20" s="103"/>
      <c r="F20" s="103"/>
      <c r="G20" s="103"/>
      <c r="H20" s="103"/>
      <c r="I20" s="61"/>
      <c r="L20" t="s">
        <v>15</v>
      </c>
    </row>
    <row r="21" spans="1:16">
      <c r="A21" s="90" t="s">
        <v>7</v>
      </c>
      <c r="B21" s="91"/>
      <c r="C21" s="91"/>
      <c r="D21" s="91"/>
      <c r="E21" s="91"/>
      <c r="F21" s="91"/>
      <c r="G21" s="91"/>
      <c r="H21" s="91"/>
      <c r="I21" s="61"/>
    </row>
    <row r="22" spans="1:16">
      <c r="A22" s="88" t="s">
        <v>17</v>
      </c>
      <c r="B22" s="89"/>
      <c r="C22" s="89"/>
      <c r="D22" s="89"/>
      <c r="E22" s="89"/>
      <c r="F22" s="89"/>
      <c r="G22" s="89"/>
      <c r="H22" s="89"/>
      <c r="I22" s="61"/>
    </row>
    <row r="23" spans="1:16">
      <c r="A23" s="62" t="s">
        <v>22</v>
      </c>
      <c r="I23" s="61"/>
    </row>
    <row r="24" spans="1:16">
      <c r="A24" s="61"/>
      <c r="I24" s="61"/>
    </row>
    <row r="25" spans="1:16">
      <c r="A25" s="61"/>
      <c r="I25" s="61"/>
    </row>
    <row r="26" spans="1:16">
      <c r="A26" s="61"/>
      <c r="I26" s="61"/>
    </row>
    <row r="27" spans="1:16">
      <c r="A27" s="61"/>
      <c r="I27" s="61"/>
    </row>
    <row r="28" spans="1:16">
      <c r="A28" s="61"/>
      <c r="I28" s="61"/>
    </row>
    <row r="29" spans="1:16">
      <c r="A29" s="61"/>
      <c r="I29" s="61"/>
    </row>
    <row r="30" spans="1:16">
      <c r="A30" s="61"/>
      <c r="H30" t="s">
        <v>23</v>
      </c>
      <c r="I30" s="61"/>
    </row>
    <row r="31" spans="1:16">
      <c r="A31" s="61"/>
      <c r="I31" s="61"/>
    </row>
    <row r="32" spans="1:16">
      <c r="A32" s="61"/>
      <c r="I32" s="61"/>
    </row>
    <row r="33" spans="1:9">
      <c r="A33" s="61"/>
      <c r="I33" s="61"/>
    </row>
    <row r="34" spans="1:9" ht="13.8" thickBot="1">
      <c r="A34" s="63"/>
      <c r="B34" s="64"/>
      <c r="C34" s="64"/>
      <c r="D34" s="64"/>
      <c r="E34" s="64"/>
      <c r="F34" s="64"/>
      <c r="G34" s="64"/>
      <c r="H34" s="64"/>
      <c r="I34" s="61"/>
    </row>
    <row r="35" spans="1:9" ht="13.8" thickTop="1"/>
    <row r="38" spans="1:9" ht="24.6">
      <c r="A38" s="71" t="s">
        <v>24</v>
      </c>
    </row>
    <row r="39" spans="1:9" ht="40.5" customHeight="1">
      <c r="A39" s="608" t="s">
        <v>25</v>
      </c>
      <c r="B39" s="608"/>
      <c r="C39" s="608"/>
      <c r="D39" s="608"/>
      <c r="E39" s="608"/>
      <c r="F39" s="608"/>
      <c r="G39" s="608"/>
    </row>
    <row r="40" spans="1:9" ht="30.75" customHeight="1">
      <c r="A40" s="612" t="s">
        <v>26</v>
      </c>
      <c r="B40" s="612"/>
      <c r="C40" s="612"/>
      <c r="D40" s="612"/>
      <c r="E40" s="612"/>
      <c r="F40" s="612"/>
      <c r="G40" s="612"/>
    </row>
    <row r="41" spans="1:9" ht="15">
      <c r="A41" s="72"/>
    </row>
    <row r="42" spans="1:9" ht="69.75" customHeight="1">
      <c r="A42" s="610" t="s">
        <v>27</v>
      </c>
      <c r="B42" s="610"/>
      <c r="C42" s="610"/>
      <c r="D42" s="610"/>
      <c r="E42" s="610"/>
      <c r="F42" s="610"/>
      <c r="G42" s="610"/>
    </row>
    <row r="43" spans="1:9" ht="35.25" customHeight="1">
      <c r="A43" s="612" t="s">
        <v>28</v>
      </c>
      <c r="B43" s="612"/>
      <c r="C43" s="612"/>
      <c r="D43" s="612"/>
      <c r="E43" s="612"/>
      <c r="F43" s="612"/>
      <c r="G43" s="612"/>
    </row>
    <row r="44" spans="1:9" ht="59.25" customHeight="1">
      <c r="A44" s="610" t="s">
        <v>29</v>
      </c>
      <c r="B44" s="610"/>
      <c r="C44" s="610"/>
      <c r="D44" s="610"/>
      <c r="E44" s="610"/>
      <c r="F44" s="610"/>
      <c r="G44" s="610"/>
    </row>
    <row r="45" spans="1:9" ht="15">
      <c r="A45" s="73"/>
    </row>
    <row r="46" spans="1:9" ht="27.75" customHeight="1">
      <c r="A46" s="611" t="s">
        <v>30</v>
      </c>
      <c r="B46" s="611"/>
      <c r="C46" s="611"/>
      <c r="D46" s="611"/>
      <c r="E46" s="611"/>
      <c r="F46" s="611"/>
      <c r="G46" s="611"/>
    </row>
    <row r="47" spans="1:9" ht="53.25" customHeight="1">
      <c r="A47" s="609" t="s">
        <v>31</v>
      </c>
      <c r="B47" s="610"/>
      <c r="C47" s="610"/>
      <c r="D47" s="610"/>
      <c r="E47" s="610"/>
      <c r="F47" s="610"/>
      <c r="G47" s="610"/>
    </row>
    <row r="48" spans="1:9" ht="15">
      <c r="A48" s="73"/>
    </row>
    <row r="49" spans="1:7" ht="32.25" customHeight="1">
      <c r="A49" s="611" t="s">
        <v>32</v>
      </c>
      <c r="B49" s="611"/>
      <c r="C49" s="611"/>
      <c r="D49" s="611"/>
      <c r="E49" s="611"/>
      <c r="F49" s="611"/>
      <c r="G49" s="611"/>
    </row>
    <row r="50" spans="1:7" ht="15">
      <c r="A50" s="72"/>
    </row>
    <row r="51" spans="1:7" ht="87" customHeight="1">
      <c r="A51" s="609" t="s">
        <v>33</v>
      </c>
      <c r="B51" s="610"/>
      <c r="C51" s="610"/>
      <c r="D51" s="610"/>
      <c r="E51" s="610"/>
      <c r="F51" s="610"/>
      <c r="G51" s="610"/>
    </row>
    <row r="52" spans="1:7" ht="15">
      <c r="A52" s="73"/>
    </row>
    <row r="53" spans="1:7" ht="32.25" customHeight="1">
      <c r="A53" s="611" t="s">
        <v>34</v>
      </c>
      <c r="B53" s="611"/>
      <c r="C53" s="611"/>
      <c r="D53" s="611"/>
      <c r="E53" s="611"/>
      <c r="F53" s="611"/>
      <c r="G53" s="611"/>
    </row>
    <row r="54" spans="1:7" ht="29.25" customHeight="1">
      <c r="A54" s="610" t="s">
        <v>35</v>
      </c>
      <c r="B54" s="610"/>
      <c r="C54" s="610"/>
      <c r="D54" s="610"/>
      <c r="E54" s="610"/>
      <c r="F54" s="610"/>
      <c r="G54" s="610"/>
    </row>
    <row r="55" spans="1:7" ht="15">
      <c r="A55" s="73"/>
    </row>
    <row r="56" spans="1:7" s="69" customFormat="1" ht="110.25" customHeight="1">
      <c r="A56" s="613" t="s">
        <v>36</v>
      </c>
      <c r="B56" s="614"/>
      <c r="C56" s="614"/>
      <c r="D56" s="614"/>
      <c r="E56" s="614"/>
      <c r="F56" s="614"/>
      <c r="G56" s="614"/>
    </row>
    <row r="57" spans="1:7" ht="34.5" customHeight="1">
      <c r="A57" s="612" t="s">
        <v>37</v>
      </c>
      <c r="B57" s="612"/>
      <c r="C57" s="612"/>
      <c r="D57" s="612"/>
      <c r="E57" s="612"/>
      <c r="F57" s="612"/>
      <c r="G57" s="612"/>
    </row>
    <row r="58" spans="1:7" ht="114" customHeight="1">
      <c r="A58" s="609" t="s">
        <v>38</v>
      </c>
      <c r="B58" s="610"/>
      <c r="C58" s="610"/>
      <c r="D58" s="610"/>
      <c r="E58" s="610"/>
      <c r="F58" s="610"/>
      <c r="G58" s="610"/>
    </row>
    <row r="59" spans="1:7" ht="109.5" customHeight="1">
      <c r="A59" s="610"/>
      <c r="B59" s="610"/>
      <c r="C59" s="610"/>
      <c r="D59" s="610"/>
      <c r="E59" s="610"/>
      <c r="F59" s="610"/>
      <c r="G59" s="610"/>
    </row>
    <row r="60" spans="1:7" ht="15">
      <c r="A60" s="73"/>
    </row>
    <row r="61" spans="1:7" s="70" customFormat="1" ht="57.75" customHeight="1">
      <c r="A61" s="610"/>
      <c r="B61" s="610"/>
      <c r="C61" s="610"/>
      <c r="D61" s="610"/>
      <c r="E61" s="610"/>
      <c r="F61" s="610"/>
      <c r="G61" s="610"/>
    </row>
  </sheetData>
  <mergeCells count="21">
    <mergeCell ref="A59:G59"/>
    <mergeCell ref="A58:G58"/>
    <mergeCell ref="A61:G61"/>
    <mergeCell ref="A51:G51"/>
    <mergeCell ref="A49:G49"/>
    <mergeCell ref="A56:G56"/>
    <mergeCell ref="A54:G54"/>
    <mergeCell ref="A57:G57"/>
    <mergeCell ref="A47:G47"/>
    <mergeCell ref="A46:G46"/>
    <mergeCell ref="A53:G53"/>
    <mergeCell ref="A40:G40"/>
    <mergeCell ref="A42:G42"/>
    <mergeCell ref="A44:G44"/>
    <mergeCell ref="A43:G43"/>
    <mergeCell ref="A3:H3"/>
    <mergeCell ref="C15:H15"/>
    <mergeCell ref="B17:G17"/>
    <mergeCell ref="B12:G12"/>
    <mergeCell ref="A39:G39"/>
    <mergeCell ref="B13:G13"/>
  </mergeCells>
  <phoneticPr fontId="32"/>
  <hyperlinks>
    <hyperlink ref="A39"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19DDE2-1344-4366-A123-9BB84F5F343F}">
  <sheetPr codeName="Sheet13"/>
  <dimension ref="A1:Z24"/>
  <sheetViews>
    <sheetView topLeftCell="C1" workbookViewId="0">
      <selection activeCell="U24" sqref="U24"/>
    </sheetView>
  </sheetViews>
  <sheetFormatPr defaultRowHeight="13.2"/>
  <cols>
    <col min="4" max="9" width="7.21875" customWidth="1"/>
    <col min="14" max="14" width="9.44140625" bestFit="1" customWidth="1"/>
  </cols>
  <sheetData>
    <row r="1" spans="1:26">
      <c r="A1" s="289"/>
      <c r="D1" t="s">
        <v>188</v>
      </c>
      <c r="E1" s="267" t="s">
        <v>189</v>
      </c>
      <c r="F1" t="s">
        <v>190</v>
      </c>
      <c r="G1" t="s">
        <v>191</v>
      </c>
      <c r="H1" t="s">
        <v>192</v>
      </c>
      <c r="I1" t="s">
        <v>193</v>
      </c>
      <c r="J1" t="s">
        <v>194</v>
      </c>
    </row>
    <row r="2" spans="1:26">
      <c r="E2" t="s">
        <v>208</v>
      </c>
    </row>
    <row r="3" spans="1:26">
      <c r="D3" s="437">
        <v>12</v>
      </c>
      <c r="E3" s="437">
        <v>9</v>
      </c>
      <c r="F3" s="438">
        <v>0</v>
      </c>
      <c r="G3" s="439">
        <v>12</v>
      </c>
      <c r="H3" s="438"/>
      <c r="I3" s="438">
        <v>2</v>
      </c>
      <c r="J3" s="438">
        <v>6</v>
      </c>
      <c r="L3" s="268"/>
      <c r="M3">
        <f>SUM(D3:L3)</f>
        <v>41</v>
      </c>
    </row>
    <row r="4" spans="1:26">
      <c r="D4" s="440">
        <f>+D3/$M$3</f>
        <v>0.29268292682926828</v>
      </c>
      <c r="E4" s="440">
        <f t="shared" ref="E4:J4" si="0">+E3/$M$3</f>
        <v>0.21951219512195122</v>
      </c>
      <c r="F4" s="441">
        <f t="shared" si="0"/>
        <v>0</v>
      </c>
      <c r="G4" s="442">
        <f t="shared" si="0"/>
        <v>0.29268292682926828</v>
      </c>
      <c r="H4" s="441">
        <f t="shared" si="0"/>
        <v>0</v>
      </c>
      <c r="I4" s="441">
        <f t="shared" si="0"/>
        <v>4.878048780487805E-2</v>
      </c>
      <c r="J4" s="441">
        <f t="shared" si="0"/>
        <v>0.14634146341463414</v>
      </c>
    </row>
    <row r="7" spans="1:26" ht="13.8" thickBot="1"/>
    <row r="8" spans="1:26" ht="13.8" thickBot="1">
      <c r="N8" s="782" t="s">
        <v>373</v>
      </c>
      <c r="O8" s="783"/>
      <c r="P8" s="174"/>
      <c r="Q8" s="174"/>
      <c r="R8" s="174"/>
      <c r="S8" s="174"/>
    </row>
    <row r="9" spans="1:26" ht="13.8" thickBot="1">
      <c r="N9" s="784" t="s">
        <v>195</v>
      </c>
      <c r="O9" s="785"/>
      <c r="P9" s="786"/>
      <c r="Q9" s="787" t="s">
        <v>196</v>
      </c>
      <c r="R9" s="788"/>
      <c r="S9" s="789"/>
    </row>
    <row r="10" spans="1:26" ht="13.8" thickBot="1">
      <c r="N10" s="305" t="s">
        <v>197</v>
      </c>
      <c r="O10" s="269" t="s">
        <v>197</v>
      </c>
      <c r="P10" s="271" t="s">
        <v>197</v>
      </c>
      <c r="Q10" s="305" t="s">
        <v>197</v>
      </c>
      <c r="R10" s="269" t="s">
        <v>197</v>
      </c>
      <c r="S10" s="270" t="s">
        <v>197</v>
      </c>
    </row>
    <row r="11" spans="1:26" ht="13.8" thickTop="1">
      <c r="N11" s="275" t="s">
        <v>198</v>
      </c>
      <c r="O11" s="276" t="s">
        <v>199</v>
      </c>
      <c r="P11" s="278" t="s">
        <v>200</v>
      </c>
      <c r="Q11" s="275" t="s">
        <v>198</v>
      </c>
      <c r="R11" s="276" t="s">
        <v>199</v>
      </c>
      <c r="S11" s="277" t="s">
        <v>200</v>
      </c>
    </row>
    <row r="12" spans="1:26" ht="13.8" thickBot="1">
      <c r="N12" s="443">
        <f>+U12</f>
        <v>2520</v>
      </c>
      <c r="O12" s="444">
        <f t="shared" ref="O12:S12" si="1">+V12</f>
        <v>1304</v>
      </c>
      <c r="P12" s="445">
        <f t="shared" si="1"/>
        <v>1216</v>
      </c>
      <c r="Q12" s="443">
        <f t="shared" si="1"/>
        <v>25985</v>
      </c>
      <c r="R12" s="444">
        <f t="shared" si="1"/>
        <v>12802</v>
      </c>
      <c r="S12" s="446">
        <f t="shared" si="1"/>
        <v>13183</v>
      </c>
      <c r="U12">
        <v>2520</v>
      </c>
      <c r="V12">
        <v>1304</v>
      </c>
      <c r="W12">
        <v>1216</v>
      </c>
      <c r="X12">
        <v>25985</v>
      </c>
      <c r="Y12">
        <v>12802</v>
      </c>
      <c r="Z12">
        <v>13183</v>
      </c>
    </row>
    <row r="14" spans="1:26" ht="13.8" thickBot="1"/>
    <row r="15" spans="1:26" ht="13.8" thickBot="1">
      <c r="N15" s="782" t="s">
        <v>374</v>
      </c>
      <c r="O15" s="783"/>
      <c r="P15" s="174"/>
      <c r="Q15" s="174"/>
      <c r="R15" s="174"/>
      <c r="S15" s="174"/>
    </row>
    <row r="16" spans="1:26" ht="13.8" thickBot="1">
      <c r="N16" s="784" t="s">
        <v>195</v>
      </c>
      <c r="O16" s="785"/>
      <c r="P16" s="786"/>
      <c r="Q16" s="787" t="s">
        <v>196</v>
      </c>
      <c r="R16" s="788"/>
      <c r="S16" s="789"/>
    </row>
    <row r="17" spans="14:26" ht="13.8" thickBot="1">
      <c r="N17" s="305" t="s">
        <v>197</v>
      </c>
      <c r="O17" s="269" t="s">
        <v>197</v>
      </c>
      <c r="P17" s="271" t="s">
        <v>197</v>
      </c>
      <c r="Q17" s="305" t="s">
        <v>197</v>
      </c>
      <c r="R17" s="269" t="s">
        <v>197</v>
      </c>
      <c r="S17" s="270" t="s">
        <v>197</v>
      </c>
    </row>
    <row r="18" spans="14:26" ht="13.8" thickTop="1">
      <c r="N18" s="275" t="s">
        <v>198</v>
      </c>
      <c r="O18" s="276" t="s">
        <v>199</v>
      </c>
      <c r="P18" s="278" t="s">
        <v>200</v>
      </c>
      <c r="Q18" s="275" t="s">
        <v>198</v>
      </c>
      <c r="R18" s="276" t="s">
        <v>199</v>
      </c>
      <c r="S18" s="277" t="s">
        <v>200</v>
      </c>
    </row>
    <row r="19" spans="14:26" ht="13.8" thickBot="1">
      <c r="N19" s="443">
        <f t="shared" ref="N19:S19" si="2">+U19</f>
        <v>2725</v>
      </c>
      <c r="O19" s="444">
        <f t="shared" si="2"/>
        <v>1450</v>
      </c>
      <c r="P19" s="445">
        <f t="shared" si="2"/>
        <v>1275</v>
      </c>
      <c r="Q19" s="443">
        <f t="shared" si="2"/>
        <v>21400</v>
      </c>
      <c r="R19" s="444">
        <f t="shared" si="2"/>
        <v>10348</v>
      </c>
      <c r="S19" s="446">
        <f t="shared" si="2"/>
        <v>11052</v>
      </c>
      <c r="U19">
        <v>2725</v>
      </c>
      <c r="V19">
        <v>1450</v>
      </c>
      <c r="W19">
        <v>1275</v>
      </c>
      <c r="X19">
        <v>21400</v>
      </c>
      <c r="Y19">
        <v>10348</v>
      </c>
      <c r="Z19">
        <v>11052</v>
      </c>
    </row>
    <row r="21" spans="14:26" ht="13.8" thickBot="1"/>
    <row r="22" spans="14:26" ht="13.8" thickBot="1">
      <c r="N22" s="777" t="s">
        <v>195</v>
      </c>
      <c r="O22" s="778"/>
      <c r="P22" s="778"/>
      <c r="Q22" s="779" t="s">
        <v>196</v>
      </c>
      <c r="R22" s="780"/>
      <c r="S22" s="781"/>
    </row>
    <row r="23" spans="14:26">
      <c r="N23" s="306" t="s">
        <v>198</v>
      </c>
      <c r="O23" s="272" t="s">
        <v>199</v>
      </c>
      <c r="P23" s="273" t="s">
        <v>200</v>
      </c>
      <c r="Q23" s="306" t="s">
        <v>198</v>
      </c>
      <c r="R23" s="272" t="s">
        <v>199</v>
      </c>
      <c r="S23" s="274" t="s">
        <v>200</v>
      </c>
    </row>
    <row r="24" spans="14:26" ht="13.8" thickBot="1">
      <c r="N24" s="447">
        <f t="shared" ref="N24:S24" si="3">(N19-N12)/N19</f>
        <v>7.5229357798165142E-2</v>
      </c>
      <c r="O24" s="448">
        <f t="shared" si="3"/>
        <v>0.10068965517241379</v>
      </c>
      <c r="P24" s="449">
        <f t="shared" si="3"/>
        <v>4.6274509803921567E-2</v>
      </c>
      <c r="Q24" s="447">
        <f t="shared" si="3"/>
        <v>-0.21425233644859812</v>
      </c>
      <c r="R24" s="448">
        <f t="shared" si="3"/>
        <v>-0.23714727483571704</v>
      </c>
      <c r="S24" s="450">
        <f t="shared" si="3"/>
        <v>-0.19281577994933044</v>
      </c>
    </row>
  </sheetData>
  <mergeCells count="8">
    <mergeCell ref="N22:P22"/>
    <mergeCell ref="Q22:S22"/>
    <mergeCell ref="N8:O8"/>
    <mergeCell ref="N15:O15"/>
    <mergeCell ref="N9:P9"/>
    <mergeCell ref="Q9:S9"/>
    <mergeCell ref="N16:P16"/>
    <mergeCell ref="Q16:S16"/>
  </mergeCells>
  <phoneticPr fontId="84"/>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4D6C7-DC80-49A8-9AE8-9E8D47E71E83}">
  <sheetPr codeName="Sheet12">
    <tabColor theme="1"/>
  </sheetPr>
  <dimension ref="A1:C41"/>
  <sheetViews>
    <sheetView view="pageBreakPreview" zoomScale="80" zoomScaleNormal="75" zoomScaleSheetLayoutView="80" workbookViewId="0">
      <selection activeCell="G19" sqref="G19"/>
    </sheetView>
  </sheetViews>
  <sheetFormatPr defaultColWidth="9" defaultRowHeight="14.4"/>
  <cols>
    <col min="1" max="1" width="225.33203125" style="4" customWidth="1"/>
    <col min="2" max="2" width="33.109375" style="2" hidden="1" customWidth="1"/>
    <col min="3" max="3" width="26.88671875" style="3" customWidth="1"/>
    <col min="4" max="16384" width="9" style="1"/>
  </cols>
  <sheetData>
    <row r="1" spans="1:3" s="28" customFormat="1" ht="46.2" customHeight="1" thickBot="1">
      <c r="A1" s="461" t="s">
        <v>231</v>
      </c>
      <c r="B1" s="451" t="s">
        <v>123</v>
      </c>
      <c r="C1" s="470" t="s">
        <v>125</v>
      </c>
    </row>
    <row r="2" spans="1:3" ht="46.95" customHeight="1">
      <c r="A2" s="177" t="s">
        <v>390</v>
      </c>
      <c r="B2" s="466"/>
      <c r="C2" s="790">
        <v>45569</v>
      </c>
    </row>
    <row r="3" spans="1:3" ht="373.2" customHeight="1">
      <c r="A3" s="453" t="s">
        <v>391</v>
      </c>
      <c r="B3" s="467"/>
      <c r="C3" s="791"/>
    </row>
    <row r="4" spans="1:3" ht="34.950000000000003" customHeight="1" thickBot="1">
      <c r="A4" s="452" t="s">
        <v>392</v>
      </c>
      <c r="B4" s="1"/>
      <c r="C4" s="471"/>
    </row>
    <row r="5" spans="1:3" ht="55.2" customHeight="1">
      <c r="A5" s="177" t="s">
        <v>393</v>
      </c>
      <c r="B5" s="466"/>
      <c r="C5" s="790">
        <v>45569</v>
      </c>
    </row>
    <row r="6" spans="1:3" ht="249.6" customHeight="1">
      <c r="A6" s="453" t="s">
        <v>394</v>
      </c>
      <c r="B6" s="467"/>
      <c r="C6" s="791"/>
    </row>
    <row r="7" spans="1:3" ht="34.950000000000003" customHeight="1" thickBot="1">
      <c r="A7" s="452" t="s">
        <v>395</v>
      </c>
      <c r="B7" s="1"/>
      <c r="C7" s="471"/>
    </row>
    <row r="8" spans="1:3" ht="49.2" customHeight="1">
      <c r="A8" s="231" t="s">
        <v>396</v>
      </c>
      <c r="B8" s="466"/>
      <c r="C8" s="790"/>
    </row>
    <row r="9" spans="1:3" ht="341.4" customHeight="1">
      <c r="A9" s="224" t="s">
        <v>397</v>
      </c>
      <c r="B9" s="467"/>
      <c r="C9" s="791"/>
    </row>
    <row r="10" spans="1:3" ht="38.4" customHeight="1" thickBot="1">
      <c r="A10" s="294" t="s">
        <v>398</v>
      </c>
      <c r="B10" s="1"/>
      <c r="C10" s="472"/>
    </row>
    <row r="11" spans="1:3" ht="43.2" customHeight="1">
      <c r="A11" s="512" t="s">
        <v>399</v>
      </c>
      <c r="B11" s="468"/>
      <c r="C11" s="790">
        <v>45567</v>
      </c>
    </row>
    <row r="12" spans="1:3" ht="213.6" customHeight="1">
      <c r="A12" s="488" t="s">
        <v>400</v>
      </c>
      <c r="B12" s="469"/>
      <c r="C12" s="791"/>
    </row>
    <row r="13" spans="1:3" ht="36" customHeight="1" thickBot="1">
      <c r="A13" s="481" t="s">
        <v>401</v>
      </c>
      <c r="B13" s="482"/>
      <c r="C13" s="483"/>
    </row>
    <row r="14" spans="1:3" s="194" customFormat="1" ht="49.8" customHeight="1">
      <c r="A14" s="479" t="s">
        <v>402</v>
      </c>
      <c r="B14" s="480"/>
      <c r="C14" s="792">
        <v>45565</v>
      </c>
    </row>
    <row r="15" spans="1:3" ht="172.8" customHeight="1" thickBot="1">
      <c r="A15" s="454" t="s">
        <v>403</v>
      </c>
      <c r="B15" s="455"/>
      <c r="C15" s="791"/>
    </row>
    <row r="16" spans="1:3" s="196" customFormat="1" ht="40.200000000000003" customHeight="1" thickBot="1">
      <c r="A16" s="195" t="s">
        <v>404</v>
      </c>
      <c r="B16" s="295"/>
      <c r="C16" s="472"/>
    </row>
    <row r="17" spans="1:3" ht="56.4" customHeight="1">
      <c r="A17" s="246" t="s">
        <v>405</v>
      </c>
      <c r="B17" s="1"/>
      <c r="C17" s="490"/>
    </row>
    <row r="18" spans="1:3" ht="168" customHeight="1" thickBot="1">
      <c r="A18" s="456" t="s">
        <v>406</v>
      </c>
      <c r="B18" s="1"/>
      <c r="C18" s="792">
        <v>45566</v>
      </c>
    </row>
    <row r="19" spans="1:3" ht="35.4" customHeight="1">
      <c r="A19" s="489" t="s">
        <v>407</v>
      </c>
      <c r="B19" s="1"/>
      <c r="C19" s="791"/>
    </row>
    <row r="20" spans="1:3" ht="38.4" hidden="1" customHeight="1">
      <c r="A20" s="246"/>
      <c r="B20" s="1"/>
      <c r="C20" s="490"/>
    </row>
    <row r="21" spans="1:3" ht="166.8" hidden="1" customHeight="1" thickBot="1">
      <c r="A21" s="505"/>
      <c r="B21" s="1"/>
      <c r="C21" s="792"/>
    </row>
    <row r="22" spans="1:3" ht="33" hidden="1" customHeight="1" thickBot="1">
      <c r="A22" s="506"/>
      <c r="B22" s="507"/>
      <c r="C22" s="793"/>
    </row>
    <row r="23" spans="1:3" ht="36.75" customHeight="1">
      <c r="A23" s="1" t="s">
        <v>201</v>
      </c>
    </row>
    <row r="24" spans="1:3" ht="36.75" customHeight="1"/>
    <row r="25" spans="1:3" ht="25.5" customHeight="1"/>
    <row r="26" spans="1:3" ht="32.25" customHeight="1"/>
    <row r="27" spans="1:3" ht="30.75" customHeight="1"/>
    <row r="28" spans="1:3" ht="42.75" customHeight="1"/>
    <row r="29" spans="1:3" ht="43.5" customHeight="1"/>
    <row r="30" spans="1:3" ht="27.75" customHeight="1"/>
    <row r="31" spans="1:3" ht="30.75" customHeight="1">
      <c r="A31" s="251"/>
    </row>
    <row r="32" spans="1:3" ht="29.25" customHeight="1"/>
    <row r="33" ht="27" customHeight="1"/>
    <row r="34" ht="27" customHeight="1"/>
    <row r="35" ht="27" customHeight="1"/>
    <row r="36" ht="27" customHeight="1"/>
    <row r="37" ht="27" customHeight="1"/>
    <row r="38" ht="27" customHeight="1"/>
    <row r="39" ht="27" customHeight="1"/>
    <row r="40" ht="27" customHeight="1"/>
    <row r="41" ht="27" customHeight="1"/>
  </sheetData>
  <mergeCells count="7">
    <mergeCell ref="C2:C3"/>
    <mergeCell ref="C14:C15"/>
    <mergeCell ref="C21:C22"/>
    <mergeCell ref="C18:C19"/>
    <mergeCell ref="C5:C6"/>
    <mergeCell ref="C8:C9"/>
    <mergeCell ref="C11:C12"/>
  </mergeCells>
  <phoneticPr fontId="84"/>
  <hyperlinks>
    <hyperlink ref="A4" r:id="rId1" xr:uid="{6AEC5F38-308F-4D9D-B7CC-A3734F52FF0E}"/>
    <hyperlink ref="A7" r:id="rId2" xr:uid="{E08D8CFB-00C6-40AB-9FC8-A3E636788E18}"/>
    <hyperlink ref="A10" r:id="rId3" xr:uid="{917DA829-8425-4522-89D6-DD1B37F1D94D}"/>
    <hyperlink ref="A13" r:id="rId4" xr:uid="{DD3FA929-1F7F-41D3-86FD-7C7ADE705D73}"/>
    <hyperlink ref="A16" r:id="rId5" xr:uid="{065B2774-0328-4975-A8C8-FA133DBF3226}"/>
    <hyperlink ref="A19" r:id="rId6" xr:uid="{3D7A6528-5FC5-498D-A915-62BD8D79DE14}"/>
  </hyperlinks>
  <pageMargins left="0" right="0" top="0.19685039370078741" bottom="0.39370078740157483" header="0" footer="0.19685039370078741"/>
  <pageSetup paperSize="9" scale="39" orientation="portrait" r:id="rId7"/>
  <headerFooter alignWithMargins="0"/>
  <rowBreaks count="1" manualBreakCount="1">
    <brk id="19" max="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17"/>
  <sheetViews>
    <sheetView view="pageBreakPreview" zoomScale="90" zoomScaleNormal="100" zoomScaleSheetLayoutView="90" workbookViewId="0">
      <selection activeCell="Q7" sqref="Q7"/>
    </sheetView>
  </sheetViews>
  <sheetFormatPr defaultColWidth="9" defaultRowHeight="36" customHeight="1"/>
  <cols>
    <col min="1" max="13" width="9" style="1"/>
    <col min="14" max="14" width="108.88671875" style="1" customWidth="1"/>
    <col min="15" max="15" width="26.88671875" style="5" customWidth="1"/>
    <col min="16" max="16384" width="9" style="1"/>
  </cols>
  <sheetData>
    <row r="1" spans="1:16" ht="46.2" customHeight="1" thickBot="1">
      <c r="A1" s="821" t="s">
        <v>416</v>
      </c>
      <c r="B1" s="822"/>
      <c r="C1" s="822"/>
      <c r="D1" s="822"/>
      <c r="E1" s="822"/>
      <c r="F1" s="822"/>
      <c r="G1" s="822"/>
      <c r="H1" s="822"/>
      <c r="I1" s="822"/>
      <c r="J1" s="822"/>
      <c r="K1" s="822"/>
      <c r="L1" s="822"/>
      <c r="M1" s="822"/>
      <c r="N1" s="823"/>
    </row>
    <row r="2" spans="1:16" ht="40.200000000000003" customHeight="1">
      <c r="A2" s="804" t="s">
        <v>408</v>
      </c>
      <c r="B2" s="805"/>
      <c r="C2" s="805"/>
      <c r="D2" s="805"/>
      <c r="E2" s="805"/>
      <c r="F2" s="805"/>
      <c r="G2" s="805"/>
      <c r="H2" s="805"/>
      <c r="I2" s="805"/>
      <c r="J2" s="805"/>
      <c r="K2" s="805"/>
      <c r="L2" s="805"/>
      <c r="M2" s="805"/>
      <c r="N2" s="806"/>
    </row>
    <row r="3" spans="1:16" ht="214.8" customHeight="1" thickBot="1">
      <c r="A3" s="824" t="s">
        <v>409</v>
      </c>
      <c r="B3" s="825"/>
      <c r="C3" s="825"/>
      <c r="D3" s="825"/>
      <c r="E3" s="825"/>
      <c r="F3" s="825"/>
      <c r="G3" s="825"/>
      <c r="H3" s="825"/>
      <c r="I3" s="825"/>
      <c r="J3" s="825"/>
      <c r="K3" s="825"/>
      <c r="L3" s="825"/>
      <c r="M3" s="825"/>
      <c r="N3" s="826"/>
      <c r="P3" s="173"/>
    </row>
    <row r="4" spans="1:16" ht="45.6" customHeight="1" thickBot="1">
      <c r="A4" s="798" t="s">
        <v>410</v>
      </c>
      <c r="B4" s="799"/>
      <c r="C4" s="799"/>
      <c r="D4" s="799"/>
      <c r="E4" s="799"/>
      <c r="F4" s="799"/>
      <c r="G4" s="799"/>
      <c r="H4" s="799"/>
      <c r="I4" s="799"/>
      <c r="J4" s="799"/>
      <c r="K4" s="799"/>
      <c r="L4" s="799"/>
      <c r="M4" s="799"/>
      <c r="N4" s="800"/>
      <c r="O4" s="31"/>
    </row>
    <row r="5" spans="1:16" ht="322.8" customHeight="1" thickBot="1">
      <c r="A5" s="801" t="s">
        <v>411</v>
      </c>
      <c r="B5" s="802"/>
      <c r="C5" s="802"/>
      <c r="D5" s="802"/>
      <c r="E5" s="802"/>
      <c r="F5" s="802"/>
      <c r="G5" s="802"/>
      <c r="H5" s="802"/>
      <c r="I5" s="802"/>
      <c r="J5" s="802"/>
      <c r="K5" s="802"/>
      <c r="L5" s="802"/>
      <c r="M5" s="802"/>
      <c r="N5" s="803"/>
      <c r="O5" s="31"/>
    </row>
    <row r="6" spans="1:16" ht="41.4" customHeight="1" thickBot="1">
      <c r="A6" s="827" t="s">
        <v>412</v>
      </c>
      <c r="B6" s="828"/>
      <c r="C6" s="828"/>
      <c r="D6" s="828"/>
      <c r="E6" s="828"/>
      <c r="F6" s="828"/>
      <c r="G6" s="828"/>
      <c r="H6" s="828"/>
      <c r="I6" s="828"/>
      <c r="J6" s="828"/>
      <c r="K6" s="828"/>
      <c r="L6" s="828"/>
      <c r="M6" s="828"/>
      <c r="N6" s="829"/>
    </row>
    <row r="7" spans="1:16" ht="409.6" customHeight="1" thickBot="1">
      <c r="A7" s="830" t="s">
        <v>417</v>
      </c>
      <c r="B7" s="831"/>
      <c r="C7" s="831"/>
      <c r="D7" s="831"/>
      <c r="E7" s="831"/>
      <c r="F7" s="831"/>
      <c r="G7" s="831"/>
      <c r="H7" s="831"/>
      <c r="I7" s="831"/>
      <c r="J7" s="831"/>
      <c r="K7" s="831"/>
      <c r="L7" s="831"/>
      <c r="M7" s="831"/>
      <c r="N7" s="832"/>
      <c r="O7" s="30"/>
    </row>
    <row r="8" spans="1:16" ht="47.4" customHeight="1">
      <c r="A8" s="815" t="s">
        <v>413</v>
      </c>
      <c r="B8" s="816"/>
      <c r="C8" s="816"/>
      <c r="D8" s="816"/>
      <c r="E8" s="816"/>
      <c r="F8" s="816"/>
      <c r="G8" s="816"/>
      <c r="H8" s="816"/>
      <c r="I8" s="816"/>
      <c r="J8" s="816"/>
      <c r="K8" s="816"/>
      <c r="L8" s="816"/>
      <c r="M8" s="816"/>
      <c r="N8" s="817"/>
    </row>
    <row r="9" spans="1:16" ht="409.2" customHeight="1" thickBot="1">
      <c r="A9" s="818" t="s">
        <v>415</v>
      </c>
      <c r="B9" s="819"/>
      <c r="C9" s="819"/>
      <c r="D9" s="819"/>
      <c r="E9" s="819"/>
      <c r="F9" s="819"/>
      <c r="G9" s="819"/>
      <c r="H9" s="819"/>
      <c r="I9" s="819"/>
      <c r="J9" s="819"/>
      <c r="K9" s="819"/>
      <c r="L9" s="819"/>
      <c r="M9" s="819"/>
      <c r="N9" s="820"/>
    </row>
    <row r="10" spans="1:16" ht="47.4" hidden="1" customHeight="1">
      <c r="A10" s="804" t="s">
        <v>414</v>
      </c>
      <c r="B10" s="805"/>
      <c r="C10" s="805"/>
      <c r="D10" s="805"/>
      <c r="E10" s="805"/>
      <c r="F10" s="805"/>
      <c r="G10" s="805"/>
      <c r="H10" s="805"/>
      <c r="I10" s="805"/>
      <c r="J10" s="805"/>
      <c r="K10" s="805"/>
      <c r="L10" s="805"/>
      <c r="M10" s="805"/>
      <c r="N10" s="806"/>
    </row>
    <row r="11" spans="1:16" ht="54" hidden="1" customHeight="1" thickBot="1">
      <c r="A11" s="807"/>
      <c r="B11" s="808"/>
      <c r="C11" s="808"/>
      <c r="D11" s="808"/>
      <c r="E11" s="808"/>
      <c r="F11" s="808"/>
      <c r="G11" s="808"/>
      <c r="H11" s="808"/>
      <c r="I11" s="808"/>
      <c r="J11" s="808"/>
      <c r="K11" s="808"/>
      <c r="L11" s="808"/>
      <c r="M11" s="808"/>
      <c r="N11" s="809"/>
      <c r="P11" s="173"/>
    </row>
    <row r="12" spans="1:16" ht="45.6" hidden="1" customHeight="1">
      <c r="A12" s="815"/>
      <c r="B12" s="816"/>
      <c r="C12" s="816"/>
      <c r="D12" s="816"/>
      <c r="E12" s="816"/>
      <c r="F12" s="816"/>
      <c r="G12" s="816"/>
      <c r="H12" s="816"/>
      <c r="I12" s="816"/>
      <c r="J12" s="816"/>
      <c r="K12" s="816"/>
      <c r="L12" s="816"/>
      <c r="M12" s="816"/>
      <c r="N12" s="817"/>
      <c r="O12" s="1"/>
      <c r="P12" s="253"/>
    </row>
    <row r="13" spans="1:16" ht="146.4" hidden="1" customHeight="1" thickBot="1">
      <c r="A13" s="818"/>
      <c r="B13" s="819"/>
      <c r="C13" s="819"/>
      <c r="D13" s="819"/>
      <c r="E13" s="819"/>
      <c r="F13" s="819"/>
      <c r="G13" s="819"/>
      <c r="H13" s="819"/>
      <c r="I13" s="819"/>
      <c r="J13" s="819"/>
      <c r="K13" s="819"/>
      <c r="L13" s="819"/>
      <c r="M13" s="819"/>
      <c r="N13" s="820"/>
      <c r="O13" s="1"/>
      <c r="P13" s="253"/>
    </row>
    <row r="14" spans="1:16" ht="45.6" hidden="1" customHeight="1">
      <c r="A14" s="804"/>
      <c r="B14" s="810"/>
      <c r="C14" s="810"/>
      <c r="D14" s="810"/>
      <c r="E14" s="810"/>
      <c r="F14" s="810"/>
      <c r="G14" s="810"/>
      <c r="H14" s="810"/>
      <c r="I14" s="810"/>
      <c r="J14" s="810"/>
      <c r="K14" s="810"/>
      <c r="L14" s="810"/>
      <c r="M14" s="810"/>
      <c r="N14" s="811"/>
      <c r="O14" s="1"/>
      <c r="P14" s="253"/>
    </row>
    <row r="15" spans="1:16" ht="58.8" hidden="1" customHeight="1" thickBot="1">
      <c r="A15" s="812"/>
      <c r="B15" s="813"/>
      <c r="C15" s="813"/>
      <c r="D15" s="813"/>
      <c r="E15" s="813"/>
      <c r="F15" s="813"/>
      <c r="G15" s="813"/>
      <c r="H15" s="813"/>
      <c r="I15" s="813"/>
      <c r="J15" s="813"/>
      <c r="K15" s="813"/>
      <c r="L15" s="813"/>
      <c r="M15" s="813"/>
      <c r="N15" s="814"/>
      <c r="O15" s="1"/>
      <c r="P15" s="253"/>
    </row>
    <row r="16" spans="1:16" ht="36" customHeight="1">
      <c r="A16" s="796"/>
      <c r="B16" s="797"/>
      <c r="C16" s="797"/>
      <c r="D16" s="797"/>
      <c r="E16" s="797"/>
      <c r="F16" s="797"/>
      <c r="G16" s="797"/>
      <c r="H16" s="797"/>
      <c r="I16" s="797"/>
      <c r="J16" s="797"/>
      <c r="K16" s="797"/>
      <c r="L16" s="797"/>
      <c r="M16" s="797"/>
      <c r="N16" s="797"/>
    </row>
    <row r="17" spans="1:14" ht="36" customHeight="1">
      <c r="A17" s="794" t="s">
        <v>187</v>
      </c>
      <c r="B17" s="795"/>
      <c r="C17" s="795"/>
      <c r="D17" s="795"/>
      <c r="E17" s="795"/>
      <c r="F17" s="795"/>
      <c r="G17" s="795"/>
      <c r="H17" s="795"/>
      <c r="I17" s="795"/>
      <c r="J17" s="795"/>
      <c r="K17" s="795"/>
      <c r="L17" s="795"/>
      <c r="M17" s="795"/>
      <c r="N17" s="795"/>
    </row>
  </sheetData>
  <mergeCells count="17">
    <mergeCell ref="A1:N1"/>
    <mergeCell ref="A2:N2"/>
    <mergeCell ref="A8:N8"/>
    <mergeCell ref="A9:N9"/>
    <mergeCell ref="A3:N3"/>
    <mergeCell ref="A6:N6"/>
    <mergeCell ref="A7:N7"/>
    <mergeCell ref="A17:N17"/>
    <mergeCell ref="A16:N16"/>
    <mergeCell ref="A4:N4"/>
    <mergeCell ref="A5:N5"/>
    <mergeCell ref="A10:N10"/>
    <mergeCell ref="A11:N11"/>
    <mergeCell ref="A14:N14"/>
    <mergeCell ref="A15:N15"/>
    <mergeCell ref="A12:N12"/>
    <mergeCell ref="A13:N13"/>
  </mergeCells>
  <phoneticPr fontId="15"/>
  <pageMargins left="0.7" right="0.7" top="0.75" bottom="0.75" header="0.3" footer="0.3"/>
  <pageSetup paperSize="9" scale="3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56D59-1E8E-4D06-8920-92D8533A60A1}">
  <dimension ref="A1:AB78"/>
  <sheetViews>
    <sheetView view="pageBreakPreview" topLeftCell="A15" zoomScale="85" zoomScaleNormal="100" zoomScaleSheetLayoutView="85" workbookViewId="0">
      <selection activeCell="V44" sqref="V44"/>
    </sheetView>
  </sheetViews>
  <sheetFormatPr defaultRowHeight="13.2"/>
  <cols>
    <col min="3" max="3" width="20.6640625" bestFit="1" customWidth="1"/>
    <col min="11" max="11" width="4.21875" customWidth="1"/>
    <col min="12" max="12" width="5.33203125" customWidth="1"/>
    <col min="13" max="15" width="8.88671875" customWidth="1"/>
    <col min="16" max="16" width="0.21875" customWidth="1"/>
    <col min="17" max="17" width="9.33203125" customWidth="1"/>
  </cols>
  <sheetData>
    <row r="1" spans="1:28">
      <c r="A1" s="513"/>
      <c r="B1" s="513"/>
      <c r="C1" s="513"/>
      <c r="D1" s="513"/>
      <c r="E1" s="513"/>
      <c r="F1" s="513"/>
      <c r="G1" s="513"/>
      <c r="H1" s="513"/>
      <c r="I1" s="513"/>
      <c r="J1" s="513"/>
      <c r="K1" s="513"/>
      <c r="L1" s="513"/>
      <c r="M1" s="513"/>
      <c r="N1" s="513"/>
      <c r="O1" s="513"/>
      <c r="P1" s="513"/>
      <c r="Q1" s="513"/>
      <c r="R1" s="513"/>
      <c r="S1" s="513"/>
      <c r="T1" s="513"/>
      <c r="U1" s="513"/>
    </row>
    <row r="2" spans="1:28" ht="13.2" customHeight="1">
      <c r="A2" s="513"/>
      <c r="B2" s="525"/>
      <c r="C2" s="619" t="s">
        <v>219</v>
      </c>
      <c r="D2" s="620"/>
      <c r="E2" s="620"/>
      <c r="F2" s="620"/>
      <c r="G2" s="620"/>
      <c r="H2" s="620"/>
      <c r="I2" s="620"/>
      <c r="J2" s="620"/>
      <c r="K2" s="620"/>
      <c r="L2" s="620"/>
      <c r="M2" s="620"/>
      <c r="N2" s="620"/>
      <c r="O2" s="620"/>
      <c r="P2" s="620"/>
      <c r="Q2" s="620"/>
      <c r="R2" s="620"/>
      <c r="S2" s="620"/>
      <c r="T2" s="513"/>
      <c r="U2" s="513"/>
    </row>
    <row r="3" spans="1:28" ht="13.2" customHeight="1">
      <c r="A3" s="513"/>
      <c r="B3" s="526"/>
      <c r="C3" s="620"/>
      <c r="D3" s="620"/>
      <c r="E3" s="620"/>
      <c r="F3" s="620"/>
      <c r="G3" s="620"/>
      <c r="H3" s="620"/>
      <c r="I3" s="620"/>
      <c r="J3" s="620"/>
      <c r="K3" s="620"/>
      <c r="L3" s="620"/>
      <c r="M3" s="620"/>
      <c r="N3" s="620"/>
      <c r="O3" s="620"/>
      <c r="P3" s="620"/>
      <c r="Q3" s="620"/>
      <c r="R3" s="620"/>
      <c r="S3" s="620"/>
      <c r="T3" s="513"/>
      <c r="U3" s="513"/>
    </row>
    <row r="4" spans="1:28" ht="13.2" customHeight="1">
      <c r="A4" s="513"/>
      <c r="B4" s="526"/>
      <c r="C4" s="620"/>
      <c r="D4" s="620"/>
      <c r="E4" s="620"/>
      <c r="F4" s="620"/>
      <c r="G4" s="620"/>
      <c r="H4" s="620"/>
      <c r="I4" s="620"/>
      <c r="J4" s="620"/>
      <c r="K4" s="620"/>
      <c r="L4" s="620"/>
      <c r="M4" s="620"/>
      <c r="N4" s="620"/>
      <c r="O4" s="620"/>
      <c r="P4" s="620"/>
      <c r="Q4" s="620"/>
      <c r="R4" s="620"/>
      <c r="S4" s="620"/>
      <c r="T4" s="513"/>
      <c r="U4" s="513"/>
    </row>
    <row r="5" spans="1:28" ht="13.8" customHeight="1">
      <c r="A5" s="513"/>
      <c r="B5" s="513"/>
      <c r="C5" s="620"/>
      <c r="D5" s="620"/>
      <c r="E5" s="620"/>
      <c r="F5" s="620"/>
      <c r="G5" s="620"/>
      <c r="H5" s="620"/>
      <c r="I5" s="620"/>
      <c r="J5" s="620"/>
      <c r="K5" s="620"/>
      <c r="L5" s="620"/>
      <c r="M5" s="620"/>
      <c r="N5" s="620"/>
      <c r="O5" s="620"/>
      <c r="P5" s="620"/>
      <c r="Q5" s="620"/>
      <c r="R5" s="620"/>
      <c r="S5" s="620"/>
      <c r="T5" s="513"/>
      <c r="U5" s="513"/>
    </row>
    <row r="6" spans="1:28">
      <c r="A6" s="513"/>
      <c r="B6" s="513"/>
      <c r="C6" s="620"/>
      <c r="D6" s="620"/>
      <c r="E6" s="620"/>
      <c r="F6" s="620"/>
      <c r="G6" s="620"/>
      <c r="H6" s="620"/>
      <c r="I6" s="620"/>
      <c r="J6" s="620"/>
      <c r="K6" s="620"/>
      <c r="L6" s="620"/>
      <c r="M6" s="620"/>
      <c r="N6" s="620"/>
      <c r="O6" s="620"/>
      <c r="P6" s="620"/>
      <c r="Q6" s="620"/>
      <c r="R6" s="620"/>
      <c r="S6" s="620"/>
      <c r="T6" s="513"/>
      <c r="U6" s="513"/>
      <c r="V6" s="66"/>
      <c r="W6" s="66"/>
      <c r="X6" s="66"/>
      <c r="Y6" s="66"/>
      <c r="Z6" s="66"/>
      <c r="AA6" s="66"/>
      <c r="AB6" s="66"/>
    </row>
    <row r="7" spans="1:28">
      <c r="A7" s="513"/>
      <c r="B7" s="513"/>
      <c r="C7" s="620"/>
      <c r="D7" s="620"/>
      <c r="E7" s="620"/>
      <c r="F7" s="620"/>
      <c r="G7" s="620"/>
      <c r="H7" s="620"/>
      <c r="I7" s="620"/>
      <c r="J7" s="620"/>
      <c r="K7" s="620"/>
      <c r="L7" s="620"/>
      <c r="M7" s="620"/>
      <c r="N7" s="620"/>
      <c r="O7" s="620"/>
      <c r="P7" s="620"/>
      <c r="Q7" s="620"/>
      <c r="R7" s="620"/>
      <c r="S7" s="620"/>
      <c r="T7" s="513"/>
      <c r="U7" s="513"/>
      <c r="V7" s="66"/>
      <c r="W7" s="66"/>
      <c r="X7" s="66"/>
      <c r="Y7" s="66"/>
      <c r="Z7" s="66"/>
      <c r="AA7" s="66"/>
      <c r="AB7" s="66"/>
    </row>
    <row r="8" spans="1:28">
      <c r="A8" s="513"/>
      <c r="B8" s="513"/>
      <c r="C8" s="620"/>
      <c r="D8" s="620"/>
      <c r="E8" s="620"/>
      <c r="F8" s="620"/>
      <c r="G8" s="620"/>
      <c r="H8" s="620"/>
      <c r="I8" s="620"/>
      <c r="J8" s="620"/>
      <c r="K8" s="620"/>
      <c r="L8" s="620"/>
      <c r="M8" s="620"/>
      <c r="N8" s="620"/>
      <c r="O8" s="620"/>
      <c r="P8" s="620"/>
      <c r="Q8" s="620"/>
      <c r="R8" s="620"/>
      <c r="S8" s="620"/>
      <c r="T8" s="513"/>
      <c r="U8" s="513"/>
      <c r="V8" s="66"/>
      <c r="W8" s="66"/>
      <c r="X8" s="66"/>
      <c r="Y8" s="66"/>
      <c r="Z8" s="66"/>
      <c r="AA8" s="66"/>
    </row>
    <row r="9" spans="1:28">
      <c r="A9" s="513"/>
      <c r="B9" s="513"/>
      <c r="C9" s="513"/>
      <c r="D9" s="513"/>
      <c r="E9" s="513"/>
      <c r="F9" s="513"/>
      <c r="G9" s="513"/>
      <c r="H9" s="513"/>
      <c r="I9" s="513"/>
      <c r="J9" s="513"/>
      <c r="K9" s="513"/>
      <c r="L9" s="513"/>
      <c r="M9" s="513"/>
      <c r="N9" s="513"/>
      <c r="O9" s="513"/>
      <c r="P9" s="513"/>
      <c r="Q9" s="513"/>
      <c r="R9" s="513"/>
      <c r="S9" s="513"/>
      <c r="T9" s="513"/>
      <c r="U9" s="513"/>
      <c r="V9" s="66"/>
      <c r="W9" s="66"/>
      <c r="X9" s="66"/>
      <c r="Y9" s="66"/>
      <c r="Z9" s="66"/>
      <c r="AA9" s="66"/>
    </row>
    <row r="10" spans="1:28">
      <c r="A10" s="513"/>
      <c r="B10" s="513"/>
      <c r="C10" s="513"/>
      <c r="D10" s="513"/>
      <c r="E10" s="513"/>
      <c r="F10" s="513"/>
      <c r="G10" s="513"/>
      <c r="H10" s="513"/>
      <c r="I10" s="513"/>
      <c r="J10" s="513"/>
      <c r="K10" s="513"/>
      <c r="L10" s="513"/>
      <c r="M10" s="513"/>
      <c r="N10" s="513"/>
      <c r="O10" s="513"/>
      <c r="P10" s="513"/>
      <c r="Q10" s="513"/>
      <c r="R10" s="513"/>
      <c r="S10" s="513"/>
      <c r="T10" s="513"/>
      <c r="U10" s="513"/>
    </row>
    <row r="11" spans="1:28">
      <c r="A11" s="513"/>
      <c r="B11" s="513"/>
      <c r="C11" s="513"/>
      <c r="D11" s="513"/>
      <c r="E11" s="513"/>
      <c r="F11" s="513"/>
      <c r="G11" s="513"/>
      <c r="H11" s="513"/>
      <c r="I11" s="513"/>
      <c r="J11" s="513"/>
      <c r="K11" s="513"/>
      <c r="L11" s="513"/>
      <c r="M11" s="513"/>
      <c r="N11" s="513"/>
      <c r="O11" s="513"/>
      <c r="P11" s="513"/>
      <c r="Q11" s="513"/>
      <c r="R11" s="513"/>
      <c r="S11" s="513"/>
      <c r="T11" s="513"/>
      <c r="U11" s="513"/>
    </row>
    <row r="12" spans="1:28" ht="24.6">
      <c r="A12" s="513"/>
      <c r="B12" s="513"/>
      <c r="C12" s="513"/>
      <c r="D12" s="513"/>
      <c r="E12" s="513"/>
      <c r="F12" s="513"/>
      <c r="G12" s="527" t="s">
        <v>220</v>
      </c>
      <c r="H12" s="513"/>
      <c r="I12" s="513"/>
      <c r="J12" s="513"/>
      <c r="K12" s="513"/>
      <c r="L12" s="513"/>
      <c r="M12" s="513"/>
      <c r="N12" s="513"/>
      <c r="O12" s="513"/>
      <c r="P12" s="513"/>
      <c r="Q12" s="513"/>
      <c r="R12" s="513"/>
      <c r="S12" s="513"/>
      <c r="T12" s="513"/>
      <c r="U12" s="513"/>
    </row>
    <row r="13" spans="1:28">
      <c r="A13" s="513"/>
      <c r="B13" s="513"/>
      <c r="C13" s="513"/>
      <c r="D13" s="513"/>
      <c r="E13" s="513"/>
      <c r="F13" s="513"/>
      <c r="G13" s="513"/>
      <c r="H13" s="513"/>
      <c r="I13" s="513"/>
      <c r="J13" s="513"/>
      <c r="K13" s="513"/>
      <c r="L13" s="513"/>
      <c r="M13" s="513"/>
      <c r="N13" s="513"/>
      <c r="O13" s="513"/>
      <c r="P13" s="513"/>
      <c r="Q13" s="513"/>
      <c r="R13" s="513"/>
      <c r="S13" s="513"/>
      <c r="T13" s="513"/>
      <c r="U13" s="513"/>
    </row>
    <row r="14" spans="1:28">
      <c r="A14" s="513"/>
      <c r="B14" s="513"/>
      <c r="C14" s="513"/>
      <c r="D14" s="513"/>
      <c r="E14" s="513"/>
      <c r="F14" s="513"/>
      <c r="G14" s="513"/>
      <c r="H14" s="513"/>
      <c r="I14" s="513"/>
      <c r="J14" s="513"/>
      <c r="K14" s="513"/>
      <c r="L14" s="513"/>
      <c r="M14" s="513"/>
      <c r="N14" s="513"/>
      <c r="O14" s="513"/>
      <c r="P14" s="513"/>
      <c r="Q14" s="513"/>
      <c r="R14" s="513"/>
      <c r="S14" s="513"/>
      <c r="T14" s="513"/>
      <c r="U14" s="513"/>
    </row>
    <row r="15" spans="1:28">
      <c r="A15" s="513"/>
      <c r="B15" s="513"/>
      <c r="C15" s="513"/>
      <c r="D15" s="513"/>
      <c r="E15" s="513"/>
      <c r="F15" s="513"/>
      <c r="G15" s="513"/>
      <c r="H15" s="513"/>
      <c r="I15" s="513"/>
      <c r="J15" s="513"/>
      <c r="K15" s="513"/>
      <c r="L15" s="513"/>
      <c r="M15" s="513"/>
      <c r="N15" s="513"/>
      <c r="O15" s="513"/>
      <c r="P15" s="513"/>
      <c r="Q15" s="513"/>
      <c r="R15" s="513"/>
      <c r="S15" s="513"/>
      <c r="T15" s="513"/>
      <c r="U15" s="513"/>
    </row>
    <row r="16" spans="1:28">
      <c r="A16" s="513"/>
      <c r="B16" s="513"/>
      <c r="C16" s="513"/>
      <c r="D16" s="513"/>
      <c r="E16" s="513"/>
      <c r="F16" s="513"/>
      <c r="G16" s="513"/>
      <c r="H16" s="513"/>
      <c r="I16" s="513"/>
      <c r="J16" s="513"/>
      <c r="K16" s="513"/>
      <c r="L16" s="513"/>
      <c r="M16" s="513"/>
      <c r="N16" s="513"/>
      <c r="O16" s="513"/>
      <c r="P16" s="513"/>
      <c r="Q16" s="513"/>
      <c r="R16" s="513"/>
      <c r="S16" s="513"/>
      <c r="T16" s="513"/>
      <c r="U16" s="513"/>
    </row>
    <row r="17" spans="1:21">
      <c r="A17" s="513"/>
      <c r="B17" s="513"/>
      <c r="C17" s="513"/>
      <c r="D17" s="513"/>
      <c r="E17" s="513"/>
      <c r="F17" s="513"/>
      <c r="G17" s="513"/>
      <c r="H17" s="513"/>
      <c r="I17" s="513"/>
      <c r="J17" s="513"/>
      <c r="K17" s="513"/>
      <c r="L17" s="513"/>
      <c r="M17" s="513"/>
      <c r="N17" s="513"/>
      <c r="O17" s="513"/>
      <c r="P17" s="513"/>
      <c r="Q17" s="513"/>
      <c r="R17" s="513"/>
      <c r="S17" s="513"/>
      <c r="T17" s="513"/>
      <c r="U17" s="513"/>
    </row>
    <row r="18" spans="1:21">
      <c r="A18" s="513"/>
      <c r="B18" s="513"/>
      <c r="C18" s="513"/>
      <c r="D18" s="513"/>
      <c r="E18" s="513"/>
      <c r="F18" s="513"/>
      <c r="G18" s="513"/>
      <c r="H18" s="513"/>
      <c r="I18" s="513"/>
      <c r="J18" s="513"/>
      <c r="K18" s="513"/>
      <c r="L18" s="513"/>
      <c r="M18" s="513"/>
      <c r="N18" s="513"/>
      <c r="O18" s="513"/>
      <c r="P18" s="513"/>
      <c r="Q18" s="513"/>
      <c r="R18" s="513"/>
      <c r="S18" s="513"/>
      <c r="T18" s="513"/>
      <c r="U18" s="513"/>
    </row>
    <row r="19" spans="1:21">
      <c r="A19" s="513"/>
      <c r="B19" s="513"/>
      <c r="C19" s="513"/>
      <c r="D19" s="513"/>
      <c r="E19" s="513"/>
      <c r="F19" s="513"/>
      <c r="G19" s="513"/>
      <c r="H19" s="513"/>
      <c r="I19" s="513"/>
      <c r="J19" s="513"/>
      <c r="K19" s="513"/>
      <c r="L19" s="513"/>
      <c r="M19" s="513"/>
      <c r="N19" s="513"/>
      <c r="O19" s="513"/>
      <c r="P19" s="513"/>
      <c r="Q19" s="513"/>
      <c r="R19" s="513"/>
      <c r="S19" s="513"/>
      <c r="T19" s="513"/>
      <c r="U19" s="513"/>
    </row>
    <row r="20" spans="1:21">
      <c r="A20" s="513"/>
      <c r="B20" s="513"/>
      <c r="C20" s="513"/>
      <c r="D20" s="513"/>
      <c r="E20" s="513"/>
      <c r="F20" s="513"/>
      <c r="G20" s="513"/>
      <c r="H20" s="513"/>
      <c r="I20" s="513"/>
      <c r="J20" s="513"/>
      <c r="K20" s="513"/>
      <c r="L20" s="513"/>
      <c r="M20" s="513"/>
      <c r="N20" s="513"/>
      <c r="O20" s="513"/>
      <c r="P20" s="513"/>
      <c r="Q20" s="513"/>
      <c r="R20" s="513"/>
      <c r="S20" s="513"/>
      <c r="T20" s="513"/>
      <c r="U20" s="513"/>
    </row>
    <row r="21" spans="1:21">
      <c r="A21" s="513"/>
      <c r="B21" s="513"/>
      <c r="C21" s="513"/>
      <c r="D21" s="513"/>
      <c r="E21" s="513"/>
      <c r="F21" s="513"/>
      <c r="G21" s="513"/>
      <c r="H21" s="513"/>
      <c r="I21" s="513"/>
      <c r="J21" s="513"/>
      <c r="K21" s="513"/>
      <c r="L21" s="513"/>
      <c r="M21" s="513"/>
      <c r="N21" s="513"/>
      <c r="O21" s="513"/>
      <c r="P21" s="513"/>
      <c r="Q21" s="513"/>
      <c r="R21" s="513"/>
      <c r="S21" s="513"/>
      <c r="T21" s="513"/>
      <c r="U21" s="513"/>
    </row>
    <row r="22" spans="1:21">
      <c r="A22" s="513"/>
      <c r="B22" s="513"/>
      <c r="C22" s="513"/>
      <c r="D22" s="513"/>
      <c r="E22" s="513"/>
      <c r="F22" s="513"/>
      <c r="G22" s="513"/>
      <c r="H22" s="513"/>
      <c r="I22" s="513"/>
      <c r="J22" s="513"/>
      <c r="K22" s="513"/>
      <c r="L22" s="513"/>
      <c r="M22" s="513"/>
      <c r="N22" s="513"/>
      <c r="O22" s="513"/>
      <c r="P22" s="513"/>
      <c r="Q22" s="513"/>
      <c r="R22" s="513"/>
      <c r="S22" s="513"/>
      <c r="T22" s="513"/>
      <c r="U22" s="513"/>
    </row>
    <row r="23" spans="1:21">
      <c r="A23" s="513"/>
      <c r="B23" s="513"/>
      <c r="C23" s="513"/>
      <c r="D23" s="513"/>
      <c r="E23" s="513"/>
      <c r="F23" s="513"/>
      <c r="G23" s="513"/>
      <c r="H23" s="513"/>
      <c r="I23" s="513"/>
      <c r="J23" s="513"/>
      <c r="K23" s="513"/>
      <c r="L23" s="513"/>
      <c r="M23" s="513"/>
      <c r="N23" s="513"/>
      <c r="O23" s="513"/>
      <c r="P23" s="513"/>
      <c r="Q23" s="513"/>
      <c r="R23" s="513"/>
      <c r="S23" s="513"/>
      <c r="T23" s="513"/>
      <c r="U23" s="513"/>
    </row>
    <row r="24" spans="1:21">
      <c r="A24" s="513"/>
      <c r="B24" s="513"/>
      <c r="C24" s="513"/>
      <c r="D24" s="513"/>
      <c r="E24" s="513"/>
      <c r="F24" s="513"/>
      <c r="G24" s="513"/>
      <c r="H24" s="513"/>
      <c r="I24" s="513"/>
      <c r="J24" s="513"/>
      <c r="K24" s="513"/>
      <c r="L24" s="513"/>
      <c r="M24" s="513"/>
      <c r="N24" s="513"/>
      <c r="O24" s="513"/>
      <c r="P24" s="513"/>
      <c r="Q24" s="513"/>
      <c r="R24" s="513"/>
      <c r="S24" s="513"/>
      <c r="T24" s="513"/>
      <c r="U24" s="513"/>
    </row>
    <row r="25" spans="1:21">
      <c r="A25" s="513"/>
      <c r="B25" s="513"/>
      <c r="C25" s="513"/>
      <c r="D25" s="513"/>
      <c r="E25" s="513"/>
      <c r="F25" s="513"/>
      <c r="G25" s="513"/>
      <c r="H25" s="513"/>
      <c r="I25" s="513"/>
      <c r="J25" s="513"/>
      <c r="K25" s="513"/>
      <c r="L25" s="513"/>
      <c r="M25" s="513"/>
      <c r="N25" s="513"/>
      <c r="O25" s="513"/>
      <c r="P25" s="513"/>
      <c r="Q25" s="513"/>
      <c r="R25" s="513"/>
      <c r="S25" s="513"/>
      <c r="T25" s="513"/>
      <c r="U25" s="513"/>
    </row>
    <row r="26" spans="1:21">
      <c r="A26" s="513"/>
      <c r="B26" s="513"/>
      <c r="C26" s="513"/>
      <c r="D26" s="513"/>
      <c r="E26" s="513"/>
      <c r="F26" s="513"/>
      <c r="G26" s="513"/>
      <c r="H26" s="513"/>
      <c r="I26" s="513"/>
      <c r="J26" s="513"/>
      <c r="K26" s="513"/>
      <c r="L26" s="513"/>
      <c r="M26" s="513"/>
      <c r="N26" s="513"/>
      <c r="O26" s="513"/>
      <c r="P26" s="513"/>
      <c r="Q26" s="513"/>
      <c r="R26" s="513"/>
      <c r="S26" s="513"/>
      <c r="T26" s="513"/>
      <c r="U26" s="513"/>
    </row>
    <row r="27" spans="1:21">
      <c r="A27" s="513"/>
      <c r="B27" s="513"/>
      <c r="C27" s="513"/>
      <c r="D27" s="513"/>
      <c r="E27" s="513"/>
      <c r="F27" s="513"/>
      <c r="G27" s="513"/>
      <c r="H27" s="513"/>
      <c r="I27" s="513"/>
      <c r="J27" s="513"/>
      <c r="K27" s="513"/>
      <c r="L27" s="513"/>
      <c r="M27" s="513"/>
      <c r="N27" s="513"/>
      <c r="O27" s="513"/>
      <c r="P27" s="513"/>
      <c r="Q27" s="513"/>
      <c r="R27" s="513"/>
      <c r="S27" s="513"/>
      <c r="T27" s="513"/>
      <c r="U27" s="513"/>
    </row>
    <row r="28" spans="1:21">
      <c r="A28" s="513"/>
      <c r="B28" s="513"/>
      <c r="C28" s="513"/>
      <c r="D28" s="513"/>
      <c r="E28" s="513"/>
      <c r="F28" s="513"/>
      <c r="G28" s="513"/>
      <c r="H28" s="513"/>
      <c r="I28" s="513"/>
      <c r="J28" s="513"/>
      <c r="K28" s="513"/>
      <c r="L28" s="513"/>
      <c r="M28" s="513"/>
      <c r="N28" s="513"/>
      <c r="O28" s="513"/>
      <c r="P28" s="513"/>
      <c r="Q28" s="513"/>
      <c r="R28" s="513"/>
      <c r="S28" s="513"/>
      <c r="T28" s="513"/>
      <c r="U28" s="513"/>
    </row>
    <row r="29" spans="1:21">
      <c r="A29" s="513"/>
      <c r="B29" s="513"/>
      <c r="C29" s="513"/>
      <c r="D29" s="513"/>
      <c r="E29" s="513"/>
      <c r="F29" s="513"/>
      <c r="G29" s="513"/>
      <c r="H29" s="513"/>
      <c r="I29" s="513"/>
      <c r="J29" s="513"/>
      <c r="K29" s="513"/>
      <c r="L29" s="513"/>
      <c r="M29" s="513"/>
      <c r="N29" s="513"/>
      <c r="O29" s="513"/>
      <c r="P29" s="513"/>
      <c r="Q29" s="513"/>
      <c r="R29" s="513"/>
      <c r="S29" s="513"/>
      <c r="T29" s="513"/>
      <c r="U29" s="513"/>
    </row>
    <row r="30" spans="1:21">
      <c r="A30" s="513"/>
      <c r="B30" s="513"/>
      <c r="C30" s="513"/>
      <c r="D30" s="513"/>
      <c r="E30" s="513"/>
      <c r="F30" s="513"/>
      <c r="G30" s="513"/>
      <c r="H30" s="513"/>
      <c r="I30" s="513"/>
      <c r="J30" s="513"/>
      <c r="K30" s="513"/>
      <c r="L30" s="513"/>
      <c r="M30" s="513"/>
      <c r="N30" s="513"/>
      <c r="O30" s="513"/>
      <c r="P30" s="513"/>
      <c r="Q30" s="513"/>
      <c r="R30" s="513"/>
      <c r="S30" s="513"/>
      <c r="T30" s="513"/>
      <c r="U30" s="513"/>
    </row>
    <row r="31" spans="1:21">
      <c r="A31" s="513"/>
      <c r="B31" s="513"/>
      <c r="C31" s="513"/>
      <c r="D31" s="513"/>
      <c r="E31" s="513"/>
      <c r="F31" s="513"/>
      <c r="G31" s="513"/>
      <c r="H31" s="513"/>
      <c r="I31" s="513"/>
      <c r="J31" s="513"/>
      <c r="K31" s="513"/>
      <c r="L31" s="513"/>
      <c r="M31" s="513"/>
      <c r="N31" s="513"/>
      <c r="O31" s="513"/>
      <c r="P31" s="513"/>
      <c r="Q31" s="513"/>
      <c r="R31" s="513"/>
      <c r="S31" s="513"/>
      <c r="T31" s="513"/>
      <c r="U31" s="513"/>
    </row>
    <row r="32" spans="1:21">
      <c r="A32" s="513"/>
      <c r="B32" s="513"/>
      <c r="C32" s="513"/>
      <c r="D32" s="513"/>
      <c r="E32" s="513"/>
      <c r="F32" s="513"/>
      <c r="G32" s="513"/>
      <c r="H32" s="513"/>
      <c r="I32" s="513"/>
      <c r="J32" s="513"/>
      <c r="K32" s="513"/>
      <c r="L32" s="513"/>
      <c r="M32" s="513"/>
      <c r="N32" s="513"/>
      <c r="O32" s="513"/>
      <c r="P32" s="513"/>
      <c r="Q32" s="513"/>
      <c r="R32" s="513"/>
      <c r="S32" s="513"/>
      <c r="T32" s="513"/>
      <c r="U32" s="513"/>
    </row>
    <row r="33" spans="1:21">
      <c r="A33" s="513"/>
      <c r="B33" s="513"/>
      <c r="C33" s="513"/>
      <c r="D33" s="513"/>
      <c r="E33" s="513"/>
      <c r="F33" s="513"/>
      <c r="G33" s="513"/>
      <c r="H33" s="513"/>
      <c r="I33" s="513"/>
      <c r="J33" s="513"/>
      <c r="K33" s="513"/>
      <c r="L33" s="513"/>
      <c r="M33" s="513"/>
      <c r="N33" s="513"/>
      <c r="O33" s="513"/>
      <c r="P33" s="513"/>
      <c r="Q33" s="513"/>
      <c r="R33" s="513"/>
      <c r="S33" s="513"/>
      <c r="T33" s="513"/>
      <c r="U33" s="513"/>
    </row>
    <row r="34" spans="1:21">
      <c r="A34" s="513"/>
      <c r="B34" s="513"/>
      <c r="C34" s="513"/>
      <c r="D34" s="513"/>
      <c r="E34" s="513"/>
      <c r="F34" s="513"/>
      <c r="G34" s="513"/>
      <c r="H34" s="513"/>
      <c r="I34" s="513"/>
      <c r="J34" s="513"/>
      <c r="K34" s="513"/>
      <c r="L34" s="513"/>
      <c r="M34" s="513"/>
      <c r="N34" s="513"/>
      <c r="O34" s="513"/>
      <c r="P34" s="513"/>
      <c r="Q34" s="513"/>
      <c r="R34" s="513"/>
      <c r="S34" s="513"/>
      <c r="T34" s="513"/>
      <c r="U34" s="513"/>
    </row>
    <row r="35" spans="1:21">
      <c r="A35" s="513"/>
      <c r="B35" s="513"/>
      <c r="C35" s="513"/>
      <c r="D35" s="513"/>
      <c r="E35" s="513"/>
      <c r="F35" s="513"/>
      <c r="G35" s="513"/>
      <c r="H35" s="513"/>
      <c r="I35" s="513"/>
      <c r="J35" s="513"/>
      <c r="K35" s="513"/>
      <c r="L35" s="513"/>
      <c r="M35" s="513"/>
      <c r="N35" s="513"/>
      <c r="O35" s="513"/>
      <c r="P35" s="513"/>
      <c r="Q35" s="513"/>
      <c r="R35" s="513"/>
      <c r="S35" s="513"/>
      <c r="T35" s="513"/>
      <c r="U35" s="513"/>
    </row>
    <row r="36" spans="1:21">
      <c r="A36" s="513"/>
      <c r="B36" s="513"/>
      <c r="C36" s="513"/>
      <c r="D36" s="513"/>
      <c r="E36" s="513"/>
      <c r="F36" s="513"/>
      <c r="G36" s="513"/>
      <c r="H36" s="513"/>
      <c r="I36" s="513"/>
      <c r="J36" s="513"/>
      <c r="K36" s="513"/>
      <c r="L36" s="513"/>
      <c r="M36" s="513"/>
      <c r="N36" s="513"/>
      <c r="O36" s="513"/>
      <c r="P36" s="513"/>
      <c r="Q36" s="513"/>
      <c r="R36" s="513"/>
      <c r="S36" s="513"/>
      <c r="T36" s="513"/>
      <c r="U36" s="513"/>
    </row>
    <row r="37" spans="1:21" ht="13.2" customHeight="1">
      <c r="A37" s="513"/>
      <c r="B37" s="513"/>
      <c r="C37" s="513"/>
      <c r="D37" s="513"/>
      <c r="E37" s="513"/>
      <c r="F37" s="513"/>
      <c r="G37" s="513"/>
      <c r="H37" s="513"/>
      <c r="I37" s="513"/>
      <c r="J37" s="513"/>
      <c r="K37" s="513"/>
      <c r="L37" s="513"/>
      <c r="M37" s="513"/>
      <c r="N37" s="513"/>
      <c r="O37" s="513"/>
      <c r="P37" s="513"/>
      <c r="Q37" s="513"/>
      <c r="R37" s="513"/>
      <c r="S37" s="513"/>
      <c r="T37" s="513"/>
      <c r="U37" s="513"/>
    </row>
    <row r="38" spans="1:21" s="513" customFormat="1" ht="17.399999999999999" customHeight="1">
      <c r="B38" s="615" t="s">
        <v>217</v>
      </c>
      <c r="C38" s="615"/>
      <c r="D38" s="615"/>
      <c r="E38" s="615"/>
      <c r="F38" s="524"/>
      <c r="N38" s="616" t="s">
        <v>218</v>
      </c>
      <c r="O38" s="616"/>
      <c r="P38" s="616"/>
      <c r="Q38" s="616"/>
      <c r="R38" s="616"/>
      <c r="S38" s="616"/>
      <c r="T38" s="616"/>
    </row>
    <row r="39" spans="1:21" s="519" customFormat="1" ht="17.399999999999999" customHeight="1">
      <c r="B39" s="615"/>
      <c r="C39" s="615"/>
      <c r="D39" s="615"/>
      <c r="E39" s="615"/>
      <c r="F39" s="524"/>
      <c r="N39" s="616"/>
      <c r="O39" s="616"/>
      <c r="P39" s="616"/>
      <c r="Q39" s="616"/>
      <c r="R39" s="616"/>
      <c r="S39" s="616"/>
      <c r="T39" s="616"/>
    </row>
    <row r="40" spans="1:21" s="519" customFormat="1" ht="17.399999999999999" customHeight="1">
      <c r="B40" s="615"/>
      <c r="C40" s="615"/>
      <c r="D40" s="615"/>
      <c r="E40" s="615"/>
      <c r="F40" s="524"/>
      <c r="N40" s="616"/>
      <c r="O40" s="616"/>
      <c r="P40" s="616"/>
      <c r="Q40" s="616"/>
      <c r="R40" s="616"/>
      <c r="S40" s="616"/>
      <c r="T40" s="616"/>
    </row>
    <row r="41" spans="1:21" s="517" customFormat="1" ht="24" customHeight="1">
      <c r="A41" s="516"/>
      <c r="B41" s="615"/>
      <c r="C41" s="615"/>
      <c r="D41" s="615"/>
      <c r="E41" s="615"/>
      <c r="F41" s="523"/>
      <c r="G41" s="518"/>
      <c r="H41" s="518"/>
      <c r="I41" s="516"/>
      <c r="J41" s="516"/>
      <c r="K41" s="516"/>
      <c r="L41" s="516"/>
      <c r="M41" s="516"/>
      <c r="N41" s="616"/>
      <c r="O41" s="616"/>
      <c r="P41" s="616"/>
      <c r="Q41" s="616"/>
      <c r="R41" s="616"/>
      <c r="S41" s="616"/>
      <c r="T41" s="616"/>
      <c r="U41" s="516"/>
    </row>
    <row r="42" spans="1:21" s="517" customFormat="1" ht="15" customHeight="1">
      <c r="A42" s="516"/>
      <c r="B42" s="615"/>
      <c r="C42" s="615"/>
      <c r="D42" s="615"/>
      <c r="E42" s="615"/>
      <c r="F42" s="522"/>
      <c r="G42" s="518"/>
      <c r="H42" s="518"/>
      <c r="I42" s="516"/>
      <c r="J42" s="516"/>
      <c r="K42" s="516"/>
      <c r="L42" s="516"/>
      <c r="M42" s="516"/>
      <c r="N42" s="616"/>
      <c r="O42" s="616"/>
      <c r="P42" s="616"/>
      <c r="Q42" s="616"/>
      <c r="R42" s="616"/>
      <c r="S42" s="616"/>
      <c r="T42" s="616"/>
      <c r="U42" s="516"/>
    </row>
    <row r="43" spans="1:21" s="517" customFormat="1" ht="31.8" customHeight="1">
      <c r="A43" s="516"/>
      <c r="B43" s="615"/>
      <c r="C43" s="615"/>
      <c r="D43" s="615"/>
      <c r="E43" s="615"/>
      <c r="F43" s="522"/>
      <c r="G43" s="518"/>
      <c r="H43" s="518"/>
      <c r="I43" s="516"/>
      <c r="J43" s="516"/>
      <c r="K43" s="516"/>
      <c r="L43" s="516"/>
      <c r="M43" s="516"/>
      <c r="N43" s="616"/>
      <c r="O43" s="616"/>
      <c r="P43" s="616"/>
      <c r="Q43" s="616"/>
      <c r="R43" s="616"/>
      <c r="S43" s="616"/>
      <c r="T43" s="616"/>
      <c r="U43" s="516"/>
    </row>
    <row r="44" spans="1:21" s="517" customFormat="1" ht="31.8" customHeight="1">
      <c r="A44" s="516"/>
      <c r="B44" s="522"/>
      <c r="C44" s="522"/>
      <c r="D44" s="522"/>
      <c r="E44" s="522"/>
      <c r="F44" s="522"/>
      <c r="G44" s="518"/>
      <c r="H44" s="518"/>
      <c r="I44" s="516"/>
      <c r="J44" s="516" t="s">
        <v>211</v>
      </c>
      <c r="K44" s="516"/>
      <c r="L44" s="516"/>
      <c r="M44" s="516"/>
      <c r="N44" s="516"/>
      <c r="O44" s="516"/>
      <c r="P44" s="516"/>
      <c r="Q44" s="516"/>
      <c r="R44" s="516"/>
      <c r="S44" s="516"/>
      <c r="T44" s="516"/>
      <c r="U44" s="516"/>
    </row>
    <row r="45" spans="1:21" s="517" customFormat="1" ht="31.8" customHeight="1">
      <c r="A45" s="516"/>
      <c r="B45" s="522"/>
      <c r="C45" s="522"/>
      <c r="D45" s="522"/>
      <c r="E45" s="522"/>
      <c r="F45" s="522"/>
      <c r="G45" s="518"/>
      <c r="H45" s="518"/>
      <c r="I45" s="516"/>
      <c r="J45" s="516"/>
      <c r="K45" s="516"/>
      <c r="L45" s="516"/>
      <c r="M45" s="516"/>
      <c r="N45" s="516"/>
      <c r="O45" s="516"/>
      <c r="P45" s="516"/>
      <c r="Q45" s="516"/>
      <c r="R45" s="516"/>
      <c r="S45" s="516"/>
      <c r="T45" s="516"/>
      <c r="U45" s="516"/>
    </row>
    <row r="46" spans="1:21" s="517" customFormat="1" ht="20.399999999999999" customHeight="1">
      <c r="A46" s="516"/>
      <c r="B46" s="522"/>
      <c r="C46" s="522"/>
      <c r="D46" s="522"/>
      <c r="E46" s="522"/>
      <c r="F46" s="522"/>
      <c r="G46" s="516"/>
      <c r="H46" s="516"/>
      <c r="I46" s="516"/>
      <c r="J46" s="516"/>
      <c r="K46" s="516"/>
      <c r="L46" s="516"/>
      <c r="M46" s="516"/>
      <c r="N46" s="516"/>
      <c r="O46" s="516"/>
      <c r="P46" s="516"/>
      <c r="Q46" s="516"/>
      <c r="R46" s="516"/>
      <c r="S46" s="516"/>
      <c r="T46" s="516"/>
      <c r="U46" s="516"/>
    </row>
    <row r="47" spans="1:21" s="517" customFormat="1" ht="20.399999999999999" customHeight="1">
      <c r="A47" s="516"/>
      <c r="B47" s="522"/>
      <c r="C47" s="522"/>
      <c r="D47" s="522"/>
      <c r="E47" s="522"/>
      <c r="F47" s="522"/>
      <c r="G47" s="516"/>
      <c r="H47" s="516"/>
      <c r="I47" s="516"/>
      <c r="J47" s="516"/>
      <c r="K47" s="516"/>
      <c r="L47" s="516"/>
      <c r="M47" s="516"/>
      <c r="N47" s="516"/>
      <c r="O47" s="516"/>
      <c r="P47" s="516"/>
      <c r="Q47" s="516"/>
      <c r="R47" s="516"/>
      <c r="S47" s="516"/>
      <c r="T47" s="516"/>
      <c r="U47" s="516"/>
    </row>
    <row r="48" spans="1:21" s="517" customFormat="1" ht="20.399999999999999" customHeight="1">
      <c r="A48" s="516"/>
      <c r="B48" s="522"/>
      <c r="C48" s="522"/>
      <c r="D48" s="522"/>
      <c r="E48" s="522"/>
      <c r="F48" s="522"/>
      <c r="G48" s="516"/>
      <c r="H48" s="516"/>
      <c r="I48" s="516"/>
      <c r="J48" s="516"/>
      <c r="K48" s="516"/>
      <c r="L48" s="516"/>
      <c r="M48" s="516"/>
      <c r="N48" s="516"/>
      <c r="O48" s="516"/>
      <c r="P48" s="516"/>
      <c r="Q48" s="516"/>
      <c r="R48" s="516"/>
      <c r="S48" s="516"/>
      <c r="T48" s="516"/>
      <c r="U48" s="516"/>
    </row>
    <row r="49" spans="1:21" s="517" customFormat="1" ht="16.2" customHeight="1">
      <c r="A49" s="516"/>
      <c r="B49" s="522"/>
      <c r="C49" s="522"/>
      <c r="D49" s="522"/>
      <c r="E49" s="522"/>
      <c r="F49" s="522"/>
      <c r="G49" s="516"/>
      <c r="H49" s="516"/>
      <c r="I49" s="516"/>
      <c r="J49" s="516"/>
      <c r="K49" s="516"/>
      <c r="L49" s="516"/>
      <c r="M49" s="516"/>
      <c r="N49" s="516"/>
      <c r="O49" s="516"/>
      <c r="P49" s="516"/>
      <c r="Q49" s="516"/>
      <c r="R49" s="516"/>
      <c r="S49" s="516"/>
      <c r="T49" s="516"/>
      <c r="U49" s="516"/>
    </row>
    <row r="50" spans="1:21" s="517" customFormat="1" ht="14.4" customHeight="1">
      <c r="A50" s="516"/>
      <c r="B50" s="522"/>
      <c r="C50" s="522"/>
      <c r="D50" s="617" t="s">
        <v>221</v>
      </c>
      <c r="E50" s="618"/>
      <c r="F50" s="618"/>
      <c r="G50" s="618"/>
      <c r="H50" s="618"/>
      <c r="I50" s="618"/>
      <c r="J50" s="618"/>
      <c r="K50" s="618"/>
      <c r="L50" s="618"/>
      <c r="M50" s="618"/>
      <c r="N50" s="618"/>
      <c r="O50" s="618"/>
      <c r="P50" s="516"/>
      <c r="Q50" s="516"/>
      <c r="R50" s="516"/>
      <c r="S50" s="516"/>
      <c r="T50" s="516"/>
      <c r="U50" s="516"/>
    </row>
    <row r="51" spans="1:21" s="517" customFormat="1" ht="26.4" customHeight="1">
      <c r="A51" s="516"/>
      <c r="B51" s="523"/>
      <c r="C51" s="523"/>
      <c r="D51" s="618"/>
      <c r="E51" s="618"/>
      <c r="F51" s="618"/>
      <c r="G51" s="618"/>
      <c r="H51" s="618"/>
      <c r="I51" s="618"/>
      <c r="J51" s="618"/>
      <c r="K51" s="618"/>
      <c r="L51" s="618"/>
      <c r="M51" s="618"/>
      <c r="N51" s="618"/>
      <c r="O51" s="618"/>
      <c r="P51" s="516"/>
      <c r="Q51" s="516"/>
      <c r="R51" s="516"/>
      <c r="S51" s="516"/>
      <c r="T51" s="516"/>
      <c r="U51" s="516"/>
    </row>
    <row r="52" spans="1:21" s="517" customFormat="1" ht="31.8" customHeight="1">
      <c r="A52" s="516"/>
      <c r="B52" s="522"/>
      <c r="C52" s="522"/>
      <c r="D52" s="618"/>
      <c r="E52" s="618"/>
      <c r="F52" s="618"/>
      <c r="G52" s="618"/>
      <c r="H52" s="618"/>
      <c r="I52" s="618"/>
      <c r="J52" s="618"/>
      <c r="K52" s="618"/>
      <c r="L52" s="618"/>
      <c r="M52" s="618"/>
      <c r="N52" s="618"/>
      <c r="O52" s="618"/>
      <c r="P52" s="516"/>
      <c r="Q52" s="516"/>
      <c r="R52" s="516"/>
      <c r="S52" s="516"/>
      <c r="T52" s="516"/>
      <c r="U52" s="516"/>
    </row>
    <row r="53" spans="1:21" s="517" customFormat="1" ht="16.8" customHeight="1">
      <c r="A53" s="516"/>
      <c r="B53" s="522"/>
      <c r="C53" s="522"/>
      <c r="D53" s="618"/>
      <c r="E53" s="618"/>
      <c r="F53" s="618"/>
      <c r="G53" s="618"/>
      <c r="H53" s="618"/>
      <c r="I53" s="618"/>
      <c r="J53" s="618"/>
      <c r="K53" s="618"/>
      <c r="L53" s="618"/>
      <c r="M53" s="618"/>
      <c r="N53" s="618"/>
      <c r="O53" s="618"/>
      <c r="P53" s="516"/>
      <c r="Q53" s="516"/>
      <c r="R53" s="516"/>
      <c r="S53" s="516"/>
      <c r="T53" s="516"/>
      <c r="U53" s="516"/>
    </row>
    <row r="54" spans="1:21" s="517" customFormat="1" ht="31.8" customHeight="1">
      <c r="A54" s="516"/>
      <c r="B54" s="522"/>
      <c r="C54" s="522"/>
      <c r="D54" s="618"/>
      <c r="E54" s="618"/>
      <c r="F54" s="618"/>
      <c r="G54" s="618"/>
      <c r="H54" s="618"/>
      <c r="I54" s="618"/>
      <c r="J54" s="618"/>
      <c r="K54" s="618"/>
      <c r="L54" s="618"/>
      <c r="M54" s="618"/>
      <c r="N54" s="618"/>
      <c r="O54" s="618"/>
      <c r="P54" s="516"/>
      <c r="Q54" s="516"/>
      <c r="R54" s="516"/>
      <c r="S54" s="516"/>
      <c r="T54" s="516"/>
      <c r="U54" s="516"/>
    </row>
    <row r="55" spans="1:21">
      <c r="A55" s="516"/>
      <c r="B55" s="516"/>
      <c r="C55" s="516"/>
      <c r="D55" s="516"/>
      <c r="E55" s="516"/>
      <c r="F55" s="516"/>
      <c r="G55" s="516"/>
      <c r="H55" s="516"/>
      <c r="I55" s="516"/>
      <c r="J55" s="516"/>
      <c r="K55" s="516"/>
      <c r="L55" s="516"/>
      <c r="M55" s="516"/>
      <c r="N55" s="516"/>
      <c r="O55" s="516"/>
      <c r="P55" s="516"/>
      <c r="Q55" s="516"/>
      <c r="R55" s="516"/>
      <c r="S55" s="516"/>
      <c r="T55" s="516"/>
      <c r="U55" s="516"/>
    </row>
    <row r="56" spans="1:21">
      <c r="A56" s="516"/>
      <c r="B56" s="516"/>
      <c r="C56" s="516"/>
      <c r="D56" s="516"/>
      <c r="E56" s="516"/>
      <c r="F56" s="516"/>
      <c r="G56" s="516"/>
      <c r="H56" s="516"/>
      <c r="I56" s="516"/>
      <c r="J56" s="516"/>
      <c r="K56" s="516"/>
      <c r="L56" s="516"/>
      <c r="M56" s="516"/>
      <c r="N56" s="516"/>
      <c r="O56" s="516"/>
      <c r="P56" s="516"/>
      <c r="Q56" s="516"/>
      <c r="R56" s="516"/>
      <c r="S56" s="516"/>
      <c r="T56" s="516"/>
      <c r="U56" s="516"/>
    </row>
    <row r="76" spans="4:4">
      <c r="D76" s="173"/>
    </row>
    <row r="78" spans="4:4">
      <c r="D78" t="s">
        <v>208</v>
      </c>
    </row>
  </sheetData>
  <sheetProtection formatCells="0" formatColumns="0" formatRows="0" insertColumns="0" insertRows="0" insertHyperlinks="0" deleteColumns="0" deleteRows="0" sort="0" autoFilter="0" pivotTables="0"/>
  <mergeCells count="4">
    <mergeCell ref="B38:E43"/>
    <mergeCell ref="N38:T43"/>
    <mergeCell ref="D50:O54"/>
    <mergeCell ref="C2:S8"/>
  </mergeCells>
  <phoneticPr fontId="84"/>
  <pageMargins left="0.7" right="0.7" top="0.75" bottom="0.75" header="0.3" footer="0.3"/>
  <pageSetup paperSize="9" scale="2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codeName="Sheet3">
    <tabColor theme="2" tint="-0.249977111117893"/>
    <pageSetUpPr fitToPage="1"/>
  </sheetPr>
  <dimension ref="A1:S84"/>
  <sheetViews>
    <sheetView tabSelected="1" zoomScale="98" zoomScaleNormal="98" zoomScaleSheetLayoutView="100" workbookViewId="0">
      <selection activeCell="N19" sqref="N19"/>
    </sheetView>
  </sheetViews>
  <sheetFormatPr defaultColWidth="9" defaultRowHeight="13.2"/>
  <cols>
    <col min="1" max="1" width="12.77734375" style="37" customWidth="1"/>
    <col min="2" max="2" width="5.109375" style="37" customWidth="1"/>
    <col min="3" max="3" width="3.77734375" style="37" customWidth="1"/>
    <col min="4" max="4" width="6.88671875" style="37" customWidth="1"/>
    <col min="5" max="5" width="13.109375" style="37" customWidth="1"/>
    <col min="6" max="6" width="13.109375" style="57" customWidth="1"/>
    <col min="7" max="7" width="11.33203125" style="37" customWidth="1"/>
    <col min="8" max="8" width="26.6640625" style="49" customWidth="1"/>
    <col min="9" max="9" width="13" style="42" customWidth="1"/>
    <col min="10" max="10" width="16.109375" style="42" customWidth="1"/>
    <col min="11" max="11" width="13.44140625" style="57" customWidth="1"/>
    <col min="12" max="12" width="22.44140625" style="57" customWidth="1"/>
    <col min="13" max="13" width="13.44140625" style="47" customWidth="1"/>
    <col min="14" max="14" width="22.44140625" style="37" customWidth="1"/>
    <col min="15" max="15" width="9" style="38"/>
    <col min="16" max="16384" width="9" style="37"/>
  </cols>
  <sheetData>
    <row r="1" spans="1:16" ht="26.25" customHeight="1" thickTop="1">
      <c r="A1" s="32" t="s">
        <v>39</v>
      </c>
      <c r="B1" s="33"/>
      <c r="C1" s="33"/>
      <c r="D1" s="34"/>
      <c r="E1" s="34"/>
      <c r="F1" s="35"/>
      <c r="G1" s="36"/>
      <c r="H1" s="198"/>
      <c r="I1" s="199" t="s">
        <v>40</v>
      </c>
      <c r="J1" s="200"/>
      <c r="K1" s="201"/>
      <c r="L1" s="202"/>
      <c r="M1" s="203"/>
    </row>
    <row r="2" spans="1:16" ht="17.399999999999999">
      <c r="A2" s="39"/>
      <c r="B2" s="113"/>
      <c r="C2" s="113"/>
      <c r="D2" s="113"/>
      <c r="E2" s="113"/>
      <c r="F2" s="113"/>
      <c r="G2" s="40"/>
      <c r="H2" s="204"/>
      <c r="I2" s="624" t="s">
        <v>206</v>
      </c>
      <c r="J2" s="624"/>
      <c r="K2" s="624"/>
      <c r="L2" s="624"/>
      <c r="M2" s="624"/>
      <c r="N2" s="97"/>
      <c r="P2" s="74"/>
    </row>
    <row r="3" spans="1:16" ht="17.399999999999999">
      <c r="A3" s="291" t="s">
        <v>41</v>
      </c>
      <c r="B3" s="114"/>
      <c r="D3" s="115"/>
      <c r="E3" s="115"/>
      <c r="F3" s="115"/>
      <c r="G3" s="41"/>
      <c r="H3" s="66"/>
      <c r="I3" s="207"/>
      <c r="J3" s="208"/>
      <c r="K3" s="209"/>
      <c r="L3" s="201"/>
      <c r="M3" s="210"/>
    </row>
    <row r="4" spans="1:16" ht="17.399999999999999">
      <c r="A4" s="43"/>
      <c r="B4" s="114"/>
      <c r="C4" s="57"/>
      <c r="D4" s="115"/>
      <c r="E4" s="115"/>
      <c r="F4" s="116"/>
      <c r="G4" s="44"/>
      <c r="H4" s="211"/>
      <c r="I4" s="211"/>
      <c r="J4" s="200"/>
      <c r="K4" s="209"/>
      <c r="L4" s="201"/>
      <c r="M4" s="210"/>
      <c r="N4" s="149"/>
    </row>
    <row r="5" spans="1:16">
      <c r="A5" s="117"/>
      <c r="D5" s="115"/>
      <c r="E5" s="45"/>
      <c r="F5" s="118"/>
      <c r="G5" s="46"/>
      <c r="H5"/>
      <c r="I5" s="212"/>
      <c r="J5" s="200"/>
      <c r="K5" s="209"/>
      <c r="L5" s="209"/>
      <c r="M5" s="210"/>
    </row>
    <row r="6" spans="1:16">
      <c r="A6" s="117"/>
      <c r="D6" s="115"/>
      <c r="E6" s="118"/>
      <c r="F6" s="118"/>
      <c r="G6" s="46"/>
      <c r="H6"/>
      <c r="I6" s="213"/>
      <c r="J6" s="200"/>
      <c r="K6" s="209"/>
      <c r="L6" s="209"/>
      <c r="M6" s="210"/>
    </row>
    <row r="7" spans="1:16">
      <c r="A7" s="117"/>
      <c r="D7" s="115"/>
      <c r="E7" s="118"/>
      <c r="F7" s="118"/>
      <c r="G7" s="46"/>
      <c r="H7" s="214"/>
      <c r="I7" s="212"/>
      <c r="J7" s="200"/>
      <c r="K7" s="209"/>
      <c r="L7" s="209"/>
      <c r="M7" s="210"/>
    </row>
    <row r="8" spans="1:16">
      <c r="A8" s="117"/>
      <c r="D8" s="115"/>
      <c r="E8" s="118"/>
      <c r="F8" s="118"/>
      <c r="G8" s="46"/>
      <c r="H8" s="205"/>
      <c r="I8" s="215"/>
      <c r="J8" s="215"/>
      <c r="K8" s="215"/>
      <c r="L8" s="209"/>
      <c r="M8" s="216"/>
    </row>
    <row r="9" spans="1:16">
      <c r="A9" s="117"/>
      <c r="D9" s="115"/>
      <c r="E9" s="118"/>
      <c r="F9" s="118"/>
      <c r="G9" s="46"/>
      <c r="H9" s="215"/>
      <c r="I9" s="215"/>
      <c r="J9" s="215"/>
      <c r="K9" s="215"/>
      <c r="L9" s="209"/>
      <c r="M9" s="216"/>
      <c r="N9" s="48"/>
    </row>
    <row r="10" spans="1:16">
      <c r="A10" s="117"/>
      <c r="D10" s="115"/>
      <c r="E10" s="118"/>
      <c r="F10" s="118"/>
      <c r="G10" s="46"/>
      <c r="H10" s="215"/>
      <c r="I10" s="215"/>
      <c r="J10" s="215"/>
      <c r="K10" s="215"/>
      <c r="L10" s="209"/>
      <c r="M10" s="216"/>
      <c r="N10" s="48" t="s">
        <v>42</v>
      </c>
    </row>
    <row r="11" spans="1:16">
      <c r="A11" s="117"/>
      <c r="D11" s="115"/>
      <c r="E11" s="118"/>
      <c r="F11" s="118"/>
      <c r="G11" s="46"/>
      <c r="H11" s="215"/>
      <c r="I11" s="215"/>
      <c r="J11" s="215"/>
      <c r="K11" s="215"/>
      <c r="L11" s="209"/>
      <c r="M11" s="216"/>
    </row>
    <row r="12" spans="1:16">
      <c r="A12" s="117"/>
      <c r="D12" s="115"/>
      <c r="E12" s="118"/>
      <c r="F12" s="118"/>
      <c r="G12" s="46"/>
      <c r="H12" s="215"/>
      <c r="I12" s="215"/>
      <c r="J12" s="215"/>
      <c r="K12" s="215"/>
      <c r="L12" s="209"/>
      <c r="M12" s="216"/>
      <c r="N12" s="48" t="s">
        <v>43</v>
      </c>
      <c r="O12" s="164"/>
    </row>
    <row r="13" spans="1:16">
      <c r="A13" s="117"/>
      <c r="D13" s="115"/>
      <c r="E13" s="118"/>
      <c r="F13" s="118"/>
      <c r="G13" s="46"/>
      <c r="H13" s="215"/>
      <c r="I13" s="215"/>
      <c r="J13" s="215"/>
      <c r="K13" s="215"/>
      <c r="L13" s="209"/>
      <c r="M13" s="216"/>
    </row>
    <row r="14" spans="1:16">
      <c r="A14" s="117"/>
      <c r="D14" s="115"/>
      <c r="E14" s="118"/>
      <c r="F14" s="118"/>
      <c r="G14" s="46"/>
      <c r="H14" s="215"/>
      <c r="I14" s="215"/>
      <c r="J14" s="215"/>
      <c r="K14" s="215"/>
      <c r="L14" s="209"/>
      <c r="M14" s="216"/>
      <c r="N14" s="183" t="s">
        <v>44</v>
      </c>
    </row>
    <row r="15" spans="1:16">
      <c r="A15" s="117"/>
      <c r="D15" s="115"/>
      <c r="E15" s="115" t="s">
        <v>17</v>
      </c>
      <c r="F15" s="116"/>
      <c r="G15" s="41"/>
      <c r="H15" s="214"/>
      <c r="I15" s="212"/>
      <c r="J15" s="205"/>
      <c r="K15" s="209"/>
      <c r="L15" s="209"/>
      <c r="M15" s="216"/>
    </row>
    <row r="16" spans="1:16">
      <c r="A16" s="117"/>
      <c r="D16" s="115"/>
      <c r="E16" s="115"/>
      <c r="F16" s="116"/>
      <c r="G16" s="41"/>
      <c r="H16" s="200"/>
      <c r="I16" s="212"/>
      <c r="J16" s="200"/>
      <c r="K16" s="209"/>
      <c r="L16" s="209"/>
      <c r="M16" s="216"/>
      <c r="N16" s="150" t="s">
        <v>45</v>
      </c>
    </row>
    <row r="17" spans="1:19" ht="20.25" customHeight="1" thickBot="1">
      <c r="A17" s="681" t="s">
        <v>225</v>
      </c>
      <c r="B17" s="682"/>
      <c r="C17" s="682"/>
      <c r="D17" s="120"/>
      <c r="E17" s="121"/>
      <c r="F17" s="683" t="s">
        <v>226</v>
      </c>
      <c r="G17" s="684"/>
      <c r="H17" s="214"/>
      <c r="I17" s="212"/>
      <c r="J17" s="205"/>
      <c r="K17" s="209"/>
      <c r="L17" s="206"/>
      <c r="M17" s="210"/>
      <c r="N17" s="119" t="s">
        <v>46</v>
      </c>
    </row>
    <row r="18" spans="1:19" ht="39" customHeight="1" thickTop="1">
      <c r="A18" s="685" t="s">
        <v>47</v>
      </c>
      <c r="B18" s="686"/>
      <c r="C18" s="687"/>
      <c r="D18" s="122" t="s">
        <v>48</v>
      </c>
      <c r="E18" s="123"/>
      <c r="F18" s="688" t="s">
        <v>49</v>
      </c>
      <c r="G18" s="689"/>
      <c r="H18" s="200"/>
      <c r="I18" s="212"/>
      <c r="J18" s="200"/>
      <c r="K18" s="209"/>
      <c r="L18" s="209"/>
      <c r="M18" s="210"/>
      <c r="Q18" s="37" t="s">
        <v>3</v>
      </c>
      <c r="S18" s="37" t="s">
        <v>17</v>
      </c>
    </row>
    <row r="19" spans="1:19" ht="30" customHeight="1">
      <c r="A19" s="690" t="s">
        <v>207</v>
      </c>
      <c r="B19" s="690"/>
      <c r="C19" s="690"/>
      <c r="D19" s="690"/>
      <c r="E19" s="690"/>
      <c r="F19" s="690"/>
      <c r="G19" s="690"/>
      <c r="H19" s="217"/>
      <c r="I19" s="218" t="s">
        <v>50</v>
      </c>
      <c r="J19" s="218"/>
      <c r="K19" s="218"/>
      <c r="L19" s="206"/>
      <c r="M19" s="210"/>
    </row>
    <row r="20" spans="1:19" ht="17.399999999999999">
      <c r="E20" s="124" t="s">
        <v>51</v>
      </c>
      <c r="F20" s="125" t="s">
        <v>52</v>
      </c>
      <c r="H20" s="166" t="s">
        <v>41</v>
      </c>
      <c r="I20" s="212"/>
      <c r="J20" s="200" t="s">
        <v>17</v>
      </c>
      <c r="K20" s="219" t="s">
        <v>17</v>
      </c>
      <c r="L20" s="209"/>
      <c r="M20" s="210"/>
    </row>
    <row r="21" spans="1:19" ht="16.8" thickBot="1">
      <c r="A21" s="126"/>
      <c r="B21" s="691">
        <v>45571</v>
      </c>
      <c r="C21" s="692"/>
      <c r="D21" s="307" t="s">
        <v>53</v>
      </c>
      <c r="E21" s="693" t="s">
        <v>54</v>
      </c>
      <c r="F21" s="694"/>
      <c r="G21" s="42" t="s">
        <v>55</v>
      </c>
      <c r="H21" s="695" t="s">
        <v>227</v>
      </c>
      <c r="I21" s="696"/>
      <c r="J21" s="696"/>
      <c r="K21" s="696"/>
      <c r="L21" s="696"/>
      <c r="M21" s="220">
        <v>7</v>
      </c>
      <c r="N21" s="222"/>
    </row>
    <row r="22" spans="1:19" ht="36" customHeight="1" thickTop="1" thickBot="1">
      <c r="A22" s="308" t="s">
        <v>56</v>
      </c>
      <c r="B22" s="697" t="s">
        <v>57</v>
      </c>
      <c r="C22" s="698"/>
      <c r="D22" s="699"/>
      <c r="E22" s="309" t="s">
        <v>212</v>
      </c>
      <c r="F22" s="309" t="s">
        <v>213</v>
      </c>
      <c r="G22" s="310" t="s">
        <v>58</v>
      </c>
      <c r="H22" s="700" t="s">
        <v>59</v>
      </c>
      <c r="I22" s="701"/>
      <c r="J22" s="701"/>
      <c r="K22" s="701"/>
      <c r="L22" s="702"/>
      <c r="M22" s="221" t="s">
        <v>60</v>
      </c>
      <c r="N22" s="223" t="s">
        <v>61</v>
      </c>
      <c r="R22" s="37" t="s">
        <v>3</v>
      </c>
    </row>
    <row r="23" spans="1:19" ht="85.2" customHeight="1" thickBot="1">
      <c r="A23" s="234" t="s">
        <v>62</v>
      </c>
      <c r="B23" s="625" t="str">
        <f>IF(G23&gt;5,"☆☆☆☆",IF(AND(G23&gt;=2.39,G23&lt;5),"☆☆☆",IF(AND(G23&gt;=1.39,G23&lt;2.4),"☆☆",IF(AND(G23&gt;0,G23&lt;1.4),"☆",IF(AND(G23&gt;=-1.39,G23&lt;0),"★",IF(AND(G23&gt;=-2.39,G23&lt;-1.4),"★★",IF(AND(G23&gt;=-3.39,G23&lt;-2.4),"★★★")))))))</f>
        <v>★</v>
      </c>
      <c r="C23" s="626"/>
      <c r="D23" s="627"/>
      <c r="E23" s="192">
        <v>0.67</v>
      </c>
      <c r="F23" s="192">
        <v>0.64</v>
      </c>
      <c r="G23" s="168">
        <f>F23-E23</f>
        <v>-3.0000000000000027E-2</v>
      </c>
      <c r="H23" s="703"/>
      <c r="I23" s="704"/>
      <c r="J23" s="704"/>
      <c r="K23" s="704"/>
      <c r="L23" s="705"/>
      <c r="M23" s="462"/>
      <c r="N23" s="463"/>
      <c r="O23" s="157" t="s">
        <v>63</v>
      </c>
    </row>
    <row r="24" spans="1:19" ht="76.2" customHeight="1" thickBot="1">
      <c r="A24" s="127" t="s">
        <v>64</v>
      </c>
      <c r="B24" s="625" t="str">
        <f>IF(G24&gt;5,"☆☆☆☆",IF(AND(G24&gt;=2.39,G24&lt;5),"☆☆☆",IF(AND(G24&gt;=1.39,G24&lt;2.4),"☆☆",IF(AND(G24&gt;0,G24&lt;1.4),"☆",IF(AND(G24&gt;=-1.39,G24&lt;0),"★",IF(AND(G24&gt;=-2.39,G24&lt;-1.4),"★★",IF(AND(G24&gt;=-3.39,G24&lt;-2.4),"★★★")))))))</f>
        <v>★</v>
      </c>
      <c r="C24" s="626"/>
      <c r="D24" s="627"/>
      <c r="E24" s="192">
        <v>1.3</v>
      </c>
      <c r="F24" s="192">
        <v>1.1599999999999999</v>
      </c>
      <c r="G24" s="168">
        <f t="shared" ref="G24:G70" si="0">F24-E24</f>
        <v>-0.14000000000000012</v>
      </c>
      <c r="H24" s="706"/>
      <c r="I24" s="707"/>
      <c r="J24" s="707"/>
      <c r="K24" s="707"/>
      <c r="L24" s="708"/>
      <c r="M24" s="311"/>
      <c r="N24" s="312"/>
      <c r="O24" s="157" t="s">
        <v>64</v>
      </c>
      <c r="Q24" s="37" t="s">
        <v>3</v>
      </c>
    </row>
    <row r="25" spans="1:19" ht="81" customHeight="1" thickBot="1">
      <c r="A25" s="313" t="s">
        <v>65</v>
      </c>
      <c r="B25" s="625" t="str">
        <f t="shared" ref="B25:B68" si="1">IF(G25&gt;5,"☆☆☆☆",IF(AND(G25&gt;=2.39,G25&lt;5),"☆☆☆",IF(AND(G25&gt;=1.39,G25&lt;2.4),"☆☆",IF(AND(G25&gt;0,G25&lt;1.4),"☆",IF(AND(G25&gt;=-1.39,G25&lt;0),"★",IF(AND(G25&gt;=-2.39,G25&lt;-1.4),"★★",IF(AND(G25&gt;=-3.39,G25&lt;-2.4),"★★★")))))))</f>
        <v>★</v>
      </c>
      <c r="C25" s="626"/>
      <c r="D25" s="627"/>
      <c r="E25" s="192">
        <v>2.6</v>
      </c>
      <c r="F25" s="192">
        <v>2.25</v>
      </c>
      <c r="G25" s="168">
        <f t="shared" si="0"/>
        <v>-0.35000000000000009</v>
      </c>
      <c r="H25" s="621"/>
      <c r="I25" s="622"/>
      <c r="J25" s="622"/>
      <c r="K25" s="622"/>
      <c r="L25" s="623"/>
      <c r="M25" s="473"/>
      <c r="N25" s="312"/>
      <c r="O25" s="157" t="s">
        <v>65</v>
      </c>
    </row>
    <row r="26" spans="1:19" ht="83.25" customHeight="1" thickBot="1">
      <c r="A26" s="313" t="s">
        <v>66</v>
      </c>
      <c r="B26" s="625" t="str">
        <f t="shared" si="1"/>
        <v>☆</v>
      </c>
      <c r="C26" s="626"/>
      <c r="D26" s="627"/>
      <c r="E26" s="192">
        <v>1.36</v>
      </c>
      <c r="F26" s="192">
        <v>1.4</v>
      </c>
      <c r="G26" s="168">
        <f t="shared" si="0"/>
        <v>3.9999999999999813E-2</v>
      </c>
      <c r="H26" s="621"/>
      <c r="I26" s="622"/>
      <c r="J26" s="622"/>
      <c r="K26" s="622"/>
      <c r="L26" s="623"/>
      <c r="M26" s="311"/>
      <c r="N26" s="312"/>
      <c r="O26" s="157" t="s">
        <v>66</v>
      </c>
    </row>
    <row r="27" spans="1:19" ht="78.599999999999994" customHeight="1" thickBot="1">
      <c r="A27" s="313" t="s">
        <v>67</v>
      </c>
      <c r="B27" s="625" t="str">
        <f t="shared" si="1"/>
        <v>☆</v>
      </c>
      <c r="C27" s="626"/>
      <c r="D27" s="627"/>
      <c r="E27" s="192">
        <v>1.1499999999999999</v>
      </c>
      <c r="F27" s="192">
        <v>1.24</v>
      </c>
      <c r="G27" s="168">
        <f t="shared" si="0"/>
        <v>9.000000000000008E-2</v>
      </c>
      <c r="H27" s="621"/>
      <c r="I27" s="622"/>
      <c r="J27" s="622"/>
      <c r="K27" s="622"/>
      <c r="L27" s="623"/>
      <c r="M27" s="311"/>
      <c r="N27" s="314"/>
      <c r="O27" s="157" t="s">
        <v>67</v>
      </c>
    </row>
    <row r="28" spans="1:19" ht="87" customHeight="1" thickBot="1">
      <c r="A28" s="313" t="s">
        <v>68</v>
      </c>
      <c r="B28" s="625" t="str">
        <f t="shared" si="1"/>
        <v>☆</v>
      </c>
      <c r="C28" s="626"/>
      <c r="D28" s="627"/>
      <c r="E28" s="192">
        <v>1.33</v>
      </c>
      <c r="F28" s="192">
        <v>1.39</v>
      </c>
      <c r="G28" s="168">
        <f t="shared" si="0"/>
        <v>5.9999999999999831E-2</v>
      </c>
      <c r="H28" s="621"/>
      <c r="I28" s="622"/>
      <c r="J28" s="622"/>
      <c r="K28" s="622"/>
      <c r="L28" s="623"/>
      <c r="M28" s="311"/>
      <c r="N28" s="312"/>
      <c r="O28" s="157" t="s">
        <v>68</v>
      </c>
    </row>
    <row r="29" spans="1:19" ht="81" customHeight="1" thickBot="1">
      <c r="A29" s="313" t="s">
        <v>69</v>
      </c>
      <c r="B29" s="625" t="str">
        <f t="shared" si="1"/>
        <v>☆</v>
      </c>
      <c r="C29" s="626"/>
      <c r="D29" s="627"/>
      <c r="E29" s="192">
        <v>1.43</v>
      </c>
      <c r="F29" s="192">
        <v>1.53</v>
      </c>
      <c r="G29" s="168">
        <f t="shared" si="0"/>
        <v>0.10000000000000009</v>
      </c>
      <c r="H29" s="621"/>
      <c r="I29" s="622"/>
      <c r="J29" s="622"/>
      <c r="K29" s="622"/>
      <c r="L29" s="623"/>
      <c r="M29" s="311"/>
      <c r="N29" s="312"/>
      <c r="O29" s="157" t="s">
        <v>69</v>
      </c>
    </row>
    <row r="30" spans="1:19" ht="73.5" customHeight="1" thickBot="1">
      <c r="A30" s="313" t="s">
        <v>70</v>
      </c>
      <c r="B30" s="625" t="str">
        <f t="shared" si="1"/>
        <v>☆</v>
      </c>
      <c r="C30" s="626"/>
      <c r="D30" s="627"/>
      <c r="E30" s="192">
        <v>1.93</v>
      </c>
      <c r="F30" s="192">
        <v>1.97</v>
      </c>
      <c r="G30" s="168">
        <f t="shared" si="0"/>
        <v>4.0000000000000036E-2</v>
      </c>
      <c r="H30" s="621"/>
      <c r="I30" s="622"/>
      <c r="J30" s="622"/>
      <c r="K30" s="622"/>
      <c r="L30" s="623"/>
      <c r="M30" s="282"/>
      <c r="N30" s="312"/>
      <c r="O30" s="157" t="s">
        <v>70</v>
      </c>
    </row>
    <row r="31" spans="1:19" ht="75.75" customHeight="1" thickBot="1">
      <c r="A31" s="313" t="s">
        <v>71</v>
      </c>
      <c r="B31" s="625" t="str">
        <f t="shared" si="1"/>
        <v>★</v>
      </c>
      <c r="C31" s="626"/>
      <c r="D31" s="627"/>
      <c r="E31" s="192">
        <v>1.38</v>
      </c>
      <c r="F31" s="192">
        <v>1.1499999999999999</v>
      </c>
      <c r="G31" s="168">
        <f t="shared" si="0"/>
        <v>-0.22999999999999998</v>
      </c>
      <c r="H31" s="621"/>
      <c r="I31" s="622"/>
      <c r="J31" s="622"/>
      <c r="K31" s="622"/>
      <c r="L31" s="623"/>
      <c r="M31" s="311"/>
      <c r="N31" s="312"/>
      <c r="O31" s="157" t="s">
        <v>71</v>
      </c>
    </row>
    <row r="32" spans="1:19" ht="75" customHeight="1" thickBot="1">
      <c r="A32" s="315" t="s">
        <v>72</v>
      </c>
      <c r="B32" s="625" t="str">
        <f t="shared" si="1"/>
        <v>★</v>
      </c>
      <c r="C32" s="626"/>
      <c r="D32" s="627"/>
      <c r="E32" s="76">
        <v>3.34</v>
      </c>
      <c r="F32" s="192">
        <v>2.17</v>
      </c>
      <c r="G32" s="168">
        <f t="shared" si="0"/>
        <v>-1.17</v>
      </c>
      <c r="H32" s="621"/>
      <c r="I32" s="622"/>
      <c r="J32" s="622"/>
      <c r="K32" s="622"/>
      <c r="L32" s="623"/>
      <c r="M32" s="311"/>
      <c r="N32" s="316"/>
      <c r="O32" s="157" t="s">
        <v>72</v>
      </c>
    </row>
    <row r="33" spans="1:16" ht="74.400000000000006" customHeight="1" thickBot="1">
      <c r="A33" s="317" t="s">
        <v>73</v>
      </c>
      <c r="B33" s="625" t="str">
        <f t="shared" si="1"/>
        <v>★</v>
      </c>
      <c r="C33" s="626"/>
      <c r="D33" s="627"/>
      <c r="E33" s="76">
        <v>3.12</v>
      </c>
      <c r="F33" s="192">
        <v>2.65</v>
      </c>
      <c r="G33" s="168">
        <f t="shared" si="0"/>
        <v>-0.4700000000000002</v>
      </c>
      <c r="H33" s="621"/>
      <c r="I33" s="622"/>
      <c r="J33" s="622"/>
      <c r="K33" s="622"/>
      <c r="L33" s="623"/>
      <c r="M33" s="311"/>
      <c r="N33" s="312"/>
      <c r="O33" s="157" t="s">
        <v>73</v>
      </c>
    </row>
    <row r="34" spans="1:16" ht="93" customHeight="1" thickBot="1">
      <c r="A34" s="127" t="s">
        <v>74</v>
      </c>
      <c r="B34" s="625" t="str">
        <f t="shared" si="1"/>
        <v>★</v>
      </c>
      <c r="C34" s="626"/>
      <c r="D34" s="627"/>
      <c r="E34" s="76">
        <v>3.12</v>
      </c>
      <c r="F34" s="192">
        <v>2.98</v>
      </c>
      <c r="G34" s="168">
        <f t="shared" si="0"/>
        <v>-0.14000000000000012</v>
      </c>
      <c r="H34" s="676"/>
      <c r="I34" s="677"/>
      <c r="J34" s="677"/>
      <c r="K34" s="677"/>
      <c r="L34" s="678"/>
      <c r="M34" s="284"/>
      <c r="N34" s="318"/>
      <c r="O34" s="157" t="s">
        <v>74</v>
      </c>
    </row>
    <row r="35" spans="1:16" ht="78.599999999999994" customHeight="1" thickBot="1">
      <c r="A35" s="319" t="s">
        <v>75</v>
      </c>
      <c r="B35" s="625" t="str">
        <f t="shared" si="1"/>
        <v>★</v>
      </c>
      <c r="C35" s="626"/>
      <c r="D35" s="627"/>
      <c r="E35" s="192">
        <v>2.76</v>
      </c>
      <c r="F35" s="192">
        <v>2.58</v>
      </c>
      <c r="G35" s="168">
        <f t="shared" si="0"/>
        <v>-0.17999999999999972</v>
      </c>
      <c r="H35" s="676"/>
      <c r="I35" s="677"/>
      <c r="J35" s="677"/>
      <c r="K35" s="677"/>
      <c r="L35" s="678"/>
      <c r="M35" s="320"/>
      <c r="N35" s="474"/>
      <c r="O35" s="157" t="s">
        <v>75</v>
      </c>
    </row>
    <row r="36" spans="1:16" ht="92.4" customHeight="1" thickBot="1">
      <c r="A36" s="321" t="s">
        <v>76</v>
      </c>
      <c r="B36" s="625" t="str">
        <f t="shared" si="1"/>
        <v>★</v>
      </c>
      <c r="C36" s="626"/>
      <c r="D36" s="627"/>
      <c r="E36" s="192">
        <v>2.13</v>
      </c>
      <c r="F36" s="192">
        <v>1.89</v>
      </c>
      <c r="G36" s="168">
        <f t="shared" si="0"/>
        <v>-0.24</v>
      </c>
      <c r="H36" s="621"/>
      <c r="I36" s="622"/>
      <c r="J36" s="622"/>
      <c r="K36" s="622"/>
      <c r="L36" s="623"/>
      <c r="M36" s="320"/>
      <c r="N36" s="314"/>
      <c r="O36" s="157" t="s">
        <v>76</v>
      </c>
    </row>
    <row r="37" spans="1:16" ht="87.75" customHeight="1" thickBot="1">
      <c r="A37" s="313" t="s">
        <v>77</v>
      </c>
      <c r="B37" s="625" t="str">
        <f t="shared" si="1"/>
        <v>★</v>
      </c>
      <c r="C37" s="626"/>
      <c r="D37" s="627"/>
      <c r="E37" s="192">
        <v>1.73</v>
      </c>
      <c r="F37" s="192">
        <v>1.64</v>
      </c>
      <c r="G37" s="168">
        <f t="shared" si="0"/>
        <v>-9.000000000000008E-2</v>
      </c>
      <c r="H37" s="621"/>
      <c r="I37" s="622"/>
      <c r="J37" s="622"/>
      <c r="K37" s="622"/>
      <c r="L37" s="623"/>
      <c r="M37" s="311"/>
      <c r="N37" s="312"/>
      <c r="O37" s="157" t="s">
        <v>77</v>
      </c>
    </row>
    <row r="38" spans="1:16" ht="75.75" customHeight="1" thickBot="1">
      <c r="A38" s="313" t="s">
        <v>78</v>
      </c>
      <c r="B38" s="625" t="str">
        <f t="shared" si="1"/>
        <v>☆</v>
      </c>
      <c r="C38" s="626"/>
      <c r="D38" s="627"/>
      <c r="E38" s="192">
        <v>2.9</v>
      </c>
      <c r="F38" s="192">
        <v>2.93</v>
      </c>
      <c r="G38" s="168">
        <f t="shared" si="0"/>
        <v>3.0000000000000249E-2</v>
      </c>
      <c r="H38" s="621"/>
      <c r="I38" s="622"/>
      <c r="J38" s="622"/>
      <c r="K38" s="622"/>
      <c r="L38" s="623"/>
      <c r="M38" s="311"/>
      <c r="N38" s="312"/>
      <c r="O38" s="157" t="s">
        <v>78</v>
      </c>
    </row>
    <row r="39" spans="1:16" ht="90" customHeight="1" thickBot="1">
      <c r="A39" s="313" t="s">
        <v>79</v>
      </c>
      <c r="B39" s="625" t="str">
        <f t="shared" si="1"/>
        <v>★</v>
      </c>
      <c r="C39" s="626"/>
      <c r="D39" s="627"/>
      <c r="E39" s="76">
        <v>4.8600000000000003</v>
      </c>
      <c r="F39" s="76">
        <v>4.45</v>
      </c>
      <c r="G39" s="168">
        <f t="shared" si="0"/>
        <v>-0.41000000000000014</v>
      </c>
      <c r="H39" s="621"/>
      <c r="I39" s="622"/>
      <c r="J39" s="622"/>
      <c r="K39" s="622"/>
      <c r="L39" s="623"/>
      <c r="M39" s="320"/>
      <c r="N39" s="314"/>
      <c r="O39" s="157" t="s">
        <v>79</v>
      </c>
    </row>
    <row r="40" spans="1:16" ht="78.75" customHeight="1" thickBot="1">
      <c r="A40" s="313" t="s">
        <v>80</v>
      </c>
      <c r="B40" s="625" t="str">
        <f t="shared" si="1"/>
        <v>★</v>
      </c>
      <c r="C40" s="626"/>
      <c r="D40" s="627"/>
      <c r="E40" s="76">
        <v>4.88</v>
      </c>
      <c r="F40" s="76">
        <v>4.5199999999999996</v>
      </c>
      <c r="G40" s="168">
        <f t="shared" si="0"/>
        <v>-0.36000000000000032</v>
      </c>
      <c r="H40" s="621"/>
      <c r="I40" s="622"/>
      <c r="J40" s="622"/>
      <c r="K40" s="622"/>
      <c r="L40" s="623"/>
      <c r="M40" s="311"/>
      <c r="N40" s="312"/>
      <c r="O40" s="157" t="s">
        <v>80</v>
      </c>
    </row>
    <row r="41" spans="1:16" ht="66" customHeight="1" thickBot="1">
      <c r="A41" s="313" t="s">
        <v>81</v>
      </c>
      <c r="B41" s="625" t="str">
        <f t="shared" si="1"/>
        <v>☆</v>
      </c>
      <c r="C41" s="626"/>
      <c r="D41" s="627"/>
      <c r="E41" s="192">
        <v>2.25</v>
      </c>
      <c r="F41" s="76">
        <v>3</v>
      </c>
      <c r="G41" s="168">
        <f t="shared" si="0"/>
        <v>0.75</v>
      </c>
      <c r="H41" s="200"/>
      <c r="I41" s="207"/>
      <c r="J41" s="207"/>
      <c r="K41" s="209"/>
      <c r="L41" s="209"/>
      <c r="M41" s="311"/>
      <c r="N41" s="312"/>
      <c r="O41" s="157" t="s">
        <v>81</v>
      </c>
    </row>
    <row r="42" spans="1:16" ht="77.25" customHeight="1" thickBot="1">
      <c r="A42" s="313" t="s">
        <v>82</v>
      </c>
      <c r="B42" s="625" t="str">
        <f t="shared" si="1"/>
        <v>★</v>
      </c>
      <c r="C42" s="626"/>
      <c r="D42" s="627"/>
      <c r="E42" s="192">
        <v>1.49</v>
      </c>
      <c r="F42" s="192">
        <v>1.36</v>
      </c>
      <c r="G42" s="168">
        <f t="shared" si="0"/>
        <v>-0.12999999999999989</v>
      </c>
      <c r="H42" s="621"/>
      <c r="I42" s="622"/>
      <c r="J42" s="622"/>
      <c r="K42" s="622"/>
      <c r="L42" s="623"/>
      <c r="M42" s="320"/>
      <c r="N42" s="312"/>
      <c r="O42" s="157" t="s">
        <v>82</v>
      </c>
      <c r="P42" s="37" t="s">
        <v>41</v>
      </c>
    </row>
    <row r="43" spans="1:16" ht="93" customHeight="1" thickBot="1">
      <c r="A43" s="313" t="s">
        <v>83</v>
      </c>
      <c r="B43" s="625" t="str">
        <f t="shared" si="1"/>
        <v>☆</v>
      </c>
      <c r="C43" s="626"/>
      <c r="D43" s="627"/>
      <c r="E43" s="192">
        <v>1.74</v>
      </c>
      <c r="F43" s="192">
        <v>1.81</v>
      </c>
      <c r="G43" s="168">
        <f t="shared" si="0"/>
        <v>7.0000000000000062E-2</v>
      </c>
      <c r="H43" s="621"/>
      <c r="I43" s="622"/>
      <c r="J43" s="622"/>
      <c r="K43" s="622"/>
      <c r="L43" s="623"/>
      <c r="M43" s="320"/>
      <c r="N43" s="312"/>
      <c r="O43" s="157" t="s">
        <v>83</v>
      </c>
    </row>
    <row r="44" spans="1:16" ht="77.25" customHeight="1" thickBot="1">
      <c r="A44" s="322" t="s">
        <v>209</v>
      </c>
      <c r="B44" s="625" t="str">
        <f t="shared" ref="B44:B45" si="2">IF(G44&gt;5,"☆☆☆☆",IF(AND(G44&gt;=2.39,G44&lt;5),"☆☆☆",IF(AND(G44&gt;=1.39,G44&lt;2.4),"☆☆",IF(AND(G44&gt;0,G44&lt;1.4),"☆",IF(AND(G44&gt;=-1.39,G44&lt;0),"★",IF(AND(G44&gt;=-2.39,G44&lt;-1.4),"★★",IF(AND(G44&gt;=-3.39,G44&lt;-2.4),"★★★")))))))</f>
        <v>★</v>
      </c>
      <c r="C44" s="626"/>
      <c r="D44" s="627"/>
      <c r="E44" s="192">
        <v>2.1800000000000002</v>
      </c>
      <c r="F44" s="192">
        <v>1.85</v>
      </c>
      <c r="G44" s="168">
        <f t="shared" si="0"/>
        <v>-0.33000000000000007</v>
      </c>
      <c r="H44" s="679"/>
      <c r="I44" s="680"/>
      <c r="J44" s="680"/>
      <c r="K44" s="680"/>
      <c r="L44" s="680"/>
      <c r="M44" s="320"/>
      <c r="N44" s="312"/>
      <c r="O44" s="37" t="s">
        <v>209</v>
      </c>
    </row>
    <row r="45" spans="1:16" ht="81.75" customHeight="1" thickBot="1">
      <c r="A45" s="313" t="s">
        <v>84</v>
      </c>
      <c r="B45" s="625" t="str">
        <f t="shared" si="2"/>
        <v>☆</v>
      </c>
      <c r="C45" s="626"/>
      <c r="D45" s="627"/>
      <c r="E45" s="192">
        <v>1.58</v>
      </c>
      <c r="F45" s="192">
        <v>1.93</v>
      </c>
      <c r="G45" s="168">
        <f t="shared" si="0"/>
        <v>0.34999999999999987</v>
      </c>
      <c r="H45" s="673"/>
      <c r="I45" s="674"/>
      <c r="J45" s="674"/>
      <c r="K45" s="674"/>
      <c r="L45" s="675"/>
      <c r="M45" s="311"/>
      <c r="N45" s="316"/>
      <c r="O45" s="157" t="s">
        <v>84</v>
      </c>
    </row>
    <row r="46" spans="1:16" ht="81" customHeight="1" thickBot="1">
      <c r="A46" s="313" t="s">
        <v>85</v>
      </c>
      <c r="B46" s="625" t="str">
        <f t="shared" si="1"/>
        <v>☆</v>
      </c>
      <c r="C46" s="626"/>
      <c r="D46" s="627"/>
      <c r="E46" s="76">
        <v>3.29</v>
      </c>
      <c r="F46" s="76">
        <v>4.0199999999999996</v>
      </c>
      <c r="G46" s="168">
        <f t="shared" si="0"/>
        <v>0.72999999999999954</v>
      </c>
      <c r="H46" s="621"/>
      <c r="I46" s="622"/>
      <c r="J46" s="622"/>
      <c r="K46" s="622"/>
      <c r="L46" s="623"/>
      <c r="M46" s="311"/>
      <c r="N46" s="312"/>
      <c r="O46" s="157" t="s">
        <v>85</v>
      </c>
    </row>
    <row r="47" spans="1:16" ht="88.2" customHeight="1" thickBot="1">
      <c r="A47" s="313" t="s">
        <v>86</v>
      </c>
      <c r="B47" s="625" t="str">
        <f t="shared" si="1"/>
        <v>★</v>
      </c>
      <c r="C47" s="626"/>
      <c r="D47" s="627"/>
      <c r="E47" s="192">
        <v>1.78</v>
      </c>
      <c r="F47" s="192">
        <v>1.61</v>
      </c>
      <c r="G47" s="168">
        <f t="shared" si="0"/>
        <v>-0.16999999999999993</v>
      </c>
      <c r="H47" s="621"/>
      <c r="I47" s="622"/>
      <c r="J47" s="622"/>
      <c r="K47" s="622"/>
      <c r="L47" s="623"/>
      <c r="M47" s="311"/>
      <c r="N47" s="312"/>
      <c r="O47" s="157" t="s">
        <v>86</v>
      </c>
    </row>
    <row r="48" spans="1:16" ht="78.75" customHeight="1" thickBot="1">
      <c r="A48" s="313" t="s">
        <v>87</v>
      </c>
      <c r="B48" s="625" t="str">
        <f t="shared" si="1"/>
        <v>★</v>
      </c>
      <c r="C48" s="626"/>
      <c r="D48" s="627"/>
      <c r="E48" s="192">
        <v>1.66</v>
      </c>
      <c r="F48" s="192">
        <v>1.25</v>
      </c>
      <c r="G48" s="168">
        <f t="shared" si="0"/>
        <v>-0.40999999999999992</v>
      </c>
      <c r="H48" s="628"/>
      <c r="I48" s="629"/>
      <c r="J48" s="629"/>
      <c r="K48" s="629"/>
      <c r="L48" s="630"/>
      <c r="M48" s="311"/>
      <c r="N48" s="312"/>
      <c r="O48" s="157" t="s">
        <v>87</v>
      </c>
    </row>
    <row r="49" spans="1:15" ht="74.25" customHeight="1" thickBot="1">
      <c r="A49" s="313" t="s">
        <v>88</v>
      </c>
      <c r="B49" s="625" t="str">
        <f t="shared" si="1"/>
        <v>★</v>
      </c>
      <c r="C49" s="626"/>
      <c r="D49" s="627"/>
      <c r="E49" s="192">
        <v>2.74</v>
      </c>
      <c r="F49" s="192">
        <v>2.5</v>
      </c>
      <c r="G49" s="168">
        <f t="shared" si="0"/>
        <v>-0.24000000000000021</v>
      </c>
      <c r="H49" s="621"/>
      <c r="I49" s="622"/>
      <c r="J49" s="622"/>
      <c r="K49" s="622"/>
      <c r="L49" s="623"/>
      <c r="M49" s="311"/>
      <c r="N49" s="312"/>
      <c r="O49" s="157" t="s">
        <v>88</v>
      </c>
    </row>
    <row r="50" spans="1:15" ht="73.2" customHeight="1" thickBot="1">
      <c r="A50" s="313" t="s">
        <v>89</v>
      </c>
      <c r="B50" s="625" t="str">
        <f t="shared" si="1"/>
        <v>☆</v>
      </c>
      <c r="C50" s="626"/>
      <c r="D50" s="627"/>
      <c r="E50" s="76">
        <v>3.25</v>
      </c>
      <c r="F50" s="76">
        <v>3.26</v>
      </c>
      <c r="G50" s="168">
        <f t="shared" si="0"/>
        <v>9.9999999999997868E-3</v>
      </c>
      <c r="H50" s="628"/>
      <c r="I50" s="629"/>
      <c r="J50" s="629"/>
      <c r="K50" s="629"/>
      <c r="L50" s="630"/>
      <c r="M50" s="311"/>
      <c r="N50" s="323"/>
      <c r="O50" s="157" t="s">
        <v>89</v>
      </c>
    </row>
    <row r="51" spans="1:15" ht="73.5" customHeight="1" thickBot="1">
      <c r="A51" s="313" t="s">
        <v>90</v>
      </c>
      <c r="B51" s="625" t="str">
        <f t="shared" si="1"/>
        <v>☆</v>
      </c>
      <c r="C51" s="626"/>
      <c r="D51" s="627"/>
      <c r="E51" s="192">
        <v>2.41</v>
      </c>
      <c r="F51" s="192">
        <v>2.44</v>
      </c>
      <c r="G51" s="168">
        <f t="shared" si="0"/>
        <v>2.9999999999999805E-2</v>
      </c>
      <c r="H51" s="621"/>
      <c r="I51" s="622"/>
      <c r="J51" s="622"/>
      <c r="K51" s="622"/>
      <c r="L51" s="623"/>
      <c r="M51" s="311"/>
      <c r="N51" s="312"/>
      <c r="O51" s="157" t="s">
        <v>90</v>
      </c>
    </row>
    <row r="52" spans="1:15" ht="91.95" customHeight="1" thickBot="1">
      <c r="A52" s="313" t="s">
        <v>91</v>
      </c>
      <c r="B52" s="625" t="str">
        <f t="shared" si="1"/>
        <v>☆</v>
      </c>
      <c r="C52" s="626"/>
      <c r="D52" s="627"/>
      <c r="E52" s="192">
        <v>2</v>
      </c>
      <c r="F52" s="192">
        <v>2.31</v>
      </c>
      <c r="G52" s="168">
        <f t="shared" si="0"/>
        <v>0.31000000000000005</v>
      </c>
      <c r="H52" s="621"/>
      <c r="I52" s="622"/>
      <c r="J52" s="622"/>
      <c r="K52" s="622"/>
      <c r="L52" s="623"/>
      <c r="M52" s="311"/>
      <c r="N52" s="312"/>
      <c r="O52" s="157" t="s">
        <v>91</v>
      </c>
    </row>
    <row r="53" spans="1:15" ht="77.25" customHeight="1" thickBot="1">
      <c r="A53" s="313" t="s">
        <v>92</v>
      </c>
      <c r="B53" s="625" t="str">
        <f t="shared" si="1"/>
        <v>★</v>
      </c>
      <c r="C53" s="626"/>
      <c r="D53" s="627"/>
      <c r="E53" s="76">
        <v>3.32</v>
      </c>
      <c r="F53" s="192">
        <v>2.5299999999999998</v>
      </c>
      <c r="G53" s="168">
        <f t="shared" si="0"/>
        <v>-0.79</v>
      </c>
      <c r="H53" s="621"/>
      <c r="I53" s="622"/>
      <c r="J53" s="622"/>
      <c r="K53" s="622"/>
      <c r="L53" s="623"/>
      <c r="M53" s="285"/>
      <c r="N53" s="312"/>
      <c r="O53" s="157" t="s">
        <v>92</v>
      </c>
    </row>
    <row r="54" spans="1:15" ht="78" customHeight="1" thickBot="1">
      <c r="A54" s="313" t="s">
        <v>93</v>
      </c>
      <c r="B54" s="625" t="str">
        <f t="shared" si="1"/>
        <v>★</v>
      </c>
      <c r="C54" s="626"/>
      <c r="D54" s="627"/>
      <c r="E54" s="192">
        <v>2.59</v>
      </c>
      <c r="F54" s="192">
        <v>2.27</v>
      </c>
      <c r="G54" s="168">
        <f t="shared" si="0"/>
        <v>-0.31999999999999984</v>
      </c>
      <c r="H54" s="621"/>
      <c r="I54" s="622"/>
      <c r="J54" s="622"/>
      <c r="K54" s="622"/>
      <c r="L54" s="623"/>
      <c r="M54" s="311"/>
      <c r="N54" s="312"/>
      <c r="O54" s="157" t="s">
        <v>93</v>
      </c>
    </row>
    <row r="55" spans="1:15" ht="69" customHeight="1" thickBot="1">
      <c r="A55" s="313" t="s">
        <v>94</v>
      </c>
      <c r="B55" s="625" t="str">
        <f t="shared" si="1"/>
        <v>☆</v>
      </c>
      <c r="C55" s="626"/>
      <c r="D55" s="627"/>
      <c r="E55" s="192">
        <v>1.61</v>
      </c>
      <c r="F55" s="192">
        <v>2.06</v>
      </c>
      <c r="G55" s="168">
        <f t="shared" si="0"/>
        <v>0.44999999999999996</v>
      </c>
      <c r="H55" s="621"/>
      <c r="I55" s="622"/>
      <c r="J55" s="622"/>
      <c r="K55" s="622"/>
      <c r="L55" s="623"/>
      <c r="M55" s="311"/>
      <c r="N55" s="312"/>
      <c r="O55" s="157" t="s">
        <v>94</v>
      </c>
    </row>
    <row r="56" spans="1:15" ht="77.400000000000006" customHeight="1" thickBot="1">
      <c r="A56" s="313" t="s">
        <v>95</v>
      </c>
      <c r="B56" s="625" t="str">
        <f t="shared" si="1"/>
        <v>☆</v>
      </c>
      <c r="C56" s="626"/>
      <c r="D56" s="627"/>
      <c r="E56" s="192">
        <v>2.59</v>
      </c>
      <c r="F56" s="192">
        <v>2.61</v>
      </c>
      <c r="G56" s="168">
        <f t="shared" si="0"/>
        <v>2.0000000000000018E-2</v>
      </c>
      <c r="H56" s="621" t="s">
        <v>41</v>
      </c>
      <c r="I56" s="622"/>
      <c r="J56" s="622"/>
      <c r="K56" s="622"/>
      <c r="L56" s="623"/>
      <c r="M56" s="311"/>
      <c r="N56" s="312"/>
      <c r="O56" s="157" t="s">
        <v>95</v>
      </c>
    </row>
    <row r="57" spans="1:15" ht="63.75" customHeight="1" thickBot="1">
      <c r="A57" s="313" t="s">
        <v>96</v>
      </c>
      <c r="B57" s="625" t="str">
        <f t="shared" si="1"/>
        <v>☆</v>
      </c>
      <c r="C57" s="626"/>
      <c r="D57" s="627"/>
      <c r="E57" s="192">
        <v>1.93</v>
      </c>
      <c r="F57" s="192">
        <v>2.14</v>
      </c>
      <c r="G57" s="168">
        <f t="shared" si="0"/>
        <v>0.21000000000000019</v>
      </c>
      <c r="H57" s="628"/>
      <c r="I57" s="629"/>
      <c r="J57" s="629"/>
      <c r="K57" s="629"/>
      <c r="L57" s="630"/>
      <c r="M57" s="311"/>
      <c r="N57" s="312"/>
      <c r="O57" s="157" t="s">
        <v>96</v>
      </c>
    </row>
    <row r="58" spans="1:15" ht="69.75" customHeight="1" thickBot="1">
      <c r="A58" s="313" t="s">
        <v>97</v>
      </c>
      <c r="B58" s="625" t="str">
        <f t="shared" si="1"/>
        <v>☆</v>
      </c>
      <c r="C58" s="626"/>
      <c r="D58" s="627"/>
      <c r="E58" s="76">
        <v>3.3</v>
      </c>
      <c r="F58" s="76">
        <v>3.61</v>
      </c>
      <c r="G58" s="168">
        <f t="shared" si="0"/>
        <v>0.31000000000000005</v>
      </c>
      <c r="H58" s="621"/>
      <c r="I58" s="622"/>
      <c r="J58" s="622"/>
      <c r="K58" s="622"/>
      <c r="L58" s="623"/>
      <c r="M58" s="311"/>
      <c r="N58" s="312"/>
      <c r="O58" s="157" t="s">
        <v>97</v>
      </c>
    </row>
    <row r="59" spans="1:15" ht="76.2" customHeight="1" thickBot="1">
      <c r="A59" s="313" t="s">
        <v>98</v>
      </c>
      <c r="B59" s="625" t="str">
        <f t="shared" si="1"/>
        <v>★</v>
      </c>
      <c r="C59" s="626"/>
      <c r="D59" s="627"/>
      <c r="E59" s="76">
        <v>3.61</v>
      </c>
      <c r="F59" s="76">
        <v>3.46</v>
      </c>
      <c r="G59" s="168">
        <f t="shared" si="0"/>
        <v>-0.14999999999999991</v>
      </c>
      <c r="H59" s="621"/>
      <c r="I59" s="622"/>
      <c r="J59" s="622"/>
      <c r="K59" s="622"/>
      <c r="L59" s="623"/>
      <c r="M59" s="311"/>
      <c r="N59" s="312"/>
      <c r="O59" s="157" t="s">
        <v>98</v>
      </c>
    </row>
    <row r="60" spans="1:15" ht="73.95" customHeight="1" thickBot="1">
      <c r="A60" s="313" t="s">
        <v>99</v>
      </c>
      <c r="B60" s="625" t="str">
        <f t="shared" si="1"/>
        <v>★</v>
      </c>
      <c r="C60" s="626"/>
      <c r="D60" s="627"/>
      <c r="E60" s="76">
        <v>3.65</v>
      </c>
      <c r="F60" s="192">
        <v>2.97</v>
      </c>
      <c r="G60" s="168">
        <f t="shared" si="0"/>
        <v>-0.67999999999999972</v>
      </c>
      <c r="H60" s="621"/>
      <c r="I60" s="622"/>
      <c r="J60" s="622"/>
      <c r="K60" s="622"/>
      <c r="L60" s="623"/>
      <c r="M60" s="311"/>
      <c r="N60" s="312"/>
      <c r="O60" s="157" t="s">
        <v>99</v>
      </c>
    </row>
    <row r="61" spans="1:15" ht="81" customHeight="1" thickBot="1">
      <c r="A61" s="313" t="s">
        <v>100</v>
      </c>
      <c r="B61" s="625" t="str">
        <f t="shared" si="1"/>
        <v>★</v>
      </c>
      <c r="C61" s="626"/>
      <c r="D61" s="627"/>
      <c r="E61" s="192">
        <v>2.2000000000000002</v>
      </c>
      <c r="F61" s="192">
        <v>1.28</v>
      </c>
      <c r="G61" s="168">
        <f t="shared" si="0"/>
        <v>-0.92000000000000015</v>
      </c>
      <c r="H61" s="621"/>
      <c r="I61" s="622"/>
      <c r="J61" s="622"/>
      <c r="K61" s="622"/>
      <c r="L61" s="623"/>
      <c r="M61" s="311"/>
      <c r="N61" s="312"/>
      <c r="O61" s="157" t="s">
        <v>100</v>
      </c>
    </row>
    <row r="62" spans="1:15" ht="96" customHeight="1" thickBot="1">
      <c r="A62" s="313" t="s">
        <v>101</v>
      </c>
      <c r="B62" s="625" t="str">
        <f t="shared" si="1"/>
        <v>★</v>
      </c>
      <c r="C62" s="626"/>
      <c r="D62" s="627"/>
      <c r="E62" s="76">
        <v>3.43</v>
      </c>
      <c r="F62" s="76">
        <v>3.03</v>
      </c>
      <c r="G62" s="168">
        <f t="shared" si="0"/>
        <v>-0.40000000000000036</v>
      </c>
      <c r="H62" s="621" t="s">
        <v>223</v>
      </c>
      <c r="I62" s="622"/>
      <c r="J62" s="622"/>
      <c r="K62" s="622"/>
      <c r="L62" s="623"/>
      <c r="M62" s="528" t="s">
        <v>224</v>
      </c>
      <c r="N62" s="312">
        <v>45564</v>
      </c>
      <c r="O62" s="157" t="s">
        <v>101</v>
      </c>
    </row>
    <row r="63" spans="1:15" ht="87" customHeight="1" thickBot="1">
      <c r="A63" s="313" t="s">
        <v>102</v>
      </c>
      <c r="B63" s="625" t="str">
        <f t="shared" si="1"/>
        <v>☆</v>
      </c>
      <c r="C63" s="626"/>
      <c r="D63" s="627"/>
      <c r="E63" s="192">
        <v>1.83</v>
      </c>
      <c r="F63" s="192">
        <v>1.87</v>
      </c>
      <c r="G63" s="168">
        <f t="shared" si="0"/>
        <v>4.0000000000000036E-2</v>
      </c>
      <c r="H63" s="621"/>
      <c r="I63" s="622"/>
      <c r="J63" s="622"/>
      <c r="K63" s="622"/>
      <c r="L63" s="623"/>
      <c r="M63" s="255"/>
      <c r="N63" s="312"/>
      <c r="O63" s="157" t="s">
        <v>102</v>
      </c>
    </row>
    <row r="64" spans="1:15" ht="73.2" customHeight="1" thickBot="1">
      <c r="A64" s="313" t="s">
        <v>103</v>
      </c>
      <c r="B64" s="625" t="str">
        <f t="shared" si="1"/>
        <v>★</v>
      </c>
      <c r="C64" s="626"/>
      <c r="D64" s="627"/>
      <c r="E64" s="192">
        <v>1.68</v>
      </c>
      <c r="F64" s="192">
        <v>0.84</v>
      </c>
      <c r="G64" s="168">
        <f t="shared" si="0"/>
        <v>-0.84</v>
      </c>
      <c r="H64" s="631"/>
      <c r="I64" s="632"/>
      <c r="J64" s="632"/>
      <c r="K64" s="632"/>
      <c r="L64" s="633"/>
      <c r="M64" s="311"/>
      <c r="N64" s="312"/>
      <c r="O64" s="157" t="s">
        <v>103</v>
      </c>
    </row>
    <row r="65" spans="1:18" ht="80.25" customHeight="1" thickBot="1">
      <c r="A65" s="313" t="s">
        <v>104</v>
      </c>
      <c r="B65" s="625" t="str">
        <f t="shared" si="1"/>
        <v>★</v>
      </c>
      <c r="C65" s="626"/>
      <c r="D65" s="627"/>
      <c r="E65" s="76">
        <v>4.42</v>
      </c>
      <c r="F65" s="76">
        <v>4.3600000000000003</v>
      </c>
      <c r="G65" s="168">
        <f t="shared" si="0"/>
        <v>-5.9999999999999609E-2</v>
      </c>
      <c r="H65" s="628"/>
      <c r="I65" s="629"/>
      <c r="J65" s="629"/>
      <c r="K65" s="629"/>
      <c r="L65" s="630"/>
      <c r="M65" s="508"/>
      <c r="N65" s="312"/>
      <c r="O65" s="157" t="s">
        <v>104</v>
      </c>
    </row>
    <row r="66" spans="1:18" ht="88.5" customHeight="1" thickBot="1">
      <c r="A66" s="313" t="s">
        <v>105</v>
      </c>
      <c r="B66" s="625" t="str">
        <f t="shared" si="1"/>
        <v>☆</v>
      </c>
      <c r="C66" s="626"/>
      <c r="D66" s="627"/>
      <c r="E66" s="232">
        <v>6.94</v>
      </c>
      <c r="F66" s="232">
        <v>7.25</v>
      </c>
      <c r="G66" s="168">
        <f t="shared" si="0"/>
        <v>0.30999999999999961</v>
      </c>
      <c r="H66" s="628"/>
      <c r="I66" s="629"/>
      <c r="J66" s="629"/>
      <c r="K66" s="629"/>
      <c r="L66" s="630"/>
      <c r="M66" s="529"/>
      <c r="N66" s="323"/>
      <c r="O66" s="157" t="s">
        <v>105</v>
      </c>
    </row>
    <row r="67" spans="1:18" ht="78.75" customHeight="1" thickBot="1">
      <c r="A67" s="313" t="s">
        <v>106</v>
      </c>
      <c r="B67" s="625" t="str">
        <f t="shared" si="1"/>
        <v>★</v>
      </c>
      <c r="C67" s="626"/>
      <c r="D67" s="627"/>
      <c r="E67" s="76">
        <v>4.1900000000000004</v>
      </c>
      <c r="F67" s="76">
        <v>3.92</v>
      </c>
      <c r="G67" s="168">
        <f t="shared" si="0"/>
        <v>-0.27000000000000046</v>
      </c>
      <c r="H67" s="621"/>
      <c r="I67" s="622"/>
      <c r="J67" s="622"/>
      <c r="K67" s="622"/>
      <c r="L67" s="623"/>
      <c r="M67" s="311"/>
      <c r="N67" s="312"/>
      <c r="O67" s="157" t="s">
        <v>106</v>
      </c>
    </row>
    <row r="68" spans="1:18" ht="73.95" customHeight="1" thickBot="1">
      <c r="A68" s="321" t="s">
        <v>107</v>
      </c>
      <c r="B68" s="625" t="str">
        <f t="shared" si="1"/>
        <v>☆</v>
      </c>
      <c r="C68" s="626"/>
      <c r="D68" s="627"/>
      <c r="E68" s="76">
        <v>3.37</v>
      </c>
      <c r="F68" s="76">
        <v>3.55</v>
      </c>
      <c r="G68" s="168">
        <f t="shared" si="0"/>
        <v>0.17999999999999972</v>
      </c>
      <c r="H68" s="621" t="s">
        <v>214</v>
      </c>
      <c r="I68" s="622"/>
      <c r="J68" s="622"/>
      <c r="K68" s="622"/>
      <c r="L68" s="623"/>
      <c r="M68" s="311" t="s">
        <v>215</v>
      </c>
      <c r="N68" s="312">
        <v>45561</v>
      </c>
      <c r="O68" s="157" t="s">
        <v>107</v>
      </c>
    </row>
    <row r="69" spans="1:18" ht="72.75" customHeight="1" thickBot="1">
      <c r="A69" s="315" t="s">
        <v>108</v>
      </c>
      <c r="B69" s="625" t="str">
        <f t="shared" ref="B69:B70" si="3">IF(G69&gt;5,"☆☆☆☆",IF(AND(G69&gt;=2.39,G69&lt;5),"☆☆☆",IF(AND(G69&gt;=1.39,G69&lt;2.4),"☆☆",IF(AND(G69&gt;0,G69&lt;1.4),"☆",IF(AND(G69&gt;=-1.39,G69&lt;0),"★",IF(AND(G69&gt;=-2.39,G69&lt;-1.4),"★★",IF(AND(G69&gt;=-3.39,G69&lt;-2.4),"★★★")))))))</f>
        <v>☆</v>
      </c>
      <c r="C69" s="626"/>
      <c r="D69" s="627"/>
      <c r="E69" s="238">
        <v>1.34</v>
      </c>
      <c r="F69" s="238">
        <v>2.16</v>
      </c>
      <c r="G69" s="168">
        <f t="shared" si="0"/>
        <v>0.82000000000000006</v>
      </c>
      <c r="H69" s="628" t="s">
        <v>41</v>
      </c>
      <c r="I69" s="629"/>
      <c r="J69" s="629"/>
      <c r="K69" s="629"/>
      <c r="L69" s="630"/>
      <c r="M69" s="311"/>
      <c r="N69" s="312"/>
      <c r="O69" s="157" t="s">
        <v>108</v>
      </c>
    </row>
    <row r="70" spans="1:18" ht="58.5" customHeight="1" thickBot="1">
      <c r="A70" s="324" t="s">
        <v>109</v>
      </c>
      <c r="B70" s="625" t="str">
        <f t="shared" si="3"/>
        <v>★</v>
      </c>
      <c r="C70" s="626"/>
      <c r="D70" s="627"/>
      <c r="E70" s="520">
        <v>2.48</v>
      </c>
      <c r="F70" s="520">
        <v>2.35</v>
      </c>
      <c r="G70" s="168">
        <f t="shared" si="0"/>
        <v>-0.12999999999999989</v>
      </c>
      <c r="H70" s="621"/>
      <c r="I70" s="622"/>
      <c r="J70" s="622"/>
      <c r="K70" s="622"/>
      <c r="L70" s="623"/>
      <c r="M70" s="325"/>
      <c r="N70" s="312"/>
      <c r="O70" s="157"/>
    </row>
    <row r="71" spans="1:18" ht="42.75" customHeight="1" thickBot="1">
      <c r="A71" s="128"/>
      <c r="B71" s="128"/>
      <c r="C71" s="128"/>
      <c r="D71" s="128"/>
      <c r="E71" s="664"/>
      <c r="F71" s="664"/>
      <c r="G71" s="664"/>
      <c r="H71" s="664"/>
      <c r="I71" s="664"/>
      <c r="J71" s="664"/>
      <c r="K71" s="664"/>
      <c r="L71" s="664"/>
      <c r="M71" s="38">
        <f>COUNTIF(E24:E70,"&gt;=10")</f>
        <v>0</v>
      </c>
      <c r="N71" s="38">
        <f>COUNTIF(F24:F70,"&gt;=10")</f>
        <v>0</v>
      </c>
      <c r="O71" s="38" t="s">
        <v>3</v>
      </c>
    </row>
    <row r="72" spans="1:18" ht="36.75" customHeight="1" thickBot="1">
      <c r="A72" s="326" t="s">
        <v>17</v>
      </c>
      <c r="B72" s="327"/>
      <c r="C72" s="328"/>
      <c r="D72" s="328"/>
      <c r="E72" s="665" t="s">
        <v>110</v>
      </c>
      <c r="F72" s="665"/>
      <c r="G72" s="665"/>
      <c r="H72" s="666" t="s">
        <v>111</v>
      </c>
      <c r="I72" s="667"/>
      <c r="J72" s="327"/>
      <c r="K72" s="329"/>
      <c r="L72" s="329"/>
      <c r="M72" s="330"/>
      <c r="N72" s="331"/>
    </row>
    <row r="73" spans="1:18" ht="36.75" customHeight="1" thickBot="1">
      <c r="A73" s="50"/>
      <c r="B73" s="129"/>
      <c r="C73" s="670" t="s">
        <v>112</v>
      </c>
      <c r="D73" s="671"/>
      <c r="E73" s="671"/>
      <c r="F73" s="672"/>
      <c r="G73" s="332">
        <f>+F70</f>
        <v>2.35</v>
      </c>
      <c r="H73" s="333" t="s">
        <v>113</v>
      </c>
      <c r="I73" s="668">
        <f>+G70</f>
        <v>-0.12999999999999989</v>
      </c>
      <c r="J73" s="669"/>
      <c r="K73" s="130"/>
      <c r="L73" s="130"/>
      <c r="M73" s="131"/>
      <c r="N73" s="51"/>
    </row>
    <row r="74" spans="1:18" ht="36.75" customHeight="1" thickBot="1">
      <c r="A74" s="50"/>
      <c r="B74" s="129"/>
      <c r="C74" s="634" t="s">
        <v>114</v>
      </c>
      <c r="D74" s="635"/>
      <c r="E74" s="635"/>
      <c r="F74" s="636"/>
      <c r="G74" s="334">
        <f>+F35</f>
        <v>2.58</v>
      </c>
      <c r="H74" s="335" t="s">
        <v>115</v>
      </c>
      <c r="I74" s="637">
        <f>+G35</f>
        <v>-0.17999999999999972</v>
      </c>
      <c r="J74" s="638"/>
      <c r="K74" s="130"/>
      <c r="L74" s="130"/>
      <c r="M74" s="131"/>
      <c r="N74" s="51"/>
      <c r="R74" s="336" t="s">
        <v>17</v>
      </c>
    </row>
    <row r="75" spans="1:18" ht="36.75" customHeight="1" thickBot="1">
      <c r="A75" s="50"/>
      <c r="B75" s="129"/>
      <c r="C75" s="639" t="s">
        <v>116</v>
      </c>
      <c r="D75" s="640"/>
      <c r="E75" s="640"/>
      <c r="F75" s="337" t="str">
        <f>VLOOKUP(G75,F:P,10,0)</f>
        <v>大分県</v>
      </c>
      <c r="G75" s="338">
        <f>MAX(F23:F69)</f>
        <v>7.25</v>
      </c>
      <c r="H75" s="641" t="s">
        <v>117</v>
      </c>
      <c r="I75" s="642"/>
      <c r="J75" s="642"/>
      <c r="K75" s="339">
        <f>+N71</f>
        <v>0</v>
      </c>
      <c r="L75" s="340" t="s">
        <v>118</v>
      </c>
      <c r="M75" s="341">
        <f>N71-M71</f>
        <v>0</v>
      </c>
      <c r="N75" s="51"/>
      <c r="R75" s="147"/>
    </row>
    <row r="76" spans="1:18" ht="36.75" customHeight="1" thickBot="1">
      <c r="A76" s="52"/>
      <c r="B76" s="53"/>
      <c r="C76" s="53"/>
      <c r="D76" s="53"/>
      <c r="E76" s="53"/>
      <c r="F76" s="53"/>
      <c r="G76" s="53"/>
      <c r="H76" s="53"/>
      <c r="I76" s="53"/>
      <c r="J76" s="53"/>
      <c r="K76" s="54"/>
      <c r="L76" s="54"/>
      <c r="M76" s="55"/>
      <c r="N76" s="56"/>
      <c r="R76" s="147"/>
    </row>
    <row r="77" spans="1:18" ht="30.75" customHeight="1">
      <c r="A77" s="67"/>
      <c r="B77" s="67"/>
      <c r="C77" s="67"/>
      <c r="D77" s="67"/>
      <c r="E77" s="67"/>
      <c r="F77" s="67"/>
      <c r="G77" s="67"/>
      <c r="H77" s="67"/>
      <c r="I77" s="67"/>
      <c r="J77" s="67"/>
      <c r="K77" s="132"/>
      <c r="L77" s="132"/>
      <c r="M77" s="133"/>
      <c r="N77" s="134"/>
      <c r="R77" s="148"/>
    </row>
    <row r="78" spans="1:18" ht="30.75" customHeight="1" thickBot="1">
      <c r="A78" s="135"/>
      <c r="B78" s="135"/>
      <c r="C78" s="135"/>
      <c r="D78" s="135"/>
      <c r="E78" s="135"/>
      <c r="F78" s="135"/>
      <c r="G78" s="135"/>
      <c r="H78" s="135"/>
      <c r="I78" s="135"/>
      <c r="J78" s="135"/>
      <c r="K78" s="136"/>
      <c r="L78" s="136"/>
      <c r="M78" s="256"/>
      <c r="N78" s="135"/>
    </row>
    <row r="79" spans="1:18" ht="24.75" customHeight="1" thickTop="1">
      <c r="A79" s="643">
        <v>1</v>
      </c>
      <c r="B79" s="646" t="s">
        <v>119</v>
      </c>
      <c r="C79" s="647"/>
      <c r="D79" s="647"/>
      <c r="E79" s="647"/>
      <c r="F79" s="648"/>
      <c r="G79" s="655" t="s">
        <v>120</v>
      </c>
      <c r="H79" s="656"/>
      <c r="I79" s="656"/>
      <c r="J79" s="656"/>
      <c r="K79" s="656"/>
      <c r="L79" s="656"/>
      <c r="M79" s="656"/>
      <c r="N79" s="657"/>
    </row>
    <row r="80" spans="1:18" ht="24.75" customHeight="1">
      <c r="A80" s="644"/>
      <c r="B80" s="649"/>
      <c r="C80" s="650"/>
      <c r="D80" s="650"/>
      <c r="E80" s="650"/>
      <c r="F80" s="651"/>
      <c r="G80" s="658"/>
      <c r="H80" s="659"/>
      <c r="I80" s="659"/>
      <c r="J80" s="659"/>
      <c r="K80" s="659"/>
      <c r="L80" s="659"/>
      <c r="M80" s="659"/>
      <c r="N80" s="660"/>
      <c r="O80" s="137" t="s">
        <v>3</v>
      </c>
      <c r="P80" s="137"/>
    </row>
    <row r="81" spans="1:16" ht="24.75" customHeight="1">
      <c r="A81" s="644"/>
      <c r="B81" s="649"/>
      <c r="C81" s="650"/>
      <c r="D81" s="650"/>
      <c r="E81" s="650"/>
      <c r="F81" s="651"/>
      <c r="G81" s="658"/>
      <c r="H81" s="659"/>
      <c r="I81" s="659"/>
      <c r="J81" s="659"/>
      <c r="K81" s="659"/>
      <c r="L81" s="659"/>
      <c r="M81" s="659"/>
      <c r="N81" s="660"/>
      <c r="O81" s="137" t="s">
        <v>17</v>
      </c>
      <c r="P81" s="137" t="s">
        <v>121</v>
      </c>
    </row>
    <row r="82" spans="1:16" ht="24.75" customHeight="1">
      <c r="A82" s="644"/>
      <c r="B82" s="649"/>
      <c r="C82" s="650"/>
      <c r="D82" s="650"/>
      <c r="E82" s="650"/>
      <c r="F82" s="651"/>
      <c r="G82" s="658"/>
      <c r="H82" s="659"/>
      <c r="I82" s="659"/>
      <c r="J82" s="659"/>
      <c r="K82" s="659"/>
      <c r="L82" s="659"/>
      <c r="M82" s="659"/>
      <c r="N82" s="660"/>
      <c r="O82" s="138"/>
      <c r="P82" s="137"/>
    </row>
    <row r="83" spans="1:16" ht="46.2" customHeight="1" thickBot="1">
      <c r="A83" s="645"/>
      <c r="B83" s="652"/>
      <c r="C83" s="653"/>
      <c r="D83" s="653"/>
      <c r="E83" s="653"/>
      <c r="F83" s="654"/>
      <c r="G83" s="661"/>
      <c r="H83" s="662"/>
      <c r="I83" s="662"/>
      <c r="J83" s="662"/>
      <c r="K83" s="662"/>
      <c r="L83" s="662"/>
      <c r="M83" s="662"/>
      <c r="N83" s="663"/>
    </row>
    <row r="84" spans="1:16" ht="13.8" thickTop="1"/>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18">
    <mergeCell ref="A17:C17"/>
    <mergeCell ref="F17:G17"/>
    <mergeCell ref="A18:C18"/>
    <mergeCell ref="F18:G18"/>
    <mergeCell ref="A19:G19"/>
    <mergeCell ref="B21:C21"/>
    <mergeCell ref="E21:F21"/>
    <mergeCell ref="B28:D28"/>
    <mergeCell ref="H28:L28"/>
    <mergeCell ref="B25:D25"/>
    <mergeCell ref="H25:L25"/>
    <mergeCell ref="H21:L21"/>
    <mergeCell ref="B22:D22"/>
    <mergeCell ref="H22:L22"/>
    <mergeCell ref="H23:L23"/>
    <mergeCell ref="B24:D24"/>
    <mergeCell ref="H24:L24"/>
    <mergeCell ref="B23:D23"/>
    <mergeCell ref="B26:D26"/>
    <mergeCell ref="H26:L26"/>
    <mergeCell ref="B27:D27"/>
    <mergeCell ref="H27:L27"/>
    <mergeCell ref="H33:L33"/>
    <mergeCell ref="B29:D29"/>
    <mergeCell ref="H29:L29"/>
    <mergeCell ref="B30:D30"/>
    <mergeCell ref="H30:L30"/>
    <mergeCell ref="B37:D37"/>
    <mergeCell ref="H37:L37"/>
    <mergeCell ref="B38:D38"/>
    <mergeCell ref="H38:L38"/>
    <mergeCell ref="B34:D34"/>
    <mergeCell ref="H34:L34"/>
    <mergeCell ref="B31:D31"/>
    <mergeCell ref="H31:L31"/>
    <mergeCell ref="B32:D32"/>
    <mergeCell ref="H32:L32"/>
    <mergeCell ref="B33:D33"/>
    <mergeCell ref="B39:D39"/>
    <mergeCell ref="H39:L39"/>
    <mergeCell ref="H35:L35"/>
    <mergeCell ref="B36:D36"/>
    <mergeCell ref="H36:L36"/>
    <mergeCell ref="B43:D43"/>
    <mergeCell ref="H43:L43"/>
    <mergeCell ref="H44:L44"/>
    <mergeCell ref="B35:D35"/>
    <mergeCell ref="B44:D44"/>
    <mergeCell ref="B45:D45"/>
    <mergeCell ref="H45:L45"/>
    <mergeCell ref="B40:D40"/>
    <mergeCell ref="H40:L40"/>
    <mergeCell ref="B41:D41"/>
    <mergeCell ref="H42:L42"/>
    <mergeCell ref="B42:D42"/>
    <mergeCell ref="B49:D49"/>
    <mergeCell ref="H49:L49"/>
    <mergeCell ref="B50:D50"/>
    <mergeCell ref="H50:L50"/>
    <mergeCell ref="B51:D51"/>
    <mergeCell ref="H51:L51"/>
    <mergeCell ref="B46:D46"/>
    <mergeCell ref="H46:L46"/>
    <mergeCell ref="B47:D47"/>
    <mergeCell ref="H47:L47"/>
    <mergeCell ref="B48:D48"/>
    <mergeCell ref="H48:L48"/>
    <mergeCell ref="B55:D55"/>
    <mergeCell ref="H55:L55"/>
    <mergeCell ref="B56:D56"/>
    <mergeCell ref="H56:L56"/>
    <mergeCell ref="B57:D57"/>
    <mergeCell ref="B52:D52"/>
    <mergeCell ref="H52:L52"/>
    <mergeCell ref="B53:D53"/>
    <mergeCell ref="H53:L53"/>
    <mergeCell ref="B54:D54"/>
    <mergeCell ref="H54:L54"/>
    <mergeCell ref="H57:L57"/>
    <mergeCell ref="B60:D60"/>
    <mergeCell ref="C74:F74"/>
    <mergeCell ref="I74:J74"/>
    <mergeCell ref="C75:E75"/>
    <mergeCell ref="H75:J75"/>
    <mergeCell ref="A79:A83"/>
    <mergeCell ref="B79:F83"/>
    <mergeCell ref="G79:N83"/>
    <mergeCell ref="B70:D70"/>
    <mergeCell ref="H70:L70"/>
    <mergeCell ref="E71:L71"/>
    <mergeCell ref="E72:G72"/>
    <mergeCell ref="H72:I72"/>
    <mergeCell ref="I73:J73"/>
    <mergeCell ref="C73:F73"/>
    <mergeCell ref="H59:L59"/>
    <mergeCell ref="H60:L60"/>
    <mergeCell ref="I2:M2"/>
    <mergeCell ref="B67:D67"/>
    <mergeCell ref="H67:L67"/>
    <mergeCell ref="B68:D68"/>
    <mergeCell ref="H68:L68"/>
    <mergeCell ref="B69:D69"/>
    <mergeCell ref="H69:L69"/>
    <mergeCell ref="B64:D64"/>
    <mergeCell ref="H64:L64"/>
    <mergeCell ref="B65:D65"/>
    <mergeCell ref="B66:D66"/>
    <mergeCell ref="H66:L66"/>
    <mergeCell ref="H65:L65"/>
    <mergeCell ref="B61:D61"/>
    <mergeCell ref="H61:L61"/>
    <mergeCell ref="B62:D62"/>
    <mergeCell ref="H62:L62"/>
    <mergeCell ref="B63:D63"/>
    <mergeCell ref="H63:L63"/>
    <mergeCell ref="B58:D58"/>
    <mergeCell ref="H58:L58"/>
    <mergeCell ref="B59:D59"/>
  </mergeCells>
  <phoneticPr fontId="84"/>
  <conditionalFormatting sqref="G23:G70">
    <cfRule type="cellIs" dxfId="5" priority="1" stopIfTrue="1" operator="between">
      <formula>10.1</formula>
      <formula>20</formula>
    </cfRule>
    <cfRule type="cellIs" dxfId="4" priority="2" stopIfTrue="1" operator="between">
      <formula>1.01</formula>
      <formula>10</formula>
    </cfRule>
    <cfRule type="cellIs" dxfId="3" priority="3" stopIfTrue="1" operator="between">
      <formula>0.01</formula>
      <formula>1</formula>
    </cfRule>
  </conditionalFormatting>
  <conditionalFormatting sqref="N77">
    <cfRule type="cellIs" dxfId="2" priority="4" stopIfTrue="1" operator="between">
      <formula>10.1</formula>
      <formula>20</formula>
    </cfRule>
    <cfRule type="cellIs" dxfId="1" priority="5" stopIfTrue="1" operator="between">
      <formula>1.01</formula>
      <formula>10</formula>
    </cfRule>
    <cfRule type="cellIs" dxfId="0" priority="6"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25"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0E63EB-6455-421D-88A3-2ED7A1A83C2E}">
  <sheetPr>
    <pageSetUpPr fitToPage="1"/>
  </sheetPr>
  <dimension ref="A1:P41"/>
  <sheetViews>
    <sheetView view="pageBreakPreview" zoomScale="95" zoomScaleNormal="100" zoomScaleSheetLayoutView="95" workbookViewId="0">
      <selection activeCell="W22" sqref="W22"/>
    </sheetView>
  </sheetViews>
  <sheetFormatPr defaultColWidth="9" defaultRowHeight="13.2"/>
  <cols>
    <col min="1" max="1" width="4.88671875" style="257" customWidth="1"/>
    <col min="2" max="8" width="9" style="257"/>
    <col min="9" max="9" width="6" style="257" customWidth="1"/>
    <col min="10" max="10" width="9" style="257"/>
    <col min="11" max="11" width="5.88671875" style="257" customWidth="1"/>
    <col min="12" max="12" width="32.44140625" style="257" customWidth="1"/>
    <col min="13" max="13" width="7.77734375" style="257" customWidth="1"/>
    <col min="14" max="14" width="3.44140625" style="257" customWidth="1"/>
    <col min="15" max="16384" width="9" style="257"/>
  </cols>
  <sheetData>
    <row r="1" spans="1:14" ht="23.4">
      <c r="A1" s="711" t="s">
        <v>122</v>
      </c>
      <c r="B1" s="711"/>
      <c r="C1" s="711"/>
      <c r="D1" s="711"/>
      <c r="E1" s="711"/>
      <c r="F1" s="711"/>
      <c r="G1" s="711"/>
      <c r="H1" s="711"/>
      <c r="I1" s="711"/>
      <c r="J1" s="712"/>
      <c r="K1" s="712"/>
      <c r="L1" s="712"/>
      <c r="M1" s="712"/>
    </row>
    <row r="2" spans="1:14" s="1" customFormat="1" ht="26.25" customHeight="1">
      <c r="A2" s="713" t="s">
        <v>282</v>
      </c>
      <c r="B2" s="713"/>
      <c r="C2" s="713"/>
      <c r="D2" s="713"/>
      <c r="E2" s="713"/>
      <c r="F2" s="713"/>
      <c r="G2" s="713"/>
      <c r="H2" s="713"/>
      <c r="I2" s="713"/>
      <c r="J2" s="713"/>
      <c r="K2" s="713"/>
      <c r="L2" s="713"/>
      <c r="M2" s="713"/>
    </row>
    <row r="3" spans="1:14" s="1" customFormat="1" ht="26.25" customHeight="1">
      <c r="A3" s="714" t="s">
        <v>283</v>
      </c>
      <c r="B3" s="714"/>
      <c r="C3" s="714"/>
      <c r="D3" s="714"/>
      <c r="E3" s="714"/>
      <c r="F3" s="714"/>
      <c r="G3" s="714"/>
      <c r="H3" s="714"/>
      <c r="I3" s="714"/>
      <c r="J3" s="714"/>
      <c r="K3" s="714"/>
      <c r="L3" s="715"/>
      <c r="M3" s="715"/>
    </row>
    <row r="4" spans="1:14" s="1" customFormat="1" ht="26.25" customHeight="1">
      <c r="A4" s="716" t="s">
        <v>284</v>
      </c>
      <c r="B4" s="716"/>
      <c r="C4" s="716"/>
      <c r="D4" s="716"/>
      <c r="E4" s="716"/>
      <c r="F4" s="716"/>
      <c r="G4" s="716"/>
      <c r="H4" s="716"/>
      <c r="I4" s="716"/>
      <c r="J4" s="716"/>
      <c r="K4" s="716"/>
      <c r="L4" s="717"/>
      <c r="M4" s="717"/>
      <c r="N4" s="537"/>
    </row>
    <row r="5" spans="1:14" ht="28.5" customHeight="1">
      <c r="A5" s="538"/>
      <c r="B5" s="718" t="s">
        <v>285</v>
      </c>
      <c r="C5" s="718"/>
      <c r="D5" s="718"/>
      <c r="E5" s="718"/>
      <c r="F5" s="718"/>
      <c r="G5" s="718"/>
      <c r="H5" s="718"/>
      <c r="I5" s="718"/>
      <c r="J5" s="718"/>
      <c r="K5" s="718"/>
      <c r="L5" s="718"/>
      <c r="M5" s="539"/>
      <c r="N5" s="540"/>
    </row>
    <row r="6" spans="1:14" ht="21.75" customHeight="1">
      <c r="A6" s="539"/>
      <c r="B6" s="719"/>
      <c r="C6" s="720"/>
      <c r="D6" s="720"/>
      <c r="E6" s="720"/>
      <c r="F6" s="539"/>
      <c r="G6" s="539" t="s">
        <v>17</v>
      </c>
      <c r="H6" s="722" t="s">
        <v>286</v>
      </c>
      <c r="I6" s="722"/>
      <c r="J6" s="722"/>
      <c r="K6" s="722"/>
      <c r="L6" s="722"/>
      <c r="M6" s="722"/>
      <c r="N6" s="540"/>
    </row>
    <row r="7" spans="1:14" ht="21.75" customHeight="1">
      <c r="A7" s="539"/>
      <c r="B7" s="720"/>
      <c r="C7" s="720"/>
      <c r="D7" s="720"/>
      <c r="E7" s="720"/>
      <c r="F7" s="539"/>
      <c r="G7" s="539"/>
      <c r="H7" s="722"/>
      <c r="I7" s="722"/>
      <c r="J7" s="722"/>
      <c r="K7" s="722"/>
      <c r="L7" s="722"/>
      <c r="M7" s="722"/>
      <c r="N7" s="540"/>
    </row>
    <row r="8" spans="1:14" ht="21.75" customHeight="1">
      <c r="A8" s="539"/>
      <c r="B8" s="720"/>
      <c r="C8" s="720"/>
      <c r="D8" s="720"/>
      <c r="E8" s="720"/>
      <c r="F8" s="539"/>
      <c r="G8" s="539"/>
      <c r="H8" s="722"/>
      <c r="I8" s="722"/>
      <c r="J8" s="722"/>
      <c r="K8" s="722"/>
      <c r="L8" s="722"/>
      <c r="M8" s="722"/>
      <c r="N8" s="541"/>
    </row>
    <row r="9" spans="1:14" ht="21.75" customHeight="1">
      <c r="A9" s="539"/>
      <c r="B9" s="720"/>
      <c r="C9" s="720"/>
      <c r="D9" s="720"/>
      <c r="E9" s="720"/>
      <c r="F9" s="539"/>
      <c r="G9" s="539"/>
      <c r="H9" s="722"/>
      <c r="I9" s="722"/>
      <c r="J9" s="722"/>
      <c r="K9" s="722"/>
      <c r="L9" s="722"/>
      <c r="M9" s="722"/>
      <c r="N9" s="541"/>
    </row>
    <row r="10" spans="1:14" ht="24.6" customHeight="1">
      <c r="A10" s="539"/>
      <c r="B10" s="720"/>
      <c r="C10" s="720"/>
      <c r="D10" s="720"/>
      <c r="E10" s="720"/>
      <c r="F10" s="539"/>
      <c r="G10" s="539"/>
      <c r="H10" s="722"/>
      <c r="I10" s="722"/>
      <c r="J10" s="722"/>
      <c r="K10" s="722"/>
      <c r="L10" s="722"/>
      <c r="M10" s="722"/>
      <c r="N10" s="541"/>
    </row>
    <row r="11" spans="1:14" ht="21.75" customHeight="1">
      <c r="A11" s="539"/>
      <c r="B11" s="720"/>
      <c r="C11" s="720"/>
      <c r="D11" s="720"/>
      <c r="E11" s="720"/>
      <c r="F11" s="542"/>
      <c r="G11" s="542"/>
      <c r="H11" s="722"/>
      <c r="I11" s="722"/>
      <c r="J11" s="722"/>
      <c r="K11" s="722"/>
      <c r="L11" s="722"/>
      <c r="M11" s="722"/>
      <c r="N11" s="541"/>
    </row>
    <row r="12" spans="1:14" ht="21.75" customHeight="1">
      <c r="A12" s="539"/>
      <c r="B12" s="720"/>
      <c r="C12" s="720"/>
      <c r="D12" s="720"/>
      <c r="E12" s="720"/>
      <c r="F12" s="543"/>
      <c r="G12" s="543"/>
      <c r="H12" s="722"/>
      <c r="I12" s="722"/>
      <c r="J12" s="722"/>
      <c r="K12" s="722"/>
      <c r="L12" s="722"/>
      <c r="M12" s="722"/>
      <c r="N12" s="541"/>
    </row>
    <row r="13" spans="1:14" ht="8.4" customHeight="1">
      <c r="A13" s="539"/>
      <c r="B13" s="721"/>
      <c r="C13" s="721"/>
      <c r="D13" s="721"/>
      <c r="E13" s="721"/>
      <c r="F13" s="543"/>
      <c r="G13" s="543"/>
      <c r="H13" s="722"/>
      <c r="I13" s="722"/>
      <c r="J13" s="722"/>
      <c r="K13" s="722"/>
      <c r="L13" s="722"/>
      <c r="M13" s="722"/>
      <c r="N13" s="541"/>
    </row>
    <row r="14" spans="1:14" ht="21.75" customHeight="1">
      <c r="A14" s="539"/>
      <c r="B14" s="721"/>
      <c r="C14" s="721"/>
      <c r="D14" s="721"/>
      <c r="E14" s="721"/>
      <c r="F14" s="543"/>
      <c r="G14" s="543"/>
      <c r="H14" s="722"/>
      <c r="I14" s="722"/>
      <c r="J14" s="722"/>
      <c r="K14" s="722"/>
      <c r="L14" s="722"/>
      <c r="M14" s="722"/>
      <c r="N14" s="541"/>
    </row>
    <row r="15" spans="1:14" ht="21.75" customHeight="1">
      <c r="A15" s="539"/>
      <c r="B15" s="721"/>
      <c r="C15" s="721"/>
      <c r="D15" s="721"/>
      <c r="E15" s="721"/>
      <c r="F15" s="542"/>
      <c r="G15" s="542"/>
      <c r="H15" s="722"/>
      <c r="I15" s="722"/>
      <c r="J15" s="722"/>
      <c r="K15" s="722"/>
      <c r="L15" s="722"/>
      <c r="M15" s="722"/>
      <c r="N15" s="541"/>
    </row>
    <row r="16" spans="1:14" ht="21.75" customHeight="1">
      <c r="A16" s="544"/>
      <c r="B16" s="545" t="s">
        <v>17</v>
      </c>
      <c r="C16" s="539"/>
      <c r="D16" s="539"/>
      <c r="E16" s="539"/>
      <c r="F16" s="539"/>
      <c r="G16" s="539"/>
      <c r="H16" s="539"/>
      <c r="I16" s="539"/>
      <c r="J16" s="539"/>
      <c r="K16" s="539"/>
      <c r="L16" s="539"/>
      <c r="M16" s="539"/>
      <c r="N16" s="541"/>
    </row>
    <row r="17" spans="1:16" ht="11.4" customHeight="1">
      <c r="A17" s="546"/>
      <c r="B17" s="547"/>
      <c r="C17" s="547"/>
      <c r="D17" s="547"/>
      <c r="E17" s="547"/>
      <c r="F17" s="547"/>
      <c r="G17" s="548"/>
      <c r="H17" s="548"/>
      <c r="I17" s="548"/>
      <c r="J17" s="548"/>
      <c r="K17" s="548"/>
      <c r="L17" s="548"/>
      <c r="M17" s="548"/>
      <c r="N17" s="549"/>
    </row>
    <row r="18" spans="1:16" ht="14.25" customHeight="1">
      <c r="A18" s="550"/>
      <c r="B18" s="547"/>
      <c r="C18" s="547"/>
      <c r="D18" s="547"/>
      <c r="E18" s="547"/>
      <c r="F18" s="547"/>
      <c r="G18" s="709" t="s">
        <v>287</v>
      </c>
      <c r="H18" s="710"/>
      <c r="I18" s="710"/>
      <c r="J18" s="710"/>
      <c r="K18" s="710"/>
      <c r="L18" s="710"/>
      <c r="M18" s="710"/>
      <c r="N18" s="549"/>
    </row>
    <row r="19" spans="1:16" ht="13.5" customHeight="1">
      <c r="A19" s="550"/>
      <c r="B19" s="547"/>
      <c r="C19" s="547"/>
      <c r="D19" s="547"/>
      <c r="E19" s="547"/>
      <c r="F19" s="547"/>
      <c r="G19" s="710"/>
      <c r="H19" s="710"/>
      <c r="I19" s="710"/>
      <c r="J19" s="710"/>
      <c r="K19" s="710"/>
      <c r="L19" s="710"/>
      <c r="M19" s="710"/>
      <c r="N19" s="549"/>
    </row>
    <row r="20" spans="1:16" ht="39.75" customHeight="1">
      <c r="A20" s="550"/>
      <c r="B20" s="547"/>
      <c r="C20" s="547"/>
      <c r="D20" s="547"/>
      <c r="E20" s="547"/>
      <c r="F20" s="547"/>
      <c r="G20" s="710"/>
      <c r="H20" s="710"/>
      <c r="I20" s="710"/>
      <c r="J20" s="710"/>
      <c r="K20" s="710"/>
      <c r="L20" s="710"/>
      <c r="M20" s="710"/>
      <c r="N20" s="549"/>
      <c r="P20" s="551"/>
    </row>
    <row r="21" spans="1:16" ht="55.5" customHeight="1">
      <c r="A21" s="550"/>
      <c r="B21" s="547"/>
      <c r="C21" s="547"/>
      <c r="D21" s="547"/>
      <c r="E21" s="547"/>
      <c r="F21" s="547"/>
      <c r="G21" s="710"/>
      <c r="H21" s="710"/>
      <c r="I21" s="710"/>
      <c r="J21" s="710"/>
      <c r="K21" s="710"/>
      <c r="L21" s="710"/>
      <c r="M21" s="710"/>
      <c r="N21" s="549"/>
    </row>
    <row r="22" spans="1:16">
      <c r="A22" s="550"/>
      <c r="B22" s="547"/>
      <c r="C22" s="547"/>
      <c r="D22" s="547"/>
      <c r="E22" s="547"/>
      <c r="F22" s="547"/>
      <c r="G22" s="710"/>
      <c r="H22" s="710"/>
      <c r="I22" s="710"/>
      <c r="J22" s="710"/>
      <c r="K22" s="710"/>
      <c r="L22" s="710"/>
      <c r="M22" s="710"/>
      <c r="N22" s="549"/>
    </row>
    <row r="23" spans="1:16">
      <c r="A23" s="550"/>
      <c r="B23" s="547"/>
      <c r="C23" s="547"/>
      <c r="D23" s="547"/>
      <c r="E23" s="547"/>
      <c r="F23" s="547"/>
      <c r="G23" s="710"/>
      <c r="H23" s="710"/>
      <c r="I23" s="710"/>
      <c r="J23" s="710"/>
      <c r="K23" s="710"/>
      <c r="L23" s="710"/>
      <c r="M23" s="710"/>
      <c r="N23" s="549"/>
    </row>
    <row r="24" spans="1:16">
      <c r="A24" s="550"/>
      <c r="B24" s="547"/>
      <c r="C24" s="547"/>
      <c r="D24" s="547"/>
      <c r="E24" s="547"/>
      <c r="F24" s="547"/>
      <c r="G24" s="710"/>
      <c r="H24" s="710"/>
      <c r="I24" s="710"/>
      <c r="J24" s="710"/>
      <c r="K24" s="710"/>
      <c r="L24" s="710"/>
      <c r="M24" s="710"/>
      <c r="N24" s="549"/>
    </row>
    <row r="25" spans="1:16" ht="36" customHeight="1">
      <c r="A25" s="550"/>
      <c r="B25" s="550"/>
      <c r="C25" s="552"/>
      <c r="D25" s="552"/>
      <c r="E25" s="553"/>
      <c r="F25" s="552"/>
      <c r="G25" s="710"/>
      <c r="H25" s="710"/>
      <c r="I25" s="710"/>
      <c r="J25" s="710"/>
      <c r="K25" s="710"/>
      <c r="L25" s="710"/>
      <c r="M25" s="710"/>
      <c r="N25" s="549"/>
    </row>
    <row r="26" spans="1:16">
      <c r="A26" s="549"/>
      <c r="B26" s="549"/>
      <c r="C26" s="549"/>
      <c r="D26" s="549"/>
      <c r="E26" s="549"/>
      <c r="F26" s="549"/>
      <c r="G26" s="554"/>
      <c r="H26" s="554"/>
      <c r="I26" s="554"/>
      <c r="J26" s="554"/>
      <c r="K26" s="554"/>
      <c r="L26" s="554"/>
      <c r="M26" s="554"/>
      <c r="N26" s="549"/>
    </row>
    <row r="27" spans="1:16">
      <c r="G27" s="69"/>
      <c r="H27" s="69"/>
      <c r="I27" s="69"/>
      <c r="J27" s="69"/>
      <c r="K27" s="69"/>
      <c r="L27" s="69"/>
      <c r="M27" s="69"/>
    </row>
    <row r="28" spans="1:16">
      <c r="G28" s="69"/>
      <c r="H28" s="69"/>
      <c r="I28" s="69"/>
      <c r="J28" s="69"/>
      <c r="K28" s="69"/>
      <c r="L28" s="69"/>
      <c r="M28" s="69"/>
    </row>
    <row r="29" spans="1:16">
      <c r="G29" s="69"/>
      <c r="H29" s="69"/>
      <c r="I29" s="69"/>
      <c r="J29" s="69"/>
      <c r="K29" s="69"/>
      <c r="L29" s="69"/>
      <c r="M29" s="69"/>
    </row>
    <row r="30" spans="1:16">
      <c r="G30" s="69"/>
      <c r="H30" s="69"/>
      <c r="I30" s="69"/>
      <c r="J30" s="69"/>
      <c r="K30" s="69"/>
      <c r="L30" s="69"/>
      <c r="M30" s="69"/>
    </row>
    <row r="31" spans="1:16">
      <c r="G31" s="69"/>
      <c r="H31" s="69"/>
      <c r="I31" s="69"/>
      <c r="J31" s="69"/>
      <c r="K31" s="69"/>
      <c r="L31" s="69"/>
      <c r="M31" s="69"/>
    </row>
    <row r="32" spans="1:16">
      <c r="G32" s="69"/>
      <c r="H32" s="69"/>
      <c r="I32" s="69"/>
      <c r="J32" s="69"/>
      <c r="K32" s="69"/>
      <c r="L32" s="69"/>
      <c r="M32" s="69"/>
    </row>
    <row r="33" spans="7:13">
      <c r="G33" s="69"/>
      <c r="H33" s="69"/>
      <c r="I33" s="69"/>
      <c r="J33" s="69"/>
      <c r="K33" s="69"/>
      <c r="L33" s="69"/>
      <c r="M33" s="69"/>
    </row>
    <row r="34" spans="7:13">
      <c r="G34" s="69"/>
      <c r="H34" s="69"/>
      <c r="I34" s="69"/>
      <c r="J34" s="69"/>
      <c r="K34" s="69"/>
      <c r="L34" s="69"/>
      <c r="M34" s="69"/>
    </row>
    <row r="35" spans="7:13">
      <c r="G35" s="69"/>
      <c r="H35" s="69"/>
      <c r="I35" s="69"/>
      <c r="J35" s="69"/>
      <c r="K35" s="69"/>
      <c r="L35" s="69"/>
      <c r="M35" s="69"/>
    </row>
    <row r="36" spans="7:13">
      <c r="G36" s="69"/>
      <c r="H36" s="69"/>
      <c r="I36" s="69"/>
      <c r="J36" s="69"/>
      <c r="K36" s="69"/>
      <c r="L36" s="69"/>
      <c r="M36" s="69"/>
    </row>
    <row r="37" spans="7:13">
      <c r="G37" s="69"/>
      <c r="H37" s="69"/>
      <c r="I37" s="69"/>
      <c r="J37" s="69"/>
      <c r="K37" s="69"/>
      <c r="L37" s="69"/>
      <c r="M37" s="69"/>
    </row>
    <row r="38" spans="7:13">
      <c r="G38" s="69"/>
      <c r="H38" s="69"/>
      <c r="I38" s="69"/>
      <c r="J38" s="69"/>
      <c r="K38" s="69"/>
      <c r="L38" s="69"/>
      <c r="M38" s="69"/>
    </row>
    <row r="39" spans="7:13">
      <c r="G39" s="69"/>
      <c r="H39" s="69"/>
      <c r="I39" s="69"/>
      <c r="J39" s="69"/>
      <c r="K39" s="69"/>
      <c r="L39" s="69"/>
      <c r="M39" s="69"/>
    </row>
    <row r="40" spans="7:13">
      <c r="G40" s="69"/>
      <c r="H40" s="69"/>
      <c r="I40" s="69"/>
      <c r="J40" s="69"/>
      <c r="K40" s="69"/>
      <c r="L40" s="69"/>
      <c r="M40" s="69"/>
    </row>
    <row r="41" spans="7:13">
      <c r="G41" s="69"/>
      <c r="H41" s="69"/>
      <c r="I41" s="69"/>
      <c r="J41" s="69"/>
      <c r="K41" s="69"/>
      <c r="L41" s="69"/>
      <c r="M41" s="69"/>
    </row>
  </sheetData>
  <mergeCells count="8">
    <mergeCell ref="G18:M25"/>
    <mergeCell ref="A1:M1"/>
    <mergeCell ref="A2:M2"/>
    <mergeCell ref="A3:M3"/>
    <mergeCell ref="A4:M4"/>
    <mergeCell ref="B5:L5"/>
    <mergeCell ref="B6:E15"/>
    <mergeCell ref="H6:M15"/>
  </mergeCells>
  <phoneticPr fontId="84"/>
  <pageMargins left="0.74803149606299213" right="0.74803149606299213" top="0.98425196850393704" bottom="0.98425196850393704" header="0.51181102362204722" footer="0.51181102362204722"/>
  <pageSetup paperSize="9" scale="83" orientation="landscape" horizontalDpi="200" verticalDpi="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S60"/>
  <sheetViews>
    <sheetView showGridLines="0" view="pageBreakPreview" zoomScale="86" zoomScaleNormal="100" zoomScaleSheetLayoutView="86" workbookViewId="0">
      <selection activeCell="A32" sqref="A32:XFD59"/>
    </sheetView>
  </sheetViews>
  <sheetFormatPr defaultColWidth="9" defaultRowHeight="31.2" customHeight="1"/>
  <cols>
    <col min="1" max="1" width="163.88671875" style="163" customWidth="1"/>
    <col min="2" max="2" width="11.21875" style="161" customWidth="1"/>
    <col min="3" max="3" width="22" style="161" customWidth="1"/>
    <col min="4" max="4" width="20.109375" style="162" customWidth="1"/>
    <col min="5" max="16384" width="9" style="1"/>
  </cols>
  <sheetData>
    <row r="1" spans="1:4" s="28" customFormat="1" ht="31.2" customHeight="1" thickBot="1">
      <c r="A1" s="342" t="s">
        <v>228</v>
      </c>
      <c r="B1" s="303" t="s">
        <v>123</v>
      </c>
      <c r="C1" s="99" t="s">
        <v>124</v>
      </c>
      <c r="D1" s="304" t="s">
        <v>125</v>
      </c>
    </row>
    <row r="2" spans="1:4" s="28" customFormat="1" ht="45.6" customHeight="1" thickTop="1">
      <c r="A2" s="258" t="s">
        <v>232</v>
      </c>
      <c r="B2" s="241"/>
      <c r="C2" s="226"/>
      <c r="D2" s="172"/>
    </row>
    <row r="3" spans="1:4" s="28" customFormat="1" ht="166.8" customHeight="1">
      <c r="A3" s="464" t="s">
        <v>234</v>
      </c>
      <c r="B3" s="292" t="s">
        <v>233</v>
      </c>
      <c r="C3" s="227" t="s">
        <v>236</v>
      </c>
      <c r="D3" s="245">
        <v>45570</v>
      </c>
    </row>
    <row r="4" spans="1:4" s="28" customFormat="1" ht="31.2" customHeight="1" thickBot="1">
      <c r="A4" s="297" t="s">
        <v>235</v>
      </c>
      <c r="B4" s="240"/>
      <c r="C4" s="227"/>
      <c r="D4" s="171"/>
    </row>
    <row r="5" spans="1:4" s="28" customFormat="1" ht="51" customHeight="1" thickTop="1">
      <c r="A5" s="476" t="s">
        <v>238</v>
      </c>
      <c r="B5" s="241"/>
      <c r="C5" s="226"/>
      <c r="D5" s="172"/>
    </row>
    <row r="6" spans="1:4" s="28" customFormat="1" ht="189" customHeight="1">
      <c r="A6" s="464" t="s">
        <v>246</v>
      </c>
      <c r="B6" s="292" t="s">
        <v>237</v>
      </c>
      <c r="C6" s="502" t="s">
        <v>239</v>
      </c>
      <c r="D6" s="245">
        <v>45570</v>
      </c>
    </row>
    <row r="7" spans="1:4" s="28" customFormat="1" ht="31.2" customHeight="1" thickBot="1">
      <c r="A7" s="297" t="s">
        <v>240</v>
      </c>
      <c r="B7" s="240"/>
      <c r="C7" s="227"/>
      <c r="D7" s="171"/>
    </row>
    <row r="8" spans="1:4" s="28" customFormat="1" ht="45.6" customHeight="1" thickTop="1">
      <c r="A8" s="485" t="s">
        <v>241</v>
      </c>
      <c r="B8" s="241"/>
      <c r="C8" s="226"/>
      <c r="D8" s="172"/>
    </row>
    <row r="9" spans="1:4" s="28" customFormat="1" ht="144" customHeight="1">
      <c r="A9" s="464" t="s">
        <v>242</v>
      </c>
      <c r="B9" s="486" t="s">
        <v>245</v>
      </c>
      <c r="C9" s="227" t="s">
        <v>244</v>
      </c>
      <c r="D9" s="245">
        <v>45570</v>
      </c>
    </row>
    <row r="10" spans="1:4" s="28" customFormat="1" ht="35.4" customHeight="1" thickBot="1">
      <c r="A10" s="297" t="s">
        <v>243</v>
      </c>
      <c r="B10" s="240"/>
      <c r="C10" s="227"/>
      <c r="D10" s="171"/>
    </row>
    <row r="11" spans="1:4" s="28" customFormat="1" ht="42" customHeight="1" thickTop="1">
      <c r="A11" s="258" t="s">
        <v>247</v>
      </c>
      <c r="B11" s="241"/>
      <c r="C11" s="226"/>
      <c r="D11" s="172"/>
    </row>
    <row r="12" spans="1:4" s="28" customFormat="1" ht="163.19999999999999" customHeight="1">
      <c r="A12" s="464" t="s">
        <v>249</v>
      </c>
      <c r="B12" s="514" t="s">
        <v>250</v>
      </c>
      <c r="C12" s="502" t="s">
        <v>248</v>
      </c>
      <c r="D12" s="245">
        <v>45570</v>
      </c>
    </row>
    <row r="13" spans="1:4" s="28" customFormat="1" ht="39" customHeight="1" thickBot="1">
      <c r="A13" s="297" t="s">
        <v>251</v>
      </c>
      <c r="B13" s="240"/>
      <c r="C13" s="227"/>
      <c r="D13" s="171"/>
    </row>
    <row r="14" spans="1:4" s="28" customFormat="1" ht="44.4" customHeight="1" thickTop="1">
      <c r="A14" s="258" t="s">
        <v>255</v>
      </c>
      <c r="B14" s="241"/>
      <c r="C14" s="226"/>
      <c r="D14" s="172"/>
    </row>
    <row r="15" spans="1:4" s="28" customFormat="1" ht="121.8" customHeight="1">
      <c r="A15" s="464" t="s">
        <v>258</v>
      </c>
      <c r="B15" s="486" t="s">
        <v>257</v>
      </c>
      <c r="C15" s="502" t="s">
        <v>256</v>
      </c>
      <c r="D15" s="245">
        <v>45570</v>
      </c>
    </row>
    <row r="16" spans="1:4" s="28" customFormat="1" ht="31.2" customHeight="1" thickBot="1">
      <c r="A16" s="297" t="s">
        <v>259</v>
      </c>
      <c r="B16" s="240"/>
      <c r="C16" s="227"/>
      <c r="D16" s="171"/>
    </row>
    <row r="17" spans="1:19" s="28" customFormat="1" ht="43.95" customHeight="1" thickTop="1">
      <c r="A17" s="343" t="s">
        <v>264</v>
      </c>
      <c r="B17" s="732" t="s">
        <v>266</v>
      </c>
      <c r="C17" s="723" t="s">
        <v>267</v>
      </c>
      <c r="D17" s="733">
        <v>45568</v>
      </c>
    </row>
    <row r="18" spans="1:19" s="28" customFormat="1" ht="375" customHeight="1">
      <c r="A18" s="511" t="s">
        <v>265</v>
      </c>
      <c r="B18" s="730"/>
      <c r="C18" s="725"/>
      <c r="D18" s="734"/>
    </row>
    <row r="19" spans="1:19" s="28" customFormat="1" ht="31.2" customHeight="1" thickBot="1">
      <c r="A19" s="298" t="s">
        <v>268</v>
      </c>
      <c r="B19" s="731"/>
      <c r="C19" s="726"/>
      <c r="D19" s="735"/>
    </row>
    <row r="20" spans="1:19" s="28" customFormat="1" ht="40.950000000000003" customHeight="1" thickTop="1">
      <c r="A20" s="344" t="s">
        <v>269</v>
      </c>
      <c r="B20" s="170"/>
      <c r="C20" s="723" t="s">
        <v>272</v>
      </c>
      <c r="D20" s="172"/>
    </row>
    <row r="21" spans="1:19" s="28" customFormat="1" ht="159" customHeight="1">
      <c r="A21" s="296" t="s">
        <v>271</v>
      </c>
      <c r="B21" s="237" t="s">
        <v>270</v>
      </c>
      <c r="C21" s="725"/>
      <c r="D21" s="245">
        <v>45565</v>
      </c>
    </row>
    <row r="22" spans="1:19" s="28" customFormat="1" ht="31.2" customHeight="1">
      <c r="A22" s="298" t="s">
        <v>273</v>
      </c>
      <c r="B22" s="169"/>
      <c r="C22" s="726"/>
      <c r="D22" s="171"/>
    </row>
    <row r="23" spans="1:19" s="28" customFormat="1" ht="40.950000000000003" customHeight="1">
      <c r="A23" s="503" t="s">
        <v>274</v>
      </c>
      <c r="B23" s="237"/>
      <c r="C23" s="730" t="s">
        <v>248</v>
      </c>
      <c r="D23" s="728">
        <v>45566</v>
      </c>
      <c r="S23" s="244"/>
    </row>
    <row r="24" spans="1:19" s="28" customFormat="1" ht="157.19999999999999" customHeight="1">
      <c r="A24" s="487" t="s">
        <v>275</v>
      </c>
      <c r="B24" s="293" t="s">
        <v>250</v>
      </c>
      <c r="C24" s="730"/>
      <c r="D24" s="728"/>
      <c r="S24" s="244"/>
    </row>
    <row r="25" spans="1:19" s="28" customFormat="1" ht="30.6" customHeight="1" thickBot="1">
      <c r="A25" s="298" t="s">
        <v>276</v>
      </c>
      <c r="B25" s="98"/>
      <c r="C25" s="731"/>
      <c r="D25" s="729"/>
    </row>
    <row r="26" spans="1:19" s="28" customFormat="1" ht="40.950000000000003" customHeight="1" thickTop="1">
      <c r="A26" s="343" t="s">
        <v>277</v>
      </c>
      <c r="B26" s="732" t="s">
        <v>281</v>
      </c>
      <c r="C26" s="727" t="s">
        <v>278</v>
      </c>
      <c r="D26" s="172"/>
    </row>
    <row r="27" spans="1:19" s="28" customFormat="1" ht="107.4" customHeight="1">
      <c r="A27" s="299" t="s">
        <v>279</v>
      </c>
      <c r="B27" s="730"/>
      <c r="C27" s="725"/>
      <c r="D27" s="245">
        <v>45565</v>
      </c>
    </row>
    <row r="28" spans="1:19" s="28" customFormat="1" ht="31.2" customHeight="1" thickBot="1">
      <c r="A28" s="300" t="s">
        <v>280</v>
      </c>
      <c r="B28" s="731"/>
      <c r="C28" s="726"/>
      <c r="D28" s="171"/>
    </row>
    <row r="29" spans="1:19" ht="49.2" customHeight="1" thickTop="1">
      <c r="A29" s="345" t="s">
        <v>460</v>
      </c>
      <c r="B29" s="170"/>
      <c r="C29" s="723" t="s">
        <v>461</v>
      </c>
      <c r="D29" s="172"/>
    </row>
    <row r="30" spans="1:19" ht="97.8" customHeight="1">
      <c r="A30" s="301" t="s">
        <v>462</v>
      </c>
      <c r="B30" s="281" t="s">
        <v>464</v>
      </c>
      <c r="C30" s="724"/>
      <c r="D30" s="245">
        <v>45571</v>
      </c>
    </row>
    <row r="31" spans="1:19" ht="31.2" customHeight="1" thickBot="1">
      <c r="A31" s="302" t="s">
        <v>463</v>
      </c>
      <c r="B31" s="260"/>
      <c r="C31" s="259"/>
      <c r="D31" s="171"/>
    </row>
    <row r="32" spans="1:19" ht="40.799999999999997" hidden="1" customHeight="1" thickTop="1">
      <c r="A32" s="475"/>
      <c r="B32" s="170"/>
      <c r="C32" s="723"/>
      <c r="D32" s="172"/>
    </row>
    <row r="33" spans="1:4" ht="400.8" hidden="1" customHeight="1">
      <c r="A33" s="301"/>
      <c r="B33" s="254"/>
      <c r="C33" s="724"/>
      <c r="D33" s="245"/>
    </row>
    <row r="34" spans="1:4" ht="31.2" hidden="1" customHeight="1" thickBot="1">
      <c r="A34" s="465"/>
      <c r="B34" s="260"/>
      <c r="C34" s="259"/>
      <c r="D34" s="171"/>
    </row>
    <row r="35" spans="1:4" ht="54.6" hidden="1" customHeight="1" thickTop="1">
      <c r="A35" s="345"/>
      <c r="B35" s="170"/>
      <c r="C35" s="723"/>
      <c r="D35" s="172"/>
    </row>
    <row r="36" spans="1:4" ht="101.4" hidden="1" customHeight="1">
      <c r="A36" s="290"/>
      <c r="B36" s="254"/>
      <c r="C36" s="724"/>
      <c r="D36" s="245"/>
    </row>
    <row r="37" spans="1:4" ht="37.200000000000003" hidden="1" customHeight="1" thickBot="1">
      <c r="A37" s="302"/>
      <c r="B37" s="260"/>
      <c r="C37" s="259"/>
      <c r="D37" s="171"/>
    </row>
    <row r="38" spans="1:4" ht="42" hidden="1" customHeight="1" thickTop="1">
      <c r="A38" s="345"/>
      <c r="B38" s="170"/>
      <c r="C38" s="723"/>
      <c r="D38" s="172"/>
    </row>
    <row r="39" spans="1:4" ht="100.2" hidden="1" customHeight="1">
      <c r="A39" s="301"/>
      <c r="B39" s="254"/>
      <c r="C39" s="724"/>
      <c r="D39" s="245"/>
    </row>
    <row r="40" spans="1:4" ht="36.6" hidden="1" customHeight="1" thickBot="1">
      <c r="A40" s="302"/>
      <c r="B40" s="260"/>
      <c r="C40" s="259"/>
      <c r="D40" s="171"/>
    </row>
    <row r="41" spans="1:4" ht="31.2" hidden="1" customHeight="1" thickTop="1">
      <c r="A41" s="345"/>
      <c r="B41" s="170"/>
      <c r="C41" s="723"/>
      <c r="D41" s="172"/>
    </row>
    <row r="42" spans="1:4" ht="115.2" hidden="1" customHeight="1">
      <c r="A42" s="301"/>
      <c r="B42" s="281"/>
      <c r="C42" s="724"/>
      <c r="D42" s="245"/>
    </row>
    <row r="43" spans="1:4" ht="31.2" hidden="1" customHeight="1" thickBot="1">
      <c r="A43" s="302"/>
      <c r="B43" s="260"/>
      <c r="C43" s="259"/>
      <c r="D43" s="171"/>
    </row>
    <row r="44" spans="1:4" ht="44.4" hidden="1" customHeight="1" thickTop="1">
      <c r="A44" s="345"/>
      <c r="B44" s="170"/>
      <c r="C44" s="723"/>
      <c r="D44" s="172"/>
    </row>
    <row r="45" spans="1:4" ht="57.6" hidden="1" customHeight="1">
      <c r="A45" s="301"/>
      <c r="B45" s="281"/>
      <c r="C45" s="724"/>
      <c r="D45" s="245"/>
    </row>
    <row r="46" spans="1:4" ht="31.2" hidden="1" customHeight="1" thickBot="1">
      <c r="A46" s="302"/>
      <c r="B46" s="260"/>
      <c r="C46" s="259"/>
      <c r="D46" s="171"/>
    </row>
    <row r="47" spans="1:4" ht="40.200000000000003" hidden="1" customHeight="1" thickTop="1">
      <c r="A47" s="345"/>
      <c r="B47" s="170"/>
      <c r="C47" s="723"/>
      <c r="D47" s="172"/>
    </row>
    <row r="48" spans="1:4" ht="152.4" hidden="1" customHeight="1">
      <c r="A48" s="301"/>
      <c r="B48" s="281"/>
      <c r="C48" s="724"/>
      <c r="D48" s="245"/>
    </row>
    <row r="49" spans="1:4" ht="31.2" hidden="1" customHeight="1" thickBot="1">
      <c r="A49" s="302"/>
      <c r="B49" s="260"/>
      <c r="C49" s="259"/>
      <c r="D49" s="171"/>
    </row>
    <row r="50" spans="1:4" ht="36.6" hidden="1" customHeight="1" thickTop="1">
      <c r="A50" s="345"/>
      <c r="B50" s="170"/>
      <c r="C50" s="723"/>
      <c r="D50" s="172"/>
    </row>
    <row r="51" spans="1:4" ht="342" hidden="1" customHeight="1">
      <c r="A51" s="301"/>
      <c r="B51" s="254"/>
      <c r="C51" s="724"/>
      <c r="D51" s="245"/>
    </row>
    <row r="52" spans="1:4" ht="36.6" hidden="1" customHeight="1" thickBot="1">
      <c r="A52" s="302"/>
      <c r="B52" s="260"/>
      <c r="C52" s="259"/>
      <c r="D52" s="171"/>
    </row>
    <row r="53" spans="1:4" ht="48.6" hidden="1" customHeight="1" thickTop="1">
      <c r="A53" s="345"/>
      <c r="B53" s="170"/>
      <c r="C53" s="723"/>
      <c r="D53" s="172"/>
    </row>
    <row r="54" spans="1:4" ht="185.4" hidden="1" customHeight="1">
      <c r="A54" s="460"/>
      <c r="B54" s="254"/>
      <c r="C54" s="724"/>
      <c r="D54" s="245"/>
    </row>
    <row r="55" spans="1:4" ht="31.2" hidden="1" customHeight="1" thickBot="1">
      <c r="A55" s="302"/>
      <c r="B55" s="260"/>
      <c r="C55" s="259"/>
      <c r="D55" s="171"/>
    </row>
    <row r="56" spans="1:4" ht="36" hidden="1" customHeight="1" thickTop="1">
      <c r="A56" s="477"/>
      <c r="B56" s="170"/>
      <c r="C56" s="723"/>
      <c r="D56" s="172"/>
    </row>
    <row r="57" spans="1:4" ht="161.4" hidden="1" customHeight="1">
      <c r="A57" s="460"/>
      <c r="B57" s="254"/>
      <c r="C57" s="724"/>
      <c r="D57" s="245"/>
    </row>
    <row r="58" spans="1:4" ht="31.2" hidden="1" customHeight="1" thickBot="1">
      <c r="A58" s="302"/>
      <c r="B58" s="260"/>
      <c r="C58" s="259"/>
      <c r="D58" s="171"/>
    </row>
    <row r="59" spans="1:4" ht="31.2" hidden="1" customHeight="1"/>
    <row r="60" spans="1:4" ht="31.2" customHeight="1" thickTop="1"/>
  </sheetData>
  <mergeCells count="18">
    <mergeCell ref="D23:D25"/>
    <mergeCell ref="C23:C25"/>
    <mergeCell ref="C50:C51"/>
    <mergeCell ref="C44:C45"/>
    <mergeCell ref="B17:B19"/>
    <mergeCell ref="D17:D19"/>
    <mergeCell ref="C41:C42"/>
    <mergeCell ref="C47:C48"/>
    <mergeCell ref="C29:C30"/>
    <mergeCell ref="C32:C33"/>
    <mergeCell ref="C35:C36"/>
    <mergeCell ref="C38:C39"/>
    <mergeCell ref="B26:B28"/>
    <mergeCell ref="C56:C57"/>
    <mergeCell ref="C53:C54"/>
    <mergeCell ref="C17:C19"/>
    <mergeCell ref="C26:C28"/>
    <mergeCell ref="C20:C22"/>
  </mergeCells>
  <phoneticPr fontId="15"/>
  <hyperlinks>
    <hyperlink ref="A4" r:id="rId1" xr:uid="{BE7570FE-AABC-4C98-80BC-D91620DB3792}"/>
    <hyperlink ref="A7" r:id="rId2" xr:uid="{22A45BA2-0248-4189-8F25-0880BCFD8115}"/>
    <hyperlink ref="A10" r:id="rId3" xr:uid="{4865286C-96D6-48E0-A818-9AA44BA65D69}"/>
    <hyperlink ref="A13" r:id="rId4" xr:uid="{803AFD04-61BF-4A71-8132-1A663E0DC3CE}"/>
    <hyperlink ref="A16" r:id="rId5" xr:uid="{E5B04D0A-10AD-4B40-87CA-D8D10F5F792C}"/>
    <hyperlink ref="A19" r:id="rId6" xr:uid="{A268CC29-5AC3-44E0-A43C-28FC7B95C2EF}"/>
    <hyperlink ref="A22" r:id="rId7" xr:uid="{70263F90-2982-4384-89C5-646D86E5740B}"/>
    <hyperlink ref="A25" r:id="rId8" xr:uid="{B40105F0-6010-473A-BB1D-414ACC7B5A90}"/>
    <hyperlink ref="A28" r:id="rId9" xr:uid="{64E7F62A-C645-408F-A8A4-A313079A8D53}"/>
    <hyperlink ref="A31" r:id="rId10" xr:uid="{96192710-1B0F-46E8-99D2-A8E83375CFD2}"/>
  </hyperlinks>
  <pageMargins left="0" right="0" top="0.19685039370078741" bottom="0.39370078740157483" header="0" footer="0.19685039370078741"/>
  <pageSetup paperSize="8" scale="25" orientation="portrait" horizontalDpi="300" verticalDpi="300" r:id="rId11"/>
  <headerFooter alignWithMargins="0"/>
  <rowBreaks count="1" manualBreakCount="1">
    <brk id="49" max="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0466-F7EB-45F5-8695-7CD37F285E86}">
  <sheetPr codeName="Sheet7"/>
  <dimension ref="A1:W43"/>
  <sheetViews>
    <sheetView defaultGridColor="0" view="pageBreakPreview" colorId="56" zoomScale="81" zoomScaleNormal="66" zoomScaleSheetLayoutView="81" workbookViewId="0">
      <selection sqref="A1:A1048576"/>
    </sheetView>
  </sheetViews>
  <sheetFormatPr defaultColWidth="9" defaultRowHeight="40.200000000000003" customHeight="1"/>
  <cols>
    <col min="1" max="1" width="193.44140625" style="167" customWidth="1"/>
    <col min="2" max="2" width="18" style="81" customWidth="1"/>
    <col min="3" max="3" width="20.109375" style="82" customWidth="1"/>
    <col min="4" max="16384" width="9" style="24"/>
  </cols>
  <sheetData>
    <row r="1" spans="1:23" ht="40.200000000000003" customHeight="1" thickBot="1">
      <c r="A1" s="358" t="s">
        <v>229</v>
      </c>
      <c r="B1" s="359" t="s">
        <v>142</v>
      </c>
      <c r="C1" s="360" t="s">
        <v>125</v>
      </c>
    </row>
    <row r="2" spans="1:23" ht="46.2" customHeight="1">
      <c r="A2" s="521" t="s">
        <v>252</v>
      </c>
      <c r="B2" s="241"/>
      <c r="C2" s="226"/>
    </row>
    <row r="3" spans="1:23" ht="301.2" customHeight="1">
      <c r="A3" s="301" t="s">
        <v>426</v>
      </c>
      <c r="B3" s="239" t="s">
        <v>254</v>
      </c>
      <c r="C3" s="227">
        <v>45570</v>
      </c>
    </row>
    <row r="4" spans="1:23" ht="31.95" customHeight="1" thickBot="1">
      <c r="A4" s="283" t="s">
        <v>253</v>
      </c>
      <c r="B4" s="239"/>
      <c r="C4" s="227"/>
    </row>
    <row r="5" spans="1:23" ht="46.95" customHeight="1" thickTop="1">
      <c r="A5" s="535" t="s">
        <v>260</v>
      </c>
      <c r="B5" s="170"/>
      <c r="C5" s="226"/>
    </row>
    <row r="6" spans="1:23" ht="169.2" customHeight="1">
      <c r="A6" s="536" t="s">
        <v>261</v>
      </c>
      <c r="B6" s="281" t="s">
        <v>263</v>
      </c>
      <c r="C6" s="227">
        <v>45569</v>
      </c>
    </row>
    <row r="7" spans="1:23" ht="35.4" customHeight="1" thickBot="1">
      <c r="A7" s="302" t="s">
        <v>262</v>
      </c>
      <c r="B7" s="260"/>
      <c r="C7" s="228"/>
      <c r="W7" s="24">
        <v>0</v>
      </c>
    </row>
    <row r="8" spans="1:23" ht="47.4" customHeight="1" thickTop="1">
      <c r="A8" s="229" t="s">
        <v>449</v>
      </c>
      <c r="B8" s="241"/>
      <c r="C8" s="226"/>
    </row>
    <row r="9" spans="1:23" ht="262.2" customHeight="1">
      <c r="A9" s="233" t="s">
        <v>428</v>
      </c>
      <c r="B9" s="240" t="s">
        <v>443</v>
      </c>
      <c r="C9" s="227">
        <v>45563</v>
      </c>
    </row>
    <row r="10" spans="1:23" ht="47.4" customHeight="1" thickBot="1">
      <c r="A10" s="302" t="s">
        <v>427</v>
      </c>
      <c r="B10" s="242"/>
      <c r="C10" s="228"/>
    </row>
    <row r="11" spans="1:23" ht="40.950000000000003" customHeight="1" thickTop="1">
      <c r="A11" s="288" t="s">
        <v>431</v>
      </c>
      <c r="B11" s="241"/>
      <c r="C11" s="226"/>
    </row>
    <row r="12" spans="1:23" ht="141" customHeight="1">
      <c r="A12" s="233" t="s">
        <v>429</v>
      </c>
      <c r="B12" s="239" t="s">
        <v>444</v>
      </c>
      <c r="C12" s="227" t="s">
        <v>442</v>
      </c>
    </row>
    <row r="13" spans="1:23" ht="32.4" customHeight="1" thickBot="1">
      <c r="A13" s="252" t="s">
        <v>430</v>
      </c>
      <c r="B13" s="240"/>
      <c r="C13" s="227"/>
    </row>
    <row r="14" spans="1:23" ht="40.950000000000003" customHeight="1">
      <c r="A14" s="288" t="s">
        <v>450</v>
      </c>
      <c r="B14" s="241"/>
      <c r="C14" s="226"/>
    </row>
    <row r="15" spans="1:23" ht="171.6" customHeight="1">
      <c r="A15" s="233" t="s">
        <v>432</v>
      </c>
      <c r="B15" s="240" t="s">
        <v>263</v>
      </c>
      <c r="C15" s="227">
        <v>45527</v>
      </c>
    </row>
    <row r="16" spans="1:23" ht="40.950000000000003" customHeight="1" thickBot="1">
      <c r="A16" s="252" t="s">
        <v>433</v>
      </c>
      <c r="B16" s="240"/>
      <c r="C16" s="227"/>
    </row>
    <row r="17" spans="1:3" ht="40.200000000000003" customHeight="1">
      <c r="A17" s="288" t="s">
        <v>451</v>
      </c>
      <c r="B17" s="241"/>
      <c r="C17" s="226"/>
    </row>
    <row r="18" spans="1:3" ht="183.6" customHeight="1">
      <c r="A18" s="233" t="s">
        <v>435</v>
      </c>
      <c r="B18" s="240" t="s">
        <v>445</v>
      </c>
      <c r="C18" s="227">
        <v>45565</v>
      </c>
    </row>
    <row r="19" spans="1:3" ht="40.200000000000003" customHeight="1" thickBot="1">
      <c r="A19" s="252" t="s">
        <v>434</v>
      </c>
      <c r="B19" s="240"/>
      <c r="C19" s="227"/>
    </row>
    <row r="20" spans="1:3" ht="40.200000000000003" customHeight="1">
      <c r="A20" s="288" t="s">
        <v>452</v>
      </c>
      <c r="B20" s="241"/>
      <c r="C20" s="226"/>
    </row>
    <row r="21" spans="1:3" ht="71.400000000000006" customHeight="1">
      <c r="A21" s="233" t="s">
        <v>437</v>
      </c>
      <c r="B21" s="515" t="s">
        <v>446</v>
      </c>
      <c r="C21" s="227">
        <v>45565</v>
      </c>
    </row>
    <row r="22" spans="1:3" ht="40.200000000000003" customHeight="1" thickBot="1">
      <c r="A22" s="252" t="s">
        <v>436</v>
      </c>
      <c r="B22" s="515"/>
      <c r="C22" s="227"/>
    </row>
    <row r="23" spans="1:3" ht="40.200000000000003" customHeight="1">
      <c r="A23" s="504" t="s">
        <v>453</v>
      </c>
      <c r="B23" s="241"/>
      <c r="C23" s="226"/>
    </row>
    <row r="24" spans="1:3" ht="219.6" customHeight="1">
      <c r="A24" s="233" t="s">
        <v>439</v>
      </c>
      <c r="B24" s="239" t="s">
        <v>263</v>
      </c>
      <c r="C24" s="227">
        <v>45565</v>
      </c>
    </row>
    <row r="25" spans="1:3" ht="40.200000000000003" customHeight="1" thickBot="1">
      <c r="A25" s="252" t="s">
        <v>438</v>
      </c>
      <c r="B25" s="240"/>
      <c r="C25" s="227"/>
    </row>
    <row r="26" spans="1:3" ht="40.950000000000003" customHeight="1">
      <c r="A26" s="288" t="s">
        <v>454</v>
      </c>
      <c r="B26" s="241"/>
      <c r="C26" s="226"/>
    </row>
    <row r="27" spans="1:3" ht="120.6" customHeight="1">
      <c r="A27" s="233" t="s">
        <v>441</v>
      </c>
      <c r="B27" s="239" t="s">
        <v>263</v>
      </c>
      <c r="C27" s="227">
        <v>45565</v>
      </c>
    </row>
    <row r="28" spans="1:3" ht="32.4" customHeight="1" thickBot="1">
      <c r="A28" s="252" t="s">
        <v>440</v>
      </c>
      <c r="B28" s="240"/>
      <c r="C28" s="227"/>
    </row>
    <row r="29" spans="1:3" ht="40.950000000000003" customHeight="1">
      <c r="A29" s="288" t="s">
        <v>455</v>
      </c>
      <c r="B29" s="241"/>
      <c r="C29" s="226"/>
    </row>
    <row r="30" spans="1:3" ht="141" customHeight="1">
      <c r="A30" s="233" t="s">
        <v>425</v>
      </c>
      <c r="B30" s="240" t="s">
        <v>447</v>
      </c>
      <c r="C30" s="227">
        <v>45565</v>
      </c>
    </row>
    <row r="31" spans="1:3" ht="27.6" customHeight="1" thickBot="1">
      <c r="A31" s="252" t="s">
        <v>424</v>
      </c>
      <c r="B31" s="240"/>
      <c r="C31" s="227"/>
    </row>
    <row r="32" spans="1:3" ht="40.200000000000003" customHeight="1">
      <c r="A32" s="288" t="s">
        <v>456</v>
      </c>
      <c r="B32" s="241"/>
      <c r="C32" s="226"/>
    </row>
    <row r="33" spans="1:3" ht="223.8" customHeight="1">
      <c r="A33" s="233" t="s">
        <v>423</v>
      </c>
      <c r="B33" s="240" t="s">
        <v>448</v>
      </c>
      <c r="C33" s="227">
        <v>45567</v>
      </c>
    </row>
    <row r="34" spans="1:3" ht="40.200000000000003" customHeight="1" thickBot="1">
      <c r="A34" s="252" t="s">
        <v>422</v>
      </c>
      <c r="B34" s="240"/>
      <c r="C34" s="227"/>
    </row>
    <row r="35" spans="1:3" ht="40.200000000000003" hidden="1" customHeight="1">
      <c r="A35" s="288" t="s">
        <v>457</v>
      </c>
      <c r="B35" s="241"/>
      <c r="C35" s="226"/>
    </row>
    <row r="36" spans="1:3" ht="118.8" hidden="1" customHeight="1">
      <c r="A36" s="233"/>
      <c r="B36" s="240"/>
      <c r="C36" s="227"/>
    </row>
    <row r="37" spans="1:3" ht="35.4" hidden="1" customHeight="1" thickBot="1">
      <c r="A37" s="252" t="s">
        <v>418</v>
      </c>
      <c r="B37" s="240"/>
      <c r="C37" s="227"/>
    </row>
    <row r="38" spans="1:3" ht="40.200000000000003" hidden="1" customHeight="1">
      <c r="A38" s="288" t="s">
        <v>458</v>
      </c>
      <c r="B38" s="241"/>
      <c r="C38" s="226"/>
    </row>
    <row r="39" spans="1:3" ht="306" hidden="1" customHeight="1">
      <c r="A39" s="233"/>
      <c r="B39" s="240"/>
      <c r="C39" s="227"/>
    </row>
    <row r="40" spans="1:3" ht="40.200000000000003" hidden="1" customHeight="1">
      <c r="A40" s="252" t="s">
        <v>419</v>
      </c>
      <c r="B40" s="240"/>
      <c r="C40" s="227"/>
    </row>
    <row r="41" spans="1:3" ht="40.200000000000003" customHeight="1">
      <c r="A41" s="288" t="s">
        <v>459</v>
      </c>
      <c r="B41" s="241"/>
      <c r="C41" s="226"/>
    </row>
    <row r="42" spans="1:3" ht="201.6" customHeight="1">
      <c r="A42" s="233" t="s">
        <v>421</v>
      </c>
      <c r="B42" s="240" t="s">
        <v>446</v>
      </c>
      <c r="C42" s="227">
        <v>45565</v>
      </c>
    </row>
    <row r="43" spans="1:3" ht="40.200000000000003" customHeight="1">
      <c r="A43" s="252" t="s">
        <v>420</v>
      </c>
      <c r="B43" s="240"/>
      <c r="C43" s="227"/>
    </row>
  </sheetData>
  <phoneticPr fontId="84"/>
  <hyperlinks>
    <hyperlink ref="A4" r:id="rId1" xr:uid="{390E8B81-FB78-448E-9E06-F23BC8002A7C}"/>
    <hyperlink ref="A7" r:id="rId2" xr:uid="{38FB9B9F-DEBF-4BE6-A770-1C8FB864E5AD}"/>
    <hyperlink ref="A43" r:id="rId3" xr:uid="{ADE03A80-B100-4B3B-97D1-A57CCA52527E}"/>
    <hyperlink ref="A34" r:id="rId4" xr:uid="{633C9439-BC72-49E1-8880-55B171D1D997}"/>
    <hyperlink ref="A31" r:id="rId5" xr:uid="{E5D37359-D70E-4BD3-B05E-BBC2DA5C0884}"/>
    <hyperlink ref="A10" r:id="rId6" xr:uid="{F5D423F1-2F41-4D87-9EA1-106FE0D39584}"/>
    <hyperlink ref="A13" r:id="rId7" xr:uid="{27D473E9-EBE1-4990-A164-1D6D4792F859}"/>
    <hyperlink ref="A16" r:id="rId8" xr:uid="{5AF0BD77-2970-4C62-9B52-86F7EBC516A1}"/>
    <hyperlink ref="A19" r:id="rId9" xr:uid="{A66E77EF-DB9C-4517-829E-E2DE25C665CE}"/>
    <hyperlink ref="A22" r:id="rId10" xr:uid="{0851A61B-7323-4C6C-B1C2-17F785672881}"/>
    <hyperlink ref="A25" r:id="rId11" xr:uid="{43DDC30D-A2F3-4C51-8B1C-F148D7BD15D7}"/>
    <hyperlink ref="A28" r:id="rId12" xr:uid="{F718ED4B-ACFD-427D-A079-2182992B5072}"/>
  </hyperlinks>
  <pageMargins left="0.74803149606299213" right="0.74803149606299213" top="0.98425196850393704" bottom="0.98425196850393704" header="0.51181102362204722" footer="0.51181102362204722"/>
  <pageSetup paperSize="9" scale="15" fitToHeight="3" orientation="portrait" r:id="rId13"/>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5B539-B7C8-4B9A-AF45-81CD3C93087E}">
  <sheetPr codeName="Sheet8">
    <tabColor indexed="46"/>
  </sheetPr>
  <dimension ref="A1:AE40"/>
  <sheetViews>
    <sheetView topLeftCell="A13" zoomScale="89" zoomScaleNormal="89" zoomScaleSheetLayoutView="100" workbookViewId="0">
      <selection activeCell="A24" sqref="A24:C24"/>
    </sheetView>
  </sheetViews>
  <sheetFormatPr defaultColWidth="9" defaultRowHeight="13.2"/>
  <cols>
    <col min="1" max="1" width="8.33203125" style="1" customWidth="1"/>
    <col min="2" max="13" width="6.77734375" style="1" customWidth="1"/>
    <col min="14" max="14" width="8.88671875" style="1" customWidth="1"/>
    <col min="15" max="15" width="5.88671875" style="1" customWidth="1"/>
    <col min="16" max="16" width="8.44140625" style="1" customWidth="1"/>
    <col min="17" max="29" width="6.77734375" style="1" customWidth="1"/>
    <col min="30" max="16384" width="9" style="1"/>
  </cols>
  <sheetData>
    <row r="1" spans="1:29" ht="15" customHeight="1">
      <c r="A1" s="739" t="s">
        <v>386</v>
      </c>
      <c r="B1" s="740"/>
      <c r="C1" s="740"/>
      <c r="D1" s="740"/>
      <c r="E1" s="740"/>
      <c r="F1" s="740"/>
      <c r="G1" s="740"/>
      <c r="H1" s="740"/>
      <c r="I1" s="740"/>
      <c r="J1" s="740"/>
      <c r="K1" s="740"/>
      <c r="L1" s="740"/>
      <c r="M1" s="740"/>
      <c r="N1" s="741"/>
      <c r="P1" s="742" t="s">
        <v>143</v>
      </c>
      <c r="Q1" s="743"/>
      <c r="R1" s="743"/>
      <c r="S1" s="743"/>
      <c r="T1" s="743"/>
      <c r="U1" s="743"/>
      <c r="V1" s="743"/>
      <c r="W1" s="743"/>
      <c r="X1" s="743"/>
      <c r="Y1" s="743"/>
      <c r="Z1" s="743"/>
      <c r="AA1" s="743"/>
      <c r="AB1" s="743"/>
      <c r="AC1" s="744"/>
    </row>
    <row r="2" spans="1:29" ht="18" customHeight="1" thickBot="1">
      <c r="A2" s="745" t="s">
        <v>144</v>
      </c>
      <c r="B2" s="746"/>
      <c r="C2" s="746"/>
      <c r="D2" s="746"/>
      <c r="E2" s="746"/>
      <c r="F2" s="746"/>
      <c r="G2" s="746"/>
      <c r="H2" s="746"/>
      <c r="I2" s="746"/>
      <c r="J2" s="746"/>
      <c r="K2" s="746"/>
      <c r="L2" s="746"/>
      <c r="M2" s="746"/>
      <c r="N2" s="747"/>
      <c r="P2" s="748" t="s">
        <v>145</v>
      </c>
      <c r="Q2" s="746"/>
      <c r="R2" s="746"/>
      <c r="S2" s="746"/>
      <c r="T2" s="746"/>
      <c r="U2" s="746"/>
      <c r="V2" s="746"/>
      <c r="W2" s="746"/>
      <c r="X2" s="746"/>
      <c r="Y2" s="746"/>
      <c r="Z2" s="746"/>
      <c r="AA2" s="746"/>
      <c r="AB2" s="746"/>
      <c r="AC2" s="749"/>
    </row>
    <row r="3" spans="1:29" ht="13.8" thickBot="1">
      <c r="A3" s="361" t="s">
        <v>144</v>
      </c>
      <c r="B3" s="362" t="s">
        <v>146</v>
      </c>
      <c r="C3" s="362" t="s">
        <v>147</v>
      </c>
      <c r="D3" s="362" t="s">
        <v>148</v>
      </c>
      <c r="E3" s="362" t="s">
        <v>149</v>
      </c>
      <c r="F3" s="362" t="s">
        <v>150</v>
      </c>
      <c r="G3" s="362" t="s">
        <v>151</v>
      </c>
      <c r="H3" s="362" t="s">
        <v>152</v>
      </c>
      <c r="I3" s="362" t="s">
        <v>153</v>
      </c>
      <c r="J3" s="363" t="s">
        <v>154</v>
      </c>
      <c r="K3" s="364" t="s">
        <v>155</v>
      </c>
      <c r="L3" s="364" t="s">
        <v>156</v>
      </c>
      <c r="M3" s="364" t="s">
        <v>157</v>
      </c>
      <c r="N3" s="365" t="s">
        <v>158</v>
      </c>
      <c r="P3" s="362"/>
      <c r="Q3" s="362" t="s">
        <v>146</v>
      </c>
      <c r="R3" s="362" t="s">
        <v>147</v>
      </c>
      <c r="S3" s="362" t="s">
        <v>148</v>
      </c>
      <c r="T3" s="362" t="s">
        <v>149</v>
      </c>
      <c r="U3" s="362" t="s">
        <v>150</v>
      </c>
      <c r="V3" s="362" t="s">
        <v>151</v>
      </c>
      <c r="W3" s="362" t="s">
        <v>152</v>
      </c>
      <c r="X3" s="362" t="s">
        <v>153</v>
      </c>
      <c r="Y3" s="363" t="s">
        <v>154</v>
      </c>
      <c r="Z3" s="364" t="s">
        <v>155</v>
      </c>
      <c r="AA3" s="364" t="s">
        <v>156</v>
      </c>
      <c r="AB3" s="364" t="s">
        <v>157</v>
      </c>
      <c r="AC3" s="366" t="s">
        <v>159</v>
      </c>
    </row>
    <row r="4" spans="1:29" ht="13.8" thickBot="1">
      <c r="A4" s="189" t="s">
        <v>144</v>
      </c>
      <c r="B4" s="190">
        <f t="shared" ref="B4:M4" si="0">AVERAGE(B8:B19)</f>
        <v>68.083333333333329</v>
      </c>
      <c r="C4" s="190">
        <f t="shared" si="0"/>
        <v>56.083333333333336</v>
      </c>
      <c r="D4" s="190">
        <f t="shared" si="0"/>
        <v>67.333333333333329</v>
      </c>
      <c r="E4" s="190">
        <f t="shared" si="0"/>
        <v>103.25</v>
      </c>
      <c r="F4" s="190">
        <f t="shared" si="0"/>
        <v>188.08333333333334</v>
      </c>
      <c r="G4" s="190">
        <f t="shared" si="0"/>
        <v>415.33333333333331</v>
      </c>
      <c r="H4" s="190">
        <f t="shared" ref="H4:I4" si="1">AVERAGE(H8:H19)</f>
        <v>607.08333333333337</v>
      </c>
      <c r="I4" s="190">
        <f t="shared" si="1"/>
        <v>866.25</v>
      </c>
      <c r="J4" s="190">
        <f t="shared" ref="J4" si="2">AVERAGE(J8:J19)</f>
        <v>555.5</v>
      </c>
      <c r="K4" s="190">
        <f>AVERAGE(K8:K19)</f>
        <v>365.91666666666669</v>
      </c>
      <c r="L4" s="190">
        <f t="shared" si="0"/>
        <v>224.41666666666666</v>
      </c>
      <c r="M4" s="190">
        <f t="shared" si="0"/>
        <v>136.41666666666666</v>
      </c>
      <c r="N4" s="190">
        <f>AVERAGE(N8:N19)</f>
        <v>3653.75</v>
      </c>
      <c r="O4" s="5"/>
      <c r="P4" s="191" t="str">
        <f>+A4</f>
        <v xml:space="preserve"> </v>
      </c>
      <c r="Q4" s="190">
        <f t="shared" ref="Q4:AC4" si="3">AVERAGE(Q8:Q19)</f>
        <v>8.1666666666666661</v>
      </c>
      <c r="R4" s="190">
        <f t="shared" si="3"/>
        <v>8.75</v>
      </c>
      <c r="S4" s="190">
        <f t="shared" si="3"/>
        <v>13.25</v>
      </c>
      <c r="T4" s="190">
        <f>AVERAGE(T8:T19)</f>
        <v>6.5</v>
      </c>
      <c r="U4" s="190">
        <f>AVERAGE(U8:U19)</f>
        <v>9.1666666666666661</v>
      </c>
      <c r="V4" s="190">
        <f>AVERAGE(V8:V19)</f>
        <v>8.9166666666666661</v>
      </c>
      <c r="W4" s="190">
        <f>AVERAGE(W8:W19)</f>
        <v>8.0833333333333339</v>
      </c>
      <c r="X4" s="190">
        <f>AVERAGE(X8:X19)</f>
        <v>10.833333333333334</v>
      </c>
      <c r="Y4" s="190">
        <f t="shared" ref="Y4" si="4">AVERAGE(Y8:Y19)</f>
        <v>9.1666666666666661</v>
      </c>
      <c r="Z4" s="190">
        <f>AVERAGE(Z8:Z19)</f>
        <v>18.75</v>
      </c>
      <c r="AA4" s="190">
        <f t="shared" si="3"/>
        <v>11.25</v>
      </c>
      <c r="AB4" s="190">
        <f t="shared" si="3"/>
        <v>11.583333333333334</v>
      </c>
      <c r="AC4" s="190">
        <f t="shared" si="3"/>
        <v>124.41666666666667</v>
      </c>
    </row>
    <row r="5" spans="1:29" ht="19.95" customHeight="1" thickBot="1">
      <c r="A5" s="152" t="s">
        <v>144</v>
      </c>
      <c r="B5" s="152" t="s">
        <v>144</v>
      </c>
      <c r="C5" s="152" t="s">
        <v>144</v>
      </c>
      <c r="D5" s="152" t="s">
        <v>144</v>
      </c>
      <c r="E5" s="152" t="s">
        <v>144</v>
      </c>
      <c r="F5" s="152" t="s">
        <v>144</v>
      </c>
      <c r="G5" s="152" t="s">
        <v>144</v>
      </c>
      <c r="H5" s="152" t="s">
        <v>144</v>
      </c>
      <c r="I5" s="152" t="s">
        <v>144</v>
      </c>
      <c r="J5" s="367" t="s">
        <v>160</v>
      </c>
      <c r="K5" s="152"/>
      <c r="L5" s="152"/>
      <c r="M5" s="152"/>
      <c r="N5" s="139"/>
      <c r="O5" s="65"/>
      <c r="P5" s="368"/>
      <c r="Q5" s="368"/>
      <c r="R5" s="368"/>
      <c r="S5" s="368"/>
      <c r="T5" s="368"/>
      <c r="U5" s="368"/>
      <c r="V5" s="368"/>
      <c r="W5" s="368"/>
      <c r="X5" s="368"/>
      <c r="Y5" s="367" t="s">
        <v>160</v>
      </c>
      <c r="Z5" s="152"/>
      <c r="AA5" s="152"/>
      <c r="AB5" s="152"/>
      <c r="AC5" s="139"/>
    </row>
    <row r="6" spans="1:29" ht="19.95" customHeight="1" thickBot="1">
      <c r="A6" s="152" t="s">
        <v>144</v>
      </c>
      <c r="B6" s="152" t="s">
        <v>144</v>
      </c>
      <c r="C6" s="152" t="s">
        <v>144</v>
      </c>
      <c r="D6" s="152" t="s">
        <v>144</v>
      </c>
      <c r="E6" s="152" t="s">
        <v>144</v>
      </c>
      <c r="F6" s="152" t="s">
        <v>144</v>
      </c>
      <c r="G6" s="152" t="s">
        <v>144</v>
      </c>
      <c r="H6" s="152" t="s">
        <v>144</v>
      </c>
      <c r="I6" s="152" t="s">
        <v>144</v>
      </c>
      <c r="J6" s="367">
        <v>129</v>
      </c>
      <c r="K6" s="152" t="s">
        <v>208</v>
      </c>
      <c r="L6" s="152" t="s">
        <v>41</v>
      </c>
      <c r="M6" s="152"/>
      <c r="N6" s="184"/>
      <c r="O6" s="65"/>
      <c r="P6" s="369"/>
      <c r="Q6" s="369"/>
      <c r="R6" s="369"/>
      <c r="S6" s="369"/>
      <c r="T6" s="369"/>
      <c r="U6" s="369"/>
      <c r="V6" s="369"/>
      <c r="W6" s="369"/>
      <c r="X6" s="369"/>
      <c r="Y6" s="367">
        <v>0</v>
      </c>
      <c r="Z6" s="152"/>
      <c r="AA6" s="152"/>
      <c r="AB6" s="152"/>
      <c r="AC6" s="184"/>
    </row>
    <row r="7" spans="1:29" ht="19.95" customHeight="1" thickBot="1">
      <c r="A7" s="374" t="s">
        <v>387</v>
      </c>
      <c r="B7" s="250">
        <v>102</v>
      </c>
      <c r="C7" s="250">
        <v>102</v>
      </c>
      <c r="D7" s="250">
        <v>115</v>
      </c>
      <c r="E7" s="250">
        <v>122</v>
      </c>
      <c r="F7" s="238">
        <v>257</v>
      </c>
      <c r="G7" s="238">
        <v>307</v>
      </c>
      <c r="H7" s="238">
        <v>518</v>
      </c>
      <c r="I7" s="478">
        <v>706</v>
      </c>
      <c r="J7" s="509">
        <v>524</v>
      </c>
      <c r="K7" s="249"/>
      <c r="L7" s="249"/>
      <c r="M7" s="247"/>
      <c r="N7" s="370"/>
      <c r="O7" s="65"/>
      <c r="P7" s="371" t="s">
        <v>161</v>
      </c>
      <c r="Q7" s="372">
        <v>4</v>
      </c>
      <c r="R7" s="371">
        <v>4</v>
      </c>
      <c r="S7" s="371">
        <v>4</v>
      </c>
      <c r="T7" s="373">
        <v>8</v>
      </c>
      <c r="U7" s="371">
        <v>1</v>
      </c>
      <c r="V7" s="371">
        <v>2</v>
      </c>
      <c r="W7" s="371">
        <v>6</v>
      </c>
      <c r="X7" s="484">
        <v>21</v>
      </c>
      <c r="Y7" s="510">
        <v>11</v>
      </c>
      <c r="Z7" s="152"/>
      <c r="AA7" s="152"/>
      <c r="AB7" s="152"/>
      <c r="AC7" s="370"/>
    </row>
    <row r="8" spans="1:29" ht="18" customHeight="1" thickBot="1">
      <c r="A8" s="374" t="s">
        <v>162</v>
      </c>
      <c r="B8" s="375">
        <v>82</v>
      </c>
      <c r="C8" s="376">
        <v>62</v>
      </c>
      <c r="D8" s="376">
        <v>99</v>
      </c>
      <c r="E8" s="376">
        <v>112</v>
      </c>
      <c r="F8" s="377">
        <v>224</v>
      </c>
      <c r="G8" s="377">
        <v>526</v>
      </c>
      <c r="H8" s="377">
        <v>521</v>
      </c>
      <c r="I8" s="378">
        <v>768</v>
      </c>
      <c r="J8" s="376">
        <v>454</v>
      </c>
      <c r="K8" s="376">
        <v>390</v>
      </c>
      <c r="L8" s="376">
        <v>416</v>
      </c>
      <c r="M8" s="379">
        <v>154</v>
      </c>
      <c r="N8" s="380">
        <f>SUM(B8:M8)</f>
        <v>3808</v>
      </c>
      <c r="O8" s="5"/>
      <c r="P8" s="248" t="s">
        <v>162</v>
      </c>
      <c r="Q8" s="381">
        <v>1</v>
      </c>
      <c r="R8" s="382">
        <v>1</v>
      </c>
      <c r="S8" s="382">
        <v>4</v>
      </c>
      <c r="T8" s="382">
        <v>2</v>
      </c>
      <c r="U8" s="382">
        <v>2</v>
      </c>
      <c r="V8" s="376">
        <v>7</v>
      </c>
      <c r="W8" s="376">
        <v>7</v>
      </c>
      <c r="X8" s="376">
        <v>3</v>
      </c>
      <c r="Y8" s="376">
        <v>1</v>
      </c>
      <c r="Z8" s="383">
        <v>7</v>
      </c>
      <c r="AA8" s="383">
        <v>7</v>
      </c>
      <c r="AB8" s="384">
        <v>5</v>
      </c>
      <c r="AC8" s="385">
        <f>SUM(Q8:AB8)</f>
        <v>47</v>
      </c>
    </row>
    <row r="9" spans="1:29" ht="18" customHeight="1" thickBot="1">
      <c r="A9" s="386" t="s">
        <v>163</v>
      </c>
      <c r="B9" s="185">
        <v>81</v>
      </c>
      <c r="C9" s="186">
        <v>39</v>
      </c>
      <c r="D9" s="186">
        <v>72</v>
      </c>
      <c r="E9" s="187">
        <v>89</v>
      </c>
      <c r="F9" s="187">
        <v>258</v>
      </c>
      <c r="G9" s="187">
        <v>416</v>
      </c>
      <c r="H9" s="262">
        <v>554</v>
      </c>
      <c r="I9" s="262">
        <v>568</v>
      </c>
      <c r="J9" s="261">
        <v>578</v>
      </c>
      <c r="K9" s="187">
        <v>337</v>
      </c>
      <c r="L9" s="187">
        <v>169</v>
      </c>
      <c r="M9" s="187">
        <v>168</v>
      </c>
      <c r="N9" s="188">
        <f t="shared" ref="N9:N20" si="5">SUM(B9:M9)</f>
        <v>3329</v>
      </c>
      <c r="O9" s="67" t="s">
        <v>17</v>
      </c>
      <c r="P9" s="387" t="s">
        <v>163</v>
      </c>
      <c r="Q9" s="235">
        <v>0</v>
      </c>
      <c r="R9" s="236">
        <v>5</v>
      </c>
      <c r="S9" s="236">
        <v>4</v>
      </c>
      <c r="T9" s="236">
        <v>1</v>
      </c>
      <c r="U9" s="236">
        <v>1</v>
      </c>
      <c r="V9" s="236">
        <v>1</v>
      </c>
      <c r="W9" s="236">
        <v>1</v>
      </c>
      <c r="X9" s="236">
        <v>1</v>
      </c>
      <c r="Y9" s="235">
        <v>0</v>
      </c>
      <c r="Z9" s="235">
        <v>0</v>
      </c>
      <c r="AA9" s="235">
        <v>0</v>
      </c>
      <c r="AB9" s="235">
        <v>2</v>
      </c>
      <c r="AC9" s="230">
        <f t="shared" ref="AC9:AC20" si="6">SUM(Q9:AB9)</f>
        <v>16</v>
      </c>
    </row>
    <row r="10" spans="1:29" ht="18" customHeight="1" thickBot="1">
      <c r="A10" s="386" t="s">
        <v>164</v>
      </c>
      <c r="B10" s="159">
        <v>81</v>
      </c>
      <c r="C10" s="159">
        <v>48</v>
      </c>
      <c r="D10" s="160">
        <v>71</v>
      </c>
      <c r="E10" s="159">
        <v>128</v>
      </c>
      <c r="F10" s="159">
        <v>171</v>
      </c>
      <c r="G10" s="159">
        <v>350</v>
      </c>
      <c r="H10" s="263">
        <v>569</v>
      </c>
      <c r="I10" s="159">
        <v>553</v>
      </c>
      <c r="J10" s="159">
        <v>458</v>
      </c>
      <c r="K10" s="159">
        <v>306</v>
      </c>
      <c r="L10" s="159">
        <v>220</v>
      </c>
      <c r="M10" s="160">
        <v>229</v>
      </c>
      <c r="N10" s="178">
        <f t="shared" si="5"/>
        <v>3184</v>
      </c>
      <c r="O10" s="151"/>
      <c r="P10" s="387" t="s">
        <v>164</v>
      </c>
      <c r="Q10" s="388">
        <v>1</v>
      </c>
      <c r="R10" s="388">
        <v>2</v>
      </c>
      <c r="S10" s="388">
        <v>1</v>
      </c>
      <c r="T10" s="388">
        <v>0</v>
      </c>
      <c r="U10" s="388">
        <v>0</v>
      </c>
      <c r="V10" s="388">
        <v>0</v>
      </c>
      <c r="W10" s="388">
        <v>1</v>
      </c>
      <c r="X10" s="388">
        <v>1</v>
      </c>
      <c r="Y10" s="388">
        <v>0</v>
      </c>
      <c r="Z10" s="388">
        <v>1</v>
      </c>
      <c r="AA10" s="388">
        <v>0</v>
      </c>
      <c r="AB10" s="388">
        <v>0</v>
      </c>
      <c r="AC10" s="389">
        <f t="shared" si="6"/>
        <v>7</v>
      </c>
    </row>
    <row r="11" spans="1:29" ht="18" customHeight="1" thickBot="1">
      <c r="A11" s="390" t="s">
        <v>165</v>
      </c>
      <c r="B11" s="391">
        <v>112</v>
      </c>
      <c r="C11" s="391">
        <v>85</v>
      </c>
      <c r="D11" s="391">
        <v>60</v>
      </c>
      <c r="E11" s="391">
        <v>97</v>
      </c>
      <c r="F11" s="391">
        <v>95</v>
      </c>
      <c r="G11" s="391">
        <v>305</v>
      </c>
      <c r="H11" s="392">
        <v>544</v>
      </c>
      <c r="I11" s="391">
        <v>449</v>
      </c>
      <c r="J11" s="391">
        <v>475</v>
      </c>
      <c r="K11" s="391">
        <v>505</v>
      </c>
      <c r="L11" s="391">
        <v>219</v>
      </c>
      <c r="M11" s="393">
        <v>98</v>
      </c>
      <c r="N11" s="158">
        <f t="shared" si="5"/>
        <v>3044</v>
      </c>
      <c r="O11" s="67"/>
      <c r="P11" s="386" t="s">
        <v>165</v>
      </c>
      <c r="Q11" s="394">
        <v>16</v>
      </c>
      <c r="R11" s="394">
        <v>1</v>
      </c>
      <c r="S11" s="394">
        <v>19</v>
      </c>
      <c r="T11" s="394">
        <v>3</v>
      </c>
      <c r="U11" s="394">
        <v>13</v>
      </c>
      <c r="V11" s="394">
        <v>1</v>
      </c>
      <c r="W11" s="394">
        <v>2</v>
      </c>
      <c r="X11" s="394">
        <v>2</v>
      </c>
      <c r="Y11" s="394">
        <v>0</v>
      </c>
      <c r="Z11" s="395">
        <v>24</v>
      </c>
      <c r="AA11" s="394">
        <v>4</v>
      </c>
      <c r="AB11" s="394">
        <v>2</v>
      </c>
      <c r="AC11" s="396">
        <f t="shared" si="6"/>
        <v>87</v>
      </c>
    </row>
    <row r="12" spans="1:29" ht="18" customHeight="1" thickBot="1">
      <c r="A12" s="397" t="s">
        <v>166</v>
      </c>
      <c r="B12" s="140">
        <v>84</v>
      </c>
      <c r="C12" s="140">
        <v>100</v>
      </c>
      <c r="D12" s="141">
        <v>77</v>
      </c>
      <c r="E12" s="141">
        <v>80</v>
      </c>
      <c r="F12" s="79">
        <v>236</v>
      </c>
      <c r="G12" s="79">
        <v>438</v>
      </c>
      <c r="H12" s="80">
        <v>631</v>
      </c>
      <c r="I12" s="264">
        <v>752</v>
      </c>
      <c r="J12" s="78">
        <v>523</v>
      </c>
      <c r="K12" s="79">
        <v>427</v>
      </c>
      <c r="L12" s="78">
        <v>253</v>
      </c>
      <c r="M12" s="142">
        <v>136</v>
      </c>
      <c r="N12" s="398">
        <f t="shared" si="5"/>
        <v>3737</v>
      </c>
      <c r="O12" s="67"/>
      <c r="P12" s="399" t="s">
        <v>167</v>
      </c>
      <c r="Q12" s="400">
        <v>7</v>
      </c>
      <c r="R12" s="400">
        <v>7</v>
      </c>
      <c r="S12" s="401">
        <v>13</v>
      </c>
      <c r="T12" s="401">
        <v>3</v>
      </c>
      <c r="U12" s="401">
        <v>8</v>
      </c>
      <c r="V12" s="401">
        <v>11</v>
      </c>
      <c r="W12" s="400">
        <v>5</v>
      </c>
      <c r="X12" s="401">
        <v>11</v>
      </c>
      <c r="Y12" s="401">
        <v>9</v>
      </c>
      <c r="Z12" s="401">
        <v>9</v>
      </c>
      <c r="AA12" s="402">
        <v>20</v>
      </c>
      <c r="AB12" s="402">
        <v>37</v>
      </c>
      <c r="AC12" s="403">
        <f t="shared" si="6"/>
        <v>140</v>
      </c>
    </row>
    <row r="13" spans="1:29" ht="18" customHeight="1" thickBot="1">
      <c r="A13" s="397" t="s">
        <v>168</v>
      </c>
      <c r="B13" s="401">
        <v>41</v>
      </c>
      <c r="C13" s="401">
        <v>44</v>
      </c>
      <c r="D13" s="401">
        <v>67</v>
      </c>
      <c r="E13" s="401">
        <v>103</v>
      </c>
      <c r="F13" s="394">
        <v>311</v>
      </c>
      <c r="G13" s="401">
        <v>415</v>
      </c>
      <c r="H13" s="401">
        <v>539</v>
      </c>
      <c r="I13" s="395">
        <v>1165</v>
      </c>
      <c r="J13" s="401">
        <v>534</v>
      </c>
      <c r="K13" s="401">
        <v>297</v>
      </c>
      <c r="L13" s="400">
        <v>205</v>
      </c>
      <c r="M13" s="404">
        <v>92</v>
      </c>
      <c r="N13" s="405">
        <f t="shared" si="5"/>
        <v>3813</v>
      </c>
      <c r="O13" s="67"/>
      <c r="P13" s="406" t="s">
        <v>168</v>
      </c>
      <c r="Q13" s="401">
        <v>9</v>
      </c>
      <c r="R13" s="401">
        <v>22</v>
      </c>
      <c r="S13" s="400">
        <v>18</v>
      </c>
      <c r="T13" s="401">
        <v>9</v>
      </c>
      <c r="U13" s="407">
        <v>21</v>
      </c>
      <c r="V13" s="401">
        <v>14</v>
      </c>
      <c r="W13" s="401">
        <v>6</v>
      </c>
      <c r="X13" s="401">
        <v>13</v>
      </c>
      <c r="Y13" s="401">
        <v>7</v>
      </c>
      <c r="Z13" s="408">
        <v>81</v>
      </c>
      <c r="AA13" s="407">
        <v>31</v>
      </c>
      <c r="AB13" s="408">
        <v>37</v>
      </c>
      <c r="AC13" s="409">
        <f t="shared" si="6"/>
        <v>268</v>
      </c>
    </row>
    <row r="14" spans="1:29" ht="18" customHeight="1" thickBot="1">
      <c r="A14" s="397" t="s">
        <v>169</v>
      </c>
      <c r="B14" s="401">
        <v>57</v>
      </c>
      <c r="C14" s="400">
        <v>35</v>
      </c>
      <c r="D14" s="401">
        <v>95</v>
      </c>
      <c r="E14" s="400">
        <v>112</v>
      </c>
      <c r="F14" s="401">
        <v>131</v>
      </c>
      <c r="G14" s="410">
        <v>340</v>
      </c>
      <c r="H14" s="410">
        <v>483</v>
      </c>
      <c r="I14" s="411">
        <v>1339</v>
      </c>
      <c r="J14" s="410">
        <v>614</v>
      </c>
      <c r="K14" s="410">
        <v>349</v>
      </c>
      <c r="L14" s="410">
        <v>236</v>
      </c>
      <c r="M14" s="412">
        <v>68</v>
      </c>
      <c r="N14" s="398">
        <f t="shared" si="5"/>
        <v>3859</v>
      </c>
      <c r="O14" s="67"/>
      <c r="P14" s="406" t="s">
        <v>169</v>
      </c>
      <c r="Q14" s="401">
        <v>19</v>
      </c>
      <c r="R14" s="401">
        <v>12</v>
      </c>
      <c r="S14" s="401">
        <v>8</v>
      </c>
      <c r="T14" s="400">
        <v>12</v>
      </c>
      <c r="U14" s="401">
        <v>7</v>
      </c>
      <c r="V14" s="401">
        <v>15</v>
      </c>
      <c r="W14" s="410">
        <v>16</v>
      </c>
      <c r="X14" s="412">
        <v>12</v>
      </c>
      <c r="Y14" s="400">
        <v>16</v>
      </c>
      <c r="Z14" s="401">
        <v>6</v>
      </c>
      <c r="AA14" s="400">
        <v>12</v>
      </c>
      <c r="AB14" s="400">
        <v>6</v>
      </c>
      <c r="AC14" s="403">
        <f t="shared" si="6"/>
        <v>141</v>
      </c>
    </row>
    <row r="15" spans="1:29" ht="18" hidden="1" customHeight="1" thickBot="1">
      <c r="A15" s="397" t="s">
        <v>170</v>
      </c>
      <c r="B15" s="413">
        <v>68</v>
      </c>
      <c r="C15" s="401">
        <v>42</v>
      </c>
      <c r="D15" s="401">
        <v>44</v>
      </c>
      <c r="E15" s="400">
        <v>75</v>
      </c>
      <c r="F15" s="400">
        <v>135</v>
      </c>
      <c r="G15" s="400">
        <v>448</v>
      </c>
      <c r="H15" s="401">
        <v>507</v>
      </c>
      <c r="I15" s="401">
        <v>808</v>
      </c>
      <c r="J15" s="407">
        <v>795</v>
      </c>
      <c r="K15" s="400">
        <v>313</v>
      </c>
      <c r="L15" s="400">
        <v>246</v>
      </c>
      <c r="M15" s="400">
        <v>143</v>
      </c>
      <c r="N15" s="398">
        <f t="shared" si="5"/>
        <v>3624</v>
      </c>
      <c r="O15" s="67"/>
      <c r="P15" s="406" t="s">
        <v>170</v>
      </c>
      <c r="Q15" s="414">
        <v>9</v>
      </c>
      <c r="R15" s="401">
        <v>16</v>
      </c>
      <c r="S15" s="401">
        <v>12</v>
      </c>
      <c r="T15" s="400">
        <v>6</v>
      </c>
      <c r="U15" s="415">
        <v>7</v>
      </c>
      <c r="V15" s="415">
        <v>14</v>
      </c>
      <c r="W15" s="401">
        <v>9</v>
      </c>
      <c r="X15" s="401">
        <v>14</v>
      </c>
      <c r="Y15" s="401">
        <v>9</v>
      </c>
      <c r="Z15" s="401">
        <v>9</v>
      </c>
      <c r="AA15" s="415">
        <v>8</v>
      </c>
      <c r="AB15" s="415">
        <v>7</v>
      </c>
      <c r="AC15" s="403">
        <f t="shared" si="6"/>
        <v>120</v>
      </c>
    </row>
    <row r="16" spans="1:29" ht="18" hidden="1" customHeight="1" thickBot="1">
      <c r="A16" s="416" t="s">
        <v>171</v>
      </c>
      <c r="B16" s="417">
        <v>71</v>
      </c>
      <c r="C16" s="417">
        <v>97</v>
      </c>
      <c r="D16" s="417">
        <v>61</v>
      </c>
      <c r="E16" s="418">
        <v>105</v>
      </c>
      <c r="F16" s="418">
        <v>198</v>
      </c>
      <c r="G16" s="418">
        <v>442</v>
      </c>
      <c r="H16" s="419">
        <v>790</v>
      </c>
      <c r="I16" s="420">
        <v>674</v>
      </c>
      <c r="J16" s="420">
        <v>594</v>
      </c>
      <c r="K16" s="418">
        <v>275</v>
      </c>
      <c r="L16" s="418">
        <v>133</v>
      </c>
      <c r="M16" s="418">
        <v>108</v>
      </c>
      <c r="N16" s="398">
        <f t="shared" si="5"/>
        <v>3548</v>
      </c>
      <c r="O16" s="5"/>
      <c r="P16" s="153" t="s">
        <v>171</v>
      </c>
      <c r="Q16" s="417">
        <v>7</v>
      </c>
      <c r="R16" s="417">
        <v>13</v>
      </c>
      <c r="S16" s="417">
        <v>12</v>
      </c>
      <c r="T16" s="418">
        <v>11</v>
      </c>
      <c r="U16" s="418">
        <v>12</v>
      </c>
      <c r="V16" s="418">
        <v>15</v>
      </c>
      <c r="W16" s="418">
        <v>20</v>
      </c>
      <c r="X16" s="418">
        <v>15</v>
      </c>
      <c r="Y16" s="418">
        <v>15</v>
      </c>
      <c r="Z16" s="418">
        <v>20</v>
      </c>
      <c r="AA16" s="418">
        <v>9</v>
      </c>
      <c r="AB16" s="418">
        <v>7</v>
      </c>
      <c r="AC16" s="421">
        <f t="shared" si="6"/>
        <v>156</v>
      </c>
    </row>
    <row r="17" spans="1:31" ht="13.8" hidden="1" thickBot="1">
      <c r="A17" s="8" t="s">
        <v>172</v>
      </c>
      <c r="B17" s="414">
        <v>38</v>
      </c>
      <c r="C17" s="418">
        <v>19</v>
      </c>
      <c r="D17" s="418">
        <v>38</v>
      </c>
      <c r="E17" s="418">
        <v>203</v>
      </c>
      <c r="F17" s="418">
        <v>146</v>
      </c>
      <c r="G17" s="418">
        <v>439</v>
      </c>
      <c r="H17" s="419">
        <v>964</v>
      </c>
      <c r="I17" s="419">
        <v>1154</v>
      </c>
      <c r="J17" s="418">
        <v>423</v>
      </c>
      <c r="K17" s="418">
        <v>388</v>
      </c>
      <c r="L17" s="418">
        <v>176</v>
      </c>
      <c r="M17" s="418">
        <v>143</v>
      </c>
      <c r="N17" s="422">
        <f t="shared" si="5"/>
        <v>4131</v>
      </c>
      <c r="O17" s="5"/>
      <c r="P17" s="7" t="s">
        <v>172</v>
      </c>
      <c r="Q17" s="418">
        <v>7</v>
      </c>
      <c r="R17" s="418">
        <v>7</v>
      </c>
      <c r="S17" s="418">
        <v>8</v>
      </c>
      <c r="T17" s="418">
        <v>12</v>
      </c>
      <c r="U17" s="418">
        <v>9</v>
      </c>
      <c r="V17" s="418">
        <v>6</v>
      </c>
      <c r="W17" s="418">
        <v>11</v>
      </c>
      <c r="X17" s="418">
        <v>8</v>
      </c>
      <c r="Y17" s="418">
        <v>16</v>
      </c>
      <c r="Z17" s="418">
        <v>40</v>
      </c>
      <c r="AA17" s="418">
        <v>17</v>
      </c>
      <c r="AB17" s="418">
        <v>16</v>
      </c>
      <c r="AC17" s="418">
        <f t="shared" si="6"/>
        <v>157</v>
      </c>
    </row>
    <row r="18" spans="1:31" ht="13.8" hidden="1" thickBot="1">
      <c r="A18" s="143" t="s">
        <v>173</v>
      </c>
      <c r="B18" s="420">
        <v>49</v>
      </c>
      <c r="C18" s="420">
        <v>63</v>
      </c>
      <c r="D18" s="420">
        <v>50</v>
      </c>
      <c r="E18" s="420">
        <v>71</v>
      </c>
      <c r="F18" s="420">
        <v>144</v>
      </c>
      <c r="G18" s="420">
        <v>374</v>
      </c>
      <c r="H18" s="423">
        <v>729</v>
      </c>
      <c r="I18" s="423">
        <v>1097</v>
      </c>
      <c r="J18" s="423">
        <v>650</v>
      </c>
      <c r="K18" s="420">
        <v>397</v>
      </c>
      <c r="L18" s="420">
        <v>192</v>
      </c>
      <c r="M18" s="420">
        <v>217</v>
      </c>
      <c r="N18" s="422">
        <f t="shared" si="5"/>
        <v>4033</v>
      </c>
      <c r="O18" s="5"/>
      <c r="P18" s="9" t="s">
        <v>173</v>
      </c>
      <c r="Q18" s="420">
        <v>10</v>
      </c>
      <c r="R18" s="420">
        <v>6</v>
      </c>
      <c r="S18" s="420">
        <v>14</v>
      </c>
      <c r="T18" s="420">
        <v>10</v>
      </c>
      <c r="U18" s="420">
        <v>10</v>
      </c>
      <c r="V18" s="420">
        <v>19</v>
      </c>
      <c r="W18" s="420">
        <v>11</v>
      </c>
      <c r="X18" s="420">
        <v>20</v>
      </c>
      <c r="Y18" s="420">
        <v>15</v>
      </c>
      <c r="Z18" s="420">
        <v>8</v>
      </c>
      <c r="AA18" s="420">
        <v>11</v>
      </c>
      <c r="AB18" s="420">
        <v>8</v>
      </c>
      <c r="AC18" s="418">
        <f t="shared" si="6"/>
        <v>142</v>
      </c>
    </row>
    <row r="19" spans="1:31" ht="13.8" hidden="1" thickBot="1">
      <c r="A19" s="8" t="s">
        <v>174</v>
      </c>
      <c r="B19" s="420">
        <v>53</v>
      </c>
      <c r="C19" s="420">
        <v>39</v>
      </c>
      <c r="D19" s="420">
        <v>74</v>
      </c>
      <c r="E19" s="420">
        <v>64</v>
      </c>
      <c r="F19" s="420">
        <v>208</v>
      </c>
      <c r="G19" s="420">
        <v>491</v>
      </c>
      <c r="H19" s="420">
        <v>454</v>
      </c>
      <c r="I19" s="423">
        <v>1068</v>
      </c>
      <c r="J19" s="420">
        <v>568</v>
      </c>
      <c r="K19" s="420">
        <v>407</v>
      </c>
      <c r="L19" s="420">
        <v>228</v>
      </c>
      <c r="M19" s="420">
        <v>81</v>
      </c>
      <c r="N19" s="424">
        <f t="shared" si="5"/>
        <v>3735</v>
      </c>
      <c r="O19" s="5"/>
      <c r="P19" s="7" t="s">
        <v>174</v>
      </c>
      <c r="Q19" s="420">
        <v>12</v>
      </c>
      <c r="R19" s="420">
        <v>13</v>
      </c>
      <c r="S19" s="420">
        <v>46</v>
      </c>
      <c r="T19" s="420">
        <v>9</v>
      </c>
      <c r="U19" s="420">
        <v>20</v>
      </c>
      <c r="V19" s="420">
        <v>4</v>
      </c>
      <c r="W19" s="420">
        <v>8</v>
      </c>
      <c r="X19" s="420">
        <v>30</v>
      </c>
      <c r="Y19" s="420">
        <v>22</v>
      </c>
      <c r="Z19" s="420">
        <v>20</v>
      </c>
      <c r="AA19" s="420">
        <v>16</v>
      </c>
      <c r="AB19" s="420">
        <v>12</v>
      </c>
      <c r="AC19" s="425">
        <f t="shared" si="6"/>
        <v>212</v>
      </c>
    </row>
    <row r="20" spans="1:31" ht="13.8" hidden="1" thickBot="1">
      <c r="A20" s="8" t="s">
        <v>175</v>
      </c>
      <c r="B20" s="426">
        <v>67</v>
      </c>
      <c r="C20" s="426">
        <v>62</v>
      </c>
      <c r="D20" s="426">
        <v>57</v>
      </c>
      <c r="E20" s="426">
        <v>77</v>
      </c>
      <c r="F20" s="426">
        <v>473</v>
      </c>
      <c r="G20" s="426">
        <v>468</v>
      </c>
      <c r="H20" s="427">
        <v>659</v>
      </c>
      <c r="I20" s="426">
        <v>851</v>
      </c>
      <c r="J20" s="426">
        <v>542</v>
      </c>
      <c r="K20" s="426">
        <v>270</v>
      </c>
      <c r="L20" s="426">
        <v>208</v>
      </c>
      <c r="M20" s="426">
        <v>174</v>
      </c>
      <c r="N20" s="428">
        <f t="shared" si="5"/>
        <v>3908</v>
      </c>
      <c r="O20" s="5" t="s">
        <v>3</v>
      </c>
      <c r="P20" s="9" t="s">
        <v>175</v>
      </c>
      <c r="Q20" s="420">
        <v>6</v>
      </c>
      <c r="R20" s="420">
        <v>25</v>
      </c>
      <c r="S20" s="420">
        <v>29</v>
      </c>
      <c r="T20" s="420">
        <v>4</v>
      </c>
      <c r="U20" s="420">
        <v>17</v>
      </c>
      <c r="V20" s="420">
        <v>19</v>
      </c>
      <c r="W20" s="420">
        <v>14</v>
      </c>
      <c r="X20" s="420">
        <v>37</v>
      </c>
      <c r="Y20" s="429">
        <v>76</v>
      </c>
      <c r="Z20" s="420">
        <v>34</v>
      </c>
      <c r="AA20" s="420">
        <v>17</v>
      </c>
      <c r="AB20" s="420">
        <v>18</v>
      </c>
      <c r="AC20" s="425">
        <f t="shared" si="6"/>
        <v>296</v>
      </c>
    </row>
    <row r="21" spans="1:31">
      <c r="A21" s="10"/>
      <c r="B21" s="144"/>
      <c r="C21" s="144"/>
      <c r="D21" s="144"/>
      <c r="E21" s="144"/>
      <c r="F21" s="144"/>
      <c r="G21" s="144"/>
      <c r="H21" s="144"/>
      <c r="I21" s="144"/>
      <c r="J21" s="144"/>
      <c r="K21" s="144"/>
      <c r="L21" s="144"/>
      <c r="M21" s="144"/>
      <c r="N21" s="11"/>
      <c r="O21" s="5"/>
      <c r="P21" s="12"/>
      <c r="Q21" s="145"/>
      <c r="R21" s="145"/>
      <c r="S21" s="145"/>
      <c r="T21" s="145"/>
      <c r="U21" s="145"/>
      <c r="V21" s="145"/>
      <c r="W21" s="145"/>
      <c r="X21" s="145"/>
      <c r="Y21" s="145"/>
      <c r="Z21" s="145"/>
      <c r="AA21" s="145"/>
      <c r="AB21" s="145"/>
      <c r="AC21" s="144"/>
    </row>
    <row r="22" spans="1:31" ht="13.5" customHeight="1">
      <c r="A22" s="750" t="s">
        <v>216</v>
      </c>
      <c r="B22" s="751"/>
      <c r="C22" s="751"/>
      <c r="D22" s="751"/>
      <c r="E22" s="751"/>
      <c r="F22" s="751"/>
      <c r="G22" s="751"/>
      <c r="H22" s="751"/>
      <c r="I22" s="751"/>
      <c r="J22" s="751"/>
      <c r="K22" s="751"/>
      <c r="L22" s="751"/>
      <c r="M22" s="751"/>
      <c r="N22" s="752"/>
      <c r="O22" s="5"/>
      <c r="P22" s="750" t="str">
        <f>+A22</f>
        <v>※2024年 第38週（9/16～9/22） 現在</v>
      </c>
      <c r="Q22" s="751"/>
      <c r="R22" s="751"/>
      <c r="S22" s="751"/>
      <c r="T22" s="751"/>
      <c r="U22" s="751"/>
      <c r="V22" s="751"/>
      <c r="W22" s="751"/>
      <c r="X22" s="751"/>
      <c r="Y22" s="751"/>
      <c r="Z22" s="751"/>
      <c r="AA22" s="751"/>
      <c r="AB22" s="751"/>
      <c r="AC22" s="752"/>
    </row>
    <row r="23" spans="1:31" ht="13.8" thickBot="1">
      <c r="A23" s="175" t="s">
        <v>41</v>
      </c>
      <c r="B23" s="5"/>
      <c r="C23" s="5"/>
      <c r="D23" s="5"/>
      <c r="E23" s="5"/>
      <c r="F23" s="5"/>
      <c r="G23" s="5" t="s">
        <v>17</v>
      </c>
      <c r="H23" s="5"/>
      <c r="I23" s="5"/>
      <c r="J23" s="5"/>
      <c r="K23" s="5"/>
      <c r="L23" s="5"/>
      <c r="M23" s="5"/>
      <c r="N23" s="14"/>
      <c r="O23" s="5"/>
      <c r="P23" s="176"/>
      <c r="Q23" s="5"/>
      <c r="R23" s="5"/>
      <c r="S23" s="5"/>
      <c r="T23" s="5"/>
      <c r="U23" s="5"/>
      <c r="V23" s="5"/>
      <c r="W23" s="5"/>
      <c r="X23" s="5"/>
      <c r="Y23" s="5"/>
      <c r="Z23" s="5"/>
      <c r="AA23" s="5"/>
      <c r="AB23" s="5"/>
      <c r="AC23" s="16"/>
    </row>
    <row r="24" spans="1:31" ht="33" customHeight="1" thickBot="1">
      <c r="A24" s="755" t="s">
        <v>176</v>
      </c>
      <c r="B24" s="756"/>
      <c r="C24" s="757"/>
      <c r="D24" s="753" t="s">
        <v>388</v>
      </c>
      <c r="E24" s="754"/>
      <c r="F24" s="5"/>
      <c r="G24" s="5" t="s">
        <v>17</v>
      </c>
      <c r="H24" s="5"/>
      <c r="I24" s="5"/>
      <c r="J24" s="5"/>
      <c r="K24" s="5"/>
      <c r="L24" s="5"/>
      <c r="M24" s="5"/>
      <c r="N24" s="14"/>
      <c r="O24" s="67" t="s">
        <v>17</v>
      </c>
      <c r="P24" s="93"/>
      <c r="Q24" s="430" t="s">
        <v>177</v>
      </c>
      <c r="R24" s="736" t="s">
        <v>205</v>
      </c>
      <c r="S24" s="737"/>
      <c r="T24" s="738"/>
      <c r="U24" s="5"/>
      <c r="V24" s="5"/>
      <c r="W24" s="5"/>
      <c r="X24" s="5"/>
      <c r="Y24" s="5"/>
      <c r="Z24" s="5"/>
      <c r="AA24" s="5"/>
      <c r="AB24" s="5"/>
      <c r="AC24" s="16"/>
      <c r="AE24" s="1" t="s">
        <v>208</v>
      </c>
    </row>
    <row r="25" spans="1:31" ht="15" customHeight="1">
      <c r="A25" s="13"/>
      <c r="B25" s="5"/>
      <c r="C25" s="5"/>
      <c r="D25" s="5" t="s">
        <v>3</v>
      </c>
      <c r="E25" s="5"/>
      <c r="F25" s="5"/>
      <c r="G25" s="5"/>
      <c r="H25" s="5"/>
      <c r="I25" s="5"/>
      <c r="J25" s="5"/>
      <c r="K25" s="5"/>
      <c r="L25" s="5"/>
      <c r="M25" s="5"/>
      <c r="N25" s="14"/>
      <c r="O25" s="67" t="s">
        <v>17</v>
      </c>
      <c r="P25" s="92"/>
      <c r="Q25" s="5"/>
      <c r="R25" s="5"/>
      <c r="S25" s="5"/>
      <c r="T25" s="5"/>
      <c r="U25" s="5"/>
      <c r="V25" s="5"/>
      <c r="W25" s="5"/>
      <c r="X25" s="5"/>
      <c r="Y25" s="5"/>
      <c r="Z25" s="5"/>
      <c r="AA25" s="5"/>
      <c r="AB25" s="5"/>
      <c r="AC25" s="16"/>
    </row>
    <row r="26" spans="1:31" ht="9" customHeight="1">
      <c r="A26" s="13"/>
      <c r="B26" s="5"/>
      <c r="C26" s="5"/>
      <c r="D26" s="5"/>
      <c r="E26" s="5"/>
      <c r="F26" s="5"/>
      <c r="G26" s="5"/>
      <c r="H26" s="5"/>
      <c r="I26" s="5"/>
      <c r="J26" s="5"/>
      <c r="K26" s="5"/>
      <c r="L26" s="5"/>
      <c r="M26" s="5"/>
      <c r="N26" s="14"/>
      <c r="O26" s="67" t="s">
        <v>17</v>
      </c>
      <c r="P26" s="15"/>
      <c r="Q26" s="5"/>
      <c r="R26" s="5"/>
      <c r="S26" s="5"/>
      <c r="T26" s="5"/>
      <c r="U26" s="5"/>
      <c r="V26" s="5"/>
      <c r="W26" s="5"/>
      <c r="X26" s="5"/>
      <c r="Y26" s="5"/>
      <c r="Z26" s="5"/>
      <c r="AA26" s="5"/>
      <c r="AB26" s="5"/>
      <c r="AC26" s="16"/>
    </row>
    <row r="27" spans="1:31">
      <c r="A27" s="13"/>
      <c r="B27" s="5"/>
      <c r="C27" s="5"/>
      <c r="D27" s="5"/>
      <c r="E27" s="5"/>
      <c r="F27" s="5"/>
      <c r="G27" s="5"/>
      <c r="H27" s="5"/>
      <c r="I27" s="5"/>
      <c r="J27" s="5"/>
      <c r="K27" s="5"/>
      <c r="L27" s="5"/>
      <c r="M27" s="5"/>
      <c r="N27" s="14"/>
      <c r="O27" s="5" t="s">
        <v>17</v>
      </c>
      <c r="P27" s="6"/>
      <c r="AC27" s="17"/>
    </row>
    <row r="28" spans="1:31">
      <c r="A28" s="13"/>
      <c r="B28" s="5"/>
      <c r="C28" s="5"/>
      <c r="D28" s="5"/>
      <c r="E28" s="5"/>
      <c r="F28" s="5"/>
      <c r="G28" s="5"/>
      <c r="H28" s="5"/>
      <c r="I28" s="5"/>
      <c r="J28" s="5"/>
      <c r="K28" s="5"/>
      <c r="L28" s="5"/>
      <c r="M28" s="5"/>
      <c r="N28" s="14"/>
      <c r="O28" s="5" t="s">
        <v>17</v>
      </c>
      <c r="P28" s="6"/>
      <c r="AC28" s="17"/>
    </row>
    <row r="29" spans="1:31">
      <c r="A29" s="13"/>
      <c r="B29" s="5"/>
      <c r="C29" s="5"/>
      <c r="D29" s="5"/>
      <c r="E29" s="5"/>
      <c r="F29" s="5"/>
      <c r="G29" s="5"/>
      <c r="H29" s="5"/>
      <c r="I29" s="5"/>
      <c r="J29" s="5"/>
      <c r="K29" s="5"/>
      <c r="L29" s="5"/>
      <c r="M29" s="5"/>
      <c r="N29" s="14"/>
      <c r="O29" s="5" t="s">
        <v>17</v>
      </c>
      <c r="P29" s="6"/>
      <c r="AC29" s="17"/>
      <c r="AD29" s="100"/>
    </row>
    <row r="30" spans="1:31">
      <c r="A30" s="13"/>
      <c r="B30" s="5"/>
      <c r="C30" s="5"/>
      <c r="D30" s="5"/>
      <c r="E30" s="5"/>
      <c r="F30" s="5"/>
      <c r="G30" s="5"/>
      <c r="H30" s="5"/>
      <c r="I30" s="5"/>
      <c r="J30" s="5"/>
      <c r="K30" s="5"/>
      <c r="L30" s="5"/>
      <c r="M30" s="5"/>
      <c r="N30" s="14"/>
      <c r="O30" s="5"/>
      <c r="P30" s="6"/>
      <c r="AC30" s="17"/>
    </row>
    <row r="31" spans="1:31" ht="21.6">
      <c r="A31" s="193" t="s">
        <v>178</v>
      </c>
      <c r="B31" s="5"/>
      <c r="C31" s="5"/>
      <c r="D31" s="5"/>
      <c r="E31" s="5"/>
      <c r="F31" s="5"/>
      <c r="G31" s="5"/>
      <c r="H31" s="5"/>
      <c r="I31" s="5"/>
      <c r="J31" s="5"/>
      <c r="K31" s="5"/>
      <c r="L31" s="5"/>
      <c r="M31" s="5"/>
      <c r="N31" s="14"/>
      <c r="O31" s="5"/>
      <c r="P31" s="6"/>
      <c r="AC31" s="17"/>
    </row>
    <row r="32" spans="1:31" ht="13.8" thickBot="1">
      <c r="A32" s="18"/>
      <c r="B32" s="19"/>
      <c r="C32" s="19"/>
      <c r="D32" s="19"/>
      <c r="E32" s="19"/>
      <c r="F32" s="19"/>
      <c r="G32" s="19"/>
      <c r="H32" s="19"/>
      <c r="I32" s="19"/>
      <c r="J32" s="19"/>
      <c r="K32" s="19"/>
      <c r="L32" s="19"/>
      <c r="M32" s="19"/>
      <c r="N32" s="20"/>
      <c r="O32" s="5"/>
      <c r="P32" s="21"/>
      <c r="Q32" s="22"/>
      <c r="R32" s="22"/>
      <c r="S32" s="22"/>
      <c r="T32" s="22"/>
      <c r="U32" s="22"/>
      <c r="V32" s="22"/>
      <c r="W32" s="22"/>
      <c r="X32" s="22"/>
      <c r="Y32" s="22"/>
      <c r="Z32" s="22"/>
      <c r="AA32" s="22"/>
      <c r="AB32" s="22"/>
      <c r="AC32" s="23"/>
    </row>
    <row r="33" spans="1:29">
      <c r="A33" s="431"/>
      <c r="C33" s="5"/>
      <c r="D33" s="5"/>
      <c r="E33" s="5"/>
      <c r="F33" s="5"/>
      <c r="G33" s="5"/>
      <c r="H33" s="5"/>
      <c r="I33" s="5"/>
      <c r="J33" s="5"/>
      <c r="K33" s="5"/>
      <c r="L33" s="5"/>
      <c r="M33" s="5"/>
      <c r="N33" s="5"/>
      <c r="O33" s="5"/>
    </row>
    <row r="34" spans="1:29">
      <c r="O34" s="5"/>
    </row>
    <row r="35" spans="1:29">
      <c r="K35" s="146" t="s">
        <v>3</v>
      </c>
      <c r="O35" s="5"/>
    </row>
    <row r="36" spans="1:29">
      <c r="O36" s="5"/>
    </row>
    <row r="37" spans="1:29">
      <c r="O37" s="5"/>
    </row>
    <row r="38" spans="1:29">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row>
    <row r="39" spans="1:29">
      <c r="Q39" s="75" t="s">
        <v>179</v>
      </c>
      <c r="R39" s="75"/>
      <c r="S39" s="75"/>
      <c r="T39" s="75"/>
      <c r="U39" s="75"/>
      <c r="V39" s="75"/>
      <c r="W39" s="75"/>
      <c r="X39" s="75"/>
    </row>
    <row r="40" spans="1:29">
      <c r="Q40" s="75" t="s">
        <v>180</v>
      </c>
      <c r="R40" s="75"/>
      <c r="S40" s="75"/>
      <c r="T40" s="75"/>
      <c r="U40" s="75"/>
      <c r="V40" s="75"/>
      <c r="W40" s="75"/>
      <c r="X40" s="75"/>
    </row>
  </sheetData>
  <mergeCells count="9">
    <mergeCell ref="R24:T24"/>
    <mergeCell ref="A1:N1"/>
    <mergeCell ref="P1:AC1"/>
    <mergeCell ref="A2:N2"/>
    <mergeCell ref="P2:AC2"/>
    <mergeCell ref="A22:N22"/>
    <mergeCell ref="P22:AC22"/>
    <mergeCell ref="D24:E24"/>
    <mergeCell ref="A24:C24"/>
  </mergeCells>
  <phoneticPr fontId="84"/>
  <pageMargins left="0.75" right="0.75" top="1" bottom="1" header="0.51200000000000001" footer="0.51200000000000001"/>
  <pageSetup paperSize="9" scale="44" orientation="portrait" horizontalDpi="1200" verticalDpi="1200"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6CDF-B498-48B9-BEC1-BF904EFF0737}">
  <sheetPr codeName="Sheet9">
    <tabColor rgb="FFFF0000"/>
  </sheetPr>
  <dimension ref="A1:G33"/>
  <sheetViews>
    <sheetView view="pageBreakPreview" topLeftCell="B1" zoomScaleNormal="112" zoomScaleSheetLayoutView="100" workbookViewId="0">
      <selection activeCell="D20" sqref="D20"/>
    </sheetView>
  </sheetViews>
  <sheetFormatPr defaultColWidth="9" defaultRowHeight="13.2"/>
  <cols>
    <col min="1" max="1" width="5" style="1" customWidth="1"/>
    <col min="2" max="2" width="25.77734375" style="58" customWidth="1"/>
    <col min="3" max="3" width="69.109375" style="1" customWidth="1"/>
    <col min="4" max="4" width="109.88671875" style="1" customWidth="1"/>
    <col min="5" max="5" width="3.88671875" style="1" customWidth="1"/>
    <col min="6" max="16384" width="9" style="1"/>
  </cols>
  <sheetData>
    <row r="1" spans="1:7" ht="18.75" customHeight="1">
      <c r="B1" s="58" t="s">
        <v>126</v>
      </c>
      <c r="D1" s="501" t="str">
        <f>+D23</f>
        <v>対前週
インフルエンザ 　　     　     8%   増加
新型コロナウイルス        -21% 　減少</v>
      </c>
    </row>
    <row r="2" spans="1:7" ht="17.25" customHeight="1" thickBot="1">
      <c r="B2" t="s">
        <v>376</v>
      </c>
      <c r="D2" s="763"/>
      <c r="E2" s="712"/>
    </row>
    <row r="3" spans="1:7" ht="16.5" customHeight="1" thickBot="1">
      <c r="B3" s="346" t="s">
        <v>127</v>
      </c>
      <c r="C3" s="347" t="s">
        <v>128</v>
      </c>
      <c r="D3" s="83" t="s">
        <v>129</v>
      </c>
    </row>
    <row r="4" spans="1:7" ht="17.25" customHeight="1" thickBot="1">
      <c r="B4" s="348" t="s">
        <v>130</v>
      </c>
      <c r="C4" s="349" t="s">
        <v>210</v>
      </c>
      <c r="D4" s="59"/>
    </row>
    <row r="5" spans="1:7" ht="17.25" customHeight="1">
      <c r="B5" s="764" t="s">
        <v>131</v>
      </c>
      <c r="C5" s="767" t="s">
        <v>132</v>
      </c>
      <c r="D5" s="768"/>
    </row>
    <row r="6" spans="1:7" ht="19.2" customHeight="1">
      <c r="B6" s="765"/>
      <c r="C6" s="769" t="s">
        <v>133</v>
      </c>
      <c r="D6" s="770"/>
      <c r="G6" s="94"/>
    </row>
    <row r="7" spans="1:7" ht="19.95" customHeight="1">
      <c r="B7" s="765"/>
      <c r="C7" s="111" t="s">
        <v>134</v>
      </c>
      <c r="D7" s="112"/>
      <c r="G7" s="94"/>
    </row>
    <row r="8" spans="1:7" ht="25.2" customHeight="1" thickBot="1">
      <c r="B8" s="766"/>
      <c r="C8" s="96" t="s">
        <v>135</v>
      </c>
      <c r="D8" s="95"/>
      <c r="G8" s="94"/>
    </row>
    <row r="9" spans="1:7" ht="46.2" customHeight="1" thickBot="1">
      <c r="B9" s="350" t="s">
        <v>136</v>
      </c>
      <c r="C9" s="771" t="s">
        <v>377</v>
      </c>
      <c r="D9" s="772"/>
    </row>
    <row r="10" spans="1:7" ht="83.4" customHeight="1" thickBot="1">
      <c r="B10" s="351" t="s">
        <v>137</v>
      </c>
      <c r="C10" s="773" t="s">
        <v>378</v>
      </c>
      <c r="D10" s="774"/>
    </row>
    <row r="11" spans="1:7" ht="63" customHeight="1" thickBot="1">
      <c r="B11" s="60"/>
      <c r="C11" s="352" t="s">
        <v>379</v>
      </c>
      <c r="D11" s="353" t="s">
        <v>382</v>
      </c>
      <c r="F11" s="1" t="s">
        <v>17</v>
      </c>
    </row>
    <row r="12" spans="1:7" ht="37.950000000000003" customHeight="1" thickBot="1">
      <c r="B12" s="350" t="s">
        <v>380</v>
      </c>
      <c r="C12" s="773" t="s">
        <v>381</v>
      </c>
      <c r="D12" s="774"/>
    </row>
    <row r="13" spans="1:7" ht="103.8" customHeight="1" thickBot="1">
      <c r="B13" s="354" t="s">
        <v>138</v>
      </c>
      <c r="C13" s="355" t="s">
        <v>383</v>
      </c>
      <c r="D13" s="356" t="s">
        <v>384</v>
      </c>
      <c r="F13" t="s">
        <v>3</v>
      </c>
    </row>
    <row r="14" spans="1:7" ht="66" customHeight="1" thickBot="1">
      <c r="A14" t="s">
        <v>41</v>
      </c>
      <c r="B14" s="357" t="s">
        <v>139</v>
      </c>
      <c r="C14" s="761" t="s">
        <v>385</v>
      </c>
      <c r="D14" s="762"/>
    </row>
    <row r="15" spans="1:7" ht="17.25" customHeight="1"/>
    <row r="16" spans="1:7" ht="17.25" customHeight="1">
      <c r="B16" s="758" t="s">
        <v>140</v>
      </c>
      <c r="C16" s="174"/>
      <c r="D16" s="1" t="s">
        <v>41</v>
      </c>
    </row>
    <row r="17" spans="2:5">
      <c r="B17" s="758"/>
      <c r="C17"/>
    </row>
    <row r="18" spans="2:5">
      <c r="B18" s="758"/>
      <c r="E18" s="1" t="s">
        <v>17</v>
      </c>
    </row>
    <row r="19" spans="2:5">
      <c r="B19" s="758"/>
    </row>
    <row r="20" spans="2:5">
      <c r="B20" s="758"/>
    </row>
    <row r="21" spans="2:5" ht="16.2">
      <c r="B21" s="758"/>
      <c r="D21" s="243" t="s">
        <v>141</v>
      </c>
    </row>
    <row r="22" spans="2:5">
      <c r="B22" s="758"/>
    </row>
    <row r="23" spans="2:5">
      <c r="B23" s="758"/>
      <c r="D23" s="759" t="s">
        <v>375</v>
      </c>
    </row>
    <row r="24" spans="2:5">
      <c r="B24" s="758"/>
      <c r="D24" s="760"/>
    </row>
    <row r="25" spans="2:5">
      <c r="B25" s="758"/>
      <c r="D25" s="760"/>
    </row>
    <row r="26" spans="2:5">
      <c r="B26" s="758"/>
      <c r="D26" s="760"/>
    </row>
    <row r="27" spans="2:5">
      <c r="B27" s="758"/>
      <c r="D27" s="760"/>
    </row>
    <row r="28" spans="2:5">
      <c r="B28" s="758"/>
    </row>
    <row r="29" spans="2:5">
      <c r="B29" s="758"/>
      <c r="D29" s="1" t="s">
        <v>41</v>
      </c>
    </row>
    <row r="30" spans="2:5">
      <c r="B30" s="758"/>
      <c r="D30" s="1" t="s">
        <v>41</v>
      </c>
    </row>
    <row r="31" spans="2:5">
      <c r="B31" s="758"/>
    </row>
    <row r="32" spans="2:5">
      <c r="B32" s="758"/>
    </row>
    <row r="33" spans="2:2">
      <c r="B33" s="758"/>
    </row>
  </sheetData>
  <mergeCells count="10">
    <mergeCell ref="B16:B33"/>
    <mergeCell ref="D23:D27"/>
    <mergeCell ref="C14:D14"/>
    <mergeCell ref="D2:E2"/>
    <mergeCell ref="B5:B8"/>
    <mergeCell ref="C5:D5"/>
    <mergeCell ref="C6:D6"/>
    <mergeCell ref="C9:D9"/>
    <mergeCell ref="C10:D10"/>
    <mergeCell ref="C12:D12"/>
  </mergeCells>
  <phoneticPr fontId="84"/>
  <hyperlinks>
    <hyperlink ref="C6" r:id="rId1" location="h2_1" xr:uid="{B5E764AE-5943-4A97-AD1C-025941C051BF}"/>
  </hyperlinks>
  <pageMargins left="0.7" right="0.7" top="0.75" bottom="0.75" header="0.3" footer="0.3"/>
  <pageSetup paperSize="9" scale="42" orientation="portrait" horizontalDpi="1200" verticalDpi="1200" r:id="rId2"/>
  <headerFooter alignWithMargins="0"/>
  <colBreaks count="1" manualBreakCount="1">
    <brk id="4" max="1048575" man="1"/>
  </col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61"/>
  <sheetViews>
    <sheetView view="pageBreakPreview" zoomScale="110" zoomScaleNormal="100" zoomScaleSheetLayoutView="110" workbookViewId="0">
      <selection activeCell="F6" sqref="F6"/>
    </sheetView>
  </sheetViews>
  <sheetFormatPr defaultColWidth="9" defaultRowHeight="13.2"/>
  <cols>
    <col min="1" max="1" width="21.33203125" style="28" customWidth="1"/>
    <col min="2" max="2" width="19.88671875" style="28" customWidth="1"/>
    <col min="3" max="3" width="91.6640625" style="156" customWidth="1"/>
    <col min="4" max="4" width="14.44140625" style="29" customWidth="1"/>
    <col min="5" max="5" width="13.6640625" style="29" customWidth="1"/>
    <col min="6" max="6" width="13.88671875" style="1" customWidth="1"/>
    <col min="7" max="7" width="58.6640625" style="1" customWidth="1"/>
    <col min="8" max="10" width="9" style="1"/>
    <col min="11" max="11" width="14.109375" style="1" customWidth="1"/>
    <col min="12" max="16384" width="9" style="1"/>
  </cols>
  <sheetData>
    <row r="1" spans="1:5" ht="44.25" customHeight="1">
      <c r="A1" s="432" t="s">
        <v>230</v>
      </c>
      <c r="B1" s="457" t="s">
        <v>204</v>
      </c>
      <c r="C1" s="433" t="s">
        <v>389</v>
      </c>
      <c r="D1" s="434" t="s">
        <v>181</v>
      </c>
      <c r="E1" s="435" t="s">
        <v>182</v>
      </c>
    </row>
    <row r="2" spans="1:5" ht="23.4" customHeight="1">
      <c r="A2" s="555" t="s">
        <v>288</v>
      </c>
      <c r="B2" s="556" t="s">
        <v>289</v>
      </c>
      <c r="C2" s="557" t="s">
        <v>364</v>
      </c>
      <c r="D2" s="558">
        <v>45569</v>
      </c>
      <c r="E2" s="559">
        <v>45569</v>
      </c>
    </row>
    <row r="3" spans="1:5" ht="23.4" customHeight="1">
      <c r="A3" s="560" t="s">
        <v>288</v>
      </c>
      <c r="B3" s="561" t="s">
        <v>290</v>
      </c>
      <c r="C3" s="562" t="s">
        <v>365</v>
      </c>
      <c r="D3" s="563">
        <v>45569</v>
      </c>
      <c r="E3" s="564">
        <v>45569</v>
      </c>
    </row>
    <row r="4" spans="1:5" ht="23.4" customHeight="1">
      <c r="A4" s="581" t="s">
        <v>291</v>
      </c>
      <c r="B4" s="582" t="s">
        <v>292</v>
      </c>
      <c r="C4" s="583" t="s">
        <v>366</v>
      </c>
      <c r="D4" s="584">
        <v>45568</v>
      </c>
      <c r="E4" s="585">
        <v>45569</v>
      </c>
    </row>
    <row r="5" spans="1:5" ht="23.4" customHeight="1">
      <c r="A5" s="581" t="s">
        <v>293</v>
      </c>
      <c r="B5" s="582" t="s">
        <v>294</v>
      </c>
      <c r="C5" s="583" t="s">
        <v>367</v>
      </c>
      <c r="D5" s="584">
        <v>45568</v>
      </c>
      <c r="E5" s="585">
        <v>45569</v>
      </c>
    </row>
    <row r="6" spans="1:5" ht="23.4" customHeight="1">
      <c r="A6" s="560" t="s">
        <v>295</v>
      </c>
      <c r="B6" s="561" t="s">
        <v>296</v>
      </c>
      <c r="C6" s="562" t="s">
        <v>368</v>
      </c>
      <c r="D6" s="563">
        <v>45568</v>
      </c>
      <c r="E6" s="565">
        <v>45569</v>
      </c>
    </row>
    <row r="7" spans="1:5" ht="23.4" customHeight="1">
      <c r="A7" s="581" t="s">
        <v>288</v>
      </c>
      <c r="B7" s="582" t="s">
        <v>297</v>
      </c>
      <c r="C7" s="583" t="s">
        <v>369</v>
      </c>
      <c r="D7" s="584">
        <v>45568</v>
      </c>
      <c r="E7" s="585">
        <v>45569</v>
      </c>
    </row>
    <row r="8" spans="1:5" ht="23.4" customHeight="1">
      <c r="A8" s="560" t="s">
        <v>288</v>
      </c>
      <c r="B8" s="561" t="s">
        <v>298</v>
      </c>
      <c r="C8" s="562" t="s">
        <v>370</v>
      </c>
      <c r="D8" s="563">
        <v>45568</v>
      </c>
      <c r="E8" s="565">
        <v>45569</v>
      </c>
    </row>
    <row r="9" spans="1:5" ht="23.4" customHeight="1">
      <c r="A9" s="560" t="s">
        <v>293</v>
      </c>
      <c r="B9" s="561" t="s">
        <v>299</v>
      </c>
      <c r="C9" s="562" t="s">
        <v>371</v>
      </c>
      <c r="D9" s="563">
        <v>45568</v>
      </c>
      <c r="E9" s="565">
        <v>45569</v>
      </c>
    </row>
    <row r="10" spans="1:5" ht="23.4" customHeight="1">
      <c r="A10" s="560" t="s">
        <v>288</v>
      </c>
      <c r="B10" s="561" t="s">
        <v>300</v>
      </c>
      <c r="C10" s="562" t="s">
        <v>372</v>
      </c>
      <c r="D10" s="563">
        <v>45568</v>
      </c>
      <c r="E10" s="565">
        <v>45569</v>
      </c>
    </row>
    <row r="11" spans="1:5" ht="23.4" customHeight="1">
      <c r="A11" s="571" t="s">
        <v>288</v>
      </c>
      <c r="B11" s="572" t="s">
        <v>301</v>
      </c>
      <c r="C11" s="573" t="s">
        <v>302</v>
      </c>
      <c r="D11" s="574">
        <v>45567</v>
      </c>
      <c r="E11" s="576">
        <v>45568</v>
      </c>
    </row>
    <row r="12" spans="1:5" ht="23.4" customHeight="1">
      <c r="A12" s="581" t="s">
        <v>291</v>
      </c>
      <c r="B12" s="582" t="s">
        <v>303</v>
      </c>
      <c r="C12" s="583" t="s">
        <v>304</v>
      </c>
      <c r="D12" s="584">
        <v>45567</v>
      </c>
      <c r="E12" s="585">
        <v>45568</v>
      </c>
    </row>
    <row r="13" spans="1:5" ht="23.4" customHeight="1">
      <c r="A13" s="566" t="s">
        <v>288</v>
      </c>
      <c r="B13" s="567" t="s">
        <v>305</v>
      </c>
      <c r="C13" s="568" t="s">
        <v>306</v>
      </c>
      <c r="D13" s="569">
        <v>45567</v>
      </c>
      <c r="E13" s="570">
        <v>45568</v>
      </c>
    </row>
    <row r="14" spans="1:5" ht="23.4" customHeight="1">
      <c r="A14" s="586" t="s">
        <v>295</v>
      </c>
      <c r="B14" s="587" t="s">
        <v>307</v>
      </c>
      <c r="C14" s="588" t="s">
        <v>308</v>
      </c>
      <c r="D14" s="589">
        <v>45567</v>
      </c>
      <c r="E14" s="590">
        <v>45567</v>
      </c>
    </row>
    <row r="15" spans="1:5" ht="23.4" customHeight="1">
      <c r="A15" s="491" t="s">
        <v>288</v>
      </c>
      <c r="B15" s="492" t="s">
        <v>309</v>
      </c>
      <c r="C15" s="493" t="s">
        <v>310</v>
      </c>
      <c r="D15" s="494">
        <v>45567</v>
      </c>
      <c r="E15" s="495">
        <v>45567</v>
      </c>
    </row>
    <row r="16" spans="1:5" ht="23.4" customHeight="1">
      <c r="A16" s="555" t="s">
        <v>295</v>
      </c>
      <c r="B16" s="556" t="s">
        <v>311</v>
      </c>
      <c r="C16" s="557" t="s">
        <v>312</v>
      </c>
      <c r="D16" s="558">
        <v>45567</v>
      </c>
      <c r="E16" s="559">
        <v>45567</v>
      </c>
    </row>
    <row r="17" spans="1:5" ht="23.4" customHeight="1">
      <c r="A17" s="491" t="s">
        <v>288</v>
      </c>
      <c r="B17" s="492" t="s">
        <v>313</v>
      </c>
      <c r="C17" s="493" t="s">
        <v>314</v>
      </c>
      <c r="D17" s="494">
        <v>45566</v>
      </c>
      <c r="E17" s="495">
        <v>45567</v>
      </c>
    </row>
    <row r="18" spans="1:5" ht="23.4" customHeight="1">
      <c r="A18" s="531" t="s">
        <v>293</v>
      </c>
      <c r="B18" s="532" t="s">
        <v>315</v>
      </c>
      <c r="C18" s="533" t="s">
        <v>316</v>
      </c>
      <c r="D18" s="534">
        <v>45566</v>
      </c>
      <c r="E18" s="530">
        <v>45567</v>
      </c>
    </row>
    <row r="19" spans="1:5" ht="23.4" customHeight="1">
      <c r="A19" s="577" t="s">
        <v>288</v>
      </c>
      <c r="B19" s="578" t="s">
        <v>317</v>
      </c>
      <c r="C19" s="579" t="s">
        <v>318</v>
      </c>
      <c r="D19" s="580">
        <v>45566</v>
      </c>
      <c r="E19" s="575">
        <v>45567</v>
      </c>
    </row>
    <row r="20" spans="1:5" ht="23.4" customHeight="1">
      <c r="A20" s="571" t="s">
        <v>288</v>
      </c>
      <c r="B20" s="572" t="s">
        <v>319</v>
      </c>
      <c r="C20" s="573" t="s">
        <v>320</v>
      </c>
      <c r="D20" s="574">
        <v>45566</v>
      </c>
      <c r="E20" s="575">
        <v>45567</v>
      </c>
    </row>
    <row r="21" spans="1:5" ht="23.4" customHeight="1">
      <c r="A21" s="560" t="s">
        <v>288</v>
      </c>
      <c r="B21" s="561" t="s">
        <v>321</v>
      </c>
      <c r="C21" s="562" t="s">
        <v>322</v>
      </c>
      <c r="D21" s="563">
        <v>45566</v>
      </c>
      <c r="E21" s="564">
        <v>45567</v>
      </c>
    </row>
    <row r="22" spans="1:5" ht="23.4" customHeight="1">
      <c r="A22" s="560" t="s">
        <v>288</v>
      </c>
      <c r="B22" s="561" t="s">
        <v>323</v>
      </c>
      <c r="C22" s="562" t="s">
        <v>324</v>
      </c>
      <c r="D22" s="563">
        <v>45566</v>
      </c>
      <c r="E22" s="564">
        <v>45567</v>
      </c>
    </row>
    <row r="23" spans="1:5" ht="23.4" customHeight="1">
      <c r="A23" s="571" t="s">
        <v>288</v>
      </c>
      <c r="B23" s="572" t="s">
        <v>325</v>
      </c>
      <c r="C23" s="573" t="s">
        <v>326</v>
      </c>
      <c r="D23" s="574">
        <v>45565</v>
      </c>
      <c r="E23" s="575">
        <v>45566</v>
      </c>
    </row>
    <row r="24" spans="1:5" ht="23.4" customHeight="1">
      <c r="A24" s="596" t="s">
        <v>288</v>
      </c>
      <c r="B24" s="597" t="s">
        <v>327</v>
      </c>
      <c r="C24" s="598" t="s">
        <v>328</v>
      </c>
      <c r="D24" s="599">
        <v>45565</v>
      </c>
      <c r="E24" s="600">
        <v>45566</v>
      </c>
    </row>
    <row r="25" spans="1:5" ht="23.4" customHeight="1">
      <c r="A25" s="581" t="s">
        <v>288</v>
      </c>
      <c r="B25" s="582" t="s">
        <v>329</v>
      </c>
      <c r="C25" s="583" t="s">
        <v>330</v>
      </c>
      <c r="D25" s="584">
        <v>45565</v>
      </c>
      <c r="E25" s="591">
        <v>45566</v>
      </c>
    </row>
    <row r="26" spans="1:5" ht="23.4" customHeight="1">
      <c r="A26" s="560" t="s">
        <v>288</v>
      </c>
      <c r="B26" s="561" t="s">
        <v>331</v>
      </c>
      <c r="C26" s="562" t="s">
        <v>332</v>
      </c>
      <c r="D26" s="563">
        <v>45565</v>
      </c>
      <c r="E26" s="564">
        <v>45566</v>
      </c>
    </row>
    <row r="27" spans="1:5" ht="23.4" customHeight="1">
      <c r="A27" s="581" t="s">
        <v>288</v>
      </c>
      <c r="B27" s="582" t="s">
        <v>333</v>
      </c>
      <c r="C27" s="583" t="s">
        <v>334</v>
      </c>
      <c r="D27" s="584">
        <v>45565</v>
      </c>
      <c r="E27" s="591">
        <v>45566</v>
      </c>
    </row>
    <row r="28" spans="1:5" ht="23.4" customHeight="1">
      <c r="A28" s="596" t="s">
        <v>288</v>
      </c>
      <c r="B28" s="597" t="s">
        <v>335</v>
      </c>
      <c r="C28" s="598" t="s">
        <v>336</v>
      </c>
      <c r="D28" s="599">
        <v>45565</v>
      </c>
      <c r="E28" s="600">
        <v>45566</v>
      </c>
    </row>
    <row r="29" spans="1:5" ht="23.4" customHeight="1">
      <c r="A29" s="560" t="s">
        <v>295</v>
      </c>
      <c r="B29" s="561" t="s">
        <v>337</v>
      </c>
      <c r="C29" s="562" t="s">
        <v>338</v>
      </c>
      <c r="D29" s="563">
        <v>45565</v>
      </c>
      <c r="E29" s="564">
        <v>45566</v>
      </c>
    </row>
    <row r="30" spans="1:5" ht="23.4" customHeight="1">
      <c r="A30" s="577" t="s">
        <v>295</v>
      </c>
      <c r="B30" s="578" t="s">
        <v>339</v>
      </c>
      <c r="C30" s="579" t="s">
        <v>340</v>
      </c>
      <c r="D30" s="580">
        <v>45563</v>
      </c>
      <c r="E30" s="575">
        <v>45565</v>
      </c>
    </row>
    <row r="31" spans="1:5" ht="23.4" customHeight="1">
      <c r="A31" s="592" t="s">
        <v>288</v>
      </c>
      <c r="B31" s="593" t="s">
        <v>341</v>
      </c>
      <c r="C31" s="594" t="s">
        <v>342</v>
      </c>
      <c r="D31" s="595">
        <v>45563</v>
      </c>
      <c r="E31" s="591">
        <v>45565</v>
      </c>
    </row>
    <row r="32" spans="1:5" ht="23.4" customHeight="1">
      <c r="A32" s="571" t="s">
        <v>288</v>
      </c>
      <c r="B32" s="572" t="s">
        <v>343</v>
      </c>
      <c r="C32" s="573" t="s">
        <v>344</v>
      </c>
      <c r="D32" s="574">
        <v>45563</v>
      </c>
      <c r="E32" s="576">
        <v>45565</v>
      </c>
    </row>
    <row r="33" spans="1:11" ht="23.4" customHeight="1">
      <c r="A33" s="571" t="s">
        <v>288</v>
      </c>
      <c r="B33" s="572" t="s">
        <v>345</v>
      </c>
      <c r="C33" s="573" t="s">
        <v>346</v>
      </c>
      <c r="D33" s="574">
        <v>45563</v>
      </c>
      <c r="E33" s="576">
        <v>45565</v>
      </c>
    </row>
    <row r="34" spans="1:11" ht="23.4" customHeight="1">
      <c r="A34" s="496" t="s">
        <v>288</v>
      </c>
      <c r="B34" s="497" t="s">
        <v>319</v>
      </c>
      <c r="C34" s="498" t="s">
        <v>347</v>
      </c>
      <c r="D34" s="499">
        <v>45562</v>
      </c>
      <c r="E34" s="500">
        <v>45565</v>
      </c>
    </row>
    <row r="35" spans="1:11" ht="23.4" customHeight="1">
      <c r="A35" s="496" t="s">
        <v>293</v>
      </c>
      <c r="B35" s="497" t="s">
        <v>348</v>
      </c>
      <c r="C35" s="498" t="s">
        <v>349</v>
      </c>
      <c r="D35" s="499">
        <v>45562</v>
      </c>
      <c r="E35" s="500">
        <v>45565</v>
      </c>
    </row>
    <row r="36" spans="1:11" ht="23.4" customHeight="1">
      <c r="A36" s="581" t="s">
        <v>288</v>
      </c>
      <c r="B36" s="582" t="s">
        <v>350</v>
      </c>
      <c r="C36" s="583" t="s">
        <v>351</v>
      </c>
      <c r="D36" s="584">
        <v>45562</v>
      </c>
      <c r="E36" s="585">
        <v>45565</v>
      </c>
    </row>
    <row r="37" spans="1:11" ht="23.4" customHeight="1">
      <c r="A37" s="496" t="s">
        <v>288</v>
      </c>
      <c r="B37" s="497" t="s">
        <v>352</v>
      </c>
      <c r="C37" s="498" t="s">
        <v>353</v>
      </c>
      <c r="D37" s="499">
        <v>45562</v>
      </c>
      <c r="E37" s="500">
        <v>45565</v>
      </c>
    </row>
    <row r="38" spans="1:11" ht="23.4" customHeight="1">
      <c r="A38" s="581" t="s">
        <v>288</v>
      </c>
      <c r="B38" s="582" t="s">
        <v>354</v>
      </c>
      <c r="C38" s="583" t="s">
        <v>355</v>
      </c>
      <c r="D38" s="584">
        <v>45562</v>
      </c>
      <c r="E38" s="585">
        <v>45565</v>
      </c>
    </row>
    <row r="39" spans="1:11" ht="23.4" customHeight="1">
      <c r="A39" s="581" t="s">
        <v>293</v>
      </c>
      <c r="B39" s="582" t="s">
        <v>356</v>
      </c>
      <c r="C39" s="583" t="s">
        <v>357</v>
      </c>
      <c r="D39" s="584">
        <v>45562</v>
      </c>
      <c r="E39" s="585">
        <v>45565</v>
      </c>
    </row>
    <row r="40" spans="1:11" ht="23.4" customHeight="1">
      <c r="A40" s="560" t="s">
        <v>288</v>
      </c>
      <c r="B40" s="561" t="s">
        <v>358</v>
      </c>
      <c r="C40" s="562" t="s">
        <v>359</v>
      </c>
      <c r="D40" s="563">
        <v>45562</v>
      </c>
      <c r="E40" s="565">
        <v>45565</v>
      </c>
    </row>
    <row r="41" spans="1:11" ht="23.4" customHeight="1">
      <c r="A41" s="581" t="s">
        <v>288</v>
      </c>
      <c r="B41" s="582" t="s">
        <v>360</v>
      </c>
      <c r="C41" s="583" t="s">
        <v>361</v>
      </c>
      <c r="D41" s="584">
        <v>45562</v>
      </c>
      <c r="E41" s="585">
        <v>45565</v>
      </c>
    </row>
    <row r="42" spans="1:11" ht="23.4" customHeight="1">
      <c r="A42" s="571" t="s">
        <v>288</v>
      </c>
      <c r="B42" s="572" t="s">
        <v>362</v>
      </c>
      <c r="C42" s="573" t="s">
        <v>363</v>
      </c>
      <c r="D42" s="574">
        <v>45562</v>
      </c>
      <c r="E42" s="576">
        <v>45565</v>
      </c>
    </row>
    <row r="43" spans="1:11" ht="23.4" customHeight="1">
      <c r="A43" s="496"/>
      <c r="B43" s="497"/>
      <c r="C43" s="498"/>
      <c r="D43" s="499"/>
      <c r="E43" s="500"/>
    </row>
    <row r="44" spans="1:11" s="65" customFormat="1" ht="24" hidden="1" customHeight="1">
      <c r="A44" s="287"/>
      <c r="B44" s="287"/>
      <c r="C44" s="65" t="s">
        <v>183</v>
      </c>
      <c r="D44" s="459" t="s">
        <v>202</v>
      </c>
      <c r="E44" s="459" t="s">
        <v>203</v>
      </c>
    </row>
    <row r="45" spans="1:11" ht="20.25" customHeight="1">
      <c r="A45" s="25"/>
      <c r="B45" s="26"/>
      <c r="C45" s="436" t="s">
        <v>184</v>
      </c>
      <c r="D45" s="458"/>
      <c r="E45" s="458"/>
      <c r="J45" s="77"/>
      <c r="K45" s="77"/>
    </row>
    <row r="46" spans="1:11" ht="20.25" customHeight="1">
      <c r="A46" s="279" t="s">
        <v>185</v>
      </c>
      <c r="B46" s="280">
        <v>41</v>
      </c>
      <c r="C46" s="154"/>
      <c r="D46" s="27"/>
      <c r="E46" s="27"/>
      <c r="J46" s="77"/>
      <c r="K46" s="77"/>
    </row>
    <row r="47" spans="1:11" ht="20.25" customHeight="1">
      <c r="A47" s="179"/>
      <c r="B47" s="265"/>
      <c r="C47" s="154"/>
      <c r="D47" s="27"/>
      <c r="E47" s="27"/>
      <c r="J47" s="77"/>
      <c r="K47" s="77"/>
    </row>
    <row r="48" spans="1:11" ht="20.25" customHeight="1">
      <c r="A48" s="1"/>
      <c r="B48" s="1"/>
      <c r="C48" s="266"/>
      <c r="D48" s="180"/>
      <c r="E48" s="180"/>
      <c r="J48" s="77"/>
      <c r="K48" s="77"/>
    </row>
    <row r="49" spans="1:5">
      <c r="A49" s="155" t="s">
        <v>186</v>
      </c>
      <c r="B49" s="155"/>
      <c r="C49" s="286"/>
      <c r="D49" s="181"/>
      <c r="E49" s="181"/>
    </row>
    <row r="50" spans="1:5">
      <c r="A50" s="775" t="s">
        <v>187</v>
      </c>
      <c r="B50" s="775"/>
      <c r="C50" s="776"/>
      <c r="D50" s="182"/>
      <c r="E50" s="182"/>
    </row>
    <row r="55" spans="1:5">
      <c r="A55" s="1"/>
      <c r="B55" s="1"/>
      <c r="C55" s="1"/>
      <c r="D55" s="1"/>
      <c r="E55" s="1"/>
    </row>
    <row r="56" spans="1:5">
      <c r="A56" s="1"/>
      <c r="B56" s="1"/>
      <c r="C56" s="1"/>
      <c r="D56" s="1"/>
      <c r="E56" s="1"/>
    </row>
    <row r="57" spans="1:5">
      <c r="A57" s="1"/>
      <c r="B57" s="1"/>
      <c r="C57" s="1"/>
      <c r="D57" s="1"/>
      <c r="E57" s="1"/>
    </row>
    <row r="58" spans="1:5">
      <c r="A58" s="1"/>
      <c r="B58" s="1"/>
      <c r="C58" s="1"/>
      <c r="D58" s="1"/>
      <c r="E58" s="1"/>
    </row>
    <row r="59" spans="1:5">
      <c r="A59" s="1"/>
      <c r="B59" s="1"/>
      <c r="C59" s="1"/>
      <c r="D59" s="1"/>
      <c r="E59" s="1"/>
    </row>
    <row r="60" spans="1:5">
      <c r="A60" s="1"/>
      <c r="B60" s="1"/>
      <c r="C60" s="1"/>
      <c r="D60" s="1"/>
      <c r="E60" s="1"/>
    </row>
    <row r="61" spans="1:5">
      <c r="A61" s="1"/>
      <c r="B61" s="1"/>
      <c r="C61" s="1"/>
      <c r="D61" s="1"/>
      <c r="E61" s="1"/>
    </row>
  </sheetData>
  <autoFilter ref="A1:E43" xr:uid="{00000000-0001-0000-0800-000000000000}"/>
  <mergeCells count="1">
    <mergeCell ref="A50:C50"/>
  </mergeCells>
  <phoneticPr fontId="29"/>
  <printOptions horizontalCentered="1" verticalCentered="1"/>
  <pageMargins left="0.64" right="0.39" top="0.98425196850393704" bottom="0.7" header="0.51181102362204722" footer="0.51181102362204722"/>
  <pageSetup paperSize="9" scale="28" orientation="landscape" horizontalDpi="300" verticalDpi="300" r:id="rId1"/>
  <headerFooter alignWithMargins="0"/>
  <colBreaks count="1" manualBreakCount="1">
    <brk id="5" max="29" man="1"/>
  </colBreak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ヘッドライン</vt:lpstr>
      <vt:lpstr>スポンサー公告</vt:lpstr>
      <vt:lpstr>39　ノロウイルス関連情報 </vt:lpstr>
      <vt:lpstr>39  衛生訓話 </vt:lpstr>
      <vt:lpstr>39　食中毒記事等 </vt:lpstr>
      <vt:lpstr>39 海外情報</vt:lpstr>
      <vt:lpstr>39　感染症統計</vt:lpstr>
      <vt:lpstr>38　感染症情報</vt:lpstr>
      <vt:lpstr>39　食品回収</vt:lpstr>
      <vt:lpstr>Sheet1</vt:lpstr>
      <vt:lpstr>39　食品表示</vt:lpstr>
      <vt:lpstr>39 残留農薬など</vt:lpstr>
      <vt:lpstr>'38　感染症情報'!Print_Area</vt:lpstr>
      <vt:lpstr>'39  衛生訓話 '!Print_Area</vt:lpstr>
      <vt:lpstr>'39　ノロウイルス関連情報 '!Print_Area</vt:lpstr>
      <vt:lpstr>'39 海外情報'!Print_Area</vt:lpstr>
      <vt:lpstr>'39　感染症統計'!Print_Area</vt:lpstr>
      <vt:lpstr>'39 残留農薬など'!Print_Area</vt:lpstr>
      <vt:lpstr>'39　食中毒記事等 '!Print_Area</vt:lpstr>
      <vt:lpstr>'39　食品回収'!Print_Area</vt:lpstr>
      <vt:lpstr>'39　食品表示'!Print_Area</vt:lpstr>
      <vt:lpstr>スポンサー公告!Print_Area</vt:lpstr>
      <vt:lpstr>'39　食中毒記事等 '!Print_Titles</vt:lpstr>
      <vt:lpstr>'39　食品表示'!Print_Titles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2017-11-10T10:38:10Z</dcterms:created>
  <dcterms:modified xsi:type="dcterms:W3CDTF">2024-10-06T06:00:10Z</dcterms:modified>
  <cp:category/>
  <cp:contentStatus/>
</cp:coreProperties>
</file>