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hidePivotFieldList="1"/>
  <xr:revisionPtr revIDLastSave="463" documentId="8_{922E48E7-6855-4CED-8D61-13920B9D368F}" xr6:coauthVersionLast="47" xr6:coauthVersionMax="47" xr10:uidLastSave="{64D25E56-B27A-420C-8C3E-452FAEF69C01}"/>
  <bookViews>
    <workbookView xWindow="-108" yWindow="-108" windowWidth="23256" windowHeight="12456" tabRatio="615" activeTab="2" xr2:uid="{00000000-000D-0000-FFFF-FFFF00000000}"/>
  </bookViews>
  <sheets>
    <sheet name="ヘッドライン" sheetId="78" r:id="rId1"/>
    <sheet name="スポンサー公告" sheetId="188" r:id="rId2"/>
    <sheet name="37　ノロウイルス関連情報 " sheetId="101" r:id="rId3"/>
    <sheet name="37  衛生訓話" sheetId="197" r:id="rId4"/>
    <sheet name="37　食中毒記事等 " sheetId="29" r:id="rId5"/>
    <sheet name="37 海外情報" sheetId="123" r:id="rId6"/>
    <sheet name="37　感染症統計" sheetId="125" r:id="rId7"/>
    <sheet name="35　感染症情報" sheetId="124" r:id="rId8"/>
    <sheet name="37　食品回収" sheetId="60" r:id="rId9"/>
    <sheet name="Sheet1" sheetId="170" state="hidden" r:id="rId10"/>
    <sheet name="37　食品表示" sheetId="156" r:id="rId11"/>
    <sheet name="37　 残留農薬など" sheetId="34" r:id="rId12"/>
  </sheets>
  <definedNames>
    <definedName name="_xlnm._FilterDatabase" localSheetId="2" hidden="1">'37　ノロウイルス関連情報 '!$A$22:$G$75</definedName>
    <definedName name="_xlnm._FilterDatabase" localSheetId="4" hidden="1">'37　食中毒記事等 '!$A$1:$D$1</definedName>
    <definedName name="_xlnm._FilterDatabase" localSheetId="8" hidden="1">'37　食品回収'!$A$1:$E$37</definedName>
    <definedName name="_xlnm._FilterDatabase" localSheetId="10" hidden="1">'37　食品表示'!$A$1:$C$1</definedName>
    <definedName name="_xlnm.Print_Area" localSheetId="7">'35　感染症情報'!$A$1:$D$33</definedName>
    <definedName name="_xlnm.Print_Area" localSheetId="3">'37  衛生訓話'!$A$1:$M$25</definedName>
    <definedName name="_xlnm.Print_Area" localSheetId="11">'37　 残留農薬など'!$A$1:$N$17</definedName>
    <definedName name="_xlnm.Print_Area" localSheetId="2">'37　ノロウイルス関連情報 '!$A$1:$N$84</definedName>
    <definedName name="_xlnm.Print_Area" localSheetId="5">'37 海外情報'!$A$1:$C$43</definedName>
    <definedName name="_xlnm.Print_Area" localSheetId="6">'37　感染症統計'!$A$1:$AC$38</definedName>
    <definedName name="_xlnm.Print_Area" localSheetId="4">'37　食中毒記事等 '!$A$1:$D$58</definedName>
    <definedName name="_xlnm.Print_Area" localSheetId="8">'37　食品回収'!$A$1:$E$45</definedName>
    <definedName name="_xlnm.Print_Area" localSheetId="10">'37　食品表示'!$A$1:$C$24</definedName>
    <definedName name="_xlnm.Print_Area" localSheetId="1">スポンサー公告!$A$1:$U$69</definedName>
    <definedName name="_xlnm.Print_Titles" localSheetId="4">'37　食中毒記事等 '!$1:$1</definedName>
    <definedName name="_xlnm.Print_Titles" localSheetId="10">'37　食品表示'!$1:$1</definedName>
    <definedName name="x__Hlk12648929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8" i="78" l="1"/>
  <c r="B69" i="101"/>
  <c r="B12" i="78"/>
  <c r="B13" i="78"/>
  <c r="I4" i="125"/>
  <c r="J4" i="125"/>
  <c r="X4" i="125"/>
  <c r="Y4" i="125"/>
  <c r="D1" i="124" l="1"/>
  <c r="G24" i="101"/>
  <c r="G25" i="101"/>
  <c r="B25" i="101" s="1"/>
  <c r="G26" i="101"/>
  <c r="B26" i="101" s="1"/>
  <c r="G27" i="101"/>
  <c r="B27" i="101" s="1"/>
  <c r="G28" i="101"/>
  <c r="B28" i="101" s="1"/>
  <c r="G29" i="101"/>
  <c r="B29" i="101" s="1"/>
  <c r="G30" i="101"/>
  <c r="B30" i="101" s="1"/>
  <c r="G31" i="101"/>
  <c r="B31" i="101" s="1"/>
  <c r="G32" i="101"/>
  <c r="B32" i="101" s="1"/>
  <c r="G33" i="101"/>
  <c r="B33" i="101" s="1"/>
  <c r="G34" i="101"/>
  <c r="B34" i="101" s="1"/>
  <c r="G35" i="101"/>
  <c r="B35" i="101" s="1"/>
  <c r="G36" i="101"/>
  <c r="B36" i="101" s="1"/>
  <c r="G37" i="101"/>
  <c r="B37" i="101" s="1"/>
  <c r="G38" i="101"/>
  <c r="B38" i="101" s="1"/>
  <c r="G39" i="101"/>
  <c r="B39" i="101" s="1"/>
  <c r="G40" i="101"/>
  <c r="B40" i="101" s="1"/>
  <c r="G41" i="101"/>
  <c r="B41" i="101" s="1"/>
  <c r="G42" i="101"/>
  <c r="B42" i="101" s="1"/>
  <c r="G43" i="101"/>
  <c r="B43" i="101" s="1"/>
  <c r="G44" i="101"/>
  <c r="B44" i="101" s="1"/>
  <c r="G45" i="101"/>
  <c r="B45" i="101" s="1"/>
  <c r="G46" i="101"/>
  <c r="B46" i="101" s="1"/>
  <c r="G47" i="101"/>
  <c r="B47" i="101" s="1"/>
  <c r="G48" i="101"/>
  <c r="B48" i="101" s="1"/>
  <c r="G49" i="101"/>
  <c r="B49" i="101" s="1"/>
  <c r="G50" i="101"/>
  <c r="B50" i="101" s="1"/>
  <c r="G51" i="101"/>
  <c r="B51" i="101" s="1"/>
  <c r="G52" i="101"/>
  <c r="B52" i="101" s="1"/>
  <c r="G53" i="101"/>
  <c r="B53" i="101" s="1"/>
  <c r="G54" i="101"/>
  <c r="B54" i="101" s="1"/>
  <c r="G55" i="101"/>
  <c r="B55" i="101" s="1"/>
  <c r="G56" i="101"/>
  <c r="B56" i="101" s="1"/>
  <c r="G57" i="101"/>
  <c r="B57" i="101" s="1"/>
  <c r="G58" i="101"/>
  <c r="B58" i="101" s="1"/>
  <c r="G59" i="101"/>
  <c r="B59" i="101" s="1"/>
  <c r="G60" i="101"/>
  <c r="B60" i="101" s="1"/>
  <c r="G61" i="101"/>
  <c r="B61" i="101" s="1"/>
  <c r="G62" i="101"/>
  <c r="B62" i="101" s="1"/>
  <c r="G63" i="101"/>
  <c r="B63" i="101" s="1"/>
  <c r="G64" i="101"/>
  <c r="B64" i="101" s="1"/>
  <c r="G65" i="101"/>
  <c r="B65" i="101" s="1"/>
  <c r="G66" i="101"/>
  <c r="B66" i="101" s="1"/>
  <c r="G67" i="101"/>
  <c r="B67" i="101" s="1"/>
  <c r="G68" i="101"/>
  <c r="B68" i="101" s="1"/>
  <c r="G69" i="101"/>
  <c r="G70" i="101"/>
  <c r="G23" i="101"/>
  <c r="M71" i="101"/>
  <c r="N71" i="101"/>
  <c r="G75" i="101"/>
  <c r="G74" i="101"/>
  <c r="G73" i="101"/>
  <c r="B10" i="78"/>
  <c r="H4" i="125"/>
  <c r="W4" i="125"/>
  <c r="N12" i="170"/>
  <c r="M75" i="101" l="1"/>
  <c r="B17" i="78"/>
  <c r="B16" i="78" l="1"/>
  <c r="B15" i="78"/>
  <c r="M3" i="170" l="1"/>
  <c r="U4" i="125" l="1"/>
  <c r="V4" i="125"/>
  <c r="O19" i="170" l="1"/>
  <c r="P19" i="170"/>
  <c r="Q19" i="170"/>
  <c r="R19" i="170"/>
  <c r="S19" i="170"/>
  <c r="N19" i="170"/>
  <c r="O12" i="170"/>
  <c r="P12" i="170"/>
  <c r="Q12" i="170"/>
  <c r="R12" i="170"/>
  <c r="S12" i="170"/>
  <c r="R24" i="170" l="1"/>
  <c r="P24" i="170"/>
  <c r="O24" i="170"/>
  <c r="S24" i="170"/>
  <c r="Q24" i="170"/>
  <c r="N24" i="170"/>
  <c r="B14" i="78"/>
  <c r="G4" i="170" l="1"/>
  <c r="E4" i="170"/>
  <c r="J4" i="170"/>
  <c r="F4" i="170"/>
  <c r="D4" i="170"/>
  <c r="I4" i="170"/>
  <c r="H4" i="170"/>
  <c r="T4" i="125"/>
  <c r="D4" i="125" l="1"/>
  <c r="Q4" i="125" l="1"/>
  <c r="B4" i="125"/>
  <c r="N8" i="125" l="1"/>
  <c r="AC8" i="125"/>
  <c r="B11" i="78" l="1"/>
  <c r="N9" i="125" l="1"/>
  <c r="N10" i="125"/>
  <c r="Z4" i="125" l="1"/>
  <c r="K4" i="125"/>
  <c r="G11" i="78" l="1"/>
  <c r="F4" i="125" l="1"/>
  <c r="E4" i="125"/>
  <c r="B24" i="101" l="1"/>
  <c r="R4" i="125" l="1"/>
  <c r="S4" i="125"/>
  <c r="AA4" i="125"/>
  <c r="AB4" i="125"/>
  <c r="C4" i="125"/>
  <c r="G4" i="125"/>
  <c r="L4" i="125"/>
  <c r="M4" i="125"/>
  <c r="P22" i="125" l="1"/>
  <c r="AC20" i="125"/>
  <c r="N20" i="125"/>
  <c r="AC19" i="125"/>
  <c r="N19" i="125"/>
  <c r="AC18" i="125"/>
  <c r="N18" i="125"/>
  <c r="AC17" i="125"/>
  <c r="N17" i="125"/>
  <c r="AC16" i="125"/>
  <c r="N16" i="125"/>
  <c r="AC15" i="125"/>
  <c r="N15" i="125"/>
  <c r="AC14" i="125"/>
  <c r="N14" i="125"/>
  <c r="AC13" i="125"/>
  <c r="N13" i="125"/>
  <c r="AC12" i="125"/>
  <c r="N12" i="125"/>
  <c r="AC11" i="125"/>
  <c r="N11" i="125"/>
  <c r="AC10" i="125"/>
  <c r="AC9" i="125"/>
  <c r="P4" i="125"/>
  <c r="AC4" i="125" l="1"/>
  <c r="N4" i="125"/>
  <c r="B23" i="101"/>
  <c r="F11" i="78" l="1"/>
  <c r="I74" i="101" l="1"/>
  <c r="I73" i="101"/>
  <c r="H11" i="78" s="1"/>
  <c r="K75" i="101"/>
  <c r="F75" i="10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9" authorId="0" shapeId="0" xr:uid="{C274F3AF-2F43-4CFC-B5B5-D182602AA288}">
      <text>
        <r>
          <rPr>
            <b/>
            <sz val="9"/>
            <color indexed="81"/>
            <rFont val="ＭＳ Ｐゴシック"/>
            <family val="3"/>
            <charset val="128"/>
          </rPr>
          <t>作成者:</t>
        </r>
        <r>
          <rPr>
            <sz val="9"/>
            <color indexed="81"/>
            <rFont val="ＭＳ Ｐゴシック"/>
            <family val="3"/>
            <charset val="128"/>
          </rPr>
          <t xml:space="preserve">
コロナ流行時期</t>
        </r>
      </text>
    </comment>
  </commentList>
</comments>
</file>

<file path=xl/sharedStrings.xml><?xml version="1.0" encoding="utf-8"?>
<sst xmlns="http://schemas.openxmlformats.org/spreadsheetml/2006/main" count="660" uniqueCount="449">
  <si>
    <t>皆様  週刊情報2024-10(9)を配信いたします</t>
    <phoneticPr fontId="5"/>
  </si>
  <si>
    <t>l</t>
    <phoneticPr fontId="32"/>
  </si>
  <si>
    <t>　　　　◆商業的目的を理由とする無断転用を禁止します</t>
    <phoneticPr fontId="5"/>
  </si>
  <si>
    <t xml:space="preserve"> </t>
    <phoneticPr fontId="5"/>
  </si>
  <si>
    <t>　　　　フード・セーフティー　http://www7b.biglobe.ne.jp/~food-safty/　　更新2023/12/10</t>
    <phoneticPr fontId="5"/>
  </si>
  <si>
    <t>　　　　◆配信停止・お客様情報の変更◆ 本メールへの返信でご連絡ください</t>
    <phoneticPr fontId="5"/>
  </si>
  <si>
    <t xml:space="preserve">　　週刊情報の概要 </t>
    <phoneticPr fontId="5"/>
  </si>
  <si>
    <t>************************************************************************</t>
    <phoneticPr fontId="5"/>
  </si>
  <si>
    <t>1.　食中毒</t>
    <rPh sb="3" eb="6">
      <t>ショクチュウドク</t>
    </rPh>
    <phoneticPr fontId="32"/>
  </si>
  <si>
    <t>2.　ノロウイルス</t>
    <phoneticPr fontId="32"/>
  </si>
  <si>
    <t xml:space="preserve"> 全国指数</t>
    <phoneticPr fontId="5"/>
  </si>
  <si>
    <t xml:space="preserve">3．残留農薬等  　　         </t>
    <phoneticPr fontId="5"/>
  </si>
  <si>
    <t xml:space="preserve">4．食品表示 　　   　      </t>
    <phoneticPr fontId="5"/>
  </si>
  <si>
    <t>5．海外情報              　</t>
    <phoneticPr fontId="5"/>
  </si>
  <si>
    <t>　　　　　　　　　　　　　=+'44　海外情報'!B18</t>
    <phoneticPr fontId="5"/>
  </si>
  <si>
    <t>　</t>
    <phoneticPr fontId="32"/>
  </si>
  <si>
    <t xml:space="preserve">6．感染症統計        </t>
    <phoneticPr fontId="5"/>
  </si>
  <si>
    <t>　</t>
    <phoneticPr fontId="5"/>
  </si>
  <si>
    <t>7．感染症情報       　    　</t>
    <phoneticPr fontId="5"/>
  </si>
  <si>
    <t>8．衛生訓話</t>
    <rPh sb="2" eb="4">
      <t>エイセイ</t>
    </rPh>
    <rPh sb="4" eb="6">
      <t>クンワ</t>
    </rPh>
    <phoneticPr fontId="5"/>
  </si>
  <si>
    <t>9．スポンサー広告</t>
    <rPh sb="7" eb="9">
      <t>コウコク</t>
    </rPh>
    <phoneticPr fontId="5"/>
  </si>
  <si>
    <t>　</t>
  </si>
  <si>
    <t>以下に貼り付け</t>
    <rPh sb="0" eb="2">
      <t>イカ</t>
    </rPh>
    <rPh sb="3" eb="4">
      <t>ハ</t>
    </rPh>
    <rPh sb="5" eb="6">
      <t>ツ</t>
    </rPh>
    <phoneticPr fontId="5"/>
  </si>
  <si>
    <t xml:space="preserve"> </t>
    <phoneticPr fontId="32"/>
  </si>
  <si>
    <t>飲食店で食中毒が発生したらどうなる？実際に起こりうるトラブル</t>
  </si>
  <si>
    <t>トップページ ＞ 食中毒が発生したらどうなる</t>
  </si>
  <si>
    <t>食中毒の危険性はどこでもあるもの</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</si>
  <si>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2"/>
  </si>
  <si>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</si>
  <si>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</si>
  <si>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</si>
  <si>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2"/>
  </si>
  <si>
    <t>保健所の検査が入る</t>
  </si>
  <si>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2"/>
  </si>
  <si>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</si>
  <si>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</si>
  <si>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2"/>
  </si>
  <si>
    <t>原因を知って予防することが重要</t>
  </si>
  <si>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2"/>
  </si>
  <si>
    <t>ノロウイルス指数平年同等　散発事故発生</t>
    <rPh sb="6" eb="8">
      <t>シスウ</t>
    </rPh>
    <rPh sb="8" eb="10">
      <t>ヘイネン</t>
    </rPh>
    <rPh sb="10" eb="12">
      <t>ドウトウ</t>
    </rPh>
    <rPh sb="13" eb="15">
      <t>サンパツ</t>
    </rPh>
    <rPh sb="15" eb="17">
      <t>ジコ</t>
    </rPh>
    <rPh sb="17" eb="19">
      <t>ハッセイ</t>
    </rPh>
    <phoneticPr fontId="5"/>
  </si>
  <si>
    <t>出典:東京都感染症情報センター</t>
    <rPh sb="0" eb="2">
      <t>シュッテン</t>
    </rPh>
    <rPh sb="3" eb="6">
      <t>トウキョウト</t>
    </rPh>
    <rPh sb="6" eb="9">
      <t>カンセンショウ</t>
    </rPh>
    <rPh sb="9" eb="11">
      <t>ジョウホウ</t>
    </rPh>
    <phoneticPr fontId="5"/>
  </si>
  <si>
    <t xml:space="preserve"> </t>
    <phoneticPr fontId="84"/>
  </si>
  <si>
    <t>　　　　レベル5</t>
    <phoneticPr fontId="5"/>
  </si>
  <si>
    <t>　　　　レベル4</t>
    <phoneticPr fontId="5"/>
  </si>
  <si>
    <t>　　　　レベル3</t>
    <phoneticPr fontId="5"/>
  </si>
  <si>
    <r>
      <t xml:space="preserve">　    </t>
    </r>
    <r>
      <rPr>
        <sz val="9"/>
        <rFont val="ＭＳ Ｐゴシック"/>
        <family val="3"/>
        <charset val="128"/>
      </rPr>
      <t>レベル2</t>
    </r>
    <phoneticPr fontId="5"/>
  </si>
  <si>
    <r>
      <t xml:space="preserve">       </t>
    </r>
    <r>
      <rPr>
        <sz val="9"/>
        <rFont val="ＭＳ Ｐゴシック"/>
        <family val="3"/>
        <charset val="128"/>
      </rPr>
      <t xml:space="preserve"> レベル1</t>
    </r>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</si>
  <si>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</si>
  <si>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</si>
  <si>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</si>
  <si>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</si>
  <si>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</si>
  <si>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</si>
  <si>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</si>
  <si>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</si>
  <si>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</si>
  <si>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</si>
  <si>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</si>
  <si>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</si>
  <si>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r>
      <t>大量発症事故（業種／内容）　　</t>
    </r>
    <r>
      <rPr>
        <b/>
        <sz val="12"/>
        <color indexed="53"/>
        <rFont val="ＭＳ Ｐゴシック"/>
        <family val="3"/>
        <charset val="128"/>
      </rPr>
      <t>今週 　, 　</t>
    </r>
    <r>
      <rPr>
        <b/>
        <sz val="12"/>
        <rFont val="ＭＳ Ｐゴシック"/>
        <family val="3"/>
        <charset val="128"/>
      </rPr>
      <t>先週</t>
    </r>
    <rPh sb="0" eb="2">
      <t>タイリョウ</t>
    </rPh>
    <rPh sb="2" eb="4">
      <t>ハッショウ</t>
    </rPh>
    <rPh sb="4" eb="6">
      <t>ジコ</t>
    </rPh>
    <rPh sb="7" eb="9">
      <t>ギョウシュ</t>
    </rPh>
    <rPh sb="10" eb="12">
      <t>ナイヨウ</t>
    </rPh>
    <rPh sb="15" eb="17">
      <t>コンシュウ</t>
    </rPh>
    <rPh sb="22" eb="24">
      <t>センシュウ</t>
    </rPh>
    <phoneticPr fontId="5"/>
  </si>
  <si>
    <t>ニュースソース</t>
  </si>
  <si>
    <t>日時</t>
    <rPh sb="0" eb="2">
      <t>ニチジ</t>
    </rPh>
    <phoneticPr fontId="5"/>
  </si>
  <si>
    <t>北海道</t>
  </si>
  <si>
    <t>北海道</t>
    <rPh sb="0" eb="3">
      <t>ホッカイドウ</t>
    </rPh>
    <phoneticPr fontId="84"/>
  </si>
  <si>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</si>
  <si>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</si>
  <si>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</si>
  <si>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</si>
  <si>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</si>
  <si>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</si>
  <si>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</si>
  <si>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</si>
  <si>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</si>
  <si>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</si>
  <si>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</si>
  <si>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</si>
  <si>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</si>
  <si>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</si>
  <si>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</si>
  <si>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</si>
  <si>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</si>
  <si>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</si>
  <si>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</si>
  <si>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</si>
  <si>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</si>
  <si>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</si>
  <si>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</si>
  <si>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</si>
  <si>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</si>
  <si>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</si>
  <si>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</si>
  <si>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</si>
  <si>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</si>
  <si>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</si>
  <si>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</si>
  <si>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</si>
  <si>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</si>
  <si>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</si>
  <si>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</si>
  <si>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</si>
  <si>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</si>
  <si>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</si>
  <si>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</si>
  <si>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</si>
  <si>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</si>
  <si>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</si>
  <si>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</si>
  <si>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</si>
  <si>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</si>
  <si>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</si>
  <si>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今週</t>
    <rPh sb="0" eb="2">
      <t>コンシュウ</t>
    </rPh>
    <phoneticPr fontId="5"/>
  </si>
  <si>
    <t>管理レベル「1」　</t>
    <phoneticPr fontId="5"/>
  </si>
  <si>
    <t>先週に比べて全国平均は</t>
    <phoneticPr fontId="5"/>
  </si>
  <si>
    <t>　：先週より</t>
  </si>
  <si>
    <t>東京都は</t>
  </si>
  <si>
    <t>　：先週より</t>
    <phoneticPr fontId="5"/>
  </si>
  <si>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</si>
  <si>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</si>
  <si>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</si>
  <si>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県内で流行・食中毒原因が一件以上報告される
定点観測値が2.00を超える
5.00未満</t>
    <rPh sb="41" eb="43">
      <t>ミマン</t>
    </rPh>
    <phoneticPr fontId="84"/>
  </si>
  <si>
    <t>【情報共有】　週間・情報収集/情報共有は月一回以上
【体調管理】従業員の健康チェックは続ける</t>
    <phoneticPr fontId="84"/>
  </si>
  <si>
    <t>　　　　　　　　　　　　　　　　　　　　　　　　　　　　　　　　　　　　</t>
    <phoneticPr fontId="5"/>
  </si>
  <si>
    <t>毎週　　ひとつ　　覚えていきましょう</t>
    <phoneticPr fontId="5"/>
  </si>
  <si>
    <t>発生</t>
    <rPh sb="0" eb="2">
      <t>ハッセイ</t>
    </rPh>
    <phoneticPr fontId="5"/>
  </si>
  <si>
    <t>ソース</t>
    <phoneticPr fontId="5"/>
  </si>
  <si>
    <t>日付</t>
    <rPh sb="0" eb="2">
      <t>ヒヅケ</t>
    </rPh>
    <phoneticPr fontId="5"/>
  </si>
  <si>
    <t xml:space="preserve">                        </t>
    <phoneticPr fontId="5"/>
  </si>
  <si>
    <t>1類感染症</t>
  </si>
  <si>
    <t>報告なし</t>
    <rPh sb="0" eb="2">
      <t>ホウコク</t>
    </rPh>
    <phoneticPr fontId="5"/>
  </si>
  <si>
    <t xml:space="preserve">
</t>
    <phoneticPr fontId="84"/>
  </si>
  <si>
    <t>2類感染症</t>
    <phoneticPr fontId="5"/>
  </si>
  <si>
    <t>指定感染症 新型コロナウイルス感染症</t>
    <phoneticPr fontId="5"/>
  </si>
  <si>
    <t>厚生労働省：国内の発生状況など
https://www.mhlw.go.jp/stf/covid-19/kokunainohasseijoukyou.html#h2_1
厚生労働省：データからわかる－新型コロナウイルス感染症情報－
https：//covid19.mhlw.go.jp/</t>
    <phoneticPr fontId="84"/>
  </si>
  <si>
    <t>https://www.mhlw.go.jp/stf/covid-19/kokunainohasseijoukyou.html#h2_1</t>
    <phoneticPr fontId="84"/>
  </si>
  <si>
    <t>厚生労働省：データからわかる－新型コロナウイルス感染症情報－</t>
    <phoneticPr fontId="84"/>
  </si>
  <si>
    <t>https：//covid19.mhlw.go.jp/</t>
    <phoneticPr fontId="84"/>
  </si>
  <si>
    <t>3類感染症</t>
    <phoneticPr fontId="5"/>
  </si>
  <si>
    <t>腸管出血性大腸菌感染症</t>
    <phoneticPr fontId="5"/>
  </si>
  <si>
    <t>4類感染症</t>
    <phoneticPr fontId="84"/>
  </si>
  <si>
    <t>5類感染症</t>
    <phoneticPr fontId="5"/>
  </si>
  <si>
    <t>インフルエンザ
と
新型コロナ</t>
    <rPh sb="10" eb="12">
      <t>シンガタ</t>
    </rPh>
    <phoneticPr fontId="84"/>
  </si>
  <si>
    <t>注意</t>
    <rPh sb="0" eb="2">
      <t>チュウイ</t>
    </rPh>
    <phoneticPr fontId="84"/>
  </si>
  <si>
    <t>国・地域</t>
    <rPh sb="0" eb="1">
      <t>クニ</t>
    </rPh>
    <rPh sb="2" eb="4">
      <t>チイキ</t>
    </rPh>
    <phoneticPr fontId="5"/>
  </si>
  <si>
    <t>※2024年 第24週（6/10～6/16） 現在</t>
    <rPh sb="5" eb="6">
      <t>ネン</t>
    </rPh>
    <rPh sb="7" eb="8">
      <t>ダイ</t>
    </rPh>
    <rPh sb="10" eb="11">
      <t>シュウ</t>
    </rPh>
    <rPh sb="23" eb="25">
      <t>ゲンザイ</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</si>
  <si>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</si>
  <si>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t xml:space="preserve"> </t>
    <phoneticPr fontId="15"/>
  </si>
  <si>
    <r>
      <t>全国 報告数推移　　　　　　</t>
    </r>
    <r>
      <rPr>
        <b/>
        <sz val="11"/>
        <rFont val="ＭＳ Ｐゴシック"/>
        <family val="3"/>
        <charset val="128"/>
      </rPr>
      <t>届出患者数（人）</t>
    </r>
    <rPh sb="14" eb="16">
      <t>トドケデ</t>
    </rPh>
    <rPh sb="16" eb="19">
      <t>カンジャスウ</t>
    </rPh>
    <rPh sb="20" eb="21">
      <t>ニン</t>
    </rPh>
    <phoneticPr fontId="5"/>
  </si>
  <si>
    <t>1月</t>
    <rPh sb="1" eb="2">
      <t>ガツ</t>
    </rPh>
    <phoneticPr fontId="84"/>
  </si>
  <si>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</si>
  <si>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</si>
  <si>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</si>
  <si>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</si>
  <si>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</si>
  <si>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</si>
  <si>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</si>
  <si>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</si>
  <si>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</si>
  <si>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</si>
  <si>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</si>
  <si>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</si>
  <si>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</si>
  <si>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84"/>
  </si>
  <si>
    <t>2024年</t>
    <rPh sb="4" eb="5">
      <t>ネン</t>
    </rPh>
    <phoneticPr fontId="84"/>
  </si>
  <si>
    <t>2023年</t>
    <phoneticPr fontId="5"/>
  </si>
  <si>
    <t>2022年</t>
    <phoneticPr fontId="5"/>
  </si>
  <si>
    <t>2021年</t>
  </si>
  <si>
    <t>2020年</t>
    <phoneticPr fontId="5"/>
  </si>
  <si>
    <t>2019年</t>
    <phoneticPr fontId="5"/>
  </si>
  <si>
    <t>2019年</t>
    <rPh sb="4" eb="5">
      <t>ネン</t>
    </rPh>
    <phoneticPr fontId="5"/>
  </si>
  <si>
    <t>2018年</t>
    <phoneticPr fontId="5"/>
  </si>
  <si>
    <t>2017年</t>
    <phoneticPr fontId="5"/>
  </si>
  <si>
    <t>2016年</t>
    <phoneticPr fontId="5"/>
  </si>
  <si>
    <t>2015年</t>
    <phoneticPr fontId="5"/>
  </si>
  <si>
    <t>2014年</t>
    <phoneticPr fontId="5"/>
  </si>
  <si>
    <t>2013年</t>
    <phoneticPr fontId="5"/>
  </si>
  <si>
    <t>2012年</t>
    <phoneticPr fontId="5"/>
  </si>
  <si>
    <t>2011年</t>
  </si>
  <si>
    <t>腸管出血性大腸菌</t>
    <rPh sb="0" eb="2">
      <t>チョウカン</t>
    </rPh>
    <rPh sb="2" eb="5">
      <t>シュッケツセイ</t>
    </rPh>
    <rPh sb="5" eb="8">
      <t>ダイチョウキン</t>
    </rPh>
    <phoneticPr fontId="5"/>
  </si>
  <si>
    <t>赤痢</t>
    <rPh sb="0" eb="2">
      <t>セキリ</t>
    </rPh>
    <phoneticPr fontId="5"/>
  </si>
  <si>
    <t>※2023年 第11週（3/13～3/19）  現在</t>
    <phoneticPr fontId="84"/>
  </si>
  <si>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</si>
  <si>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</si>
  <si>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発表</t>
    <rPh sb="0" eb="2">
      <t>ハッピョウ</t>
    </rPh>
    <phoneticPr fontId="5"/>
  </si>
  <si>
    <t>掲載日</t>
    <rPh sb="0" eb="3">
      <t>ケイサイビ</t>
    </rPh>
    <phoneticPr fontId="5"/>
  </si>
  <si>
    <t>　</t>
    <phoneticPr fontId="29"/>
  </si>
  <si>
    <r>
      <rPr>
        <sz val="11"/>
        <color rgb="FFFFC000"/>
        <rFont val="ＭＳ Ｐゴシック"/>
        <family val="3"/>
        <charset val="128"/>
        <scheme val="minor"/>
      </rPr>
      <t xml:space="preserve">  ■</t>
    </r>
    <r>
      <rPr>
        <sz val="9"/>
        <color theme="1"/>
        <rFont val="ＭＳ Ｐゴシック"/>
        <family val="3"/>
        <charset val="128"/>
        <scheme val="minor"/>
      </rPr>
      <t>賞味消費期限</t>
    </r>
    <r>
      <rPr>
        <sz val="11"/>
        <color theme="1"/>
        <rFont val="ＭＳ Ｐゴシック"/>
        <family val="3"/>
        <charset val="128"/>
        <scheme val="minor"/>
      </rPr>
      <t>　</t>
    </r>
    <r>
      <rPr>
        <sz val="11"/>
        <color rgb="FF6EF729"/>
        <rFont val="ＭＳ Ｐゴシック"/>
        <family val="3"/>
        <charset val="128"/>
        <scheme val="minor"/>
      </rPr>
      <t>■</t>
    </r>
    <r>
      <rPr>
        <sz val="9"/>
        <color theme="1"/>
        <rFont val="ＭＳ Ｐゴシック"/>
        <family val="3"/>
        <charset val="128"/>
        <scheme val="minor"/>
      </rPr>
      <t>アレルギー</t>
    </r>
    <r>
      <rPr>
        <sz val="11"/>
        <color theme="5" tint="0.39997558519241921"/>
        <rFont val="ＭＳ Ｐゴシック"/>
        <family val="3"/>
        <charset val="128"/>
        <scheme val="minor"/>
      </rPr>
      <t>■</t>
    </r>
    <r>
      <rPr>
        <sz val="8"/>
        <color theme="1"/>
        <rFont val="ＭＳ Ｐゴシック"/>
        <family val="3"/>
        <charset val="128"/>
        <scheme val="minor"/>
      </rPr>
      <t>残留添加物・農薬</t>
    </r>
    <r>
      <rPr>
        <sz val="11"/>
        <color theme="1"/>
        <rFont val="ＭＳ Ｐゴシック"/>
        <family val="3"/>
        <charset val="128"/>
        <scheme val="minor"/>
      </rPr>
      <t xml:space="preserve">  </t>
    </r>
    <r>
      <rPr>
        <sz val="11"/>
        <color theme="0" tint="-0.14999847407452621"/>
        <rFont val="ＭＳ Ｐゴシック"/>
        <family val="3"/>
        <charset val="128"/>
        <scheme val="minor"/>
      </rPr>
      <t>■</t>
    </r>
    <r>
      <rPr>
        <sz val="11"/>
        <color theme="1"/>
        <rFont val="ＭＳ Ｐゴシック"/>
        <family val="3"/>
        <charset val="128"/>
        <scheme val="minor"/>
      </rPr>
      <t>異物　</t>
    </r>
    <r>
      <rPr>
        <sz val="11"/>
        <color theme="7" tint="0.39997558519241921"/>
        <rFont val="ＭＳ Ｐゴシック"/>
        <family val="3"/>
        <charset val="128"/>
        <scheme val="minor"/>
      </rPr>
      <t>　■</t>
    </r>
    <r>
      <rPr>
        <sz val="11"/>
        <color theme="1"/>
        <rFont val="ＭＳ Ｐゴシック"/>
        <family val="3"/>
        <charset val="128"/>
        <scheme val="minor"/>
      </rPr>
      <t>細菌　　</t>
    </r>
    <r>
      <rPr>
        <sz val="11"/>
        <color indexed="40"/>
        <rFont val="ＭＳ Ｐゴシック"/>
        <family val="3"/>
        <charset val="128"/>
        <scheme val="minor"/>
      </rPr>
      <t>■</t>
    </r>
    <r>
      <rPr>
        <sz val="11"/>
        <color theme="1"/>
        <rFont val="ＭＳ Ｐゴシック"/>
        <family val="3"/>
        <charset val="128"/>
        <scheme val="minor"/>
      </rPr>
      <t>表示ミス     □</t>
    </r>
    <r>
      <rPr>
        <b/>
        <sz val="11"/>
        <color theme="1"/>
        <rFont val="ＭＳ Ｐゴシック"/>
        <family val="3"/>
        <charset val="128"/>
        <scheme val="minor"/>
      </rPr>
      <t>その他</t>
    </r>
    <phoneticPr fontId="5"/>
  </si>
  <si>
    <t>計</t>
    <rPh sb="0" eb="1">
      <t>ケイ</t>
    </rPh>
    <phoneticPr fontId="29"/>
  </si>
  <si>
    <t>注意　本件は「リコールプラス」「リコールナビ」のホームページより引用しています。詳細に関してはリンク先ＨＰよりご確認ください。</t>
    <rPh sb="0" eb="2">
      <t>チュウイ</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</si>
  <si>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</si>
  <si>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賞味</t>
    <rPh sb="0" eb="2">
      <t>ショウミ</t>
    </rPh>
    <phoneticPr fontId="84"/>
  </si>
  <si>
    <t>アレルゲン</t>
    <phoneticPr fontId="84"/>
  </si>
  <si>
    <t>残留</t>
    <rPh sb="0" eb="2">
      <t>ザンリュウ</t>
    </rPh>
    <phoneticPr fontId="84"/>
  </si>
  <si>
    <t>異物</t>
    <rPh sb="0" eb="2">
      <t>イブツ</t>
    </rPh>
    <phoneticPr fontId="84"/>
  </si>
  <si>
    <t>細菌</t>
    <rPh sb="0" eb="2">
      <t>サイキン</t>
    </rPh>
    <phoneticPr fontId="84"/>
  </si>
  <si>
    <t>表示</t>
    <rPh sb="0" eb="2">
      <t>ヒョウジ</t>
    </rPh>
    <phoneticPr fontId="84"/>
  </si>
  <si>
    <t>その他</t>
    <rPh sb="2" eb="3">
      <t>タ</t>
    </rPh>
    <phoneticPr fontId="84"/>
  </si>
  <si>
    <t>インフルエンザ新型</t>
    <rPh sb="7" eb="9">
      <t>シンガタ</t>
    </rPh>
    <phoneticPr fontId="84"/>
  </si>
  <si>
    <t>コロナウイルス感染症</t>
    <rPh sb="7" eb="10">
      <t>カンセンショウ</t>
    </rPh>
    <phoneticPr fontId="84"/>
  </si>
  <si>
    <t>報告数</t>
    <rPh sb="0" eb="3">
      <t>ホウコクスウ</t>
    </rPh>
    <phoneticPr fontId="84"/>
  </si>
  <si>
    <t>総数</t>
    <rPh sb="0" eb="2">
      <t>ソウスウ</t>
    </rPh>
    <phoneticPr fontId="84"/>
  </si>
  <si>
    <t>男性</t>
    <rPh sb="0" eb="2">
      <t>ダンセイ</t>
    </rPh>
    <phoneticPr fontId="84"/>
  </si>
  <si>
    <t>女性</t>
    <rPh sb="0" eb="2">
      <t>ジョセイ</t>
    </rPh>
    <phoneticPr fontId="84"/>
  </si>
  <si>
    <t>なお、情報提供ページは提供者側により短期間で削除される場合もあります。予めご了解ください。</t>
    <phoneticPr fontId="5"/>
  </si>
  <si>
    <t>列1</t>
    <phoneticPr fontId="29"/>
  </si>
  <si>
    <t>列2</t>
    <phoneticPr fontId="29"/>
  </si>
  <si>
    <t xml:space="preserve">業者
 </t>
    <rPh sb="0" eb="2">
      <t>ギョウシャ</t>
    </rPh>
    <phoneticPr fontId="5"/>
  </si>
  <si>
    <t>急増注意</t>
    <rPh sb="0" eb="2">
      <t>キュウゾウ</t>
    </rPh>
    <rPh sb="2" eb="4">
      <t>チュウイ</t>
    </rPh>
    <phoneticPr fontId="5"/>
  </si>
  <si>
    <t>回収＆返金</t>
  </si>
  <si>
    <t>回収＆返金/交換</t>
  </si>
  <si>
    <t>（最近５年間の週値の比較） ノロウイルスの感染周期は4年ですね　2024年は警戒年度です</t>
    <rPh sb="1" eb="3">
      <t>サイキン</t>
    </rPh>
    <rPh sb="3" eb="6">
      <t>ゴネンカン</t>
    </rPh>
    <rPh sb="7" eb="8">
      <t>シュウ</t>
    </rPh>
    <rPh sb="8" eb="9">
      <t>アタイ</t>
    </rPh>
    <rPh sb="10" eb="12">
      <t>ヒカク</t>
    </rPh>
    <rPh sb="21" eb="25">
      <t>カンセンシュウキ</t>
    </rPh>
    <rPh sb="27" eb="28">
      <t>ネン</t>
    </rPh>
    <rPh sb="36" eb="37">
      <t>ネン</t>
    </rPh>
    <rPh sb="38" eb="42">
      <t>ケイカイネンド</t>
    </rPh>
    <phoneticPr fontId="5"/>
  </si>
  <si>
    <t>★数年間では、平均的比率でノロウイルス継続</t>
    <rPh sb="0" eb="21">
      <t>ヘイキンテキヒリツケイゾク</t>
    </rPh>
    <phoneticPr fontId="5"/>
  </si>
  <si>
    <t>例年並み</t>
    <rPh sb="0" eb="2">
      <t>レイネン</t>
    </rPh>
    <rPh sb="2" eb="3">
      <t>ナ</t>
    </rPh>
    <phoneticPr fontId="84"/>
  </si>
  <si>
    <t>　</t>
    <phoneticPr fontId="84"/>
  </si>
  <si>
    <t>回収＆交換</t>
  </si>
  <si>
    <t>2024年第34週</t>
    <rPh sb="4" eb="5">
      <t>ネン</t>
    </rPh>
    <rPh sb="5" eb="6">
      <t>ダイ</t>
    </rPh>
    <rPh sb="8" eb="9">
      <t>シュウ</t>
    </rPh>
    <phoneticPr fontId="84"/>
  </si>
  <si>
    <t>静岡県</t>
    <phoneticPr fontId="84"/>
  </si>
  <si>
    <t>2024年第35週（8月26日〜9月1日）</t>
    <phoneticPr fontId="84"/>
  </si>
  <si>
    <t>結核例　257例</t>
    <rPh sb="7" eb="8">
      <t>レイ</t>
    </rPh>
    <phoneticPr fontId="5"/>
  </si>
  <si>
    <t>細菌性赤痢6例 菌種：S. flexneri（B群）1例＿感染地域：米国 S. sonnei（D群）5例＿感染地域：東京都5例</t>
    <phoneticPr fontId="84"/>
  </si>
  <si>
    <t xml:space="preserve">腸管出血性大腸菌感染症139例（有症者93例、うちHUS 2例）
感染地域：国内100例、韓国7例、インド1例、中国1例、国内・国外不明30例
国内の感染地域：兵庫県7例、岩手県6例、東京都6例、茨城県5例、三重県5例、北海道4例、愛知県4例、岡山県4例、福岡県4例、山形県3例、群馬県3例、埼玉県3例、大阪府3例、山口県3例、秋田県2例、
栃木県2例、千葉県2例、神奈川県2例、香川県2例、愛媛県2例、長崎県2例、鹿児島県2例、青森県1例、宮城県1例、新潟県1例、山梨県1例、静岡県1例、滋賀県1例、奈良県1例、和歌山県1例、広島県1例
、徳島県1例、熊本県1例、大分県1例、宮崎県1例、千葉県/兵庫県1例、国内（都道府県不明）10例
</t>
    <phoneticPr fontId="84"/>
  </si>
  <si>
    <t>年齢群：1歳（3例）、2歳（1例）、3歳（1例）、4歳（2例）、5歳（3例）、6歳（1例）、          7歳（2例）、8歳（3例）、9歳（3例）、10代（16例）、20代（33例）、30代（20例）、
40代（16例）、50代（13例）、60代（11例）、70代（5例）、80代（3例）、90代以上（3例）</t>
    <phoneticPr fontId="84"/>
  </si>
  <si>
    <t>血清群・毒素型：‌O157 VT1・VT2（36例）、O157 VT2（26例）、O103 VT1（18例）、O26 VT1（12例）、O111VT1・VT2（2例）、
O157 VT1（2例）、O1VT1（1例）、O111 VT1（1例）、O115 VT1（1例）、O145 VT2（1例）、O146 VT1・VT2（1例）、
O146 VT2（1例）、O152 VT1（1例）、O165 VT1・VT2（1例）、O26 VT2（1例）、O6 VT1（1例）、O8 VT2（1例）、その他・不明（32例）
累積報告数：2,209例（有症者1,384例、うちHUS 41例．死亡なし）</t>
    <phoneticPr fontId="84"/>
  </si>
  <si>
    <t>感染地域：ミャンマー2例、インド1例、インドネシア1例</t>
    <phoneticPr fontId="84"/>
  </si>
  <si>
    <t>腸チフス　
4例</t>
    <rPh sb="0" eb="1">
      <t>チョウ</t>
    </rPh>
    <rPh sb="7" eb="8">
      <t>レイ</t>
    </rPh>
    <phoneticPr fontId="5"/>
  </si>
  <si>
    <t>E型肝炎10例 感染地域（感染源）：‌山形県1例（サラミ）、千葉県1例（肉）、
　　東京都1例（不明）、神奈川県1例（レバー）、新潟県1例（不明）、
　　国内（都道府県不明）1例（不明、国内・国外不明4例（不明4例）
A型肝炎4例 感染地域：岐阜県1例、インド2例、パキスタン1例</t>
    <phoneticPr fontId="84"/>
  </si>
  <si>
    <t>レジオネラ症43例（肺炎型43例）
感染地域：‌東京都7例、富山県3例、北海道2例、神奈川県2例、静岡県2例、沖縄県2例、宮城県1例、秋田県1例、栃木県1例、
千葉県1例、滋賀県1例、兵庫県1例、奈良県1例、福岡県1例、長崎県1例、熊本県1例、大分県1例、鹿児島県1例、
国内（都道府県不明）4例、国内・国外不明9例
年齢群：‌20代（1例）、40代（1例）、50代（9例）、60代（8例）、70代（12例）、80代（11例）、90代以上（1例）累積報告数：1,437例</t>
    <phoneticPr fontId="84"/>
  </si>
  <si>
    <t>アメーバ赤痢7例（腸管アメーバ症7例）
感染地域：‌群馬県1例、埼玉県1例、愛知県1例、ヨルダン1例、国内・国外不明3例
感染経路：‌性的接触1例（異性間・同性間不明）、経口感染1例、その他・不明5例
ウイルス性肝炎2例 B型肝炎ウイルス2例＿感染経路：‌性的接触1例（異性間）、針等の鋭利なものの刺入1例</t>
    <phoneticPr fontId="84"/>
  </si>
  <si>
    <t>2024年第35週</t>
    <rPh sb="4" eb="5">
      <t>ネン</t>
    </rPh>
    <rPh sb="5" eb="6">
      <t>ダイ</t>
    </rPh>
    <rPh sb="8" eb="9">
      <t>シュウ</t>
    </rPh>
    <phoneticPr fontId="84"/>
  </si>
  <si>
    <r>
      <t xml:space="preserve">対前週
</t>
    </r>
    <r>
      <rPr>
        <b/>
        <sz val="14"/>
        <color rgb="FFFF0000"/>
        <rFont val="ＭＳ Ｐゴシック"/>
        <family val="3"/>
        <charset val="128"/>
      </rPr>
      <t>インフルエンザ 　     　     23%   増加</t>
    </r>
    <r>
      <rPr>
        <b/>
        <sz val="11"/>
        <color rgb="FFFF0000"/>
        <rFont val="ＭＳ Ｐゴシック"/>
        <family val="3"/>
        <charset val="128"/>
      </rPr>
      <t xml:space="preserve">
</t>
    </r>
    <r>
      <rPr>
        <b/>
        <sz val="14"/>
        <color rgb="FF0070C0"/>
        <rFont val="ＭＳ Ｐゴシック"/>
        <family val="3"/>
        <charset val="128"/>
      </rPr>
      <t>新型コロナウイルス       -17% 　減少</t>
    </r>
    <rPh sb="0" eb="3">
      <t>タイゼンシュウゾウカゾウカ</t>
    </rPh>
    <rPh sb="30" eb="32">
      <t>ゾウカ</t>
    </rPh>
    <rPh sb="55" eb="57">
      <t>ゲンショウ</t>
    </rPh>
    <phoneticPr fontId="84"/>
  </si>
  <si>
    <t>サミット</t>
  </si>
  <si>
    <t>カスミ</t>
  </si>
  <si>
    <t>2024/35週</t>
    <phoneticPr fontId="84"/>
  </si>
  <si>
    <t>2024/36週</t>
    <phoneticPr fontId="84"/>
  </si>
  <si>
    <t>福岡市は１０日、博多区の保育所で、感染性胃腸炎の集団感染が確認されたと発表しました。福岡市によりますと、今月１日（日）、園児２人に嘔吐と下痢の症状が現れているのを保護者が確認しました。翌日、医療機関を受診した園児１人から、ノロウイルスが検出されたということです。報告を受けて、福岡市保健所が感染拡大防止や健康観察の実施を指導しましたが、１日から７日までに０歳から５歳まで、複数のクラスの園児あわせて１０人に嘔吐、下痢、発熱の症状が確認されました。</t>
    <phoneticPr fontId="84"/>
  </si>
  <si>
    <t>KBC</t>
    <phoneticPr fontId="84"/>
  </si>
  <si>
    <t>　高知市保健所は６日、高知市横浜の飲食店を利用した２０代の男女４人が食中毒の症状を訴え、うち３人からノロウイルスを検出したと発表した。市は…</t>
    <phoneticPr fontId="84"/>
  </si>
  <si>
    <t>高知新聞</t>
    <rPh sb="0" eb="4">
      <t>コウチシンブン</t>
    </rPh>
    <phoneticPr fontId="84"/>
  </si>
  <si>
    <t xml:space="preserve"> GⅡ　36週　0例</t>
    <rPh sb="6" eb="7">
      <t>シュウ</t>
    </rPh>
    <phoneticPr fontId="5"/>
  </si>
  <si>
    <t xml:space="preserve"> GⅡ　37週　0例</t>
    <rPh sb="9" eb="10">
      <t>レイ</t>
    </rPh>
    <phoneticPr fontId="5"/>
  </si>
  <si>
    <t>今週のニュース（Noroｖｉｒｕｓ） (9/16-9/22)</t>
    <rPh sb="0" eb="2">
      <t>コンシュウ</t>
    </rPh>
    <phoneticPr fontId="5"/>
  </si>
  <si>
    <t>※2024年 第37週（9/9～9/15） 現在</t>
    <phoneticPr fontId="5"/>
  </si>
  <si>
    <t>食中毒情報 (9/16-9/22)</t>
    <rPh sb="0" eb="3">
      <t>ショクチュウドク</t>
    </rPh>
    <rPh sb="3" eb="5">
      <t>ジョウホウ</t>
    </rPh>
    <phoneticPr fontId="5"/>
  </si>
  <si>
    <t>海外情報 (9/16-9/22)</t>
    <rPh sb="0" eb="4">
      <t>カイガイジョウホウ</t>
    </rPh>
    <phoneticPr fontId="5"/>
  </si>
  <si>
    <t>食品表示
 (9/16-9/22)</t>
    <rPh sb="0" eb="2">
      <t>ショクヒン</t>
    </rPh>
    <rPh sb="2" eb="4">
      <t>ヒョウジ</t>
    </rPh>
    <phoneticPr fontId="5"/>
  </si>
  <si>
    <t>日本サンガリアベ...</t>
  </si>
  <si>
    <t>うましゅわ巨峰ソーダ500ml他 一部金属異物混入の恐れ</t>
  </si>
  <si>
    <t>太陽食品</t>
  </si>
  <si>
    <t>紅はるかバウムクーヘン 一部カビ発生の恐れ</t>
  </si>
  <si>
    <t>サンエー</t>
  </si>
  <si>
    <t>種が少ないすいかひと口カット他 一部保存温度逸脱</t>
  </si>
  <si>
    <t>回収</t>
  </si>
  <si>
    <t>豊和貿易</t>
  </si>
  <si>
    <t>きぬさや 一部残留農薬基準超過</t>
  </si>
  <si>
    <t>ハローズ</t>
  </si>
  <si>
    <t>あじフライ 一部消費期限ラベル誤貼付</t>
  </si>
  <si>
    <t>大阪屋</t>
  </si>
  <si>
    <t>中万々店 モンブラン餅 一部保存温度逸脱</t>
  </si>
  <si>
    <t>ゆうぼく</t>
  </si>
  <si>
    <t>はなが牛赤身ミンチ他 一部硬質異物混入の恐れ</t>
  </si>
  <si>
    <t>山安</t>
  </si>
  <si>
    <t>調布仙川店 かます開き干し 一部賞味期限表示欠落</t>
  </si>
  <si>
    <t>宏施</t>
  </si>
  <si>
    <t>卫龙亲嘴烧经典香辣风味 一部未認可添加物検出</t>
  </si>
  <si>
    <t>東茂原店 鶏むね肉の甘辛揚げ 一部特定原材料表示欠落</t>
  </si>
  <si>
    <t>プルマンベーカリ...</t>
  </si>
  <si>
    <t>天然酵母アップル 一部カビ発生の恐れ</t>
  </si>
  <si>
    <t>九戸村総合公社</t>
  </si>
  <si>
    <t>甘茶パウダー,あまちゃソルト 一部基準超過のシアン化合物検出</t>
  </si>
  <si>
    <t>近商ストア</t>
  </si>
  <si>
    <t>きびなごの天ぷら 一部特定原材料表示欠落</t>
  </si>
  <si>
    <t>那須興業</t>
  </si>
  <si>
    <t>ジャージーミルクバウム 一部賞味期限誤表示</t>
  </si>
  <si>
    <t>ヤマナカ</t>
  </si>
  <si>
    <t>石井食品</t>
  </si>
  <si>
    <t>日本珈琲貿易</t>
  </si>
  <si>
    <t>東急ストア</t>
  </si>
  <si>
    <t>フジ</t>
  </si>
  <si>
    <t>高島屋</t>
  </si>
  <si>
    <t>農業生産法人共済...</t>
  </si>
  <si>
    <t>ソイハスカップサンドクッキー 一部特定原材料(乳成分)表示欠落</t>
  </si>
  <si>
    <t>旭フレッシュ</t>
  </si>
  <si>
    <t>旭フレッシュ 天かす 一部えび入り天かす誤充填</t>
  </si>
  <si>
    <t>ベルジョイス</t>
  </si>
  <si>
    <t>豚レバニラ 一部アレルゲン(乳成分)表示欠落</t>
  </si>
  <si>
    <t>イオンリテール</t>
  </si>
  <si>
    <t>グランビスタホテ...</t>
  </si>
  <si>
    <t>ＪＡ全農Ａコープ...</t>
  </si>
  <si>
    <t>薬王製薬</t>
  </si>
  <si>
    <t>納豆精 紅麹原料供給元より製品回収要請</t>
  </si>
  <si>
    <t>ニュー・クイック...</t>
  </si>
  <si>
    <t>山口油屋福太郎</t>
  </si>
  <si>
    <t>イオン九州</t>
  </si>
  <si>
    <t>さとう</t>
  </si>
  <si>
    <t>子持ちししゃも唐揚げ 一部ラベル誤貼付で特定原材料表示欠落</t>
  </si>
  <si>
    <t>札幌グランドホテル フルーツケーキ他 4商品 一部品質変状の恐れ</t>
  </si>
  <si>
    <t>くす店 エーコープのえ～プリン 一部消費期限誤表記</t>
  </si>
  <si>
    <t>国産豚骨付き肩バラスペアリブ 一部消費期限誤表示</t>
  </si>
  <si>
    <t>めんべいプレーン 一部異物混入(虫)の恐れ</t>
  </si>
  <si>
    <t>デミグラスハンバーグ弁当 一部特定原材料表示欠落</t>
  </si>
  <si>
    <t>河辺店 いくらにぎり鮨 一部特定原材料表示欠落</t>
  </si>
  <si>
    <t>香椎浜店 きびなごの唐揚げ 一部アレルゲン表示欠落</t>
  </si>
  <si>
    <t>フジッコ梅入り生昆布 一部保存温度逸脱</t>
  </si>
  <si>
    <t>パディー店 小女子佃煮 一部保存温度逸脱</t>
  </si>
  <si>
    <t>玉ねぎを使ったハンバーグ 一部包装不良の恐れ</t>
  </si>
  <si>
    <t>ローストビーフ丼 一部ラベル誤貼付で特定原材料表示欠落</t>
  </si>
  <si>
    <t>純粋はちみつ2品目 一部アレルゲン(小麦)表示欠落</t>
  </si>
  <si>
    <t>メロワッサン 一部ラベル誤貼付で特定原材料表示欠落</t>
  </si>
  <si>
    <t>お月見あんころ餅 他6品 一部消費期限切れ</t>
  </si>
  <si>
    <t>海老カツと五穀酢チキンの美食重他 一部アレルギー表示欠落</t>
  </si>
  <si>
    <t>今週のお題　(掃除用具はキレイに保管しましょう !)</t>
    <rPh sb="7" eb="9">
      <t>ソウジ</t>
    </rPh>
    <rPh sb="9" eb="11">
      <t>ヨウグ</t>
    </rPh>
    <rPh sb="16" eb="18">
      <t>ホカン</t>
    </rPh>
    <phoneticPr fontId="5"/>
  </si>
  <si>
    <t>掃除用具は清潔に取り扱い、きれいに使い続けないと、汚れを振りまくことになります！</t>
    <rPh sb="0" eb="2">
      <t>ソウジ</t>
    </rPh>
    <rPh sb="2" eb="4">
      <t>ヨウグ</t>
    </rPh>
    <rPh sb="5" eb="7">
      <t>セイケツ</t>
    </rPh>
    <rPh sb="8" eb="9">
      <t>ト</t>
    </rPh>
    <rPh sb="10" eb="11">
      <t>アツカ</t>
    </rPh>
    <rPh sb="17" eb="18">
      <t>ツカ</t>
    </rPh>
    <rPh sb="19" eb="20">
      <t>ツヅ</t>
    </rPh>
    <rPh sb="25" eb="26">
      <t>ヨゴ</t>
    </rPh>
    <rPh sb="28" eb="29">
      <t>フ</t>
    </rPh>
    <phoneticPr fontId="5"/>
  </si>
  <si>
    <t>↓　職場の先輩は以下のことを理解して　わかり易く　指導しましょう　↓</t>
    <phoneticPr fontId="5"/>
  </si>
  <si>
    <t>【速報】小林製薬　紅麹健康被害　サプリによる「食中毒と断定したい」と横山大阪市長　来月上旬メドに</t>
    <phoneticPr fontId="15"/>
  </si>
  <si>
    <t>小林製薬の「紅麹サプリ」を摂取した人に相次いでいる健康被害について、大阪市の横山市長は、「来月上旬には食中毒として断定したい」と話しました。小林製薬の紅麹サプリを巡っては、摂取した人から腎疾患などの健康被害の訴えが相次ぎ、死亡した120人について摂取との因果関係が調査されています。（今月16日時点）
厚生労働省などは、原料を製造していた大阪工場の培養室などから検出された、青カビ由来の「プベルル酸」について動物実験を実施。
今月18日、「プベルル酸」には腎毒性があり、腎障害を引き起こしたと強く推定されると発表しました。
■横山市長　紅麹サプリによる「食中毒として断定を行いたい」横山市長
この結果を受けて大阪市は、プベルル酸の毒性と健康被害の症状の特徴が一致するかなどを確認したうえで、健康被害の原因食品を決定する方針で、大阪市の横山市長は20日、「来月上旬をめどに対策本部会議を開き、（紅麹サプリによる）食中毒として断定を行いたい」と話しました。また大阪市は汚染経路などを調べるために先月、大阪工場への立ち入り調査を行っていて、横山市長は「製造工程でどこにトラブルがあったのか、公表できるものはしたい」と話しました。</t>
    <phoneticPr fontId="15"/>
  </si>
  <si>
    <t>https://news.yahoo.co.jp/articles/613d3d83ab2450515858402802f8a504cc51e350</t>
    <phoneticPr fontId="15"/>
  </si>
  <si>
    <t>大阪府</t>
    <rPh sb="0" eb="3">
      <t>オオサカフ</t>
    </rPh>
    <phoneticPr fontId="15"/>
  </si>
  <si>
    <t>関西テレビ</t>
    <rPh sb="0" eb="2">
      <t>カンサイ</t>
    </rPh>
    <phoneticPr fontId="15"/>
  </si>
  <si>
    <t xml:space="preserve">O157食中毒発生「飲めるハンバーグ」店舗の“生焼け”提供システムに変化 - Yahoo!ニュース </t>
    <phoneticPr fontId="15"/>
  </si>
  <si>
    <t>　9月6日、「飲めるハンバーグ」で人気を博している、千葉県船橋市のレストラン「将泰庵DINER」シャポー船橋店で、腸管出血性大腸菌「O157」が原因の食中毒が明らかになった。「8月25日から28日に『飲めるハンバーグ御前』を食べた客が、下痢や腹痛を訴えました。9月6日に船橋市保健所は『O157』が原因の食中毒と断定し、その後の調査で下痢や血便の症状を訴える人が計34人になったと発表。　さらに、9月13日には患者の1人が溶血性尿毒症症候群（HUS）を発症したことも発表しました。ただし、店舗は9月6日から3日間の営業停止処分を受けた後、市の保健所の指導を経て、9月9日から営業を再開しています」（社会部記者）
　問題となった「飲めるハンバーグ」は、A5ランクの雌牛を使用し、粗挽きより細かい目で2度挽きすることで、ふわふわの食感に仕上げたという売り文句。　箸を入れるとたっぷりの肉汁があふれ、歯が要らないほど柔らかいことから、“飲める”と形容しているという。提供スタイルには特徴があった。「鉄板に乗せられて提供されますが、ハンバーグの中には“生焼け”の赤い部分も残っていました。店からは『赤い部分が残っている場合は、3分ほど待ってください』と伝えられ、客が“追い焼き”するのが特徴的。この加熱が不十分なハンバーグを食べたことで、食中毒が発生したと思われます」（前出・社会部記者）
　すでに営業再開しているが、今回の件を受けて“生焼け”が残った提供スタイルはどうなったのか。9月中旬、本誌記者は「将泰庵DINER」シャポー船橋店を訪れた。オープン直後の午前11時すぎから、テーブル席の半分以上が埋まっており、現在も訪れる人は多い様子。「飲めるハンバーグ御膳」を注文したところ、店員から焼き上がりに15～20分ほどかかると伝えられた。ハンバーグが運ばれてきたが“追い焼き”に関する説明はない。店員によれば「すべてよく焼きにしている」とのこと。実際、箸で割ると、肉の中心までしっかり火が通っており、赤い部分はない。口に入れると肉汁があふれるが、食感は通常のハンバーグよりやや柔らかい程度に感じる。加熱時間を長くしたことで、店の売りだった“飲める”と形容する柔らかさは薄れてしまったのかもしれない。ハンバーグを提供する際のオペレーションと、食中毒発生後の対応について、店舗を運営する「株式会社将泰庵」に問い合わせたところ「75度で1分になるよう、焼成時間を長くしました。対応などに関しましては、ホームページに記載させていただいております」との回答だった。「75度で1分」は、食中毒菌の多くが死滅するとされる加熱の目安。今回の件を受けて、厨房でのオペレーションを見直したようだ。</t>
    <phoneticPr fontId="15"/>
  </si>
  <si>
    <t>https://news.yahoo.co.jp/articles/9a33809676b7fb2d7e1a5f3edbcf93535a864205</t>
    <phoneticPr fontId="15"/>
  </si>
  <si>
    <t>FLASH</t>
    <phoneticPr fontId="15"/>
  </si>
  <si>
    <t>千葉県</t>
    <rPh sb="0" eb="3">
      <t>チバケン</t>
    </rPh>
    <phoneticPr fontId="15"/>
  </si>
  <si>
    <t>高松市の飲食店で食中毒　６人が下痢や発熱などの症状　保健所が３日間の営業停止処分</t>
    <phoneticPr fontId="15"/>
  </si>
  <si>
    <t>高松市の飲食店で食事をした２０代の男性６人が下痢や発熱などの症状を訴え、高松市保健所はカンピロバクターによる食中毒と断定し、この店を９月１８日から３日間の営業停止処分にしました。営業停止処分を受けたのは高松市古馬場町の飲食店、「元祖野球鳥おかむら」です。保健所の発表によりますと、９月１１日にこの店を利用した２０代の６人のグループ全員が、下痢や発熱、頭痛などの食中毒症状を訴えました。このうち４人が医療機関を受診し全員快方に向かっています。保健所で調べたところ、６人に共通する食事はこの店で提供された料理しかなく、６人のうち５人の便から食中毒を引き起こす細菌、「カンピロバクター」が検出されたということです。
このため高松市保健所では、この店の料理が原因の食中毒と断定し、店を９月１８日から３日間の営業停止処分にしました。
「カンピロバクター」による食中毒は生の鶏肉などを食べることで引き起こされるため、保健所では食肉の十分な加熱や、鶏肉などはサラダなど生で食べるものとは別に調理するなどの対策を呼びかけています。</t>
    <phoneticPr fontId="15"/>
  </si>
  <si>
    <t>愛媛県</t>
    <rPh sb="0" eb="3">
      <t>エヒメケン</t>
    </rPh>
    <phoneticPr fontId="15"/>
  </si>
  <si>
    <t>岡山放送</t>
    <rPh sb="0" eb="2">
      <t>オカヤマ</t>
    </rPh>
    <rPh sb="2" eb="4">
      <t>ホウソウ</t>
    </rPh>
    <phoneticPr fontId="15"/>
  </si>
  <si>
    <t>https://news.goo.ne.jp/article/ohk/region/ohk-23270.html</t>
    <phoneticPr fontId="15"/>
  </si>
  <si>
    <t xml:space="preserve">Eggs 'n Things横浜マリンタワー店での食中毒事故発生に関するお詫びとお知らせ </t>
    <phoneticPr fontId="15"/>
  </si>
  <si>
    <t>https://www.eggsnthingsjapan.com/news/2409_1.html</t>
    <phoneticPr fontId="15"/>
  </si>
  <si>
    <t>　この度、当社が運営する店舗「Eggs ’n Things 横浜マリンタワー店」（神奈川県横浜市中区）におきまして、下記のとおり食中毒事故が発生いたしました。発症されましたお客様には多大なる苦痛とご迷惑をお掛けしましたことを心よりお詫び申し上げます。また、当該店舗をご利用のお客様、ならびに関係者の皆様にご心配とご不便をお掛けしましたことを重ねてお詫び申し上げます。
Eggs ’n Things横浜マリンタワー店を令和6年9月7日以降にご利用頂いたお客様の中に食中毒と思われる症状が発生致しました。所轄の横浜市保健所から当社に問い合わせがあり、同月10日に同所による調査が実施された結果、サルモネラ菌が検出されたため、同月13日に営業の禁止を命じられました。発症されましたお客様には多大なる苦痛とご迷惑をお掛けしましたことを心よりお詫び申し上げます。
　当該店舗においては横浜市保健所の指導に従い、店舗設備・食材ならびに従業員の衛生管理等を徹底して見直し、営業禁止処分については同月18日に食中毒の被害拡大及び再発のおそれがないものとして同所より解除いただきましたが、再発防止に向けて更なる衛生管理の強化・徹底を図り、お客様に安心・安全にご利用いただけますよう自主的な営業自粛を2024年9月20日（金）まで延長させていただくことになりました。
　当社では今回の事態を厳粛に受け止め、現在の衛生管理体制をしっかり見直し、全店の再発防止に最善を尽くす所存です。今後とも変わらぬご支援を賜りますよう伏してお願い申し上げます。</t>
    <phoneticPr fontId="15"/>
  </si>
  <si>
    <t>神奈川県</t>
    <rPh sb="0" eb="4">
      <t>カナガワケン</t>
    </rPh>
    <phoneticPr fontId="15"/>
  </si>
  <si>
    <t>Eggs ’n Things 社告</t>
    <rPh sb="15" eb="17">
      <t>シャコク</t>
    </rPh>
    <phoneticPr fontId="15"/>
  </si>
  <si>
    <t xml:space="preserve">企業敷地内に有毒のセアカゴケグモ 群馬・太田市で発見 プラスチックケースに付着 県内15例目 </t>
    <phoneticPr fontId="15"/>
  </si>
  <si>
    <t xml:space="preserve">上毛新聞社 </t>
    <phoneticPr fontId="15"/>
  </si>
  <si>
    <t>特定外来生物のセアカゴケグモについて、県は18日、群馬県太田市の企業敷地内から毒を持つ成体の雌1匹が見つかったと発表した。県内での確認は15例目で、この企業からは昨年6月以来2度目。セアカゴケグモと疑われる幼体と卵のうも見つかり、全て駆除した。人的被害はなかった。県によると、17日正午ごろ、資材を運ぶプラスチックケースに付着しているクモなどを従業員が発見し、殺虫剤で駆除した。専門家が調べた結果、成体はセアカゴケグモと判明。幼体と卵のうは外見からは特定できなかった。県と市が発見地点周辺を調べたが、他の個体は見つからなかった。クモが付着した経緯について、県は「国内の取引先とやりとりする中で付着した可能性がある」とした。2年連続で確認されたことから、企業に従業員への注意喚起を求めたという。
　セアカゴケグモはオーストラリア原産。雌は体長1センチ程度で黒く、腹部背面に赤色の帯状の模様がある。</t>
    <phoneticPr fontId="15"/>
  </si>
  <si>
    <t>https://www.jomo-news.co.jp/articles/-/534277</t>
    <phoneticPr fontId="15"/>
  </si>
  <si>
    <t>群馬県</t>
    <rPh sb="0" eb="3">
      <t>グンマケン</t>
    </rPh>
    <phoneticPr fontId="15"/>
  </si>
  <si>
    <t>鶏肉の生食による食中毒が増加中。規制は？ 南九州はなぜ生食ができるか基準を解説</t>
    <phoneticPr fontId="15"/>
  </si>
  <si>
    <r>
      <t xml:space="preserve">飲食店で発生する食中毒は、コロナ禍で一旦は減少していたものの、活気が戻った昨今、再び増加中。飲食店での食中毒で特に多いのが、鶏肉の不十分な加熱や生食によって生じるカンピロバクターです。鶏肉は、加熱調理してカンピロバクターの被害を防ぐのが一般的ですが、鹿児島県など南九州では鶏を日常的に生食しています。どのような基準があり、どのような対策を施しているのか解説します。
　鶏肉の生食はカンピロバクター食中毒の危険性が高い
飲食店で起こる食中毒の中で特に多いのは、鶏肉などの生食や不十分な加熱によるカンピロバクターです。カンピロバクター食中毒が引き起こす症状は、嘔吐、下痢、腹痛や頭痛、発熱など。1～2%の割合で、ギラン・バレー症候群を発症する恐れもあります。
</t>
    </r>
    <r>
      <rPr>
        <b/>
        <i/>
        <sz val="14"/>
        <rFont val="游ゴシック"/>
        <family val="3"/>
        <charset val="128"/>
      </rPr>
      <t>　飲</t>
    </r>
    <r>
      <rPr>
        <b/>
        <sz val="14"/>
        <rFont val="游ゴシック"/>
        <family val="3"/>
        <charset val="128"/>
      </rPr>
      <t>食店で食中毒が発生すると、保健所から営業停止を命じられる事態にもなりかねず、お客様からの信用も大幅にダウン。民事上の損害賠償を請求される可能性もあり、お客様への被害が大きいほど金額も高くなってしまいます。また、状況によっては刑事罰が科される恐れもあるため、日々の調理や保存には細心の注意を払いましょう。
　生の鶏肉の提供に規制なし。中心までしっかり加熱を
鶏肉はたとえ新鮮な状態でも、生ではカンピロバクター食中毒のリスクが高く、安心して食べられません。鶏肉を生で提供することは法律で禁止されていないため、加熱用の鶏肉を生で出す事例も目立ちますが、特に加熱用は必ず火を通したうえでお客様に提供してください。色が中心部まで白く変わるよう、しっかり加熱（75℃で1分以上）することが大切です。鶏肉に触れた手や調理器具は、石鹸や洗剤でよく洗浄し、消毒や殺菌もお忘れなく。</t>
    </r>
    <phoneticPr fontId="15"/>
  </si>
  <si>
    <t>https://www.inshokuten.com/supplier/knowledge/detail/214?ref=foodist</t>
    <phoneticPr fontId="15"/>
  </si>
  <si>
    <t>南九州</t>
    <rPh sb="0" eb="3">
      <t>ミナミキュウシュウ</t>
    </rPh>
    <phoneticPr fontId="15"/>
  </si>
  <si>
    <t>飲食店ドットコム</t>
    <rPh sb="0" eb="3">
      <t>インショクテン</t>
    </rPh>
    <phoneticPr fontId="15"/>
  </si>
  <si>
    <t>O157食中毒発生「飲めるハンバーグ」店舗の“生焼け”提供システムに変化、騒動前の“追い焼き”を公式が見直し</t>
    <phoneticPr fontId="15"/>
  </si>
  <si>
    <t>すでに営業再開しているが、今回の件を受けて“生焼け”が残った提供スタイルはどうなったのか。
　9月中旬、本誌記者は「将泰庵DINER」シャポー船橋店を訪れた。オープン直後の午前11時すぎから、テーブル席の半分以上が埋まっており、現在も訪れる人は多い様子。「飲めるハンバーグ御膳」を注文したところ、店員から焼き上がりに15～20分ほどかかると伝えられた。ハンバーグが運ばれてきたが“追い焼き”に関する説明はない。店員によれば「すべてよく焼きにしている」とのこと。
　実際、箸で割ると、肉の中心までしっかり火が通っており、赤い部分はない。口に入れると肉汁があふれるが、食感は通常のハンバーグよりやや柔らかい程度に感じる。加熱時間を長くしたことで、店の売りだった“飲める”と形容する柔らかさは薄れてしまったのかもしれない。
　ハンバーグを提供する際のオペレーションと、食中毒発生後の対応について、店舗を運営する「株式会社将泰庵」に問い合わせたところ「75度で1分になるよう、焼成時間を長くしました。対応などに関しましては、ホームページに記載させていただいております」との回答だった。
「75度で1分」は、食中毒菌の多くが死滅するとされる加熱の目安。今回の件を受けて、厨房でのオペレーションを見直したようだ。</t>
    <phoneticPr fontId="15"/>
  </si>
  <si>
    <t>https://news.livedoor.com/article/detail/27221409/</t>
    <phoneticPr fontId="15"/>
  </si>
  <si>
    <t>中共が日本産水産物の禁輸撤廃へ　処理水めぐる日中の攻防を総括　“科学”か“反日”か</t>
    <phoneticPr fontId="15"/>
  </si>
  <si>
    <t xml:space="preserve">東京電力福島第一原発の処理水の海洋放出をめぐる対立を解消するため、岸田首相は20日午後、国際原子力機関（IAEA）のグロッシ事務局長と電話協議し、中共も加えたモニタリング（監視）体制を拡充することで合意した。IAEAの枠組みのもと、中国を含む第三国の専門家による海水や放出前の処理水のサンプリング採取や比較などを認めることになった。新たな監視体制を踏まえ、岸田首相は、中国共産党（中共）政府による日本産水産物の全面禁輸措置が撤廃され、輸入を再開させることで日中両国が合意したと明らかにした。輸入の具体的な再開時期についてはまだ決まっていないとされる。
</t>
    <phoneticPr fontId="15"/>
  </si>
  <si>
    <t>https://www.epochtimes.jp/2024/09/252520.html?utm_source=JNLnoe&amp;src_src=JNLnoe&amp;utm_campaign=jnl-2024-09-22&amp;src_cmp=jnl-2024-09-22&amp;utm_medium=email&amp;pw_est=HN0AzwMYDCY3LWFr7nsvkOqjtBQ4puWHPQ6LmoJaYZznN9Vk2L1ciaME87Q%2BXd%2B%2Fm%2FqvcyU0NXfYLcqqcwpfFcqTFmvwXYCNN70%3D</t>
    <phoneticPr fontId="15"/>
  </si>
  <si>
    <t>福島県</t>
    <rPh sb="0" eb="3">
      <t>フクシマケン</t>
    </rPh>
    <phoneticPr fontId="15"/>
  </si>
  <si>
    <t xml:space="preserve">中国、日本産水産物輸入の段階的再開へ　調整で日中合意   </t>
    <phoneticPr fontId="15"/>
  </si>
  <si>
    <t>日中両政府は20日、中国による日本産水産物の輸入を段階的に再開する調整に入ると合意した。日本政府が同日、東京電力福島第1原子力発電所の処理水のモニタリング（監視）体制を拡充することで国際原子力機関（IAEA）と合意したことを踏まえた。IAEAの枠組みのもと、中国を含む第三国の役割を拡充して海水や放出前の処理水の採取を認める。2023年8月に始まった処理水の海洋放出を受けた中国による禁輸措置は緩…以降は有料</t>
    <rPh sb="202" eb="204">
      <t>ユウリョウ</t>
    </rPh>
    <phoneticPr fontId="15"/>
  </si>
  <si>
    <t>日経</t>
    <rPh sb="0" eb="2">
      <t>ニッケイ</t>
    </rPh>
    <phoneticPr fontId="15"/>
  </si>
  <si>
    <t>大紀元</t>
    <rPh sb="0" eb="3">
      <t>ダイキゲン</t>
    </rPh>
    <phoneticPr fontId="15"/>
  </si>
  <si>
    <t>https://www.nikkei.com/article/DGXZQOGM207390Q4A920C2000000/?n_cid=NMAIL007_20240920_Y9/20</t>
    <phoneticPr fontId="15"/>
  </si>
  <si>
    <t>廃水モニタリングは食中毒を検出できる、研究者らが発見
(Wastewater monitoring can detect foodborne illness, researchers find)</t>
    <phoneticPr fontId="15"/>
  </si>
  <si>
    <t>ペンシルバニア州立大学と保健局の研究により、下水監視が食中毒の早期警告システムとして有効であることが示されました。研究チームは、2022年6月に2つの処理施設から採取した下水サンプルから非チフス性サルモネラを検出し、遺伝子解析で病原菌の広がりを確認しました。希少なサルモネラ・ベイルドンが特定され、感染者の遺伝子と一致。下水監視は食中毒の監視を補完し、感染拡大の特定に役立つ可能性があります。
　Non-typhoidal Salmonella is a common cause of gastroenteritis worldwide, but current non-typhoidal Salmonella surveillance is suboptimal. Here, we evaluated the utility of wastewater monitoring to enhance traditional surveillance for this foodborne pathogen. In June 2022, we tested raw sewage collected twice a week from two treatment plants in central Pennsylvania for non-typhoidal Salmonella and characterized isolates using whole-genome sequencing. We recovered 43 Salmonella isolates from wastewater samples, differentiated by genomic analysis into seven serovars: 16 Panama (37.2%), 9 Senftenberg (20.9%), 8 Baildon (18.6%), and 3 or fewer of four other serovars. We assessed genetic relatedness and epidemiologic links between these wastewater isolates with those from patients with salmonellosis. All S. Baildon isolates from wastewater were genetically similar to those associated with a known contemporaneous salmonellosis outbreak. S. Baildon from wastewater and 42 outbreak-related isolates in the national outbreak detection database had the same core genome multilocus sequence typing, and outbreak code differed by zero or one single polynucleotide polymorphism. One of the 42 outbreak-related isolates was obtained from a patient residing in the wastewater sample collection catchment area, which serves approximately 17000 people. S. Baildon is a rare serovar (reported in &lt;1% cases nationally, over five years). Our study underscores the value of monitoring sewage from a defined population to supplement traditional surveillance methods for the evidence of Salmonella infections and to determine the extent of outbreaks.</t>
    <phoneticPr fontId="15"/>
  </si>
  <si>
    <t>米国
ペンシルベニア州立大学</t>
    <rPh sb="0" eb="2">
      <t>ベイコク</t>
    </rPh>
    <rPh sb="10" eb="12">
      <t>シュウリツ</t>
    </rPh>
    <rPh sb="12" eb="14">
      <t>ダイガク</t>
    </rPh>
    <phoneticPr fontId="84"/>
  </si>
  <si>
    <t>https://medibio.tiisys.com/133203/</t>
    <phoneticPr fontId="84"/>
  </si>
  <si>
    <t>　当社で取り扱う、デバイス不要の食中毒菌検出用/残留物質検出用の「ふき取り検査キット」についてご紹介いたします。
黄色から灰色または黒色へ変色すると推定陽性と判定する、食中毒菌検出用ふき取りキット「InSiteシリーズ」をご用意。
また、残留タンパク検査試薬、残留アレルゲン検査試薬、残留グルテン検査試薬、残留ブドウ糖・乳糖検査試薬もございます。
【リステリア属菌＆リステリア・モノサイトゲネス検査試薬 特長】
■黄色から灰色または黒色へ変色すると推定陽性と判定
■UVライト照射で緑色に蛍光すると、L.monoが推定陽性と判定
　(紫外線蛍光は病原性リステリア菌を示唆)
■最短24時間で推定陽性判定、48時間で陰性判定</t>
    <phoneticPr fontId="15"/>
  </si>
  <si>
    <t>https://ls.ipros.jp/product/detail/2001443285</t>
    <phoneticPr fontId="15"/>
  </si>
  <si>
    <t xml:space="preserve">イプロス医薬食品技術 </t>
    <phoneticPr fontId="15"/>
  </si>
  <si>
    <t>食中毒菌検出用/残留物質検出用 ふき取り検査キット セントラル科学貿易</t>
    <phoneticPr fontId="15"/>
  </si>
  <si>
    <t xml:space="preserve">80代女性が拾ったカタツムリをちまきにして食べた後死亡 - goo ニュース </t>
    <phoneticPr fontId="84"/>
  </si>
  <si>
    <t>中国メディアの新京報によると、台湾南東部の台東県のある村で17日、80代の女性が農地で拾ったカタツムリをちまきにして食べ、その日の夜に気分が悪くなり、病院に運ばれたが死亡した。その死因を知らないまま通夜で残ったちまきを一緒に食べた親類や友人11人が相次いでけいれんや嘔吐（おうと）を起こし、うち2人が死亡した。農地の所有者は農薬を散布したことがあると話していて、警察が食中毒を引き起こした原因について調べている。</t>
    <phoneticPr fontId="84"/>
  </si>
  <si>
    <t>中国</t>
    <rPh sb="0" eb="2">
      <t>チュウゴク</t>
    </rPh>
    <phoneticPr fontId="84"/>
  </si>
  <si>
    <t>https://news.goo.ne.jp/article/recordchina/business/recordchina-RC_940745.html</t>
    <phoneticPr fontId="84"/>
  </si>
  <si>
    <t xml:space="preserve">ハザン市で発生した食中毒疑い事件を捜査中 - Vietnam.vn </t>
    <phoneticPr fontId="84"/>
  </si>
  <si>
    <t>9月17日、食品安全局（保健省) は州保健局に公式の派遣を送りました ハザン 食中毒の疑いのある事件の捜査と対応について。
公式の派遣には、食品安全局が新マン地区の少数民族寄宿学校（ハザン省新マン地区）で発生した食中毒の疑いのある事件に関する情報を受け取り、そのうち約55人の生徒に胃の症状があったと明記されている。学校で開催された中秋節のパーティーで食べ物を食べた後の痛み、吐き気、めまい。
上記の状況を受け、食品安全局はハザン省保健局に対し、食中毒を引き起こした疑いのある食品供給業者の営業を一時停止するよう要請した。調査を組織し、食品の起源を追跡し、中毒を引き起こした疑いのある原材料および加工施設への食品供給源を明確に特定する。原因を見つけるために、食品や医療サンプルを採取して検査します。食品安全規制の違反を発見して厳しく対処し、その結果を公表してコミュニティに速やかに警告します。　さらに、食品安全局は、ハザン省保健省に対し、衛生、食品安全条件、食品原材料の原産地を厳格に管理するよう、宣伝を強化し、共同調理場や給食サービス施設を指導するよう要請した3。 -段階的な食品検査、食品サンプルの保管、加工段階での衛生管理。同時に、中毒の予防と対処に関する保健省の2487年11月5日付官報第2024号/BYT-ATTPおよび3113年07月6日付官報第2024/BYT-ATTPの内容を厳格に実施する。食中毒を防止し、食中毒予防を強化します。生徒たちの健康状態も徐々に安定してきています
　ハザン保健局の情報によると、食中毒の疑いで入院した新満地区民族寄宿高校の生徒17人の健康状態は、9月55日朝までに安定した。 17人の生徒が退院し、引き続き学校で監視されている。新満地区医療センターの報告書には、次のように明確に記載されている：19月30日午後15時9分頃、新満地区民族寄宿高校で、300人の生徒からなる中学生グループが中秋節を企画した。食後約15分後に、吐き気、手足の脱力、めまい、頭痛、へその周りの腹痛を経験した生徒もいた。
22月45日午後15時9分から0月15日午前16時9分までに、食中毒の疑いがあると診断され、55人の生徒が検査と治療のために病院に搬送された。子どもたちには水分が与えられ、嘔吐を誘発され、吐き気や不安の症状の治療が行われ、検査が指示された。中秋節に食べる食べ物には、レモン茶、金柑、リンゴ、梨、スイカ、パイナップル、月餅、キャンディー、牛乳などがあります。検査と治療のために入院を余儀なくされた生徒たちは、新萬区少数民族寄宿学校の6年生から9年生までのクラスで学んでいます。
　ハザン保健局の指導者らによると、情報を受け取った直後、同局は食品衛生安全局に対し、保健センター、新満地区総合病院、管轄機関と連携して調査、情報の確認、封月餅を行うよう指示した。製品を検査し、中毒の原因を調査し、規定に従って食品サンプルを採取します。17月9日朝の時点で、入院中の生徒55人のうち、29人に中毒症状が見られ、17人が退院して学校での監視が続いているが、残りは消化器疾患を患っている。新満地区における食中毒の疑いのある学生の健康状態は、全般的に徐々に安定しており、予後は良好です。症状は軽減する傾向があり、生徒は注意力があり、接触も良好で、バイタルサインも正常です。/</t>
    <phoneticPr fontId="84"/>
  </si>
  <si>
    <t>https://www.vietnam.vn/ja/dieu-tra-xu-ly-vu-nghi-ngo-doc-thuc-pham-o-ha-giang/#gsc.tab=0</t>
    <phoneticPr fontId="84"/>
  </si>
  <si>
    <t>ベトナム</t>
    <phoneticPr fontId="84"/>
  </si>
  <si>
    <r>
      <t>★台湾で高級スーパーマーケットを展開する企業に東北の商品を売り込む機会を 岩手</t>
    </r>
    <r>
      <rPr>
        <b/>
        <sz val="18"/>
        <rFont val="ＭＳ Ｐゴシック"/>
        <family val="3"/>
        <charset val="128"/>
      </rPr>
      <t>・</t>
    </r>
    <r>
      <rPr>
        <b/>
        <sz val="18"/>
        <rFont val="Microsoft YaHei"/>
        <family val="3"/>
        <charset val="134"/>
      </rPr>
      <t>遠野市で海外 ...TBS NEWS DIG</t>
    </r>
  </si>
  <si>
    <t xml:space="preserve">★杭州市で、中国国際ウイスキー発展大会（CIWDC）が初開催(中国) | ビジネス短信 - ジェトロ </t>
  </si>
  <si>
    <t>★日清製粉ウェルナ、ベトナム市場参入　家庭用品揃え充実 - 日本食糧新聞・電子版</t>
  </si>
  <si>
    <t>★【ベトナム】冷凍食品、味の素が参入　日清製粉も、食生活の変化捉える（NNA） - Yahoo!ニュース</t>
  </si>
  <si>
    <t>★【速報】サントリー食品インターナショナル、豪州新工場で飲料製造開始 - 日本食糧新聞・電子版</t>
  </si>
  <si>
    <t>★イートアンドと三菱食品、米国に合弁会社（時事通信） - Yahoo!ニュース</t>
  </si>
  <si>
    <t>★エコノミストリポート：急ピッチで外食化するインドの食卓 宗教的タブーを超えて 小林真樹 　週刊エコノミス</t>
  </si>
  <si>
    <t>★ブラジルで日本食材PRの促進イベント　坂本農相も出席（9/12　産経新聞社）＃ブラジル</t>
  </si>
  <si>
    <t xml:space="preserve">★コロナ変異株KP.2、KP.3襲来、中国で若者の突然死増加 </t>
  </si>
  <si>
    <t>https://www.epochtimes.jp/2024/09/251830.html?utm_source=JNLnoe&amp;src_src=JNLnoe&amp;utm_campaign=jnl-2024-09-18&amp;src_cmp=jnl-2024-09-18&amp;utm_medium=email&amp;pw_est=rNr5JHPHglY1M0n%2BRWlEg%2FzaNp14P15BN6AOZP94Nng%2BxjWUW08GnzVMwBvlhZX9szfaObzY5IHQV5BHyku32Z1RfBRUxOwZ6yI%3D</t>
    <phoneticPr fontId="84"/>
  </si>
  <si>
    <t xml:space="preserve">最近、中国の多くの地域で医師たちが警告を発している。新型コロナウイルスの非常に強力な変異株KP.2とKP.3が急速に広がっており、患者数は急増している。多くの医療従事者も感染した。9月の新学期の開始に伴い、学校での集団感染のリスクが高まっており、多くの地域の疾病対策センターは、個人防護の強化を呼びかけ、マスクの着用やソーシャルディスタンスの確保を推奨している。多くの市民が、この感染の波の感染力が非常に強く、病院は満杯で、症状が重く治癒が難しく、死亡率が高いと報告しており、公式な情報は隠蔽されている。先月から、多くの中国の医師が新型コロナウイルスの非常に強力な変異株KP.2とKP.3の襲来について警告する投稿を行っている。最近、「今日のトップ」では、突然死に関する多くのニュースが確認されており、山東省の老婦人、湖南省の退役軍人、杭州の配達員、上海の保育士、山東省の34歳の教授李増海氏などが含まれている。中国のセルフメディアは次のように述べている。「最近、新型コロナウイルスの陽性率は持続して上昇しており、多くの人が陽性になっている。皆さんは、新型コロナウイルスが決して消えていないことを、明確に理解する必要がある」
</t>
    <phoneticPr fontId="84"/>
  </si>
  <si>
    <t>https://www.sankei.com/article/20240912-5CXP6II3DRJRTOLKAHX2UTNZTY/</t>
    <phoneticPr fontId="84"/>
  </si>
  <si>
    <t>ブラジルの最大都市サンパウロで11日、日本食材の輸出促進イベントが開かれた。坂本哲志農相も出席し北海道産ホタテや岡山、広島両県産カキの魅力をPRした。イベントにはブラジルのレストランや流通関連の企業などから計約140人が参加。坂本氏は、ホタテの輸出拡大に向けブラジル側と協議を進めるとし「ブラジルの人たちに日本の食をさらに知ってもらえるよう努力していきたい」と語った。会場には坂本氏の地元熊本県の焼酎や食品などを紹介するコーナーも設けられた。
　東京電力福島第1原発処理水の海洋放出に伴う中国の日本産水産物の輸入停止を受け、欧州やアジアへの水産物の販路拡大を狙ったイベントが開かれている。ブラジルには約270万人の日系人が暮らし、日本国外で最大の日系人社会がある。日本食も普及し、輸出先として期待が高まっている。坂本氏は、ブラジル中西部クイアバで12～13日に開催される20カ国・地域（G20）農相会合に出席するためブラジルを訪れている。</t>
    <phoneticPr fontId="84"/>
  </si>
  <si>
    <t>ブラジル</t>
    <phoneticPr fontId="84"/>
  </si>
  <si>
    <t>https://weekly-economist.mainichi.jp/articles/20241001/se1/00m/020/061000c</t>
    <phoneticPr fontId="84"/>
  </si>
  <si>
    <r>
      <t>「妻も私もラーメンが大好きで。実は昨夜も妻と近所の店に食べに行ったばかりなんです」。今年で日本在住11年目になる知人男性のマノージさん（仮名）は楽しそうに、そう話した。食べ歩き好きのマノージさんは、インド南部のチェンナイ出身だ。日本で初めてラーメンに出会うやいなや、多くの外国人同様その味のとりこになった。
　しかし、その他大勢の外国人と違い、マノージさんは生粋のヒンズー教徒である。豚肉は牛肉と共にタブーのはずだ。ならば多数派のヒンズー教徒の中で、マノージさんだけが例外的な存在なのだろう</t>
    </r>
    <r>
      <rPr>
        <b/>
        <sz val="13"/>
        <rFont val="Microsoft JhengHei"/>
        <family val="3"/>
      </rPr>
      <t>──</t>
    </r>
    <r>
      <rPr>
        <b/>
        <sz val="13"/>
        <rFont val="Microsoft JhengHei"/>
        <family val="3"/>
        <charset val="128"/>
      </rPr>
      <t>。そんなふうに私は自分を納得させていた。しかし実態は、意外とそうでもないらしい。</t>
    </r>
    <r>
      <rPr>
        <b/>
        <sz val="13"/>
        <rFont val="游ゴシック"/>
        <family val="3"/>
        <charset val="128"/>
      </rPr>
      <t xml:space="preserve">
「インドのことをよく知っていると自任されておられる方ほど、そう思われるんです」。そう語るのはチェンナイで日本食レストラン「天竺牡丹」を経営する山内直樹さん。この地で店を開いて約30年。当初こそ日本人の駐在員客がメインだったが、ここ数年はインド人の客の方が増えているという。
「すしや日本酒を楽しまれるインドの方が増えています。それも、上位カーストとされるバラモン（ブラーフミン）の方々がね」
　山内さんによると、厳格な宗教生活を送ろうとするヒンズー教徒ならそもそも外食などせず、自宅で妻や母親の作った手料理以外は口にしない。だから外食する時点で戒律の枠外へと一歩踏み込んでいる、というのである。</t>
    </r>
    <phoneticPr fontId="84"/>
  </si>
  <si>
    <t>インド</t>
    <phoneticPr fontId="84"/>
  </si>
  <si>
    <t>https://news.yahoo.co.jp/articles/cdc6cf9168639eb540a0bf0256beef6f7b580b5f</t>
    <phoneticPr fontId="84"/>
  </si>
  <si>
    <t>中華料理チェーン「大阪王将」などを展開するイートアンドホールディングス（HD） &lt;2882&gt; と三菱食品 &lt;7451&gt; は19日、米国に飲食店運営を手掛ける合弁会社を設立したと発表した。イートアンドHDの外食事業に関するノウハウと、三菱食品の持つ食品流通に関する総合力やネットワークを組み合わせ、相乗効果を狙う。店舗のコンセプトや開業時期は未定という。　</t>
    <phoneticPr fontId="84"/>
  </si>
  <si>
    <t>米国</t>
    <rPh sb="0" eb="2">
      <t>ベイコク</t>
    </rPh>
    <phoneticPr fontId="84"/>
  </si>
  <si>
    <t>https://news.nissyoku.co.jp/flash/1076653</t>
    <phoneticPr fontId="84"/>
  </si>
  <si>
    <t>サントリー食品インターナショナルは18日、オーストラリア・クイーンズランド州の新工場で清涼飲料の製造を開始した。現地で人気のエナジードリンク「Vエナジー」を皮切りに、25年には40種類以上の清涼飲料やRTDアルコール「-196」「カナディアンクラブ＆ドライ」などの酒類飲料を生産予定だ。
※詳細は後日電子版にて掲載いたします。</t>
    <phoneticPr fontId="84"/>
  </si>
  <si>
    <t>オーストラリア</t>
    <phoneticPr fontId="84"/>
  </si>
  <si>
    <t>https://news.yahoo.co.jp/articles/3fd9da67e07254d1c9af6c383ad49abcc937ef57</t>
    <phoneticPr fontId="84"/>
  </si>
  <si>
    <t>ベトナムの冷凍食品市場に新規参入が相次いでいる。味の素は７月に冷凍ギョーザを発売し、日清製粉グループも来春までに冷凍パスタを投入する方針だ。日系以外では台湾系うま味調味料メーカーの味丹越南（ベダン・ベトナム）が冷凍スープや鍋料理の冷凍具材の販売拡大に取り組んでいる。各社が冷凍食品に注目する背景に、都市部で共働きや単身世帯が増加傾向にあることや、冷凍設備を完備した近代小売店やコールドチェーン（低温物流）の普及がある。
　ベトナム味の素は７月に冷凍ギョーザの販売を開始した。豚肉と鶏肉入りで、６個入りと30個入りの２種類をタイから輸入している。６個入りは中間所得層以上の日本食を好む主婦を、30個入りは日本食レストランなどの需要を見込んでいる。６個入りの小売価格は３万5,000ドン（約1.4米ドル、200円）程度。　同社にとって冷凍食品の投入は初めて。玉腰浩司セールス＆マーケティング取締役は、ＮＮＡに「ギョーザは味の素の冷食事業で日本・全世界の合計売り上げが最も大きく品質にも自信がある」と意気込みを示した。同社は８月に南部ホーチミン市ビンタン区の大型ショッピングモール「イオンモール・ビンタン」で特設ブースを開設。シェフによるギョーザの調理の実演や試食の提供を交えたプロモーション活動を実施したところ、「想定を大きく上回る売れ行きだった」（玉腰氏）。ビンタンでの特設ブースは今月も開設し、商品の認知を広める方針だ。
　■日清、冷凍パスタ来春までに投入へ
　日清製粉ウェルナもベトナムの冷凍食品市場への参入準備を進めている。同社は９日、これまでベトナム市場で販売してきた業務用製品に加えて、家庭用製品を本格投入すると発表。日清製粉グループの広報担当者はＮＮＡに「来春までに冷凍パスタをタイや日本から輸入販売する計画だ」と明らかにした。ベダン・ベトナムも、冷凍食品の拡充に力を入れている。同社は５月末にパンガシウス（ベトナム名：チャー、バサ）のスープや、鍋用のつみれなどの冷凍食品の新商品を投入した。同社は８月にホーチミン市で開催された水産業展示会「ベトフィッシュ2024」に出展し、水産関連の冷凍食品を大々的にアピールした。食品・アミノ酸海外営業部門のファム・タイン・ソン部長はＮＮＡに、昨年から冷凍食品の研究開発や技術革新に力を入れていたことを説明。今年からベトナム拠点で製造した冷凍食品を中国や台湾、日本、ロシアにも輸出販売していく方針を明らかにした。</t>
    <phoneticPr fontId="84"/>
  </si>
  <si>
    <t>https://news.nissyoku.co.jp/news/kubo20240909115617406</t>
    <phoneticPr fontId="84"/>
  </si>
  <si>
    <t>日清製粉ウェルナは9日、ベトナムで家庭用製品を本格的に販売開始したと発表。これは、海外事業拡大に向けた活動として行うもの。同社子会社のベトナム日清製粉Co.,Ltd.とベトナム日清テクノミックCo.,Ltd.が展開。同国では6日に現地メディアに公開している。家庭用製品の販売を通じ、同国の食生活に貢献するとともに同国民から愛される食品メーカーを目指す。　同社はベトナム市場への参入に向け、共働き世帯が多く自炊頻度も高いことを背景に、簡便調理をサポートす</t>
    <phoneticPr fontId="84"/>
  </si>
  <si>
    <t>https://www.jetro.go.jp/biznews/2024/09/fb7487d4e2a464d1.html</t>
    <phoneticPr fontId="84"/>
  </si>
  <si>
    <t>中国浙江省杭州市淳安県の千島湖鎮（注）で9月5～7日、「2024年中国国際ウイスキー発展大会（CIWDC）および中国千島湖国際ウイスキーカーニバル」（以下、大会）が開催された。同大会は、中国酒業協会、国家酒類品質・安全国際連合研究センター、中国食品発酵工業研究院、国際洋酒生産メーカー協会が共催し、初めて開催された。大会には、中国国内のみならず、英国、フランス、スペイン、カナダ、インドなどのウイスキー関係企業やインポーター45社が参加し、400人以上が来場した。中国酒業協会による講演では、2024年中国ウイスキー産業発展報告書の説明がなされ、「2023年の中国におけるウイスキーの輸入価格は上昇し、蒸留酒の総輸入額の20.8％、総輸入量の26.3％を占めた。主な輸入相手国は、英国、米国、日本およびアイルランドだった」との発言があった。大会では、英国、米国、インドなど各国・地域の参加企業によるウイスキーの紹介があり、日本からはサントリーやウイスキー文化研究所の発表があった。ジェトロは「日本産ウイスキーをめぐる状況および輸出促進におけるジェトロの取り組み」と題して講演を行った。また、大会では展示会も実施されており、インポーター2社が日本産ウイスキーやその他の日本産蒸留酒をPRするために、来場したウイスキー企業関係者や現地の一般消費者に日本産ウイスキー、焼酎、泡盛等の展示・試飲、PRを行った。出品者からは、「今回の大会を通じて、同業界のさまざまな方とお会いすることができ、各国出品者との情報交換を行ったことから非常に勉強になった」「日本産ウイスキーはサントリーのブラントが有名だが、他の日本産ウイスキーの良さは、このような機会を通して今後PRしてほしい」といった声が聞かれた。また、来場者からは、「これまで日本産ウイスキーを飲んだことはなく、今回の展示会で初めて試飲したところ、現場で買いたくなった」といった声が聞かれた。今後、ジェトロは中国での日本産蒸留酒の知名度向上および輸出拡大に向けた取り組みを引き続き実施する予定だ。
（注）千島湖（せんとうこ）は、中国浙江省杭州市の淳安県と建徳市にまたがる人造湖。1959年、新安江に新安江水力発電所を建設した時に形成された。湖の中に1,000以上の島があることから、千島湖と名付けられた。1982年に中国国務院により国家級風景名勝区に指定され、2010年には中国の5A級観光地に認定された。</t>
    <phoneticPr fontId="84"/>
  </si>
  <si>
    <t>https://newsdig.tbs.co.jp/articles/-/1434087</t>
    <phoneticPr fontId="84"/>
  </si>
  <si>
    <t>台湾で高級スーパーマーケットを展開する企業に、東北の商品を直接売り込み販路を広げようという商談会が18日、遠野市で行われました。この商談会は、海外での販路拡大を目指す事業者などで作る遠野ブランド海外輸出協議会が、遠野市や北日本銀行の協力で開催したものです。
今回は岩手県内を中心に宮城県、秋田県、山形県を含むあわせて14の団体が参加し、会場には岩手短角和牛の加工品に海の幸、また脱プラスチックを見据えた、竹を使った箸や食器などの商品が並びました。商談会に招かれたのは、台湾の台中市で高級スーパーマーケットを展開する企業の謝明達社長です。
　謝社長は、各団体の担当者から商品の説明を受けながら真剣な表情で品質を見定めていました。
商談会を開いた協議会は2025年1月、台湾の謝社長のスーパーを会場に物産展を開き、さらならる販路の拡大を目指すことにしています。
（謝明達　社長）
「素晴らしいの一言（笑）。もうこんなに素晴らしいものは本当に珍しい。岩手県は資源に恵まれて、素晴らしい素材をそろえている。本当にこれを台湾のお客さんに知ってもらわないといけない」</t>
    <phoneticPr fontId="84"/>
  </si>
  <si>
    <t>台湾</t>
    <rPh sb="0" eb="2">
      <t>タイワン</t>
    </rPh>
    <phoneticPr fontId="84"/>
  </si>
  <si>
    <t>食品表示 (9/16-9/22)</t>
    <phoneticPr fontId="5"/>
  </si>
  <si>
    <r>
      <t>残留農薬</t>
    </r>
    <r>
      <rPr>
        <sz val="20"/>
        <color rgb="FF000000"/>
        <rFont val="ＭＳ Ｐゴシック"/>
        <family val="3"/>
        <charset val="128"/>
      </rPr>
      <t xml:space="preserve"> (9/16-9/22)</t>
    </r>
    <phoneticPr fontId="5"/>
  </si>
  <si>
    <t>きぬさや 一部残留農薬基準超過〔リコールプラス編集部〕</t>
    <phoneticPr fontId="15"/>
  </si>
  <si>
    <t>6月19日～8月4日に、東京都、神奈川、千葉県の卸売市場へ販売した「きぬさや」において、残留農薬検出 「ジニコナゾール0.13ppm検出 」が判明したため、自主回収する。これまで健康被害の報告はない。(リコールプラス編集部)(リコールプラス)
.商品名:きぬさや　
内容量:①2㎏　バスケット
市場へ流通後販売の為に包装形態が変わってる可能性があります。
【輸入食品か否か】　　　輸入食品:はい　輸入国:中国
販売先　:東京都、神奈川、千葉県の卸売市場へ販売
販売期間　:6月19日～8月4日
販売数量:2090kケース(2㎏/ケース)
当該の販売先明細を保健所に報告の上、販売先に通知。
現品の有無を確認、現品があった場合に回収し取りまとめて保管場所に保管。</t>
    <phoneticPr fontId="15"/>
  </si>
  <si>
    <t xml:space="preserve">12店舗 ホーレン草 一部残留農薬一律津基準違反 - フーズチャネル </t>
    <phoneticPr fontId="15"/>
  </si>
  <si>
    <t>2024年8月28日～9月10日 に コープさっぽろ12店舗で販売した「ホーレン草」において、残留農薬「エトフェンプロックス」が基準値「0.01ppm」のところ、「0.02ppm」検出されたため、回収・返金する。これまで健康被害の報告はない。(リコールプラス編集部)(リコールプラス)
　ホーレン草:200g　袋詰め
JANコード:2834119502005
販売地域:旭川地区、北見地区
販売先:コープさっぽろ店舗
シーナ店、ツインハープ店、春光店、神楽店、忠和店、東光店、富良野店、網走店、きよみ店、びほろ店、遠軽みなみ店、北見みわ店
販売日:8月28日より9月10日
販売数量:合計1,421袋
シーナ店149袋、ツインハープ店154袋、春光店74袋、神楽店101袋、忠和店103袋、東光店71袋、富良野店528袋、あばしり店48袋、きよみ店50袋、びほろ店48袋、遠軽みなみ49袋、北見みわ46袋</t>
    <phoneticPr fontId="15"/>
  </si>
  <si>
    <t xml:space="preserve">海老カツと五穀酢チキンの美食重他 一部アレルギー表示欠落 - フーズチャネル </t>
    <phoneticPr fontId="84"/>
  </si>
  <si>
    <t>2024年9月16日に、髙島屋横浜店で販売した「①海老カツと五穀酢チキンの美食重　②浜っこ米八弁当～横浜うまれ!はまポーク～」において、食品表示ラベルの、アレルギー「乳成分・鶏肉」「りんご・豚肉」の表示もれが判明したため、自主回収する。これまで健康被害の報告はない。(リコールプラス編集部)(リコールプラス)
　商品名:①海老カツと五穀酢チキンの美食膳
②浜っこ米八弁当～横浜うまれ!はまポーク
価　格:①税込980円
②税込1,188円
消費期限:(①②共)2024年9月16日
回収対象点数:①8点　②10点
【JANコード】【製造番号】【ロット番号】ついていません。
【販売地域】　神奈川県横浜市西区南幸
【販売先】　髙島屋横浜店で一般消費者向けに小売り
【販売日】　2024年9月16日
【販売数量】
①『海老カツと五穀酢チキンの美食膳』8点
②『浜っこ米八弁当～横浜うまれ!はまポーク～』10点</t>
    <phoneticPr fontId="84"/>
  </si>
  <si>
    <t>https://foods-ch.infomart.co.jp/anzen/recall/118065</t>
    <phoneticPr fontId="84"/>
  </si>
  <si>
    <t>株式会社コダマにおける発芽玄米の不適正な有機の表示に対する措置について</t>
    <phoneticPr fontId="84"/>
  </si>
  <si>
    <t xml:space="preserve">農林水産省九州農政局が、令和6年6月17日から7月31日までの間、コダマに対し、日本農林規格等に関する法律（昭和25年法律第175号。以下「法」という。）第65条第2項の規定に基づく立入検査等を行いました。この結果、農林水産省は、コダマが、以下の行為を行っていたことを確認しました。
（1）自らを表示責任者とする発芽玄米（商品名「有機発芽玄米」（725g入り））について、指定農林物資でないにもかかわらず、その包装の表面に「有機」と、裏面の一括表示欄の名称の項に「有機発芽玄米」と有機加工食品の名称の表示を行い、令和5年3月2日から令和6年4月18日までの間に、10,360袋（7,511kg）を一般消費者向け商品として製造し、取引先業者に納品したこと。
（2）（1）の商品について、法第10条第2項の規定に基づく認証事業者の認証を取得していないにもかかわらず、不正に格付の表示（有機JASマーク）を付していたこと。
　措置
コダマが行った上記1の（1）の行為は、法第63条第2項の規定に、また上記1の（2）の行為は、法第37条第1項の規定に、それぞれ違反するものです（別紙参照）。
このため、農林水産省はコダマに対し、次の（1）のとおり、法第64条の規定に基づき、不適正な有機の名称の表示又はこれと紛らわしい表示の除去又は抹消を命じるとともに、次の（2）のとおり、不正な有機JASマークを除去又は抹消すること等を指導し、以下の内容に基づき講じた措置について報告書に取りまとめ、令和6年10月21日までに農林水産大臣宛てに提出することを求めました。
</t>
    <rPh sb="410" eb="412">
      <t>ソチ</t>
    </rPh>
    <phoneticPr fontId="84"/>
  </si>
  <si>
    <t>https://www.maff.go.jp/j/press/syouan/kansa/240920.html</t>
    <phoneticPr fontId="84"/>
  </si>
  <si>
    <t xml:space="preserve">矢野経済研究所、国内における加工食品の栄養成分表示に関する消費者アンケート </t>
    <phoneticPr fontId="84"/>
  </si>
  <si>
    <t>矢野経済研究所は、国内における加工食品の栄養成分表示に関する消費者アンケート調査を実施した。栄養成分表示の確認状況や購買判断状況、購入要件などについて調査し、機械学習（AI分析）と統計的分析手法を用いて消費者の潜在需要を考察した。ここでは、「包装前面栄養表示」による食生活や食意識、購買行動の変化や、「包装前面栄養表示」をスマホカメラで記録できるなら欲しいスマホアプリの機能について、調査結果を公表する。
　調査の結果、食品パッケージの「包装前面栄養表示」が導入された場合、自分自身の食生活の変化として「栄養バランスを意識する」という回答は33.5％となった。1200人への消費者アンケート調査から、栄養・健康視点での食品消費の広がりが見込まれる。同消費者アンケート調査は、自分や家族（同居人）が食べるための食品を普段購入すると回答した国内在住の20～79歳の男女1200人を対象に6月に実施した。栄養成分表示の確認状況や購買判断状況、購入要件など質問して、機械学習（AI分析）と統計的分析手法を用いて消費者の潜在需要について考察した。なお、回答者には、事前に食品の「栄養成分表示」や「栄養成分の推奨表示・任意表示」、「栄養強調表示」、「包装前面栄養表示」に関する簡単な説明文や図を提示した上で、調査を実施している。
2020年4月以降、消費者向けに予め包装された全ての加工食品および添加物（業務用を除く）には、食品表示法によって栄養成分表示が義務付けられた。栄養成分表示は、消費者が容易に視認できる見やすい場所に表示されていることが求められているものの、実際には包装パッケージの裏面に記載されることが多いのが現状である。そこで消費者庁は「わかりやすい栄養成分表示の取り組みに関する検討会」を設立し、消費者の健康維持や増進に役立つ食環境を整えることを目指し、「包装前面栄養表示」の導入を検討している。</t>
    <phoneticPr fontId="84"/>
  </si>
  <si>
    <t>https://www.mylifenews.net/drink-food/65814/</t>
    <phoneticPr fontId="84"/>
  </si>
  <si>
    <t>農水省、ユニーに是正指示　ローストビーフに輸入牛肉使用を表示せず</t>
    <phoneticPr fontId="84"/>
  </si>
  <si>
    <t>　輸入牛肉を使用したのにもかかわらず、不適正な原料原産地表示によってローストビーフを販売したとして、農林水産省は9月18日、スーパーを展開するユニー（株）（愛知県稲沢市）に対し、食品表示法に基づき、表示の是正や再発防止策の実施を指示したと発表した。同省の北陸農政局と東海農政局は4月18日から9月2日までの期間、同社とアピタ長岡店（新潟県長岡市）に対し、立ち入り検査を実施した。不適正な原料原産地表示を行っていた商品は「お肉屋さんのローストビーフ」。同商品には原材料として、輸入牛肉を使用していた。
　取材に対し、同省は「時期によって内容が変わるが、米国産、オーストラリア産、カナダ産の牛肉を使用していた」（消費・安全局消費者行政・食育課米穀流通・食品表示監視室）と説明する。しかし、商品パッケージには、輸入牛肉を使用したことがわかる表示はなかったという。同社では、調達したローストビーフを各店舗内で切断し、小分けしたものを販売。その際、原料原産地名について、牛肉に「オーストラリア」、「オーストラリア産又はアメリカ産又はカナダ産」、または「輸入」と表示していなかった。
　少なくとも2022年4月1日から今年4月18日までの期間に、不適正な表示によって合計約60tを一般消費者へ販売したことが判明。取り扱い店舗は、アピタ東松山（埼玉）、アピタ木更津（千葉）、アピタ横浜綱島（神奈川）、アピタ北方（岐阜）、アピタ名古屋北（愛知）など35店舗を数える。</t>
    <phoneticPr fontId="84"/>
  </si>
  <si>
    <t>https://www.data-max.co.jp/article/73675</t>
    <phoneticPr fontId="84"/>
  </si>
  <si>
    <t>静岡県／機能性関与成分の含有量が不足／静岡茶通信直販センターに指示</t>
    <phoneticPr fontId="84"/>
  </si>
  <si>
    <t>静岡県は９月１０日、お茶の通販を展開する静岡茶通信直販センター（本社静岡県、堀内智久社長）に対して、食品表示法に基づく、商品のチェック体制の強化や制度の遵守の徹底などの指示を行った。静岡県によると、同社が販売していた機能性表示食品の「ＧＡＢＡｉｎ（ギャバイン）緑茶」について、届け出資料に記載のある機能性関与成分の含有量が、不足していたとしている。
続きは「日本ネット経済新聞」の新ウェブメディアで！
下記リンクから閲覧できます。</t>
    <phoneticPr fontId="84"/>
  </si>
  <si>
    <t>https://www.bci.co.jp/netkeizai/article/15859</t>
    <phoneticPr fontId="84"/>
  </si>
  <si>
    <t xml:space="preserve">【News】2025年に向けた新しい食中毒の推定値が公開予定 - YouTube </t>
    <phoneticPr fontId="84"/>
  </si>
  <si>
    <t>https://www.youtube.com/watch?v=NtXILwNUilw</t>
    <phoneticPr fontId="84"/>
  </si>
  <si>
    <r>
      <t xml:space="preserve">食品安全を楽しく学べるチャンネルへようこそ！
食品安全の専門家として活動しています。微生物学的な品質保証を専門とし、科学的根拠に基づいて食の安全を支えるお手伝いをしています。このチャンネルでは、難しい専門知識をわかりやすく、そして楽しくお届けしています。食品の安全は、私たちの日々の生活にとって非常に重要です。だからこそ、専門的な知識を皆さんにわかりやすく解説し、役立ててもらいたいと思っています。どんな質問にも親身になってお答えし、食品に関する不安や疑問を解消します。
</t>
    </r>
    <r>
      <rPr>
        <b/>
        <sz val="14"/>
        <color rgb="FF000000"/>
        <rFont val="Segoe UI Symbol"/>
        <family val="3"/>
      </rPr>
      <t>📚</t>
    </r>
    <r>
      <rPr>
        <b/>
        <sz val="14"/>
        <color rgb="FF000000"/>
        <rFont val="游ゴシック"/>
        <family val="3"/>
        <charset val="128"/>
      </rPr>
      <t xml:space="preserve"> 著書
HACCPや低温調理、衛生管理について、専門的な内容をやさしく解説しています。
「図解即戦力 食品衛生管理のしくみと対策がこれ1冊でしっかりわかる教科書-HACCP対応」
「低温調理の教科書～食肉の科学的な調理技術とレシピ」
「フレームワーク思考でわかるHACCP」
「法令等でわかる食品の一般衛生管理」</t>
    </r>
    <phoneticPr fontId="84"/>
  </si>
  <si>
    <t>職歴</t>
  </si>
  <si>
    <t>主な著書</t>
  </si>
  <si>
    <t>『イノベーションの未来予想図　―専門家40名が考察する20年後―』 （共著）創成社，2021年</t>
  </si>
  <si>
    <t>『農業経済学事典』（共著）丸善出版，2019年</t>
  </si>
  <si>
    <t>『食の信頼問題の実践解　－フードシステムにおける協働のデザイン－』（単著）農林統計出版，2016年</t>
  </si>
  <si>
    <t>1991年: 東京大学法学部卒業</t>
  </si>
  <si>
    <t>1996年: ミシガン大学公共政策大学院修士課程修了（Master of Public Policy）</t>
  </si>
  <si>
    <t>2016年: 三重大学で博士（学術）取得</t>
  </si>
  <si>
    <t>1991年: 農林水産省入省</t>
  </si>
  <si>
    <t>2002年～2006年: 三重県マーケティング室長（地産地消、地域ブランド推進、食と観光の連携を担当）</t>
  </si>
  <si>
    <t>2007年～2012年: 農林水産省フード・コミュニケーション・プロジェクトチームリーダー、食品企業行動室長（官民協働企画、食品産業とのネットワーク形成などを担当）</t>
  </si>
  <si>
    <t>2012年～2015年: 政策研究大学院大学特任教授／農業政策コースディレクター（新たな修士課程の立ち上げ、運営を担当）</t>
  </si>
  <si>
    <t>2015年～2017年: 農林水産省食品製造課長（食品メーカー支援、JAS法改正などを担当）</t>
  </si>
  <si>
    <t>2017年～2019年: 農林水産省統計部管理課長（農林水産統計の取りまとめなどを担当）</t>
  </si>
  <si>
    <t>2019年～2021年: 農林水産省大臣官房審議官（消費・安全局担当）</t>
  </si>
  <si>
    <t>2022年～: 政策研究大学院大学政策研究院シニア・フェロー（自然資本のマネジメントに関する研究会の企画・運営を担当）</t>
  </si>
  <si>
    <t>2023年～: 日本大学大学院綜合社会情報研究科教授</t>
  </si>
  <si>
    <t>と</t>
    <phoneticPr fontId="84"/>
  </si>
  <si>
    <t>-</t>
    <phoneticPr fontId="84"/>
  </si>
  <si>
    <t>日本大学大学院　募集</t>
    <rPh sb="0" eb="7">
      <t>ニホンダイガクダイガクイン</t>
    </rPh>
    <rPh sb="8" eb="10">
      <t>ボシュウ</t>
    </rPh>
    <phoneticPr fontId="32"/>
  </si>
  <si>
    <r>
      <t>★掃除用具の管理ポイントは乾燥させること。湿った状態にしておかないこと。風通しの良い状態で保管すること。そのためには、</t>
    </r>
    <r>
      <rPr>
        <b/>
        <sz val="13"/>
        <color rgb="FFFF0000"/>
        <rFont val="游ゴシック"/>
        <family val="3"/>
        <charset val="128"/>
      </rPr>
      <t>床や壁に用具を立て掛けずに、吊るして保管することです。</t>
    </r>
    <r>
      <rPr>
        <b/>
        <sz val="13"/>
        <rFont val="游ゴシック"/>
        <family val="3"/>
        <charset val="128"/>
      </rPr>
      <t xml:space="preserve">
★清掃用具を上手に管理するアイデアとして
</t>
    </r>
    <r>
      <rPr>
        <b/>
        <sz val="13"/>
        <color rgb="FFFF0000"/>
        <rFont val="游ゴシック"/>
        <family val="3"/>
        <charset val="128"/>
      </rPr>
      <t>使用エリアと用具を同一色にしたり、担当者の名札をつけて管理に責任を持ってもらうことも効果的</t>
    </r>
    <r>
      <rPr>
        <b/>
        <sz val="13"/>
        <rFont val="游ゴシック"/>
        <family val="3"/>
        <charset val="128"/>
      </rPr>
      <t>です。
器具の保管方法が悪いと、すぐ器具が使いづらくなり、汚れが目立ち始めます。
まずは、清掃用具の管理状況をあなた自身で確認してみてください。</t>
    </r>
    <rPh sb="1" eb="3">
      <t>ソウジ</t>
    </rPh>
    <rPh sb="3" eb="5">
      <t>ヨウグ</t>
    </rPh>
    <rPh sb="6" eb="8">
      <t>カンリ</t>
    </rPh>
    <rPh sb="13" eb="15">
      <t>カンソウ</t>
    </rPh>
    <rPh sb="21" eb="22">
      <t>シメ</t>
    </rPh>
    <rPh sb="24" eb="26">
      <t>ジョウタイ</t>
    </rPh>
    <rPh sb="45" eb="47">
      <t>ホカン</t>
    </rPh>
    <rPh sb="59" eb="60">
      <t>ユカ</t>
    </rPh>
    <rPh sb="61" eb="62">
      <t>カベ</t>
    </rPh>
    <rPh sb="63" eb="65">
      <t>ヨウグ</t>
    </rPh>
    <rPh sb="66" eb="67">
      <t>タ</t>
    </rPh>
    <rPh sb="68" eb="69">
      <t>カ</t>
    </rPh>
    <rPh sb="73" eb="74">
      <t>ツ</t>
    </rPh>
    <rPh sb="77" eb="79">
      <t>ホカン</t>
    </rPh>
    <rPh sb="88" eb="90">
      <t>セイソウ</t>
    </rPh>
    <rPh sb="90" eb="92">
      <t>ヨウグ</t>
    </rPh>
    <rPh sb="93" eb="95">
      <t>ジョウズ</t>
    </rPh>
    <rPh sb="96" eb="98">
      <t>カンリ</t>
    </rPh>
    <rPh sb="108" eb="110">
      <t>シヨウ</t>
    </rPh>
    <rPh sb="114" eb="116">
      <t>ヨウグ</t>
    </rPh>
    <rPh sb="117" eb="119">
      <t>ドウイツ</t>
    </rPh>
    <rPh sb="119" eb="120">
      <t>ショク</t>
    </rPh>
    <rPh sb="129" eb="131">
      <t>ナフダ</t>
    </rPh>
    <rPh sb="135" eb="137">
      <t>カンリ</t>
    </rPh>
    <rPh sb="138" eb="140">
      <t>セキニン</t>
    </rPh>
    <rPh sb="141" eb="142">
      <t>モ</t>
    </rPh>
    <rPh sb="150" eb="153">
      <t>コウカテキ</t>
    </rPh>
    <rPh sb="157" eb="159">
      <t>キグ</t>
    </rPh>
    <rPh sb="160" eb="162">
      <t>ホカン</t>
    </rPh>
    <rPh sb="162" eb="164">
      <t>ホウホウ</t>
    </rPh>
    <rPh sb="165" eb="166">
      <t>ワル</t>
    </rPh>
    <rPh sb="174" eb="175">
      <t>ツカ</t>
    </rPh>
    <rPh sb="182" eb="183">
      <t>ヨゴ</t>
    </rPh>
    <rPh sb="185" eb="187">
      <t>メダ</t>
    </rPh>
    <rPh sb="188" eb="189">
      <t>ハジ</t>
    </rPh>
    <rPh sb="203" eb="205">
      <t>カンリ</t>
    </rPh>
    <rPh sb="205" eb="207">
      <t>ジョウキョウ</t>
    </rPh>
    <rPh sb="211" eb="213">
      <t>ジシン</t>
    </rPh>
    <rPh sb="214" eb="216">
      <t>カクニン</t>
    </rPh>
    <phoneticPr fontId="5"/>
  </si>
  <si>
    <r>
      <t>★ほうきは、直接床に</t>
    </r>
    <r>
      <rPr>
        <b/>
        <sz val="12"/>
        <color rgb="FFFFFF00"/>
        <rFont val="ＭＳ Ｐゴシック"/>
        <family val="3"/>
        <charset val="128"/>
      </rPr>
      <t>立て掛け保管すると先が曲がって</t>
    </r>
    <r>
      <rPr>
        <b/>
        <sz val="12"/>
        <color indexed="9"/>
        <rFont val="ＭＳ Ｐゴシック"/>
        <family val="3"/>
        <charset val="128"/>
      </rPr>
      <t>しまいます。同様に、ブラシ、デッキブラシ、水切りワイパーも床に立て掛け保管すると先が曲がり使いにくくなります。せっかく洗浄した用具も床など接地面から再汚染を受けます。
★上手に保管するポイント
掃除用具を使ったら、</t>
    </r>
    <r>
      <rPr>
        <b/>
        <sz val="12"/>
        <color rgb="FFFFFF00"/>
        <rFont val="ＭＳ Ｐゴシック"/>
        <family val="3"/>
        <charset val="128"/>
      </rPr>
      <t>直ぐに乾燥させるよう吊るして保管します。</t>
    </r>
    <r>
      <rPr>
        <b/>
        <sz val="12"/>
        <color indexed="9"/>
        <rFont val="ＭＳ Ｐゴシック"/>
        <family val="3"/>
        <charset val="128"/>
      </rPr>
      <t xml:space="preserve">
乾いたら埃をはたき、取っ手などの汚れも拭き取ります。
★水気の多い床や側溝に立て掛けておくと</t>
    </r>
    <r>
      <rPr>
        <b/>
        <sz val="12"/>
        <color rgb="FFFFFF00"/>
        <rFont val="ＭＳ Ｐゴシック"/>
        <family val="3"/>
        <charset val="128"/>
      </rPr>
      <t>雑菌が繁殖し、すえた異臭の原因</t>
    </r>
    <r>
      <rPr>
        <b/>
        <sz val="12"/>
        <color indexed="9"/>
        <rFont val="ＭＳ Ｐゴシック"/>
        <family val="3"/>
        <charset val="128"/>
      </rPr>
      <t>となります。
★掃除用具の始末を見れば、清掃状況の管理程度がほぼ推察できます。掃除用具は、常に清潔に保管してください。</t>
    </r>
    <rPh sb="8" eb="9">
      <t>ユカ</t>
    </rPh>
    <rPh sb="10" eb="11">
      <t>タ</t>
    </rPh>
    <rPh sb="12" eb="13">
      <t>カ</t>
    </rPh>
    <rPh sb="32" eb="33">
      <t>ヨウ</t>
    </rPh>
    <rPh sb="56" eb="57">
      <t>タ</t>
    </rPh>
    <rPh sb="58" eb="59">
      <t>カ</t>
    </rPh>
    <rPh sb="70" eb="71">
      <t>ツカ</t>
    </rPh>
    <rPh sb="88" eb="90">
      <t>ヨウグ</t>
    </rPh>
    <rPh sb="91" eb="92">
      <t>ユカ</t>
    </rPh>
    <rPh sb="94" eb="96">
      <t>セッチ</t>
    </rPh>
    <rPh sb="96" eb="97">
      <t>メン</t>
    </rPh>
    <rPh sb="99" eb="100">
      <t>サイ</t>
    </rPh>
    <rPh sb="103" eb="104">
      <t>ウ</t>
    </rPh>
    <rPh sb="110" eb="112">
      <t>ジョウズ</t>
    </rPh>
    <rPh sb="113" eb="115">
      <t>ホカン</t>
    </rPh>
    <rPh sb="122" eb="124">
      <t>ソウジ</t>
    </rPh>
    <rPh sb="124" eb="126">
      <t>ヨウグ</t>
    </rPh>
    <rPh sb="127" eb="128">
      <t>ツカ</t>
    </rPh>
    <rPh sb="132" eb="133">
      <t>ス</t>
    </rPh>
    <rPh sb="135" eb="137">
      <t>カンソウ</t>
    </rPh>
    <rPh sb="142" eb="143">
      <t>ツ</t>
    </rPh>
    <rPh sb="146" eb="148">
      <t>ホカン</t>
    </rPh>
    <rPh sb="153" eb="154">
      <t>カワ</t>
    </rPh>
    <rPh sb="157" eb="158">
      <t>ホコリ</t>
    </rPh>
    <rPh sb="163" eb="164">
      <t>ト</t>
    </rPh>
    <rPh sb="165" eb="166">
      <t>テ</t>
    </rPh>
    <rPh sb="169" eb="170">
      <t>ヨゴ</t>
    </rPh>
    <rPh sb="172" eb="173">
      <t>フ</t>
    </rPh>
    <rPh sb="174" eb="175">
      <t>ト</t>
    </rPh>
    <rPh sb="181" eb="183">
      <t>ミズケ</t>
    </rPh>
    <rPh sb="184" eb="185">
      <t>オオ</t>
    </rPh>
    <rPh sb="186" eb="187">
      <t>ユカ</t>
    </rPh>
    <rPh sb="188" eb="190">
      <t>ソッコウ</t>
    </rPh>
    <rPh sb="191" eb="192">
      <t>タ</t>
    </rPh>
    <rPh sb="193" eb="194">
      <t>カ</t>
    </rPh>
    <rPh sb="199" eb="201">
      <t>ザッキン</t>
    </rPh>
    <rPh sb="202" eb="204">
      <t>ハンショク</t>
    </rPh>
    <rPh sb="209" eb="211">
      <t>イシュウ</t>
    </rPh>
    <rPh sb="212" eb="214">
      <t>ゲンイン</t>
    </rPh>
    <rPh sb="222" eb="224">
      <t>ソウジ</t>
    </rPh>
    <rPh sb="224" eb="226">
      <t>ヨウグ</t>
    </rPh>
    <rPh sb="227" eb="229">
      <t>シマツ</t>
    </rPh>
    <rPh sb="230" eb="231">
      <t>ミ</t>
    </rPh>
    <rPh sb="234" eb="236">
      <t>セイソウ</t>
    </rPh>
    <rPh sb="236" eb="238">
      <t>ジョウキョウ</t>
    </rPh>
    <rPh sb="239" eb="241">
      <t>カンリ</t>
    </rPh>
    <rPh sb="241" eb="243">
      <t>テイド</t>
    </rPh>
    <rPh sb="246" eb="248">
      <t>スイサツ</t>
    </rPh>
    <rPh sb="253" eb="255">
      <t>ソウジ</t>
    </rPh>
    <rPh sb="255" eb="257">
      <t>ヨウグ</t>
    </rPh>
    <rPh sb="259" eb="260">
      <t>ツネ</t>
    </rPh>
    <rPh sb="261" eb="263">
      <t>セイケツ</t>
    </rPh>
    <rPh sb="264" eb="266">
      <t>ホカン</t>
    </rPh>
    <phoneticPr fontId="5"/>
  </si>
  <si>
    <t>　上位2種目(賞味期限・アレルギー表記ミス)で全体の　(53%)</t>
    <rPh sb="1" eb="3">
      <t>ジョウイ</t>
    </rPh>
    <rPh sb="4" eb="6">
      <t>シュモク</t>
    </rPh>
    <rPh sb="7" eb="11">
      <t>ショウミキゲン</t>
    </rPh>
    <rPh sb="17" eb="19">
      <t>ヒョウキ</t>
    </rPh>
    <rPh sb="23" eb="25">
      <t>ゼンタイ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</si>
</sst>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0;&quot;▲ &quot;0"/>
    <numFmt numFmtId="183" formatCode="&quot;+&quot;\ #,##0.00;&quot;-&quot;\ #,##0.00"/>
    <numFmt numFmtId="184" formatCode="0_);[Red]\(0\)"/>
  </numFmts>
  <fonts count="190">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color indexed="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2"/>
      <color rgb="FFFF0000"/>
      <name val="ＭＳ Ｐゴシック"/>
      <family val="3"/>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b/>
      <sz val="12"/>
      <color rgb="FFFF0000"/>
      <name val="メイリオ"/>
      <family val="3"/>
      <charset val="128"/>
    </font>
    <font>
      <sz val="11"/>
      <color rgb="FFFF0000"/>
      <name val="ＭＳ Ｐゴシック"/>
      <family val="3"/>
      <charset val="128"/>
    </font>
    <font>
      <b/>
      <sz val="14"/>
      <color theme="4"/>
      <name val="ＭＳ Ｐゴシック"/>
      <family val="3"/>
      <charset val="128"/>
    </font>
    <font>
      <sz val="11"/>
      <color theme="1"/>
      <name val="Meiryo"/>
      <family val="3"/>
      <charset val="128"/>
    </font>
    <font>
      <sz val="6"/>
      <name val="ＭＳ Ｐゴシック"/>
      <family val="3"/>
      <charset val="128"/>
      <scheme val="minor"/>
    </font>
    <font>
      <b/>
      <sz val="16"/>
      <name val="ＭＳ Ｐゴシック"/>
      <family val="3"/>
      <charset val="128"/>
    </font>
    <font>
      <sz val="20"/>
      <name val="ＭＳ Ｐゴシック"/>
      <family val="3"/>
      <charset val="128"/>
    </font>
    <font>
      <b/>
      <sz val="22"/>
      <name val="ＭＳ Ｐゴシック"/>
      <family val="3"/>
      <charset val="128"/>
    </font>
    <font>
      <sz val="11"/>
      <name val="ＭＳ Ｐゴシック"/>
      <family val="3"/>
      <charset val="128"/>
      <scheme val="minor"/>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b/>
      <sz val="10"/>
      <color theme="0"/>
      <name val="ＭＳ Ｐゴシック"/>
      <family val="3"/>
      <charset val="128"/>
    </font>
    <font>
      <b/>
      <sz val="12"/>
      <name val="ＭＳ Ｐゴシック"/>
      <family val="3"/>
      <charset val="128"/>
      <scheme val="minor"/>
    </font>
    <font>
      <b/>
      <sz val="11"/>
      <color theme="1"/>
      <name val="ＭＳ Ｐゴシック"/>
      <family val="3"/>
      <charset val="128"/>
    </font>
    <font>
      <sz val="11"/>
      <color rgb="FF000000"/>
      <name val="ＭＳ Ｐゴシック"/>
      <family val="3"/>
      <charset val="128"/>
    </font>
    <font>
      <sz val="11"/>
      <color theme="1"/>
      <name val="ＭＳ Ｐゴシック"/>
      <family val="3"/>
      <charset val="128"/>
      <scheme val="major"/>
    </font>
    <font>
      <sz val="11"/>
      <name val="ＭＳ Ｐゴシック"/>
      <family val="3"/>
      <charset val="128"/>
      <scheme val="major"/>
    </font>
    <font>
      <b/>
      <sz val="11"/>
      <name val="游ゴシック"/>
      <family val="3"/>
      <charset val="128"/>
    </font>
    <font>
      <b/>
      <sz val="11"/>
      <color theme="1"/>
      <name val="游ゴシック"/>
      <family val="3"/>
      <charset val="128"/>
    </font>
    <font>
      <b/>
      <sz val="9"/>
      <color rgb="FFFF0000"/>
      <name val="ＭＳ Ｐゴシック"/>
      <family val="3"/>
      <charset val="128"/>
    </font>
    <font>
      <sz val="16"/>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b/>
      <sz val="9"/>
      <name val="ＭＳ Ｐゴシック"/>
      <family val="3"/>
      <charset val="128"/>
    </font>
    <font>
      <b/>
      <sz val="11"/>
      <name val="ＭＳ Ｐゴシック"/>
      <family val="3"/>
      <charset val="128"/>
      <scheme val="minor"/>
    </font>
    <font>
      <b/>
      <sz val="16"/>
      <color indexed="18"/>
      <name val="游ゴシック"/>
      <family val="3"/>
      <charset val="128"/>
    </font>
    <font>
      <b/>
      <sz val="20"/>
      <color rgb="FF000000"/>
      <name val="ＭＳ Ｐゴシック"/>
      <family val="3"/>
      <charset val="128"/>
    </font>
    <font>
      <b/>
      <sz val="20"/>
      <color rgb="FF333333"/>
      <name val="ＭＳ Ｐゴシック"/>
      <family val="3"/>
      <charset val="128"/>
      <scheme val="minor"/>
    </font>
    <font>
      <b/>
      <sz val="8"/>
      <color rgb="FFFF0000"/>
      <name val="メイリオ"/>
      <family val="3"/>
      <charset val="128"/>
    </font>
    <font>
      <b/>
      <sz val="8"/>
      <color rgb="FFFF0000"/>
      <name val="ＭＳ Ｐゴシック"/>
      <family val="3"/>
      <charset val="128"/>
    </font>
    <font>
      <sz val="9"/>
      <name val="Meiryo UI"/>
      <family val="3"/>
      <charset val="128"/>
    </font>
    <font>
      <sz val="9"/>
      <color theme="1"/>
      <name val="Meiryo"/>
      <family val="3"/>
      <charset val="128"/>
    </font>
    <font>
      <b/>
      <sz val="14"/>
      <name val="游ゴシック"/>
      <family val="3"/>
      <charset val="128"/>
    </font>
    <font>
      <b/>
      <sz val="14"/>
      <color theme="1"/>
      <name val="游ゴシック"/>
      <family val="3"/>
      <charset val="128"/>
    </font>
    <font>
      <b/>
      <sz val="14"/>
      <color rgb="FF000000"/>
      <name val="游ゴシック"/>
      <family val="3"/>
      <charset val="128"/>
    </font>
    <font>
      <sz val="14"/>
      <color rgb="FF000000"/>
      <name val="Meiryo"/>
      <family val="3"/>
      <charset val="128"/>
    </font>
    <font>
      <b/>
      <sz val="18"/>
      <color rgb="FF333333"/>
      <name val="メイリオ"/>
      <family val="3"/>
      <charset val="128"/>
    </font>
    <font>
      <b/>
      <sz val="14"/>
      <color rgb="FF454545"/>
      <name val="游ゴシック"/>
      <family val="3"/>
      <charset val="128"/>
    </font>
    <font>
      <b/>
      <sz val="9"/>
      <color indexed="81"/>
      <name val="ＭＳ Ｐゴシック"/>
      <family val="3"/>
      <charset val="128"/>
    </font>
    <font>
      <sz val="9"/>
      <color indexed="81"/>
      <name val="ＭＳ Ｐゴシック"/>
      <family val="3"/>
      <charset val="128"/>
    </font>
    <font>
      <b/>
      <sz val="14"/>
      <color rgb="FFFF0000"/>
      <name val="ＭＳ Ｐゴシック"/>
      <family val="3"/>
      <charset val="128"/>
    </font>
    <font>
      <b/>
      <sz val="20"/>
      <color rgb="FF333333"/>
      <name val="メイリオ"/>
      <family val="3"/>
      <charset val="128"/>
    </font>
    <font>
      <b/>
      <sz val="13"/>
      <name val="游ゴシック"/>
      <family val="3"/>
      <charset val="128"/>
    </font>
    <font>
      <sz val="12"/>
      <name val="ＭＳ Ｐゴシック"/>
      <family val="3"/>
      <charset val="128"/>
      <scheme val="minor"/>
    </font>
    <font>
      <b/>
      <sz val="11"/>
      <color rgb="FF222324"/>
      <name val="ＭＳ Ｐゴシック"/>
      <family val="2"/>
      <charset val="128"/>
    </font>
    <font>
      <b/>
      <sz val="14"/>
      <color indexed="8"/>
      <name val="ＭＳ Ｐゴシック"/>
      <family val="3"/>
      <charset val="128"/>
    </font>
    <font>
      <sz val="20"/>
      <color indexed="9"/>
      <name val="ＭＳ Ｐゴシック"/>
      <family val="3"/>
      <charset val="128"/>
    </font>
    <font>
      <sz val="13"/>
      <name val="ＭＳ Ｐゴシック"/>
      <family val="3"/>
      <charset val="128"/>
    </font>
    <font>
      <sz val="22"/>
      <name val="ＭＳ Ｐゴシック"/>
      <family val="3"/>
      <charset val="128"/>
    </font>
    <font>
      <b/>
      <u/>
      <sz val="11"/>
      <name val="ＭＳ Ｐゴシック"/>
      <family val="3"/>
      <charset val="128"/>
    </font>
    <font>
      <b/>
      <sz val="18"/>
      <name val="Microsoft YaHei"/>
      <family val="3"/>
      <charset val="134"/>
    </font>
    <font>
      <sz val="8"/>
      <color theme="1"/>
      <name val="ＭＳ Ｐゴシック"/>
      <family val="3"/>
      <charset val="128"/>
      <scheme val="minor"/>
    </font>
    <font>
      <sz val="11"/>
      <color rgb="FFFFC000"/>
      <name val="ＭＳ Ｐゴシック"/>
      <family val="3"/>
      <charset val="128"/>
      <scheme val="minor"/>
    </font>
    <font>
      <sz val="11"/>
      <color rgb="FF6EF729"/>
      <name val="ＭＳ Ｐゴシック"/>
      <family val="3"/>
      <charset val="128"/>
      <scheme val="minor"/>
    </font>
    <font>
      <sz val="11"/>
      <color theme="5" tint="0.39997558519241921"/>
      <name val="ＭＳ Ｐゴシック"/>
      <family val="3"/>
      <charset val="128"/>
      <scheme val="minor"/>
    </font>
    <font>
      <sz val="11"/>
      <color theme="0" tint="-0.14999847407452621"/>
      <name val="ＭＳ Ｐゴシック"/>
      <family val="3"/>
      <charset val="128"/>
      <scheme val="minor"/>
    </font>
    <font>
      <sz val="11"/>
      <color theme="7" tint="0.39997558519241921"/>
      <name val="ＭＳ Ｐゴシック"/>
      <family val="3"/>
      <charset val="128"/>
      <scheme val="minor"/>
    </font>
    <font>
      <sz val="11"/>
      <color indexed="40"/>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b/>
      <sz val="10"/>
      <color theme="1"/>
      <name val="ＭＳ Ｐゴシック"/>
      <family val="3"/>
      <charset val="128"/>
      <scheme val="minor"/>
    </font>
    <font>
      <b/>
      <sz val="10"/>
      <color rgb="FF666666"/>
      <name val="Arial"/>
      <family val="2"/>
    </font>
    <font>
      <b/>
      <u/>
      <sz val="12"/>
      <name val="ＭＳ Ｐゴシック"/>
      <family val="3"/>
      <charset val="128"/>
    </font>
    <font>
      <b/>
      <sz val="12"/>
      <color indexed="10"/>
      <name val="ＭＳ Ｐゴシック"/>
      <family val="3"/>
      <charset val="128"/>
    </font>
    <font>
      <b/>
      <sz val="18"/>
      <name val="メイリオ"/>
      <family val="3"/>
      <charset val="128"/>
    </font>
    <font>
      <sz val="20"/>
      <color rgb="FF000000"/>
      <name val="ＭＳ Ｐゴシック"/>
      <family val="3"/>
      <charset val="128"/>
    </font>
    <font>
      <sz val="11"/>
      <color rgb="FFFFFF00"/>
      <name val="ＭＳ Ｐゴシック"/>
      <family val="3"/>
      <charset val="128"/>
      <scheme val="minor"/>
    </font>
    <font>
      <sz val="10"/>
      <color rgb="FF2B2B2B"/>
      <name val="游ゴシック"/>
      <family val="2"/>
      <charset val="128"/>
    </font>
    <font>
      <b/>
      <sz val="17"/>
      <name val="ＭＳ Ｐゴシック"/>
      <family val="3"/>
      <charset val="128"/>
    </font>
    <font>
      <u/>
      <sz val="11"/>
      <color theme="10"/>
      <name val="ＭＳ Ｐゴシック"/>
      <family val="3"/>
      <charset val="128"/>
      <scheme val="minor"/>
    </font>
    <font>
      <b/>
      <sz val="13"/>
      <color theme="1"/>
      <name val="游ゴシック"/>
      <family val="3"/>
      <charset val="128"/>
    </font>
    <font>
      <b/>
      <sz val="14"/>
      <color rgb="FF000000"/>
      <name val="ＭＳ Ｐゴシック"/>
      <family val="3"/>
      <charset val="128"/>
    </font>
    <font>
      <sz val="10"/>
      <name val="Arial"/>
      <family val="2"/>
    </font>
    <font>
      <b/>
      <sz val="10"/>
      <color indexed="62"/>
      <name val="ＭＳ Ｐゴシック"/>
      <family val="3"/>
      <charset val="128"/>
    </font>
    <font>
      <sz val="10"/>
      <color indexed="62"/>
      <name val="ＭＳ Ｐゴシック"/>
      <family val="3"/>
      <charset val="128"/>
    </font>
    <font>
      <b/>
      <sz val="14"/>
      <color indexed="12"/>
      <name val="ＭＳ Ｐゴシック"/>
      <family val="3"/>
      <charset val="128"/>
    </font>
    <font>
      <b/>
      <sz val="16"/>
      <name val="Microsoft YaHei"/>
      <family val="2"/>
      <charset val="134"/>
    </font>
    <font>
      <b/>
      <sz val="16.5"/>
      <name val="ＭＳ Ｐゴシック"/>
      <family val="3"/>
      <charset val="128"/>
    </font>
    <font>
      <b/>
      <sz val="17"/>
      <name val="Microsoft YaHei"/>
      <family val="2"/>
      <charset val="134"/>
    </font>
    <font>
      <b/>
      <sz val="14"/>
      <color indexed="53"/>
      <name val="ＭＳ Ｐゴシック"/>
      <family val="3"/>
      <charset val="128"/>
    </font>
    <font>
      <b/>
      <sz val="16"/>
      <name val="メイリオ"/>
      <family val="3"/>
      <charset val="128"/>
    </font>
    <font>
      <b/>
      <sz val="14"/>
      <color rgb="FF0070C0"/>
      <name val="ＭＳ Ｐゴシック"/>
      <family val="3"/>
      <charset val="128"/>
    </font>
    <font>
      <b/>
      <sz val="8"/>
      <color indexed="10"/>
      <name val="ＭＳ Ｐゴシック"/>
      <family val="3"/>
      <charset val="128"/>
    </font>
    <font>
      <b/>
      <sz val="19"/>
      <color rgb="FF000000"/>
      <name val="メイリオ"/>
      <family val="3"/>
      <charset val="128"/>
    </font>
    <font>
      <sz val="16"/>
      <color rgb="FF0070C0"/>
      <name val="ＭＳ Ｐゴシック"/>
      <family val="3"/>
      <charset val="128"/>
      <scheme val="minor"/>
    </font>
    <font>
      <b/>
      <sz val="11"/>
      <color theme="1"/>
      <name val="AR P丸ゴシック体E"/>
      <family val="3"/>
      <charset val="128"/>
    </font>
    <font>
      <b/>
      <sz val="22"/>
      <color theme="1"/>
      <name val="AR P丸ゴシック体E"/>
      <family val="3"/>
      <charset val="128"/>
    </font>
    <font>
      <sz val="22"/>
      <color theme="1"/>
      <name val="AR P丸ゴシック体E"/>
      <family val="3"/>
      <charset val="128"/>
    </font>
    <font>
      <b/>
      <sz val="14"/>
      <color indexed="10"/>
      <name val="HG創英ﾌﾟﾚｾﾞﾝｽEB"/>
      <family val="1"/>
      <charset val="128"/>
    </font>
    <font>
      <sz val="8.8000000000000007"/>
      <color indexed="23"/>
      <name val="ＭＳ Ｐゴシック"/>
      <family val="3"/>
      <charset val="128"/>
    </font>
    <font>
      <sz val="14"/>
      <color indexed="63"/>
      <name val="Arial"/>
      <family val="2"/>
    </font>
    <font>
      <b/>
      <sz val="10"/>
      <name val="ＭＳ Ｐゴシック"/>
      <family val="3"/>
      <charset val="128"/>
    </font>
    <font>
      <sz val="12"/>
      <color indexed="9"/>
      <name val="ＭＳ Ｐゴシック"/>
      <family val="3"/>
      <charset val="128"/>
    </font>
    <font>
      <b/>
      <sz val="13"/>
      <name val="ＭＳ Ｐゴシック"/>
      <family val="3"/>
      <charset val="128"/>
    </font>
    <font>
      <b/>
      <i/>
      <sz val="14"/>
      <name val="游ゴシック"/>
      <family val="3"/>
      <charset val="128"/>
    </font>
    <font>
      <b/>
      <sz val="13"/>
      <name val="Microsoft JhengHei"/>
      <family val="3"/>
    </font>
    <font>
      <b/>
      <sz val="13"/>
      <name val="Microsoft JhengHei"/>
      <family val="3"/>
      <charset val="128"/>
    </font>
    <font>
      <b/>
      <sz val="14"/>
      <color indexed="18"/>
      <name val="游ゴシック"/>
      <family val="3"/>
      <charset val="128"/>
    </font>
    <font>
      <sz val="16"/>
      <color indexed="8"/>
      <name val="游ゴシック"/>
      <family val="3"/>
      <charset val="128"/>
    </font>
    <font>
      <b/>
      <sz val="16"/>
      <color rgb="FF000000"/>
      <name val="游ゴシック"/>
      <family val="3"/>
      <charset val="128"/>
    </font>
    <font>
      <b/>
      <sz val="14"/>
      <color rgb="FF000000"/>
      <name val="Segoe UI Symbol"/>
      <family val="3"/>
    </font>
    <font>
      <b/>
      <sz val="8"/>
      <color theme="1"/>
      <name val="Segoe UI"/>
      <family val="2"/>
    </font>
    <font>
      <b/>
      <sz val="13.75"/>
      <color theme="1"/>
      <name val="Segoe UI"/>
      <family val="2"/>
    </font>
    <font>
      <b/>
      <sz val="13"/>
      <color rgb="FFFF0000"/>
      <name val="游ゴシック"/>
      <family val="3"/>
      <charset val="128"/>
    </font>
    <font>
      <b/>
      <sz val="12"/>
      <color rgb="FFFFFF00"/>
      <name val="ＭＳ Ｐゴシック"/>
      <family val="3"/>
      <charset val="128"/>
    </font>
  </fonts>
  <fills count="48">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53"/>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6EF729"/>
        <bgColor indexed="64"/>
      </patternFill>
    </fill>
    <fill>
      <patternFill patternType="solid">
        <fgColor theme="0" tint="-4.9989318521683403E-2"/>
        <bgColor indexed="64"/>
      </patternFill>
    </fill>
    <fill>
      <patternFill patternType="solid">
        <fgColor theme="2"/>
        <bgColor indexed="64"/>
      </patternFill>
    </fill>
    <fill>
      <patternFill patternType="solid">
        <fgColor rgb="FFFAFEC2"/>
        <bgColor indexed="64"/>
      </patternFill>
    </fill>
    <fill>
      <patternFill patternType="solid">
        <fgColor theme="7" tint="0.79998168889431442"/>
        <bgColor indexed="64"/>
      </patternFill>
    </fill>
    <fill>
      <patternFill patternType="solid">
        <fgColor rgb="FFD4FDC3"/>
        <bgColor indexed="64"/>
      </patternFill>
    </fill>
    <fill>
      <patternFill patternType="solid">
        <fgColor theme="2" tint="-9.9978637043366805E-2"/>
        <bgColor indexed="64"/>
      </patternFill>
    </fill>
    <fill>
      <patternFill patternType="solid">
        <fgColor rgb="FFFFCC99"/>
        <bgColor indexed="64"/>
      </patternFill>
    </fill>
    <fill>
      <patternFill patternType="solid">
        <fgColor rgb="FFFFFFCC"/>
        <bgColor indexed="64"/>
      </patternFill>
    </fill>
    <fill>
      <patternFill patternType="solid">
        <fgColor theme="9" tint="0.59999389629810485"/>
        <bgColor indexed="64"/>
      </patternFill>
    </fill>
    <fill>
      <patternFill patternType="solid">
        <fgColor rgb="FFDFEA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indexed="57"/>
        <bgColor indexed="64"/>
      </patternFill>
    </fill>
    <fill>
      <patternFill patternType="solid">
        <fgColor indexed="45"/>
        <bgColor indexed="64"/>
      </patternFill>
    </fill>
    <fill>
      <patternFill patternType="solid">
        <fgColor theme="2" tint="-0.749992370372631"/>
        <bgColor indexed="64"/>
      </patternFill>
    </fill>
    <fill>
      <patternFill patternType="solid">
        <fgColor rgb="FF97FBF9"/>
        <bgColor indexed="64"/>
      </patternFill>
    </fill>
    <fill>
      <patternFill patternType="solid">
        <fgColor rgb="FF002060"/>
        <bgColor indexed="64"/>
      </patternFill>
    </fill>
  </fills>
  <borders count="252">
    <border>
      <left/>
      <right/>
      <top/>
      <bottom/>
      <diagonal/>
    </border>
    <border>
      <left style="medium">
        <color indexed="12"/>
      </left>
      <right style="medium">
        <color indexed="12"/>
      </right>
      <top/>
      <bottom/>
      <diagonal/>
    </border>
    <border>
      <left style="medium">
        <color indexed="48"/>
      </left>
      <right style="medium">
        <color indexed="23"/>
      </right>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12"/>
      </left>
      <right style="medium">
        <color indexed="23"/>
      </right>
      <top/>
      <bottom style="medium">
        <color indexed="23"/>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style="medium">
        <color indexed="12"/>
      </left>
      <right/>
      <top/>
      <bottom style="medium">
        <color indexed="12"/>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55"/>
      </left>
      <right style="medium">
        <color indexed="55"/>
      </right>
      <top/>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thin">
        <color indexed="64"/>
      </left>
      <right/>
      <top/>
      <bottom/>
      <diagonal/>
    </border>
    <border>
      <left/>
      <right style="thin">
        <color indexed="64"/>
      </right>
      <top/>
      <bottom/>
      <diagonal/>
    </border>
    <border>
      <left/>
      <right style="medium">
        <color indexed="12"/>
      </right>
      <top/>
      <bottom/>
      <diagonal/>
    </border>
    <border>
      <left/>
      <right/>
      <top style="thin">
        <color auto="1"/>
      </top>
      <bottom/>
      <diagonal/>
    </border>
    <border>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style="medium">
        <color rgb="FF888888"/>
      </right>
      <top/>
      <bottom style="medium">
        <color rgb="FF888888"/>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medium">
        <color indexed="23"/>
      </left>
      <right/>
      <top/>
      <bottom style="medium">
        <color indexed="55"/>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right/>
      <top style="medium">
        <color auto="1"/>
      </top>
      <bottom/>
      <diagonal/>
    </border>
    <border>
      <left/>
      <right style="medium">
        <color auto="1"/>
      </right>
      <top style="medium">
        <color auto="1"/>
      </top>
      <bottom/>
      <diagonal/>
    </border>
    <border>
      <left/>
      <right style="medium">
        <color rgb="FFD0D0D0"/>
      </right>
      <top/>
      <bottom style="medium">
        <color rgb="FFD0D0D0"/>
      </bottom>
      <diagonal/>
    </border>
    <border>
      <left/>
      <right style="thin">
        <color indexed="64"/>
      </right>
      <top/>
      <bottom style="thin">
        <color indexed="64"/>
      </bottom>
      <diagonal/>
    </border>
    <border>
      <left style="thin">
        <color indexed="64"/>
      </left>
      <right style="thin">
        <color indexed="64"/>
      </right>
      <top/>
      <bottom/>
      <diagonal/>
    </border>
    <border>
      <left style="medium">
        <color indexed="12"/>
      </left>
      <right style="medium">
        <color auto="1"/>
      </right>
      <top/>
      <bottom/>
      <diagonal/>
    </border>
    <border>
      <left style="medium">
        <color rgb="FF888888"/>
      </left>
      <right style="medium">
        <color rgb="FF888888"/>
      </right>
      <top style="medium">
        <color rgb="FF888888"/>
      </top>
      <bottom style="medium">
        <color rgb="FF888888"/>
      </bottom>
      <diagonal/>
    </border>
    <border>
      <left style="medium">
        <color indexed="12"/>
      </left>
      <right style="medium">
        <color indexed="12"/>
      </right>
      <top style="thick">
        <color indexed="12"/>
      </top>
      <bottom/>
      <diagonal/>
    </border>
    <border>
      <left style="medium">
        <color indexed="12"/>
      </left>
      <right style="thick">
        <color indexed="12"/>
      </right>
      <top style="thick">
        <color indexed="12"/>
      </top>
      <bottom/>
      <diagonal/>
    </border>
    <border>
      <left style="medium">
        <color indexed="12"/>
      </left>
      <right style="thick">
        <color indexed="12"/>
      </right>
      <top/>
      <bottom/>
      <diagonal/>
    </border>
    <border>
      <left style="medium">
        <color indexed="12"/>
      </left>
      <right style="thick">
        <color indexed="12"/>
      </right>
      <top/>
      <bottom style="thick">
        <color indexed="12"/>
      </bottom>
      <diagonal/>
    </border>
    <border>
      <left style="medium">
        <color indexed="23"/>
      </left>
      <right style="medium">
        <color indexed="12"/>
      </right>
      <top/>
      <bottom style="medium">
        <color indexed="23"/>
      </bottom>
      <diagonal/>
    </border>
    <border>
      <left/>
      <right style="medium">
        <color indexed="23"/>
      </right>
      <top/>
      <bottom/>
      <diagonal/>
    </border>
    <border>
      <left style="medium">
        <color theme="0" tint="-0.499984740745262"/>
      </left>
      <right style="medium">
        <color theme="0" tint="-0.499984740745262"/>
      </right>
      <top/>
      <bottom style="medium">
        <color theme="0" tint="-0.499984740745262"/>
      </bottom>
      <diagonal/>
    </border>
    <border>
      <left style="thin">
        <color auto="1"/>
      </left>
      <right/>
      <top/>
      <bottom style="thin">
        <color auto="1"/>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theme="3"/>
      </left>
      <right style="medium">
        <color theme="3"/>
      </right>
      <top style="medium">
        <color theme="3"/>
      </top>
      <bottom style="thin">
        <color theme="3"/>
      </bottom>
      <diagonal/>
    </border>
    <border>
      <left style="medium">
        <color theme="3"/>
      </left>
      <right style="medium">
        <color theme="3"/>
      </right>
      <top style="thin">
        <color theme="3"/>
      </top>
      <bottom/>
      <diagonal/>
    </border>
    <border>
      <left/>
      <right/>
      <top style="medium">
        <color rgb="FF888888"/>
      </top>
      <bottom style="medium">
        <color rgb="FF888888"/>
      </bottom>
      <diagonal/>
    </border>
    <border>
      <left style="medium">
        <color rgb="FF888888"/>
      </left>
      <right style="medium">
        <color theme="0" tint="-0.24994659260841701"/>
      </right>
      <top style="medium">
        <color rgb="FF888888"/>
      </top>
      <bottom style="medium">
        <color rgb="FF888888"/>
      </bottom>
      <diagonal/>
    </border>
    <border>
      <left style="medium">
        <color theme="0" tint="-0.24994659260841701"/>
      </left>
      <right/>
      <top style="medium">
        <color rgb="FF888888"/>
      </top>
      <bottom style="medium">
        <color rgb="FF888888"/>
      </bottom>
      <diagonal/>
    </border>
    <border>
      <left/>
      <right style="medium">
        <color theme="0" tint="-0.24994659260841701"/>
      </right>
      <top style="medium">
        <color rgb="FF888888"/>
      </top>
      <bottom style="medium">
        <color rgb="FF888888"/>
      </bottom>
      <diagonal/>
    </border>
    <border>
      <left style="medium">
        <color indexed="23"/>
      </left>
      <right/>
      <top/>
      <bottom style="medium">
        <color indexed="23"/>
      </bottom>
      <diagonal/>
    </border>
    <border>
      <left/>
      <right style="medium">
        <color theme="3"/>
      </right>
      <top/>
      <bottom/>
      <diagonal/>
    </border>
    <border>
      <left style="medium">
        <color indexed="12"/>
      </left>
      <right style="medium">
        <color auto="1"/>
      </right>
      <top/>
      <bottom style="thick">
        <color indexed="12"/>
      </bottom>
      <diagonal/>
    </border>
    <border>
      <left/>
      <right/>
      <top/>
      <bottom style="thin">
        <color indexed="64"/>
      </bottom>
      <diagonal/>
    </border>
    <border>
      <left style="medium">
        <color indexed="12"/>
      </left>
      <right/>
      <top/>
      <bottom style="thick">
        <color indexed="12"/>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thin">
        <color auto="1"/>
      </left>
      <right/>
      <top style="double">
        <color auto="1"/>
      </top>
      <bottom/>
      <diagonal/>
    </border>
    <border>
      <left style="medium">
        <color indexed="64"/>
      </left>
      <right style="thin">
        <color indexed="64"/>
      </right>
      <top/>
      <bottom style="thin">
        <color indexed="64"/>
      </bottom>
      <diagonal/>
    </border>
    <border>
      <left style="medium">
        <color auto="1"/>
      </left>
      <right style="medium">
        <color indexed="12"/>
      </right>
      <top style="thin">
        <color indexed="12"/>
      </top>
      <bottom/>
      <diagonal/>
    </border>
    <border>
      <left style="medium">
        <color auto="1"/>
      </left>
      <right/>
      <top style="thin">
        <color indexed="12"/>
      </top>
      <bottom style="medium">
        <color indexed="12"/>
      </bottom>
      <diagonal/>
    </border>
    <border>
      <left/>
      <right style="medium">
        <color theme="3"/>
      </right>
      <top style="thin">
        <color indexed="12"/>
      </top>
      <bottom style="medium">
        <color indexed="12"/>
      </bottom>
      <diagonal/>
    </border>
    <border>
      <left/>
      <right style="medium">
        <color indexed="12"/>
      </right>
      <top style="thin">
        <color indexed="12"/>
      </top>
      <bottom/>
      <diagonal/>
    </border>
    <border>
      <left/>
      <right style="medium">
        <color indexed="12"/>
      </right>
      <top style="thin">
        <color indexed="12"/>
      </top>
      <bottom style="medium">
        <color indexed="12"/>
      </bottom>
      <diagonal/>
    </border>
    <border>
      <left style="thick">
        <color indexed="12"/>
      </left>
      <right style="medium">
        <color indexed="12"/>
      </right>
      <top style="thin">
        <color indexed="12"/>
      </top>
      <bottom/>
      <diagonal/>
    </border>
    <border>
      <left/>
      <right style="medium">
        <color indexed="12"/>
      </right>
      <top style="thin">
        <color indexed="12"/>
      </top>
      <bottom style="thick">
        <color indexed="12"/>
      </bottom>
      <diagonal/>
    </border>
    <border>
      <left style="thin">
        <color indexed="12"/>
      </left>
      <right style="thin">
        <color indexed="12"/>
      </right>
      <top style="medium">
        <color auto="1"/>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medium">
        <color auto="1"/>
      </left>
      <right style="thin">
        <color auto="1"/>
      </right>
      <top style="medium">
        <color auto="1"/>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medium">
        <color indexed="23"/>
      </left>
      <right/>
      <top style="medium">
        <color indexed="23"/>
      </top>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style="medium">
        <color indexed="23"/>
      </right>
      <top style="medium">
        <color indexed="23"/>
      </top>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thick">
        <color indexed="23"/>
      </left>
      <right/>
      <top style="thin">
        <color indexed="23"/>
      </top>
      <bottom style="thin">
        <color indexed="23"/>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medium">
        <color indexed="23"/>
      </left>
      <right style="medium">
        <color theme="0" tint="-0.24994659260841701"/>
      </right>
      <top style="medium">
        <color indexed="55"/>
      </top>
      <bottom/>
      <diagonal/>
    </border>
    <border>
      <left style="thick">
        <color indexed="23"/>
      </left>
      <right style="thin">
        <color indexed="23"/>
      </right>
      <top style="thin">
        <color indexed="23"/>
      </top>
      <bottom style="thin">
        <color indexed="23"/>
      </bottom>
      <diagonal/>
    </border>
    <border>
      <left style="medium">
        <color indexed="23"/>
      </left>
      <right/>
      <top style="medium">
        <color indexed="23"/>
      </top>
      <bottom style="medium">
        <color indexed="23"/>
      </bottom>
      <diagonal/>
    </border>
    <border>
      <left style="thin">
        <color indexed="23"/>
      </left>
      <right style="thin">
        <color indexed="23"/>
      </right>
      <top style="thin">
        <color indexed="23"/>
      </top>
      <bottom style="medium">
        <color indexed="23"/>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12"/>
      </bottom>
      <diagonal/>
    </border>
    <border>
      <left/>
      <right style="medium">
        <color indexed="64"/>
      </right>
      <top style="medium">
        <color indexed="64"/>
      </top>
      <bottom/>
      <diagonal/>
    </border>
    <border>
      <left style="medium">
        <color indexed="12"/>
      </left>
      <right/>
      <top style="medium">
        <color indexed="12"/>
      </top>
      <bottom style="medium">
        <color indexed="16"/>
      </bottom>
      <diagonal/>
    </border>
    <border>
      <left/>
      <right/>
      <top style="medium">
        <color indexed="12"/>
      </top>
      <bottom style="medium">
        <color indexed="16"/>
      </bottom>
      <diagonal/>
    </border>
    <border>
      <left/>
      <right style="medium">
        <color indexed="12"/>
      </right>
      <top style="medium">
        <color indexed="12"/>
      </top>
      <bottom style="medium">
        <color indexed="16"/>
      </bottom>
      <diagonal/>
    </border>
    <border>
      <left style="medium">
        <color indexed="12"/>
      </left>
      <right style="medium">
        <color indexed="12"/>
      </right>
      <top style="medium">
        <color indexed="12"/>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style="medium">
        <color auto="1"/>
      </left>
      <right/>
      <top style="medium">
        <color indexed="12"/>
      </top>
      <bottom style="thin">
        <color indexed="12"/>
      </bottom>
      <diagonal/>
    </border>
    <border>
      <left style="medium">
        <color indexed="55"/>
      </left>
      <right style="medium">
        <color indexed="55"/>
      </right>
      <top style="medium">
        <color indexed="55"/>
      </top>
      <bottom style="medium">
        <color indexed="55"/>
      </bottom>
      <diagonal/>
    </border>
    <border>
      <left/>
      <right style="medium">
        <color indexed="55"/>
      </right>
      <top style="medium">
        <color indexed="55"/>
      </top>
      <bottom style="medium">
        <color indexed="55"/>
      </bottom>
      <diagonal/>
    </border>
    <border>
      <left/>
      <right style="medium">
        <color indexed="55"/>
      </right>
      <top style="medium">
        <color indexed="55"/>
      </top>
      <bottom/>
      <diagonal/>
    </border>
    <border>
      <left style="medium">
        <color indexed="55"/>
      </left>
      <right/>
      <top style="medium">
        <color indexed="55"/>
      </top>
      <bottom/>
      <diagonal/>
    </border>
    <border>
      <left style="medium">
        <color indexed="55"/>
      </left>
      <right/>
      <top style="medium">
        <color indexed="55"/>
      </top>
      <bottom style="medium">
        <color indexed="55"/>
      </bottom>
      <diagonal/>
    </border>
    <border>
      <left style="medium">
        <color indexed="55"/>
      </left>
      <right style="medium">
        <color indexed="55"/>
      </right>
      <top style="medium">
        <color indexed="55"/>
      </top>
      <bottom/>
      <diagonal/>
    </border>
    <border>
      <left/>
      <right/>
      <top style="medium">
        <color indexed="55"/>
      </top>
      <bottom style="medium">
        <color indexed="55"/>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style="medium">
        <color indexed="48"/>
      </left>
      <right/>
      <top style="medium">
        <color indexed="48"/>
      </top>
      <bottom/>
      <diagonal/>
    </border>
    <border>
      <left/>
      <right/>
      <top style="medium">
        <color indexed="48"/>
      </top>
      <bottom/>
      <diagonal/>
    </border>
    <border>
      <left/>
      <right style="medium">
        <color indexed="48"/>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23"/>
      </left>
      <right style="medium">
        <color indexed="23"/>
      </right>
      <top style="medium">
        <color indexed="23"/>
      </top>
      <bottom style="medium">
        <color indexed="23"/>
      </bottom>
      <diagonal/>
    </border>
    <border>
      <left style="medium">
        <color auto="1"/>
      </left>
      <right style="medium">
        <color auto="1"/>
      </right>
      <top style="medium">
        <color auto="1"/>
      </top>
      <bottom style="medium">
        <color auto="1"/>
      </bottom>
      <diagonal/>
    </border>
    <border>
      <left style="medium">
        <color indexed="48"/>
      </left>
      <right/>
      <top style="medium">
        <color indexed="23"/>
      </top>
      <bottom style="medium">
        <color indexed="23"/>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style="medium">
        <color indexed="48"/>
      </left>
      <right/>
      <top style="medium">
        <color indexed="48"/>
      </top>
      <bottom style="medium">
        <color indexed="48"/>
      </bottom>
      <diagonal/>
    </border>
    <border>
      <left/>
      <right/>
      <top style="medium">
        <color indexed="48"/>
      </top>
      <bottom style="medium">
        <color indexed="48"/>
      </bottom>
      <diagonal/>
    </border>
    <border>
      <left/>
      <right style="medium">
        <color indexed="48"/>
      </right>
      <top style="medium">
        <color indexed="48"/>
      </top>
      <bottom style="medium">
        <color indexed="48"/>
      </bottom>
      <diagonal/>
    </border>
    <border>
      <left/>
      <right/>
      <top style="medium">
        <color indexed="23"/>
      </top>
      <bottom style="medium">
        <color indexed="23"/>
      </bottom>
      <diagonal/>
    </border>
    <border>
      <left style="medium">
        <color auto="1"/>
      </left>
      <right/>
      <top style="medium">
        <color auto="1"/>
      </top>
      <bottom style="medium">
        <color auto="1"/>
      </bottom>
      <diagonal/>
    </border>
    <border>
      <left style="medium">
        <color indexed="23"/>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top style="medium">
        <color indexed="64"/>
      </top>
      <bottom/>
      <diagonal/>
    </border>
    <border>
      <left style="medium">
        <color indexed="12"/>
      </left>
      <right/>
      <top style="medium">
        <color indexed="12"/>
      </top>
      <bottom style="medium">
        <color indexed="12"/>
      </bottom>
      <diagonal/>
    </border>
    <border>
      <left style="thin">
        <color indexed="12"/>
      </left>
      <right style="thin">
        <color indexed="12"/>
      </right>
      <top style="medium">
        <color indexed="12"/>
      </top>
      <bottom style="medium">
        <color indexed="12"/>
      </bottom>
      <diagonal/>
    </border>
    <border>
      <left style="medium">
        <color indexed="12"/>
      </left>
      <right style="medium">
        <color indexed="12"/>
      </right>
      <top style="thin">
        <color indexed="12"/>
      </top>
      <bottom/>
      <diagonal/>
    </border>
    <border>
      <left/>
      <right/>
      <top style="thin">
        <color indexed="12"/>
      </top>
      <bottom style="medium">
        <color indexed="64"/>
      </bottom>
      <diagonal/>
    </border>
    <border>
      <left/>
      <right/>
      <top style="thin">
        <color indexed="64"/>
      </top>
      <bottom style="medium">
        <color indexed="64"/>
      </bottom>
      <diagonal/>
    </border>
    <border>
      <left/>
      <right/>
      <top style="thin">
        <color indexed="12"/>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12"/>
      </right>
      <top style="medium">
        <color indexed="12"/>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medium">
        <color rgb="FF888888"/>
      </left>
      <right/>
      <top style="thin">
        <color indexed="23"/>
      </top>
      <bottom style="thin">
        <color indexed="23"/>
      </bottom>
      <diagonal/>
    </border>
    <border>
      <left/>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12"/>
      </top>
      <bottom style="medium">
        <color indexed="64"/>
      </bottom>
      <diagonal/>
    </border>
    <border>
      <left/>
      <right/>
      <top/>
      <bottom style="medium">
        <color auto="1"/>
      </bottom>
      <diagonal/>
    </border>
    <border>
      <left style="thick">
        <color indexed="60"/>
      </left>
      <right/>
      <top style="thick">
        <color indexed="60"/>
      </top>
      <bottom/>
      <diagonal/>
    </border>
    <border>
      <left/>
      <right/>
      <top style="thick">
        <color indexed="60"/>
      </top>
      <bottom/>
      <diagonal/>
    </border>
    <border>
      <left/>
      <right style="thick">
        <color indexed="60"/>
      </right>
      <top style="thick">
        <color indexed="60"/>
      </top>
      <bottom/>
      <diagonal/>
    </border>
    <border>
      <left style="thick">
        <color indexed="60"/>
      </left>
      <right/>
      <top/>
      <bottom/>
      <diagonal/>
    </border>
    <border>
      <left/>
      <right style="thick">
        <color indexed="60"/>
      </right>
      <top/>
      <bottom/>
      <diagonal/>
    </border>
    <border>
      <left style="thick">
        <color indexed="60"/>
      </left>
      <right/>
      <top/>
      <bottom style="thick">
        <color indexed="60"/>
      </bottom>
      <diagonal/>
    </border>
    <border>
      <left/>
      <right/>
      <top/>
      <bottom style="thick">
        <color indexed="60"/>
      </bottom>
      <diagonal/>
    </border>
    <border>
      <left/>
      <right style="thick">
        <color indexed="60"/>
      </right>
      <top/>
      <bottom style="thick">
        <color indexed="6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6">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68" fillId="0" borderId="0">
      <alignment vertical="center"/>
    </xf>
    <xf numFmtId="0" fontId="6" fillId="0" borderId="0"/>
    <xf numFmtId="0" fontId="68" fillId="0" borderId="0">
      <alignment vertical="center"/>
    </xf>
    <xf numFmtId="0" fontId="6" fillId="0" borderId="0"/>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3" fillId="0" borderId="0">
      <alignment vertical="center"/>
    </xf>
    <xf numFmtId="0" fontId="4" fillId="0" borderId="0">
      <alignment vertical="center"/>
    </xf>
    <xf numFmtId="0" fontId="68"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106" fillId="0" borderId="0"/>
    <xf numFmtId="0" fontId="107" fillId="0" borderId="0" applyNumberFormat="0" applyFill="0" applyBorder="0" applyAlignment="0" applyProtection="0"/>
    <xf numFmtId="0" fontId="106" fillId="0" borderId="0"/>
    <xf numFmtId="0" fontId="154" fillId="0" borderId="0" applyNumberFormat="0" applyFill="0" applyBorder="0" applyAlignment="0" applyProtection="0">
      <alignment vertical="center"/>
    </xf>
  </cellStyleXfs>
  <cellXfs count="849">
    <xf numFmtId="0" fontId="0" fillId="0" borderId="0" xfId="0">
      <alignment vertical="center"/>
    </xf>
    <xf numFmtId="0" fontId="6" fillId="0" borderId="0" xfId="2">
      <alignment vertical="center"/>
    </xf>
    <xf numFmtId="0" fontId="10" fillId="0" borderId="0" xfId="2" applyFont="1" applyAlignment="1">
      <alignment horizontal="center" vertical="center"/>
    </xf>
    <xf numFmtId="14" fontId="10" fillId="0" borderId="0" xfId="2" applyNumberFormat="1" applyFont="1" applyAlignment="1">
      <alignment horizontal="center" vertical="center"/>
    </xf>
    <xf numFmtId="0" fontId="10" fillId="0" borderId="0" xfId="2" applyFont="1" applyAlignment="1">
      <alignment vertical="top" wrapText="1"/>
    </xf>
    <xf numFmtId="0" fontId="6" fillId="5" borderId="0" xfId="2" applyFill="1">
      <alignment vertical="center"/>
    </xf>
    <xf numFmtId="0" fontId="6" fillId="0" borderId="3" xfId="2" applyBorder="1">
      <alignment vertical="center"/>
    </xf>
    <xf numFmtId="0" fontId="22" fillId="5" borderId="5" xfId="2" applyFont="1" applyFill="1" applyBorder="1" applyAlignment="1">
      <alignment horizontal="center" vertical="center"/>
    </xf>
    <xf numFmtId="0" fontId="22" fillId="5" borderId="2" xfId="2" applyFont="1" applyFill="1" applyBorder="1" applyAlignment="1">
      <alignment horizontal="center" vertical="center"/>
    </xf>
    <xf numFmtId="0" fontId="22" fillId="0" borderId="5" xfId="2" applyFont="1" applyBorder="1" applyAlignment="1">
      <alignment horizontal="center" vertical="center"/>
    </xf>
    <xf numFmtId="0" fontId="22" fillId="5" borderId="6" xfId="2" applyFont="1" applyFill="1" applyBorder="1" applyAlignment="1">
      <alignment horizontal="center" vertical="center"/>
    </xf>
    <xf numFmtId="177" fontId="16" fillId="5" borderId="7" xfId="2" applyNumberFormat="1" applyFont="1" applyFill="1" applyBorder="1" applyAlignment="1">
      <alignment horizontal="center" vertical="center" wrapText="1"/>
    </xf>
    <xf numFmtId="0" fontId="22" fillId="5" borderId="3" xfId="2" applyFont="1" applyFill="1" applyBorder="1" applyAlignment="1">
      <alignment horizontal="center" vertical="center"/>
    </xf>
    <xf numFmtId="0" fontId="6" fillId="5" borderId="6" xfId="2" applyFill="1" applyBorder="1">
      <alignment vertical="center"/>
    </xf>
    <xf numFmtId="0" fontId="6" fillId="5" borderId="7" xfId="2" applyFill="1" applyBorder="1">
      <alignment vertical="center"/>
    </xf>
    <xf numFmtId="0" fontId="6" fillId="5" borderId="3" xfId="2" applyFill="1" applyBorder="1">
      <alignment vertical="center"/>
    </xf>
    <xf numFmtId="0" fontId="6" fillId="5" borderId="8" xfId="2" applyFill="1" applyBorder="1">
      <alignment vertical="center"/>
    </xf>
    <xf numFmtId="0" fontId="6" fillId="0" borderId="8" xfId="2" applyBorder="1">
      <alignment vertical="center"/>
    </xf>
    <xf numFmtId="0" fontId="6" fillId="5" borderId="9" xfId="2" applyFill="1" applyBorder="1">
      <alignment vertical="center"/>
    </xf>
    <xf numFmtId="0" fontId="6" fillId="5" borderId="10" xfId="2" applyFill="1" applyBorder="1">
      <alignment vertical="center"/>
    </xf>
    <xf numFmtId="0" fontId="6" fillId="5" borderId="11" xfId="2" applyFill="1" applyBorder="1">
      <alignment vertical="center"/>
    </xf>
    <xf numFmtId="0" fontId="6" fillId="0" borderId="12" xfId="2" applyBorder="1">
      <alignment vertical="center"/>
    </xf>
    <xf numFmtId="0" fontId="6" fillId="0" borderId="13" xfId="2" applyBorder="1">
      <alignment vertical="center"/>
    </xf>
    <xf numFmtId="0" fontId="6" fillId="0" borderId="14" xfId="2" applyBorder="1">
      <alignment vertical="center"/>
    </xf>
    <xf numFmtId="0" fontId="24" fillId="0" borderId="0" xfId="2" applyFont="1">
      <alignment vertical="center"/>
    </xf>
    <xf numFmtId="0" fontId="9" fillId="5" borderId="0" xfId="2" applyFont="1" applyFill="1" applyAlignment="1">
      <alignment horizontal="center" vertical="center" wrapText="1"/>
    </xf>
    <xf numFmtId="14" fontId="9" fillId="5" borderId="0" xfId="2" applyNumberFormat="1" applyFont="1" applyFill="1" applyAlignment="1">
      <alignment horizontal="center" vertical="center"/>
    </xf>
    <xf numFmtId="14" fontId="25" fillId="5" borderId="0" xfId="2" applyNumberFormat="1" applyFont="1" applyFill="1" applyAlignment="1">
      <alignment horizontal="center" vertical="center"/>
    </xf>
    <xf numFmtId="0" fontId="6" fillId="0" borderId="0" xfId="2" applyAlignment="1">
      <alignment horizontal="center" vertical="center"/>
    </xf>
    <xf numFmtId="0" fontId="25" fillId="0" borderId="0" xfId="2" applyFont="1" applyAlignment="1">
      <alignment horizontal="center" vertical="center"/>
    </xf>
    <xf numFmtId="0" fontId="8" fillId="5" borderId="0" xfId="1" applyFill="1" applyAlignment="1" applyProtection="1">
      <alignment vertical="center" wrapText="1"/>
    </xf>
    <xf numFmtId="0" fontId="6" fillId="5" borderId="0" xfId="2" applyFill="1" applyAlignment="1">
      <alignment vertical="center" wrapText="1"/>
    </xf>
    <xf numFmtId="0" fontId="33" fillId="8" borderId="22" xfId="17" applyFont="1" applyFill="1" applyBorder="1" applyAlignment="1">
      <alignment horizontal="left" vertical="center"/>
    </xf>
    <xf numFmtId="0" fontId="33" fillId="8" borderId="23" xfId="17" applyFont="1" applyFill="1" applyBorder="1" applyAlignment="1">
      <alignment horizontal="center" vertical="center"/>
    </xf>
    <xf numFmtId="0" fontId="33" fillId="8" borderId="23" xfId="2" applyFont="1" applyFill="1" applyBorder="1" applyAlignment="1">
      <alignment horizontal="center" vertical="center"/>
    </xf>
    <xf numFmtId="0" fontId="34" fillId="8" borderId="23" xfId="2" applyFont="1" applyFill="1" applyBorder="1" applyAlignment="1">
      <alignment horizontal="center" vertical="center"/>
    </xf>
    <xf numFmtId="0" fontId="34" fillId="8" borderId="24" xfId="2" applyFont="1" applyFill="1" applyBorder="1" applyAlignment="1">
      <alignment horizontal="center" vertical="center"/>
    </xf>
    <xf numFmtId="0" fontId="1" fillId="0" borderId="0" xfId="17">
      <alignment vertical="center"/>
    </xf>
    <xf numFmtId="0" fontId="40" fillId="0" borderId="0" xfId="17" applyFont="1">
      <alignment vertical="center"/>
    </xf>
    <xf numFmtId="0" fontId="34" fillId="8" borderId="25" xfId="2" applyFont="1" applyFill="1" applyBorder="1" applyAlignment="1">
      <alignment horizontal="center" vertical="center"/>
    </xf>
    <xf numFmtId="0" fontId="34" fillId="8" borderId="26" xfId="2" applyFont="1" applyFill="1" applyBorder="1" applyAlignment="1">
      <alignment horizontal="center" vertical="center"/>
    </xf>
    <xf numFmtId="0" fontId="1" fillId="9" borderId="26" xfId="17" applyFill="1" applyBorder="1">
      <alignment vertical="center"/>
    </xf>
    <xf numFmtId="0" fontId="37" fillId="0" borderId="0" xfId="17" applyFont="1" applyAlignment="1">
      <alignment horizontal="center" vertical="center"/>
    </xf>
    <xf numFmtId="0" fontId="8" fillId="0" borderId="25" xfId="1" applyFill="1" applyBorder="1" applyAlignment="1" applyProtection="1">
      <alignment vertical="center"/>
    </xf>
    <xf numFmtId="0" fontId="1" fillId="9" borderId="26" xfId="17" applyFill="1" applyBorder="1" applyAlignment="1">
      <alignment horizontal="center" vertical="center"/>
    </xf>
    <xf numFmtId="0" fontId="8" fillId="9" borderId="0" xfId="1" applyFill="1" applyBorder="1" applyAlignment="1" applyProtection="1">
      <alignment vertical="center" wrapText="1"/>
    </xf>
    <xf numFmtId="0" fontId="6" fillId="9" borderId="26" xfId="2" applyFill="1" applyBorder="1" applyAlignment="1">
      <alignment vertical="center" wrapText="1"/>
    </xf>
    <xf numFmtId="0" fontId="45" fillId="0" borderId="0" xfId="17" applyFont="1" applyAlignment="1">
      <alignment vertical="center" wrapText="1"/>
    </xf>
    <xf numFmtId="0" fontId="47" fillId="0" borderId="0" xfId="17" applyFont="1" applyAlignment="1">
      <alignment horizontal="left" vertical="center"/>
    </xf>
    <xf numFmtId="0" fontId="37" fillId="0" borderId="0" xfId="17" applyFont="1" applyAlignment="1">
      <alignment vertical="top" wrapText="1"/>
    </xf>
    <xf numFmtId="0" fontId="7" fillId="3" borderId="16" xfId="17" applyFont="1" applyFill="1" applyBorder="1" applyAlignment="1">
      <alignment horizontal="center" vertical="center" wrapText="1"/>
    </xf>
    <xf numFmtId="0" fontId="7" fillId="3" borderId="15" xfId="17" applyFont="1" applyFill="1" applyBorder="1" applyAlignment="1">
      <alignment horizontal="center" vertical="center" wrapText="1"/>
    </xf>
    <xf numFmtId="0" fontId="7" fillId="3" borderId="17" xfId="17" applyFont="1" applyFill="1" applyBorder="1" applyAlignment="1">
      <alignment horizontal="center" vertical="center" wrapText="1"/>
    </xf>
    <xf numFmtId="0" fontId="7" fillId="3" borderId="18" xfId="17" applyFont="1" applyFill="1" applyBorder="1" applyAlignment="1">
      <alignment horizontal="center" vertical="center" wrapText="1"/>
    </xf>
    <xf numFmtId="0" fontId="13" fillId="3" borderId="18" xfId="17" applyFont="1" applyFill="1" applyBorder="1" applyAlignment="1">
      <alignment horizontal="center" vertical="center" wrapText="1"/>
    </xf>
    <xf numFmtId="0" fontId="58" fillId="3" borderId="18" xfId="17" applyFont="1" applyFill="1" applyBorder="1" applyAlignment="1">
      <alignment horizontal="center" vertical="center" wrapText="1"/>
    </xf>
    <xf numFmtId="0" fontId="7" fillId="3" borderId="19"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22" fillId="0" borderId="0" xfId="2" applyFont="1" applyAlignment="1">
      <alignment vertical="top" wrapText="1"/>
    </xf>
    <xf numFmtId="0" fontId="6" fillId="2" borderId="31" xfId="2" applyFill="1" applyBorder="1" applyAlignment="1">
      <alignment vertical="top" wrapText="1"/>
    </xf>
    <xf numFmtId="0" fontId="0" fillId="0" borderId="33" xfId="0" applyBorder="1">
      <alignment vertical="center"/>
    </xf>
    <xf numFmtId="0" fontId="14" fillId="0" borderId="33" xfId="0" applyFont="1" applyBorder="1">
      <alignment vertical="center"/>
    </xf>
    <xf numFmtId="0" fontId="0" fillId="0" borderId="34" xfId="0" applyBorder="1">
      <alignment vertical="center"/>
    </xf>
    <xf numFmtId="0" fontId="0" fillId="0" borderId="28" xfId="0" applyBorder="1">
      <alignment vertical="center"/>
    </xf>
    <xf numFmtId="0" fontId="6" fillId="18" borderId="0" xfId="2" applyFill="1">
      <alignment vertical="center"/>
    </xf>
    <xf numFmtId="0" fontId="0" fillId="18" borderId="0" xfId="0" applyFill="1">
      <alignment vertical="center"/>
    </xf>
    <xf numFmtId="0" fontId="1" fillId="5" borderId="0" xfId="2" applyFont="1" applyFill="1">
      <alignment vertical="center"/>
    </xf>
    <xf numFmtId="0" fontId="0" fillId="0" borderId="33" xfId="0" applyBorder="1" applyAlignment="1">
      <alignment vertical="top"/>
    </xf>
    <xf numFmtId="0" fontId="0" fillId="0" borderId="0" xfId="0" applyAlignment="1">
      <alignment vertical="top"/>
    </xf>
    <xf numFmtId="0" fontId="0" fillId="0" borderId="0" xfId="0" applyAlignment="1">
      <alignment horizontal="left" vertical="center"/>
    </xf>
    <xf numFmtId="0" fontId="71" fillId="0" borderId="0" xfId="0" applyFont="1" applyAlignment="1">
      <alignment horizontal="left" vertical="center"/>
    </xf>
    <xf numFmtId="0" fontId="72" fillId="0" borderId="0" xfId="0" applyFont="1" applyAlignment="1">
      <alignment horizontal="center" vertical="center" wrapText="1"/>
    </xf>
    <xf numFmtId="0" fontId="72" fillId="0" borderId="0" xfId="0" applyFont="1" applyAlignment="1">
      <alignment horizontal="left" vertical="center" wrapText="1"/>
    </xf>
    <xf numFmtId="0" fontId="82" fillId="0" borderId="0" xfId="17" applyFont="1">
      <alignment vertical="center"/>
    </xf>
    <xf numFmtId="0" fontId="81" fillId="0" borderId="0" xfId="2" applyFont="1">
      <alignment vertical="center"/>
    </xf>
    <xf numFmtId="0" fontId="83" fillId="19" borderId="65" xfId="0" applyFont="1" applyFill="1" applyBorder="1" applyAlignment="1">
      <alignment horizontal="center" vertical="center" wrapText="1"/>
    </xf>
    <xf numFmtId="14" fontId="6" fillId="0" borderId="0" xfId="2" applyNumberFormat="1">
      <alignment vertical="center"/>
    </xf>
    <xf numFmtId="0" fontId="1" fillId="0" borderId="4" xfId="0" applyFont="1" applyBorder="1" applyAlignment="1">
      <alignment horizontal="center" vertical="center" wrapText="1"/>
    </xf>
    <xf numFmtId="0" fontId="0" fillId="0" borderId="4" xfId="0" applyBorder="1" applyAlignment="1">
      <alignment horizontal="center" vertical="center" wrapText="1"/>
    </xf>
    <xf numFmtId="0" fontId="30" fillId="0" borderId="4" xfId="0" applyFont="1" applyBorder="1" applyAlignment="1">
      <alignment horizontal="center" vertical="center" wrapText="1"/>
    </xf>
    <xf numFmtId="0" fontId="90" fillId="0" borderId="0" xfId="2" applyFont="1" applyAlignment="1">
      <alignment horizontal="center" vertical="center"/>
    </xf>
    <xf numFmtId="14" fontId="89" fillId="0" borderId="0" xfId="2" applyNumberFormat="1" applyFont="1" applyAlignment="1">
      <alignment horizontal="center" vertical="center"/>
    </xf>
    <xf numFmtId="0" fontId="8" fillId="0" borderId="0" xfId="1" applyAlignment="1" applyProtection="1">
      <alignment vertical="center" wrapText="1"/>
    </xf>
    <xf numFmtId="0" fontId="6" fillId="0" borderId="32" xfId="0" applyFont="1" applyBorder="1">
      <alignment vertical="center"/>
    </xf>
    <xf numFmtId="0" fontId="6" fillId="0" borderId="23" xfId="0" applyFont="1" applyBorder="1">
      <alignment vertical="center"/>
    </xf>
    <xf numFmtId="0" fontId="6" fillId="0" borderId="33" xfId="0" applyFont="1" applyBorder="1">
      <alignment vertical="center"/>
    </xf>
    <xf numFmtId="0" fontId="6" fillId="0" borderId="0" xfId="0" applyFont="1">
      <alignment vertical="center"/>
    </xf>
    <xf numFmtId="0" fontId="88" fillId="0" borderId="33" xfId="0" applyFont="1" applyBorder="1">
      <alignment vertical="center"/>
    </xf>
    <xf numFmtId="0" fontId="88" fillId="0" borderId="0" xfId="0" applyFont="1">
      <alignment vertical="center"/>
    </xf>
    <xf numFmtId="0" fontId="88" fillId="5" borderId="33" xfId="0" applyFont="1" applyFill="1" applyBorder="1">
      <alignment vertical="center"/>
    </xf>
    <xf numFmtId="0" fontId="88" fillId="5" borderId="0" xfId="0" applyFont="1" applyFill="1">
      <alignment vertical="center"/>
    </xf>
    <xf numFmtId="0" fontId="6" fillId="5" borderId="73" xfId="2" applyFill="1" applyBorder="1">
      <alignment vertical="center"/>
    </xf>
    <xf numFmtId="0" fontId="6" fillId="0" borderId="73" xfId="2" applyBorder="1">
      <alignment vertical="center"/>
    </xf>
    <xf numFmtId="0" fontId="6" fillId="0" borderId="0" xfId="2" applyAlignment="1">
      <alignment horizontal="left" vertical="top"/>
    </xf>
    <xf numFmtId="0" fontId="6" fillId="27" borderId="78" xfId="2" applyFill="1" applyBorder="1" applyAlignment="1">
      <alignment horizontal="left" vertical="top"/>
    </xf>
    <xf numFmtId="0" fontId="8" fillId="27" borderId="77" xfId="1" applyFill="1" applyBorder="1" applyAlignment="1" applyProtection="1">
      <alignment horizontal="left" vertical="top"/>
    </xf>
    <xf numFmtId="0" fontId="82" fillId="0" borderId="0" xfId="17" applyFont="1" applyAlignment="1">
      <alignment horizontal="left" vertical="center"/>
    </xf>
    <xf numFmtId="0" fontId="89" fillId="20" borderId="21" xfId="2" applyFont="1" applyFill="1" applyBorder="1" applyAlignment="1">
      <alignment horizontal="center" vertical="center"/>
    </xf>
    <xf numFmtId="0" fontId="85" fillId="22" borderId="79" xfId="2" applyFont="1" applyFill="1" applyBorder="1" applyAlignment="1">
      <alignment horizontal="center" vertical="center"/>
    </xf>
    <xf numFmtId="0" fontId="6" fillId="0" borderId="0" xfId="2" applyAlignment="1">
      <alignment horizontal="left" vertical="center"/>
    </xf>
    <xf numFmtId="0" fontId="101" fillId="5" borderId="33" xfId="0" applyFont="1" applyFill="1" applyBorder="1">
      <alignment vertical="center"/>
    </xf>
    <xf numFmtId="0" fontId="101" fillId="5" borderId="0" xfId="0" applyFont="1" applyFill="1" applyAlignment="1">
      <alignment horizontal="left" vertical="center"/>
    </xf>
    <xf numFmtId="0" fontId="101" fillId="5" borderId="0" xfId="0" applyFont="1" applyFill="1">
      <alignment vertical="center"/>
    </xf>
    <xf numFmtId="176" fontId="101" fillId="5" borderId="0" xfId="0" applyNumberFormat="1" applyFont="1" applyFill="1" applyAlignment="1">
      <alignment horizontal="left" vertical="center"/>
    </xf>
    <xf numFmtId="183" fontId="101" fillId="5" borderId="0" xfId="0" applyNumberFormat="1" applyFont="1" applyFill="1" applyAlignment="1">
      <alignment horizontal="center" vertical="center"/>
    </xf>
    <xf numFmtId="0" fontId="101" fillId="5" borderId="33" xfId="0" applyFont="1" applyFill="1" applyBorder="1" applyAlignment="1">
      <alignment vertical="top"/>
    </xf>
    <xf numFmtId="0" fontId="101" fillId="5" borderId="0" xfId="0" applyFont="1" applyFill="1" applyAlignment="1">
      <alignment vertical="top"/>
    </xf>
    <xf numFmtId="14" fontId="101" fillId="5" borderId="0" xfId="0" applyNumberFormat="1" applyFont="1" applyFill="1" applyAlignment="1">
      <alignment horizontal="left" vertical="center"/>
    </xf>
    <xf numFmtId="14" fontId="101" fillId="0" borderId="0" xfId="0" applyNumberFormat="1" applyFont="1">
      <alignment vertical="center"/>
    </xf>
    <xf numFmtId="0" fontId="102" fillId="0" borderId="0" xfId="0" applyFont="1">
      <alignment vertical="center"/>
    </xf>
    <xf numFmtId="0" fontId="8" fillId="27" borderId="66" xfId="1" applyFill="1" applyBorder="1" applyAlignment="1" applyProtection="1">
      <alignment horizontal="left" vertical="top"/>
    </xf>
    <xf numFmtId="0" fontId="6" fillId="27" borderId="76" xfId="2" applyFill="1" applyBorder="1" applyAlignment="1">
      <alignment horizontal="left" vertical="top"/>
    </xf>
    <xf numFmtId="0" fontId="34" fillId="8" borderId="0" xfId="2" applyFont="1" applyFill="1" applyAlignment="1">
      <alignment horizontal="center" vertical="center"/>
    </xf>
    <xf numFmtId="14" fontId="1" fillId="0" borderId="0" xfId="17" applyNumberFormat="1" applyAlignment="1">
      <alignment horizontal="center" vertical="center"/>
    </xf>
    <xf numFmtId="0" fontId="1" fillId="9" borderId="0" xfId="17" applyFill="1">
      <alignment vertical="center"/>
    </xf>
    <xf numFmtId="0" fontId="1" fillId="9" borderId="0" xfId="17" applyFill="1" applyAlignment="1">
      <alignment horizontal="center" vertical="center"/>
    </xf>
    <xf numFmtId="0" fontId="1" fillId="0" borderId="25" xfId="17" applyBorder="1">
      <alignment vertical="center"/>
    </xf>
    <xf numFmtId="0" fontId="6" fillId="9" borderId="0" xfId="2" applyFill="1" applyAlignment="1">
      <alignment vertical="center" wrapText="1"/>
    </xf>
    <xf numFmtId="0" fontId="48" fillId="0" borderId="0" xfId="17" applyFont="1" applyAlignment="1">
      <alignment horizontal="left" vertical="center"/>
    </xf>
    <xf numFmtId="0" fontId="49" fillId="0" borderId="28" xfId="17" applyFont="1" applyBorder="1">
      <alignment vertical="center"/>
    </xf>
    <xf numFmtId="0" fontId="49" fillId="0" borderId="28" xfId="17" applyFont="1" applyBorder="1" applyAlignment="1">
      <alignment horizontal="right" vertical="center"/>
    </xf>
    <xf numFmtId="0" fontId="37" fillId="0" borderId="30" xfId="17" applyFont="1" applyBorder="1" applyAlignment="1">
      <alignment horizontal="center" vertical="center"/>
    </xf>
    <xf numFmtId="0" fontId="37" fillId="0" borderId="82" xfId="17" applyFont="1" applyBorder="1" applyAlignment="1">
      <alignment horizontal="center" vertical="center" wrapText="1"/>
    </xf>
    <xf numFmtId="0" fontId="51" fillId="0" borderId="0" xfId="17" applyFont="1" applyAlignment="1">
      <alignment horizontal="center" vertical="center"/>
    </xf>
    <xf numFmtId="0" fontId="52" fillId="0" borderId="0" xfId="17" applyFont="1" applyAlignment="1">
      <alignment horizontal="center" vertical="center" wrapText="1"/>
    </xf>
    <xf numFmtId="0" fontId="1" fillId="0" borderId="0" xfId="17" applyAlignment="1">
      <alignment vertical="center" shrinkToFit="1"/>
    </xf>
    <xf numFmtId="0" fontId="12" fillId="0" borderId="72" xfId="2" applyFont="1" applyBorder="1" applyAlignment="1">
      <alignment horizontal="center" vertical="center" wrapText="1"/>
    </xf>
    <xf numFmtId="0" fontId="7" fillId="5" borderId="0" xfId="17" applyFont="1" applyFill="1" applyAlignment="1">
      <alignment horizontal="center" vertical="center" wrapText="1"/>
    </xf>
    <xf numFmtId="0" fontId="7" fillId="3" borderId="0" xfId="17" applyFont="1" applyFill="1" applyAlignment="1">
      <alignment horizontal="center" vertical="center" wrapText="1"/>
    </xf>
    <xf numFmtId="0" fontId="13" fillId="3" borderId="0" xfId="17" applyFont="1" applyFill="1" applyAlignment="1">
      <alignment horizontal="center" vertical="center" wrapText="1"/>
    </xf>
    <xf numFmtId="0" fontId="58" fillId="3" borderId="0" xfId="17" applyFont="1" applyFill="1" applyAlignment="1">
      <alignment horizontal="center" vertical="center" wrapText="1"/>
    </xf>
    <xf numFmtId="0" fontId="1" fillId="5" borderId="0" xfId="2" applyFont="1" applyFill="1" applyAlignment="1">
      <alignment horizontal="center" vertical="center"/>
    </xf>
    <xf numFmtId="0" fontId="45" fillId="5" borderId="0" xfId="0" applyFont="1" applyFill="1" applyAlignment="1">
      <alignment horizontal="center" vertical="center" wrapText="1"/>
    </xf>
    <xf numFmtId="180" fontId="49" fillId="5" borderId="0" xfId="17" applyNumberFormat="1" applyFont="1" applyFill="1" applyAlignment="1">
      <alignment horizontal="center" vertical="center"/>
    </xf>
    <xf numFmtId="0" fontId="1" fillId="5" borderId="0" xfId="17" applyFill="1">
      <alignment vertical="center"/>
    </xf>
    <xf numFmtId="0" fontId="1" fillId="5" borderId="0" xfId="17" applyFill="1" applyAlignment="1">
      <alignment horizontal="center" vertical="center"/>
    </xf>
    <xf numFmtId="0" fontId="49" fillId="0" borderId="0" xfId="16" applyFont="1">
      <alignment vertical="center"/>
    </xf>
    <xf numFmtId="0" fontId="10" fillId="0" borderId="0" xfId="16" applyFont="1">
      <alignment vertical="center"/>
    </xf>
    <xf numFmtId="177" fontId="1" fillId="18" borderId="20" xfId="2" applyNumberFormat="1" applyFont="1" applyFill="1" applyBorder="1" applyAlignment="1">
      <alignment horizontal="center" vertical="center" wrapText="1"/>
    </xf>
    <xf numFmtId="177" fontId="6" fillId="6" borderId="4" xfId="2" applyNumberFormat="1" applyFill="1" applyBorder="1" applyAlignment="1">
      <alignment horizontal="center" vertical="center" shrinkToFit="1"/>
    </xf>
    <xf numFmtId="177" fontId="6" fillId="5" borderId="4" xfId="2" applyNumberFormat="1" applyFill="1" applyBorder="1" applyAlignment="1">
      <alignment horizontal="center" vertical="center" shrinkToFit="1"/>
    </xf>
    <xf numFmtId="177" fontId="6" fillId="0" borderId="4" xfId="2" applyNumberFormat="1" applyBorder="1" applyAlignment="1">
      <alignment horizontal="center" vertical="center" shrinkToFit="1"/>
    </xf>
    <xf numFmtId="0" fontId="22" fillId="0" borderId="2" xfId="2" applyFont="1" applyBorder="1" applyAlignment="1">
      <alignment horizontal="center" vertical="center"/>
    </xf>
    <xf numFmtId="177" fontId="6" fillId="5" borderId="0" xfId="2" applyNumberFormat="1" applyFill="1" applyAlignment="1">
      <alignment horizontal="center" vertical="center" wrapText="1"/>
    </xf>
    <xf numFmtId="0" fontId="6" fillId="5" borderId="0" xfId="2" applyFill="1" applyAlignment="1">
      <alignment horizontal="center" vertical="center" wrapText="1"/>
    </xf>
    <xf numFmtId="0" fontId="1" fillId="0" borderId="0" xfId="2" applyFont="1">
      <alignment vertical="center"/>
    </xf>
    <xf numFmtId="0" fontId="49" fillId="18" borderId="83" xfId="16" applyFont="1" applyFill="1" applyBorder="1">
      <alignment vertical="center"/>
    </xf>
    <xf numFmtId="0" fontId="10" fillId="18" borderId="83" xfId="16" applyFont="1" applyFill="1" applyBorder="1">
      <alignment vertical="center"/>
    </xf>
    <xf numFmtId="0" fontId="36" fillId="0" borderId="0" xfId="17" applyFont="1" applyAlignment="1">
      <alignment horizontal="left" vertical="center" indent="2"/>
    </xf>
    <xf numFmtId="0" fontId="103" fillId="0" borderId="0" xfId="17" applyFont="1">
      <alignment vertical="center"/>
    </xf>
    <xf numFmtId="0" fontId="1" fillId="18" borderId="0" xfId="2" applyFont="1" applyFill="1">
      <alignment vertical="center"/>
    </xf>
    <xf numFmtId="0" fontId="23" fillId="18" borderId="20" xfId="2" applyFont="1" applyFill="1" applyBorder="1" applyAlignment="1">
      <alignment horizontal="center" vertical="top" wrapText="1"/>
    </xf>
    <xf numFmtId="0" fontId="22" fillId="5" borderId="5" xfId="2" applyFont="1" applyFill="1" applyBorder="1" applyAlignment="1">
      <alignment horizontal="left" vertical="center"/>
    </xf>
    <xf numFmtId="14" fontId="25" fillId="18" borderId="0" xfId="2" applyNumberFormat="1" applyFont="1" applyFill="1" applyAlignment="1">
      <alignment horizontal="left" vertical="center"/>
    </xf>
    <xf numFmtId="0" fontId="25" fillId="18" borderId="0" xfId="19" applyFont="1" applyFill="1">
      <alignment vertical="center"/>
    </xf>
    <xf numFmtId="0" fontId="25" fillId="18" borderId="0" xfId="2" applyFont="1" applyFill="1" applyAlignment="1">
      <alignment horizontal="left" vertical="center"/>
    </xf>
    <xf numFmtId="0" fontId="40" fillId="18" borderId="0" xfId="17" applyFont="1" applyFill="1">
      <alignment vertical="center"/>
    </xf>
    <xf numFmtId="177" fontId="12" fillId="18" borderId="50" xfId="2" applyNumberFormat="1" applyFont="1" applyFill="1" applyBorder="1" applyAlignment="1">
      <alignment horizontal="center" vertical="center" wrapText="1"/>
    </xf>
    <xf numFmtId="0" fontId="99" fillId="18" borderId="74" xfId="0" applyFont="1" applyFill="1" applyBorder="1" applyAlignment="1">
      <alignment horizontal="center" vertical="center" wrapText="1"/>
    </xf>
    <xf numFmtId="0" fontId="99" fillId="18" borderId="81" xfId="0" applyFont="1" applyFill="1" applyBorder="1" applyAlignment="1">
      <alignment horizontal="center" vertical="center" wrapText="1"/>
    </xf>
    <xf numFmtId="0" fontId="12" fillId="0" borderId="0" xfId="2" applyFont="1" applyAlignment="1">
      <alignment horizontal="center" vertical="center"/>
    </xf>
    <xf numFmtId="14" fontId="85" fillId="0" borderId="0" xfId="2" applyNumberFormat="1" applyFont="1" applyAlignment="1">
      <alignment horizontal="center" vertical="center"/>
    </xf>
    <xf numFmtId="0" fontId="12" fillId="0" borderId="0" xfId="2" applyFont="1" applyAlignment="1">
      <alignment vertical="top" wrapText="1"/>
    </xf>
    <xf numFmtId="0" fontId="40" fillId="0" borderId="0" xfId="17" applyFont="1" applyAlignment="1">
      <alignment horizontal="center" vertical="center"/>
    </xf>
    <xf numFmtId="0" fontId="101" fillId="5" borderId="0" xfId="0" applyFont="1" applyFill="1" applyAlignment="1">
      <alignment horizontal="left" vertical="top"/>
    </xf>
    <xf numFmtId="0" fontId="108" fillId="18" borderId="0" xfId="17" applyFont="1" applyFill="1" applyAlignment="1">
      <alignment horizontal="left" vertical="center"/>
    </xf>
    <xf numFmtId="0" fontId="85" fillId="0" borderId="0" xfId="2" applyFont="1" applyAlignment="1">
      <alignment vertical="top" wrapText="1"/>
    </xf>
    <xf numFmtId="180" fontId="49" fillId="10" borderId="85" xfId="17" applyNumberFormat="1" applyFont="1" applyFill="1" applyBorder="1" applyAlignment="1">
      <alignment horizontal="center" vertical="center"/>
    </xf>
    <xf numFmtId="14" fontId="89" fillId="20" borderId="75" xfId="2" applyNumberFormat="1" applyFont="1" applyFill="1" applyBorder="1" applyAlignment="1">
      <alignment vertical="center" shrinkToFit="1"/>
    </xf>
    <xf numFmtId="14" fontId="28" fillId="20" borderId="86" xfId="2" applyNumberFormat="1" applyFont="1" applyFill="1" applyBorder="1" applyAlignment="1">
      <alignment horizontal="center" vertical="center" shrinkToFit="1"/>
    </xf>
    <xf numFmtId="14" fontId="85" fillId="20" borderId="89" xfId="1" applyNumberFormat="1" applyFont="1" applyFill="1" applyBorder="1" applyAlignment="1" applyProtection="1">
      <alignment vertical="center" wrapText="1"/>
    </xf>
    <xf numFmtId="14" fontId="85" fillId="20" borderId="87" xfId="2" applyNumberFormat="1" applyFont="1" applyFill="1" applyBorder="1">
      <alignment vertical="center"/>
    </xf>
    <xf numFmtId="0" fontId="8" fillId="0" borderId="0" xfId="1" applyAlignment="1" applyProtection="1">
      <alignment vertical="center"/>
    </xf>
    <xf numFmtId="0" fontId="69" fillId="0" borderId="0" xfId="0" applyFont="1">
      <alignment vertical="center"/>
    </xf>
    <xf numFmtId="0" fontId="114" fillId="5" borderId="6" xfId="2" applyFont="1" applyFill="1" applyBorder="1">
      <alignment vertical="center"/>
    </xf>
    <xf numFmtId="0" fontId="113" fillId="0" borderId="73" xfId="0" applyFont="1" applyBorder="1">
      <alignment vertical="center"/>
    </xf>
    <xf numFmtId="0" fontId="112" fillId="30" borderId="0" xfId="0" applyFont="1" applyFill="1" applyAlignment="1">
      <alignment horizontal="center" vertical="center" wrapText="1"/>
    </xf>
    <xf numFmtId="177" fontId="12" fillId="18" borderId="90" xfId="2" applyNumberFormat="1" applyFont="1" applyFill="1" applyBorder="1" applyAlignment="1">
      <alignment horizontal="center" vertical="center" wrapText="1"/>
    </xf>
    <xf numFmtId="0" fontId="9" fillId="18" borderId="0" xfId="2" applyFont="1" applyFill="1" applyAlignment="1">
      <alignment horizontal="center" vertical="center" wrapText="1"/>
    </xf>
    <xf numFmtId="14" fontId="25" fillId="18" borderId="0" xfId="2" applyNumberFormat="1" applyFont="1" applyFill="1" applyAlignment="1">
      <alignment horizontal="center" vertical="center"/>
    </xf>
    <xf numFmtId="0" fontId="25" fillId="18" borderId="0" xfId="19" applyFont="1" applyFill="1" applyAlignment="1">
      <alignment horizontal="center" vertical="center"/>
    </xf>
    <xf numFmtId="0" fontId="25" fillId="18" borderId="0" xfId="19" applyFont="1" applyFill="1" applyAlignment="1">
      <alignment horizontal="center" vertical="center" wrapText="1"/>
    </xf>
    <xf numFmtId="0" fontId="103" fillId="0" borderId="0" xfId="17" applyFont="1" applyAlignment="1">
      <alignment horizontal="left" vertical="center"/>
    </xf>
    <xf numFmtId="177" fontId="1" fillId="18" borderId="91" xfId="2" applyNumberFormat="1" applyFont="1" applyFill="1" applyBorder="1" applyAlignment="1">
      <alignment horizontal="center" vertical="center" wrapText="1"/>
    </xf>
    <xf numFmtId="0" fontId="115" fillId="18" borderId="92" xfId="2" applyFont="1" applyFill="1" applyBorder="1" applyAlignment="1">
      <alignment horizontal="center" vertical="center"/>
    </xf>
    <xf numFmtId="177" fontId="115" fillId="18" borderId="92" xfId="2" applyNumberFormat="1" applyFont="1" applyFill="1" applyBorder="1" applyAlignment="1">
      <alignment horizontal="center" vertical="center" shrinkToFit="1"/>
    </xf>
    <xf numFmtId="0" fontId="116" fillId="0" borderId="92" xfId="0" applyFont="1" applyBorder="1" applyAlignment="1">
      <alignment horizontal="center" vertical="center" wrapText="1"/>
    </xf>
    <xf numFmtId="177" fontId="12" fillId="18" borderId="92" xfId="2" applyNumberFormat="1" applyFont="1" applyFill="1" applyBorder="1" applyAlignment="1">
      <alignment horizontal="center" vertical="center" wrapText="1"/>
    </xf>
    <xf numFmtId="0" fontId="23" fillId="22" borderId="2" xfId="2" applyFont="1" applyFill="1" applyBorder="1" applyAlignment="1">
      <alignment horizontal="center" vertical="top" wrapText="1"/>
    </xf>
    <xf numFmtId="177" fontId="1" fillId="22" borderId="20" xfId="2" applyNumberFormat="1" applyFont="1" applyFill="1" applyBorder="1" applyAlignment="1">
      <alignment horizontal="center" vertical="center" wrapText="1"/>
    </xf>
    <xf numFmtId="0" fontId="23" fillId="22" borderId="2" xfId="2" applyFont="1" applyFill="1" applyBorder="1" applyAlignment="1">
      <alignment horizontal="center" vertical="center" wrapText="1"/>
    </xf>
    <xf numFmtId="0" fontId="83" fillId="0" borderId="65" xfId="0" applyFont="1" applyBorder="1" applyAlignment="1">
      <alignment horizontal="center" vertical="center" wrapText="1"/>
    </xf>
    <xf numFmtId="0" fontId="120" fillId="0" borderId="0" xfId="0" applyFont="1">
      <alignment vertical="center"/>
    </xf>
    <xf numFmtId="0" fontId="6" fillId="0" borderId="51" xfId="2" applyBorder="1">
      <alignment vertical="center"/>
    </xf>
    <xf numFmtId="0" fontId="8" fillId="0" borderId="93" xfId="1" applyFill="1" applyBorder="1" applyAlignment="1" applyProtection="1">
      <alignment vertical="center" wrapText="1"/>
    </xf>
    <xf numFmtId="0" fontId="6" fillId="0" borderId="52" xfId="2" applyBorder="1">
      <alignment vertical="center"/>
    </xf>
    <xf numFmtId="0" fontId="101" fillId="5" borderId="33" xfId="0" applyFont="1" applyFill="1" applyBorder="1" applyAlignment="1">
      <alignment horizontal="left" vertical="top"/>
    </xf>
    <xf numFmtId="0" fontId="35" fillId="18" borderId="0" xfId="2" applyFont="1" applyFill="1">
      <alignment vertical="center"/>
    </xf>
    <xf numFmtId="0" fontId="36" fillId="18" borderId="0" xfId="17" applyFont="1" applyFill="1">
      <alignment vertical="center"/>
    </xf>
    <xf numFmtId="0" fontId="37" fillId="18" borderId="0" xfId="17" applyFont="1" applyFill="1" applyAlignment="1">
      <alignment vertical="top" wrapText="1"/>
    </xf>
    <xf numFmtId="0" fontId="38" fillId="18" borderId="0" xfId="2" applyFont="1" applyFill="1" applyAlignment="1">
      <alignment horizontal="center" vertical="center"/>
    </xf>
    <xf numFmtId="0" fontId="80" fillId="18" borderId="0" xfId="17" applyFont="1" applyFill="1" applyAlignment="1">
      <alignment horizontal="left" vertical="center"/>
    </xf>
    <xf numFmtId="0" fontId="39" fillId="18" borderId="0" xfId="2" applyFont="1" applyFill="1" applyAlignment="1">
      <alignment vertical="center" wrapText="1"/>
    </xf>
    <xf numFmtId="0" fontId="41" fillId="18" borderId="0" xfId="2" applyFont="1" applyFill="1" applyAlignment="1">
      <alignment vertical="center" wrapText="1"/>
    </xf>
    <xf numFmtId="0" fontId="43" fillId="18" borderId="0" xfId="2" applyFont="1" applyFill="1">
      <alignment vertical="center"/>
    </xf>
    <xf numFmtId="0" fontId="44" fillId="18" borderId="0" xfId="2" applyFont="1" applyFill="1" applyAlignment="1">
      <alignment horizontal="center" vertical="center"/>
    </xf>
    <xf numFmtId="0" fontId="37" fillId="18" borderId="0" xfId="17" applyFont="1" applyFill="1" applyAlignment="1">
      <alignment horizontal="center" vertical="center"/>
    </xf>
    <xf numFmtId="0" fontId="42" fillId="18" borderId="0" xfId="17" applyFont="1" applyFill="1" applyAlignment="1">
      <alignment vertical="top" wrapText="1"/>
    </xf>
    <xf numFmtId="0" fontId="1" fillId="18" borderId="0" xfId="17" applyFill="1" applyAlignment="1">
      <alignment horizontal="center" vertical="center"/>
    </xf>
    <xf numFmtId="0" fontId="45" fillId="18" borderId="0" xfId="2" applyFont="1" applyFill="1" applyAlignment="1">
      <alignment vertical="center" wrapText="1"/>
    </xf>
    <xf numFmtId="0" fontId="41" fillId="18" borderId="0" xfId="2" applyFont="1" applyFill="1">
      <alignment vertical="center"/>
    </xf>
    <xf numFmtId="0" fontId="37" fillId="18" borderId="0" xfId="17" applyFont="1" applyFill="1">
      <alignment vertical="center"/>
    </xf>
    <xf numFmtId="0" fontId="46" fillId="18" borderId="0" xfId="17" applyFont="1" applyFill="1" applyAlignment="1">
      <alignment horizontal="center" vertical="center" wrapText="1"/>
    </xf>
    <xf numFmtId="0" fontId="47" fillId="18" borderId="0" xfId="17" applyFont="1" applyFill="1">
      <alignment vertical="center"/>
    </xf>
    <xf numFmtId="0" fontId="6" fillId="18" borderId="0" xfId="2" applyFill="1" applyAlignment="1">
      <alignment horizontal="center" vertical="center"/>
    </xf>
    <xf numFmtId="0" fontId="45" fillId="18" borderId="0" xfId="17" applyFont="1" applyFill="1" applyAlignment="1">
      <alignment vertical="center" wrapText="1"/>
    </xf>
    <xf numFmtId="0" fontId="50" fillId="18" borderId="0" xfId="17" applyFont="1" applyFill="1" applyAlignment="1">
      <alignment horizontal="center" vertical="center"/>
    </xf>
    <xf numFmtId="0" fontId="8" fillId="18" borderId="0" xfId="1" applyFill="1" applyAlignment="1" applyProtection="1">
      <alignment horizontal="center" vertical="center"/>
    </xf>
    <xf numFmtId="0" fontId="53" fillId="18" borderId="0" xfId="17" applyFont="1" applyFill="1" applyAlignment="1">
      <alignment horizontal="center" vertical="center"/>
    </xf>
    <xf numFmtId="0" fontId="0" fillId="18" borderId="0" xfId="0" applyFill="1" applyAlignment="1">
      <alignment vertical="center" wrapText="1"/>
    </xf>
    <xf numFmtId="0" fontId="1" fillId="18" borderId="70" xfId="17" applyFill="1" applyBorder="1" applyAlignment="1">
      <alignment horizontal="center" vertical="center" wrapText="1"/>
    </xf>
    <xf numFmtId="0" fontId="1" fillId="18" borderId="0" xfId="17" applyFill="1">
      <alignment vertical="center"/>
    </xf>
    <xf numFmtId="0" fontId="1" fillId="18" borderId="71" xfId="17" applyFill="1" applyBorder="1" applyAlignment="1">
      <alignment horizontal="center" vertical="center"/>
    </xf>
    <xf numFmtId="0" fontId="122" fillId="0" borderId="0" xfId="0" applyFont="1" applyAlignment="1">
      <alignment vertical="top" wrapText="1"/>
    </xf>
    <xf numFmtId="183" fontId="101" fillId="5" borderId="0" xfId="0" applyNumberFormat="1" applyFont="1" applyFill="1" applyAlignment="1">
      <alignment horizontal="left" vertical="center"/>
    </xf>
    <xf numFmtId="14" fontId="89" fillId="20" borderId="94" xfId="2" applyNumberFormat="1" applyFont="1" applyFill="1" applyBorder="1" applyAlignment="1">
      <alignment horizontal="center" vertical="center"/>
    </xf>
    <xf numFmtId="14" fontId="89" fillId="20" borderId="95" xfId="2" applyNumberFormat="1" applyFont="1" applyFill="1" applyBorder="1" applyAlignment="1">
      <alignment horizontal="center" vertical="center"/>
    </xf>
    <xf numFmtId="14" fontId="89" fillId="20" borderId="96" xfId="2" applyNumberFormat="1" applyFont="1" applyFill="1" applyBorder="1" applyAlignment="1">
      <alignment horizontal="center" vertical="center"/>
    </xf>
    <xf numFmtId="0" fontId="31" fillId="22" borderId="97" xfId="2" applyFont="1" applyFill="1" applyBorder="1" applyAlignment="1">
      <alignment horizontal="center" vertical="center" wrapText="1"/>
    </xf>
    <xf numFmtId="177" fontId="10" fillId="33" borderId="4" xfId="2" applyNumberFormat="1" applyFont="1" applyFill="1" applyBorder="1" applyAlignment="1">
      <alignment horizontal="center" vertical="center" wrapText="1"/>
    </xf>
    <xf numFmtId="0" fontId="126" fillId="34" borderId="0" xfId="0" applyFont="1" applyFill="1" applyAlignment="1">
      <alignment horizontal="center" vertical="center" wrapText="1"/>
    </xf>
    <xf numFmtId="0" fontId="83" fillId="35" borderId="65" xfId="0" applyFont="1" applyFill="1" applyBorder="1" applyAlignment="1">
      <alignment horizontal="center" vertical="center" wrapText="1"/>
    </xf>
    <xf numFmtId="0" fontId="127" fillId="0" borderId="98" xfId="2" applyFont="1" applyBorder="1" applyAlignment="1">
      <alignment horizontal="left" vertical="top" wrapText="1"/>
    </xf>
    <xf numFmtId="0" fontId="12" fillId="0" borderId="100" xfId="2" applyFont="1" applyBorder="1" applyAlignment="1">
      <alignment horizontal="center" vertical="center" wrapText="1"/>
    </xf>
    <xf numFmtId="0" fontId="88" fillId="33" borderId="4" xfId="2" applyFont="1" applyFill="1" applyBorder="1" applyAlignment="1">
      <alignment horizontal="center" vertical="center"/>
    </xf>
    <xf numFmtId="177" fontId="88" fillId="33" borderId="4" xfId="2" applyNumberFormat="1" applyFont="1" applyFill="1" applyBorder="1" applyAlignment="1">
      <alignment horizontal="center" vertical="center" shrinkToFit="1"/>
    </xf>
    <xf numFmtId="14" fontId="85" fillId="20" borderId="1" xfId="1" applyNumberFormat="1" applyFont="1" applyFill="1" applyBorder="1" applyAlignment="1" applyProtection="1">
      <alignment horizontal="center" vertical="center" shrinkToFit="1"/>
    </xf>
    <xf numFmtId="0" fontId="83" fillId="0" borderId="74" xfId="0" applyFont="1" applyBorder="1" applyAlignment="1">
      <alignment horizontal="center" vertical="center" wrapText="1"/>
    </xf>
    <xf numFmtId="0" fontId="110" fillId="20" borderId="95" xfId="2" applyFont="1" applyFill="1" applyBorder="1" applyAlignment="1">
      <alignment horizontal="center" vertical="center" wrapText="1"/>
    </xf>
    <xf numFmtId="0" fontId="110" fillId="20" borderId="95" xfId="2" applyFont="1" applyFill="1" applyBorder="1" applyAlignment="1">
      <alignment horizontal="center" vertical="center"/>
    </xf>
    <xf numFmtId="0" fontId="110" fillId="20" borderId="94" xfId="2" applyFont="1" applyFill="1" applyBorder="1" applyAlignment="1">
      <alignment horizontal="center" vertical="center"/>
    </xf>
    <xf numFmtId="0" fontId="89" fillId="20" borderId="96" xfId="2" applyFont="1" applyFill="1" applyBorder="1" applyAlignment="1">
      <alignment horizontal="center" vertical="center"/>
    </xf>
    <xf numFmtId="0" fontId="125" fillId="0" borderId="0" xfId="2" applyFont="1">
      <alignment vertical="center"/>
    </xf>
    <xf numFmtId="0" fontId="6" fillId="0" borderId="0" xfId="2" applyAlignment="1">
      <alignment horizontal="center" vertical="top"/>
    </xf>
    <xf numFmtId="14" fontId="85" fillId="20" borderId="88" xfId="1" applyNumberFormat="1" applyFont="1" applyFill="1" applyBorder="1" applyAlignment="1" applyProtection="1">
      <alignment horizontal="center" vertical="center" wrapText="1"/>
    </xf>
    <xf numFmtId="0" fontId="121" fillId="34" borderId="0" xfId="0" applyFont="1" applyFill="1" applyAlignment="1">
      <alignment horizontal="center" vertical="center" wrapText="1"/>
    </xf>
    <xf numFmtId="0" fontId="23" fillId="18" borderId="0" xfId="2" applyFont="1" applyFill="1" applyAlignment="1">
      <alignment horizontal="center" vertical="top" wrapText="1"/>
    </xf>
    <xf numFmtId="0" fontId="22" fillId="18" borderId="20" xfId="2" applyFont="1" applyFill="1" applyBorder="1" applyAlignment="1">
      <alignment horizontal="center" vertical="center" wrapText="1"/>
    </xf>
    <xf numFmtId="0" fontId="22" fillId="18" borderId="103" xfId="2" applyFont="1" applyFill="1" applyBorder="1" applyAlignment="1">
      <alignment horizontal="left" vertical="center"/>
    </xf>
    <xf numFmtId="0" fontId="23" fillId="18" borderId="91" xfId="2" applyFont="1" applyFill="1" applyBorder="1" applyAlignment="1">
      <alignment horizontal="center" vertical="top" wrapText="1"/>
    </xf>
    <xf numFmtId="0" fontId="22" fillId="18" borderId="91" xfId="2" applyFont="1" applyFill="1" applyBorder="1" applyAlignment="1">
      <alignment horizontal="center" vertical="center" wrapText="1"/>
    </xf>
    <xf numFmtId="0" fontId="87" fillId="0" borderId="0" xfId="2" applyFont="1" applyAlignment="1">
      <alignment vertical="top" wrapText="1"/>
    </xf>
    <xf numFmtId="0" fontId="8" fillId="0" borderId="104" xfId="1" applyBorder="1" applyAlignment="1" applyProtection="1">
      <alignment horizontal="left" vertical="top" wrapText="1"/>
    </xf>
    <xf numFmtId="0" fontId="8" fillId="0" borderId="0" xfId="1" applyFill="1" applyAlignment="1" applyProtection="1">
      <alignment vertical="center"/>
    </xf>
    <xf numFmtId="14" fontId="18" fillId="20" borderId="1" xfId="2" applyNumberFormat="1" applyFont="1" applyFill="1" applyBorder="1" applyAlignment="1">
      <alignment horizontal="center" vertical="center" wrapText="1" shrinkToFit="1"/>
    </xf>
    <xf numFmtId="0" fontId="69" fillId="18" borderId="0" xfId="0" applyFont="1" applyFill="1" applyAlignment="1">
      <alignment horizontal="center" vertical="center" wrapText="1"/>
    </xf>
    <xf numFmtId="0" fontId="45" fillId="5" borderId="0" xfId="17" applyFont="1" applyFill="1" applyAlignment="1">
      <alignment vertical="center" wrapText="1"/>
    </xf>
    <xf numFmtId="0" fontId="6" fillId="0" borderId="0" xfId="4"/>
    <xf numFmtId="0" fontId="132" fillId="0" borderId="0" xfId="2" applyFont="1">
      <alignment vertical="center"/>
    </xf>
    <xf numFmtId="0" fontId="31" fillId="20" borderId="97" xfId="2" applyFont="1" applyFill="1" applyBorder="1" applyAlignment="1">
      <alignment horizontal="center" vertical="center" wrapText="1"/>
    </xf>
    <xf numFmtId="14" fontId="85" fillId="20" borderId="75" xfId="2" applyNumberFormat="1" applyFont="1" applyFill="1" applyBorder="1" applyAlignment="1">
      <alignment horizontal="center" vertical="center" wrapText="1" shrinkToFit="1"/>
    </xf>
    <xf numFmtId="14" fontId="89" fillId="20" borderId="107" xfId="2" applyNumberFormat="1" applyFont="1" applyFill="1" applyBorder="1" applyAlignment="1">
      <alignment vertical="center" shrinkToFit="1"/>
    </xf>
    <xf numFmtId="0" fontId="116" fillId="22" borderId="92" xfId="0" applyFont="1" applyFill="1" applyBorder="1" applyAlignment="1">
      <alignment horizontal="center" vertical="center" wrapText="1"/>
    </xf>
    <xf numFmtId="0" fontId="116" fillId="36" borderId="92" xfId="0" applyFont="1" applyFill="1" applyBorder="1" applyAlignment="1">
      <alignment horizontal="center" vertical="center" wrapText="1"/>
    </xf>
    <xf numFmtId="0" fontId="99" fillId="22" borderId="74" xfId="0" applyFont="1" applyFill="1" applyBorder="1" applyAlignment="1">
      <alignment horizontal="center" vertical="center" wrapText="1"/>
    </xf>
    <xf numFmtId="0" fontId="0" fillId="22" borderId="4" xfId="0" applyFill="1" applyBorder="1" applyAlignment="1">
      <alignment horizontal="center" vertical="center" wrapText="1"/>
    </xf>
    <xf numFmtId="184" fontId="9" fillId="18" borderId="0" xfId="2" applyNumberFormat="1" applyFont="1" applyFill="1" applyAlignment="1">
      <alignment horizontal="center" vertical="center"/>
    </xf>
    <xf numFmtId="184" fontId="25" fillId="18" borderId="0" xfId="2" applyNumberFormat="1" applyFont="1" applyFill="1" applyAlignment="1">
      <alignment horizontal="left" vertical="center"/>
    </xf>
    <xf numFmtId="0" fontId="136" fillId="0" borderId="0" xfId="0" applyFont="1">
      <alignment vertical="center"/>
    </xf>
    <xf numFmtId="0" fontId="0" fillId="0" borderId="48" xfId="0" applyBorder="1" applyAlignment="1">
      <alignment horizontal="center" vertical="center"/>
    </xf>
    <xf numFmtId="0" fontId="145" fillId="0" borderId="108" xfId="0" applyFont="1" applyBorder="1" applyAlignment="1">
      <alignment horizontal="center" vertical="center"/>
    </xf>
    <xf numFmtId="0" fontId="145" fillId="0" borderId="109" xfId="0" applyFont="1" applyBorder="1" applyAlignment="1">
      <alignment horizontal="center" vertical="center"/>
    </xf>
    <xf numFmtId="0" fontId="145" fillId="0" borderId="110" xfId="0" applyFont="1" applyBorder="1" applyAlignment="1">
      <alignment horizontal="center" vertical="center"/>
    </xf>
    <xf numFmtId="0" fontId="144" fillId="0" borderId="108" xfId="0" applyFont="1" applyBorder="1" applyAlignment="1">
      <alignment horizontal="center" vertical="center"/>
    </xf>
    <xf numFmtId="0" fontId="144" fillId="0" borderId="110" xfId="0" applyFont="1" applyBorder="1" applyAlignment="1">
      <alignment horizontal="center" vertical="center"/>
    </xf>
    <xf numFmtId="0" fontId="144" fillId="0" borderId="109" xfId="0" applyFont="1" applyBorder="1" applyAlignment="1">
      <alignment horizontal="center" vertical="center"/>
    </xf>
    <xf numFmtId="0" fontId="145" fillId="0" borderId="111" xfId="0" applyFont="1" applyBorder="1" applyAlignment="1">
      <alignment horizontal="center" vertical="center"/>
    </xf>
    <xf numFmtId="0" fontId="145" fillId="0" borderId="112" xfId="0" applyFont="1" applyBorder="1" applyAlignment="1">
      <alignment horizontal="center" vertical="center"/>
    </xf>
    <xf numFmtId="0" fontId="145" fillId="0" borderId="113" xfId="0" applyFont="1" applyBorder="1" applyAlignment="1">
      <alignment horizontal="center" vertical="center"/>
    </xf>
    <xf numFmtId="0" fontId="145" fillId="0" borderId="114" xfId="0" applyFont="1" applyBorder="1" applyAlignment="1">
      <alignment horizontal="center" vertical="center"/>
    </xf>
    <xf numFmtId="0" fontId="147" fillId="18" borderId="0" xfId="2" applyFont="1" applyFill="1" applyAlignment="1">
      <alignment horizontal="center" vertical="center" wrapText="1"/>
    </xf>
    <xf numFmtId="184" fontId="147" fillId="18" borderId="0" xfId="2" applyNumberFormat="1" applyFont="1" applyFill="1" applyAlignment="1">
      <alignment horizontal="center" vertical="center"/>
    </xf>
    <xf numFmtId="14" fontId="89" fillId="20" borderId="1" xfId="2" applyNumberFormat="1" applyFont="1" applyFill="1" applyBorder="1" applyAlignment="1">
      <alignment horizontal="center" vertical="center" wrapText="1" shrinkToFit="1"/>
    </xf>
    <xf numFmtId="0" fontId="129" fillId="18" borderId="0" xfId="0" applyFont="1" applyFill="1" applyAlignment="1">
      <alignment horizontal="center" vertical="center" wrapText="1"/>
    </xf>
    <xf numFmtId="0" fontId="8" fillId="0" borderId="104" xfId="1" applyBorder="1" applyAlignment="1" applyProtection="1">
      <alignment horizontal="left" vertical="center" wrapText="1"/>
    </xf>
    <xf numFmtId="0" fontId="96" fillId="18" borderId="0" xfId="0" applyFont="1" applyFill="1" applyAlignment="1">
      <alignment horizontal="center" vertical="center" wrapText="1"/>
    </xf>
    <xf numFmtId="0" fontId="146" fillId="18" borderId="0" xfId="0" applyFont="1" applyFill="1" applyAlignment="1">
      <alignment vertical="center" wrapText="1"/>
    </xf>
    <xf numFmtId="0" fontId="25" fillId="18" borderId="0" xfId="19" applyFont="1" applyFill="1" applyAlignment="1">
      <alignment horizontal="left" vertical="center"/>
    </xf>
    <xf numFmtId="0" fontId="109" fillId="18" borderId="115" xfId="0" applyFont="1" applyFill="1" applyBorder="1" applyAlignment="1">
      <alignment horizontal="left" vertical="center"/>
    </xf>
    <xf numFmtId="0" fontId="149" fillId="22" borderId="97" xfId="2" applyFont="1" applyFill="1" applyBorder="1" applyAlignment="1">
      <alignment horizontal="center" vertical="center" wrapText="1"/>
    </xf>
    <xf numFmtId="0" fontId="151" fillId="0" borderId="0" xfId="0" applyFont="1">
      <alignment vertical="center"/>
    </xf>
    <xf numFmtId="0" fontId="117" fillId="0" borderId="0" xfId="2" applyFont="1" applyAlignment="1">
      <alignment vertical="top" wrapText="1"/>
    </xf>
    <xf numFmtId="0" fontId="152" fillId="0" borderId="0" xfId="0" applyFont="1">
      <alignment vertical="center"/>
    </xf>
    <xf numFmtId="0" fontId="85" fillId="20" borderId="95" xfId="1" applyFont="1" applyFill="1" applyBorder="1" applyAlignment="1" applyProtection="1">
      <alignment horizontal="center" vertical="center"/>
    </xf>
    <xf numFmtId="14" fontId="85" fillId="20" borderId="3" xfId="1" applyNumberFormat="1" applyFont="1" applyFill="1" applyBorder="1" applyAlignment="1" applyProtection="1">
      <alignment horizontal="center" vertical="center" shrinkToFit="1"/>
    </xf>
    <xf numFmtId="0" fontId="8" fillId="0" borderId="0" xfId="1" applyAlignment="1" applyProtection="1">
      <alignment horizontal="left" vertical="center" wrapText="1"/>
    </xf>
    <xf numFmtId="0" fontId="6" fillId="0" borderId="106" xfId="2" applyBorder="1">
      <alignment vertical="center"/>
    </xf>
    <xf numFmtId="0" fontId="127" fillId="0" borderId="116" xfId="1" applyFont="1" applyFill="1" applyBorder="1" applyAlignment="1" applyProtection="1">
      <alignment vertical="top" wrapText="1"/>
    </xf>
    <xf numFmtId="0" fontId="8" fillId="0" borderId="118" xfId="1" applyBorder="1" applyAlignment="1" applyProtection="1">
      <alignment horizontal="left" vertical="center" wrapText="1"/>
    </xf>
    <xf numFmtId="0" fontId="8" fillId="0" borderId="117" xfId="1" applyFill="1" applyBorder="1" applyAlignment="1" applyProtection="1">
      <alignment vertical="center" wrapText="1"/>
    </xf>
    <xf numFmtId="0" fontId="8" fillId="0" borderId="117" xfId="1" applyFill="1" applyBorder="1" applyAlignment="1" applyProtection="1">
      <alignment vertical="top" wrapText="1"/>
    </xf>
    <xf numFmtId="0" fontId="117" fillId="0" borderId="119" xfId="1" applyFont="1" applyFill="1" applyBorder="1" applyAlignment="1" applyProtection="1">
      <alignment horizontal="left" vertical="top" wrapText="1"/>
    </xf>
    <xf numFmtId="0" fontId="8" fillId="0" borderId="120" xfId="1" applyBorder="1" applyAlignment="1" applyProtection="1">
      <alignment vertical="center" wrapText="1"/>
    </xf>
    <xf numFmtId="0" fontId="118" fillId="0" borderId="121" xfId="1" applyFont="1" applyFill="1" applyBorder="1" applyAlignment="1" applyProtection="1">
      <alignment horizontal="left" vertical="top" wrapText="1"/>
    </xf>
    <xf numFmtId="0" fontId="8" fillId="0" borderId="122" xfId="1" applyFill="1" applyBorder="1" applyAlignment="1" applyProtection="1">
      <alignment horizontal="left" vertical="center" wrapText="1"/>
    </xf>
    <xf numFmtId="0" fontId="85" fillId="22" borderId="123" xfId="2" applyFont="1" applyFill="1" applyBorder="1" applyAlignment="1">
      <alignment horizontal="center" vertical="center"/>
    </xf>
    <xf numFmtId="14" fontId="85" fillId="22" borderId="80" xfId="2" applyNumberFormat="1" applyFont="1" applyFill="1" applyBorder="1" applyAlignment="1">
      <alignment horizontal="center" vertical="center"/>
    </xf>
    <xf numFmtId="0" fontId="145" fillId="0" borderId="127" xfId="0" applyFont="1" applyBorder="1" applyAlignment="1">
      <alignment horizontal="center" vertical="center"/>
    </xf>
    <xf numFmtId="0" fontId="144" fillId="0" borderId="127" xfId="0" applyFont="1" applyBorder="1" applyAlignment="1">
      <alignment horizontal="center" vertical="center"/>
    </xf>
    <xf numFmtId="0" fontId="11" fillId="0" borderId="129" xfId="17" applyFont="1" applyBorder="1" applyAlignment="1">
      <alignment horizontal="center" vertical="center" shrinkToFit="1"/>
    </xf>
    <xf numFmtId="0" fontId="49" fillId="0" borderId="130" xfId="17" applyFont="1" applyBorder="1" applyAlignment="1">
      <alignment vertical="center" shrinkToFit="1"/>
    </xf>
    <xf numFmtId="0" fontId="49" fillId="10" borderId="134" xfId="17" applyFont="1" applyFill="1" applyBorder="1" applyAlignment="1">
      <alignment horizontal="center" vertical="center"/>
    </xf>
    <xf numFmtId="0" fontId="49" fillId="0" borderId="130" xfId="17" applyFont="1" applyBorder="1" applyAlignment="1">
      <alignment horizontal="center" vertical="center"/>
    </xf>
    <xf numFmtId="0" fontId="91" fillId="18" borderId="137" xfId="17" applyFont="1" applyFill="1" applyBorder="1" applyAlignment="1">
      <alignment horizontal="center" vertical="center" wrapText="1"/>
    </xf>
    <xf numFmtId="14" fontId="91" fillId="18" borderId="138" xfId="17" applyNumberFormat="1" applyFont="1" applyFill="1" applyBorder="1" applyAlignment="1">
      <alignment horizontal="center" vertical="center"/>
    </xf>
    <xf numFmtId="0" fontId="12" fillId="0" borderId="140" xfId="2" applyFont="1" applyBorder="1" applyAlignment="1">
      <alignment horizontal="center" vertical="center" wrapText="1"/>
    </xf>
    <xf numFmtId="14" fontId="36" fillId="18" borderId="138" xfId="17" applyNumberFormat="1" applyFont="1" applyFill="1" applyBorder="1" applyAlignment="1">
      <alignment horizontal="center" vertical="center"/>
    </xf>
    <xf numFmtId="0" fontId="12" fillId="0" borderId="141" xfId="2" applyFont="1" applyBorder="1" applyAlignment="1">
      <alignment horizontal="center" vertical="center" wrapText="1"/>
    </xf>
    <xf numFmtId="14" fontId="91" fillId="18" borderId="138" xfId="17" applyNumberFormat="1" applyFont="1" applyFill="1" applyBorder="1" applyAlignment="1">
      <alignment horizontal="center" vertical="center" wrapText="1"/>
    </xf>
    <xf numFmtId="0" fontId="12" fillId="0" borderId="142" xfId="2" applyFont="1" applyBorder="1" applyAlignment="1">
      <alignment horizontal="center" vertical="center" wrapText="1"/>
    </xf>
    <xf numFmtId="14" fontId="12" fillId="18" borderId="138" xfId="17" applyNumberFormat="1" applyFont="1" applyFill="1" applyBorder="1" applyAlignment="1">
      <alignment horizontal="center" vertical="center" wrapText="1"/>
    </xf>
    <xf numFmtId="0" fontId="12" fillId="0" borderId="143" xfId="2" applyFont="1" applyBorder="1" applyAlignment="1">
      <alignment horizontal="center" vertical="center" wrapText="1"/>
    </xf>
    <xf numFmtId="0" fontId="36" fillId="18" borderId="137" xfId="17" applyFont="1" applyFill="1" applyBorder="1" applyAlignment="1">
      <alignment horizontal="center" vertical="center" wrapText="1"/>
    </xf>
    <xf numFmtId="0" fontId="12" fillId="0" borderId="140" xfId="2" applyFont="1" applyBorder="1" applyAlignment="1">
      <alignment horizontal="center" vertical="center"/>
    </xf>
    <xf numFmtId="0" fontId="12" fillId="5" borderId="143" xfId="2" applyFont="1" applyFill="1" applyBorder="1" applyAlignment="1">
      <alignment horizontal="center" vertical="center" wrapText="1"/>
    </xf>
    <xf numFmtId="14" fontId="22" fillId="18" borderId="138" xfId="17" applyNumberFormat="1" applyFont="1" applyFill="1" applyBorder="1" applyAlignment="1">
      <alignment horizontal="center" vertical="center"/>
    </xf>
    <xf numFmtId="0" fontId="1" fillId="18" borderId="137" xfId="17" applyFill="1" applyBorder="1" applyAlignment="1">
      <alignment horizontal="center" vertical="center" wrapText="1"/>
    </xf>
    <xf numFmtId="0" fontId="12" fillId="0" borderId="145" xfId="2" applyFont="1" applyBorder="1" applyAlignment="1">
      <alignment horizontal="center" vertical="center" wrapText="1"/>
    </xf>
    <xf numFmtId="0" fontId="1" fillId="18" borderId="146" xfId="17" applyFill="1" applyBorder="1" applyAlignment="1">
      <alignment horizontal="center" vertical="center" wrapText="1"/>
    </xf>
    <xf numFmtId="0" fontId="56" fillId="3" borderId="147" xfId="17" applyFont="1" applyFill="1" applyBorder="1" applyAlignment="1">
      <alignment horizontal="center" vertical="center" wrapText="1"/>
    </xf>
    <xf numFmtId="0" fontId="7" fillId="3" borderId="148" xfId="17" applyFont="1" applyFill="1" applyBorder="1" applyAlignment="1">
      <alignment horizontal="center" vertical="center" wrapText="1"/>
    </xf>
    <xf numFmtId="0" fontId="7" fillId="24" borderId="148" xfId="17" applyFont="1" applyFill="1" applyBorder="1" applyAlignment="1">
      <alignment horizontal="center" vertical="center" wrapText="1"/>
    </xf>
    <xf numFmtId="0" fontId="13" fillId="3" borderId="148" xfId="17" applyFont="1" applyFill="1" applyBorder="1" applyAlignment="1">
      <alignment horizontal="center" vertical="center" wrapText="1"/>
    </xf>
    <xf numFmtId="0" fontId="58" fillId="3" borderId="148" xfId="17" applyFont="1" applyFill="1" applyBorder="1" applyAlignment="1">
      <alignment horizontal="center" vertical="center" wrapText="1"/>
    </xf>
    <xf numFmtId="0" fontId="7" fillId="3" borderId="150" xfId="17" applyFont="1" applyFill="1" applyBorder="1" applyAlignment="1">
      <alignment horizontal="center" vertical="center" wrapText="1"/>
    </xf>
    <xf numFmtId="176" fontId="59" fillId="3" borderId="154" xfId="17" applyNumberFormat="1" applyFont="1" applyFill="1" applyBorder="1" applyAlignment="1">
      <alignment horizontal="center" vertical="center" wrapText="1"/>
    </xf>
    <xf numFmtId="0" fontId="59" fillId="3" borderId="154" xfId="17" applyFont="1" applyFill="1" applyBorder="1" applyAlignment="1">
      <alignment horizontal="left" vertical="center" wrapText="1"/>
    </xf>
    <xf numFmtId="176" fontId="59" fillId="11" borderId="155" xfId="17" applyNumberFormat="1" applyFont="1" applyFill="1" applyBorder="1" applyAlignment="1">
      <alignment horizontal="center" vertical="center" wrapText="1"/>
    </xf>
    <xf numFmtId="0" fontId="59" fillId="11" borderId="155" xfId="17" applyFont="1" applyFill="1" applyBorder="1" applyAlignment="1">
      <alignment horizontal="left" vertical="center" wrapText="1"/>
    </xf>
    <xf numFmtId="0" fontId="49" fillId="18" borderId="129" xfId="16" applyFont="1" applyFill="1" applyBorder="1">
      <alignment vertical="center"/>
    </xf>
    <xf numFmtId="0" fontId="63" fillId="12" borderId="156" xfId="17" applyFont="1" applyFill="1" applyBorder="1" applyAlignment="1">
      <alignment horizontal="center" vertical="center" wrapText="1"/>
    </xf>
    <xf numFmtId="176" fontId="61" fillId="12" borderId="156" xfId="17" applyNumberFormat="1" applyFont="1" applyFill="1" applyBorder="1" applyAlignment="1">
      <alignment horizontal="center" vertical="center" wrapText="1"/>
    </xf>
    <xf numFmtId="181" fontId="63" fillId="9" borderId="156" xfId="0" applyNumberFormat="1" applyFont="1" applyFill="1" applyBorder="1" applyAlignment="1">
      <alignment horizontal="center" vertical="center"/>
    </xf>
    <xf numFmtId="0" fontId="63" fillId="12" borderId="157" xfId="17" applyFont="1" applyFill="1" applyBorder="1" applyAlignment="1">
      <alignment horizontal="center" vertical="center" wrapText="1"/>
    </xf>
    <xf numFmtId="182" fontId="65" fillId="12" borderId="158" xfId="17" applyNumberFormat="1" applyFont="1" applyFill="1" applyBorder="1" applyAlignment="1">
      <alignment horizontal="center" vertical="center" wrapText="1"/>
    </xf>
    <xf numFmtId="0" fontId="17" fillId="22" borderId="147" xfId="2" applyFont="1" applyFill="1" applyBorder="1" applyAlignment="1">
      <alignment horizontal="center" vertical="center" wrapText="1"/>
    </xf>
    <xf numFmtId="0" fontId="31" fillId="20" borderId="159" xfId="2" applyFont="1" applyFill="1" applyBorder="1" applyAlignment="1">
      <alignment horizontal="center" vertical="center" wrapText="1"/>
    </xf>
    <xf numFmtId="0" fontId="153" fillId="20" borderId="159" xfId="2" applyFont="1" applyFill="1" applyBorder="1" applyAlignment="1">
      <alignment horizontal="center" vertical="center" wrapText="1"/>
    </xf>
    <xf numFmtId="0" fontId="135" fillId="20" borderId="159" xfId="2" applyFont="1" applyFill="1" applyBorder="1" applyAlignment="1">
      <alignment horizontal="center" vertical="center" wrapText="1"/>
    </xf>
    <xf numFmtId="0" fontId="6" fillId="0" borderId="160" xfId="2" applyBorder="1" applyAlignment="1">
      <alignment vertical="top" wrapText="1"/>
    </xf>
    <xf numFmtId="0" fontId="6" fillId="0" borderId="161" xfId="2" applyBorder="1" applyAlignment="1">
      <alignment vertical="top" wrapText="1"/>
    </xf>
    <xf numFmtId="0" fontId="6" fillId="13" borderId="160" xfId="2" applyFill="1" applyBorder="1" applyAlignment="1">
      <alignment vertical="top" wrapText="1"/>
    </xf>
    <xf numFmtId="0" fontId="1" fillId="13" borderId="162" xfId="2" applyFont="1" applyFill="1" applyBorder="1" applyAlignment="1">
      <alignment vertical="top" wrapText="1"/>
    </xf>
    <xf numFmtId="0" fontId="6" fillId="2" borderId="160" xfId="2" applyFill="1" applyBorder="1" applyAlignment="1">
      <alignment vertical="top" wrapText="1"/>
    </xf>
    <xf numFmtId="0" fontId="6" fillId="2" borderId="165" xfId="2" applyFill="1" applyBorder="1" applyAlignment="1">
      <alignment vertical="top" wrapText="1"/>
    </xf>
    <xf numFmtId="0" fontId="1" fillId="2" borderId="162" xfId="2" applyFont="1" applyFill="1" applyBorder="1" applyAlignment="1">
      <alignment vertical="top" wrapText="1"/>
    </xf>
    <xf numFmtId="0" fontId="98" fillId="2" borderId="165" xfId="2" applyFont="1" applyFill="1" applyBorder="1" applyAlignment="1">
      <alignment vertical="top" wrapText="1"/>
    </xf>
    <xf numFmtId="0" fontId="6" fillId="3" borderId="160" xfId="2" applyFill="1" applyBorder="1">
      <alignment vertical="center"/>
    </xf>
    <xf numFmtId="0" fontId="1" fillId="3" borderId="166" xfId="2" applyFont="1" applyFill="1" applyBorder="1" applyAlignment="1">
      <alignment vertical="top" wrapText="1"/>
    </xf>
    <xf numFmtId="0" fontId="0" fillId="20" borderId="160" xfId="0" applyFill="1" applyBorder="1" applyAlignment="1">
      <alignment vertical="top" wrapText="1"/>
    </xf>
    <xf numFmtId="0" fontId="6" fillId="14" borderId="160" xfId="2" applyFill="1" applyBorder="1">
      <alignment vertical="center"/>
    </xf>
    <xf numFmtId="0" fontId="17" fillId="3" borderId="167" xfId="2" applyFont="1" applyFill="1" applyBorder="1" applyAlignment="1">
      <alignment horizontal="center" vertical="center" wrapText="1"/>
    </xf>
    <xf numFmtId="0" fontId="89" fillId="20" borderId="168" xfId="2" applyFont="1" applyFill="1" applyBorder="1" applyAlignment="1">
      <alignment horizontal="center" vertical="center"/>
    </xf>
    <xf numFmtId="14" fontId="89" fillId="20" borderId="169" xfId="2" applyNumberFormat="1" applyFont="1" applyFill="1" applyBorder="1" applyAlignment="1">
      <alignment horizontal="center" vertical="center"/>
    </xf>
    <xf numFmtId="0" fontId="135" fillId="22" borderId="159" xfId="2" applyFont="1" applyFill="1" applyBorder="1" applyAlignment="1">
      <alignment horizontal="center" vertical="center" wrapText="1"/>
    </xf>
    <xf numFmtId="0" fontId="22" fillId="4" borderId="176" xfId="2" applyFont="1" applyFill="1" applyBorder="1" applyAlignment="1">
      <alignment horizontal="center" vertical="center" wrapText="1"/>
    </xf>
    <xf numFmtId="0" fontId="22" fillId="4" borderId="177" xfId="2" applyFont="1" applyFill="1" applyBorder="1" applyAlignment="1">
      <alignment horizontal="center" vertical="center" wrapText="1"/>
    </xf>
    <xf numFmtId="0" fontId="22" fillId="20" borderId="176" xfId="2" applyFont="1" applyFill="1" applyBorder="1" applyAlignment="1">
      <alignment horizontal="center" vertical="center" wrapText="1"/>
    </xf>
    <xf numFmtId="0" fontId="22" fillId="26" borderId="176" xfId="2" applyFont="1" applyFill="1" applyBorder="1" applyAlignment="1">
      <alignment horizontal="center" vertical="center" wrapText="1"/>
    </xf>
    <xf numFmtId="0" fontId="22" fillId="4" borderId="178" xfId="2" applyFont="1" applyFill="1" applyBorder="1" applyAlignment="1">
      <alignment horizontal="center" vertical="center" wrapText="1"/>
    </xf>
    <xf numFmtId="0" fontId="22" fillId="4" borderId="179" xfId="2" applyFont="1" applyFill="1" applyBorder="1" applyAlignment="1">
      <alignment horizontal="center" vertical="center" wrapText="1"/>
    </xf>
    <xf numFmtId="177" fontId="22" fillId="20" borderId="134" xfId="2" applyNumberFormat="1" applyFont="1" applyFill="1" applyBorder="1" applyAlignment="1">
      <alignment horizontal="center" vertical="center" shrinkToFit="1"/>
    </xf>
    <xf numFmtId="0" fontId="23" fillId="18" borderId="180" xfId="2" applyFont="1" applyFill="1" applyBorder="1" applyAlignment="1">
      <alignment horizontal="center" vertical="center" wrapText="1"/>
    </xf>
    <xf numFmtId="0" fontId="23" fillId="18" borderId="134" xfId="2" applyFont="1" applyFill="1" applyBorder="1" applyAlignment="1">
      <alignment horizontal="center" vertical="center" wrapText="1"/>
    </xf>
    <xf numFmtId="177" fontId="1" fillId="18" borderId="134" xfId="2" applyNumberFormat="1" applyFont="1" applyFill="1" applyBorder="1" applyAlignment="1">
      <alignment horizontal="center" vertical="center" wrapText="1"/>
    </xf>
    <xf numFmtId="0" fontId="22" fillId="18" borderId="180" xfId="2" applyFont="1" applyFill="1" applyBorder="1" applyAlignment="1">
      <alignment horizontal="center" vertical="center" wrapText="1"/>
    </xf>
    <xf numFmtId="177" fontId="22" fillId="18" borderId="134" xfId="2" applyNumberFormat="1" applyFont="1" applyFill="1" applyBorder="1" applyAlignment="1">
      <alignment horizontal="center" vertical="center" shrinkToFit="1"/>
    </xf>
    <xf numFmtId="0" fontId="22" fillId="31" borderId="180" xfId="2" applyFont="1" applyFill="1" applyBorder="1" applyAlignment="1">
      <alignment horizontal="center" vertical="center" wrapText="1"/>
    </xf>
    <xf numFmtId="0" fontId="22" fillId="18" borderId="145" xfId="2" applyFont="1" applyFill="1" applyBorder="1" applyAlignment="1">
      <alignment horizontal="left" vertical="center"/>
    </xf>
    <xf numFmtId="0" fontId="22" fillId="18" borderId="181" xfId="2" applyFont="1" applyFill="1" applyBorder="1" applyAlignment="1">
      <alignment horizontal="center" vertical="center" wrapText="1"/>
    </xf>
    <xf numFmtId="177" fontId="22" fillId="18" borderId="181" xfId="2" applyNumberFormat="1" applyFont="1" applyFill="1" applyBorder="1" applyAlignment="1">
      <alignment horizontal="center" vertical="center" shrinkToFit="1"/>
    </xf>
    <xf numFmtId="0" fontId="0" fillId="0" borderId="181" xfId="0" applyBorder="1" applyAlignment="1">
      <alignment horizontal="center" vertical="center" wrapText="1"/>
    </xf>
    <xf numFmtId="177" fontId="22" fillId="22" borderId="181" xfId="2" applyNumberFormat="1" applyFont="1" applyFill="1" applyBorder="1" applyAlignment="1">
      <alignment horizontal="center" vertical="center" shrinkToFit="1"/>
    </xf>
    <xf numFmtId="0" fontId="22" fillId="0" borderId="181" xfId="2" applyFont="1" applyBorder="1" applyAlignment="1">
      <alignment horizontal="center" vertical="center"/>
    </xf>
    <xf numFmtId="177" fontId="36" fillId="18" borderId="181" xfId="2" applyNumberFormat="1" applyFont="1" applyFill="1" applyBorder="1" applyAlignment="1">
      <alignment horizontal="center" vertical="center" wrapText="1"/>
    </xf>
    <xf numFmtId="0" fontId="22" fillId="33" borderId="181" xfId="2" applyFont="1" applyFill="1" applyBorder="1" applyAlignment="1">
      <alignment horizontal="center" vertical="center" wrapText="1"/>
    </xf>
    <xf numFmtId="177" fontId="22" fillId="33" borderId="181" xfId="2" applyNumberFormat="1" applyFont="1" applyFill="1" applyBorder="1" applyAlignment="1">
      <alignment horizontal="center" vertical="center" shrinkToFit="1"/>
    </xf>
    <xf numFmtId="177" fontId="22" fillId="31" borderId="181" xfId="2" applyNumberFormat="1" applyFont="1" applyFill="1" applyBorder="1" applyAlignment="1">
      <alignment horizontal="center" vertical="center" shrinkToFit="1"/>
    </xf>
    <xf numFmtId="0" fontId="6" fillId="31" borderId="181" xfId="2" applyFill="1" applyBorder="1" applyAlignment="1">
      <alignment horizontal="center" vertical="center"/>
    </xf>
    <xf numFmtId="177" fontId="1" fillId="18" borderId="181" xfId="2" applyNumberFormat="1" applyFont="1" applyFill="1" applyBorder="1" applyAlignment="1">
      <alignment horizontal="center" vertical="center" wrapText="1"/>
    </xf>
    <xf numFmtId="0" fontId="22" fillId="18" borderId="180" xfId="2" applyFont="1" applyFill="1" applyBorder="1" applyAlignment="1">
      <alignment horizontal="left" vertical="center"/>
    </xf>
    <xf numFmtId="0" fontId="22" fillId="33" borderId="180" xfId="2" applyFont="1" applyFill="1" applyBorder="1" applyAlignment="1">
      <alignment horizontal="left" vertical="center"/>
    </xf>
    <xf numFmtId="177" fontId="88" fillId="33" borderId="180" xfId="2" applyNumberFormat="1" applyFont="1" applyFill="1" applyBorder="1" applyAlignment="1">
      <alignment horizontal="center" vertical="center" shrinkToFit="1"/>
    </xf>
    <xf numFmtId="177" fontId="128" fillId="33" borderId="180" xfId="2" applyNumberFormat="1" applyFont="1" applyFill="1" applyBorder="1" applyAlignment="1">
      <alignment horizontal="center" vertical="center" wrapText="1"/>
    </xf>
    <xf numFmtId="0" fontId="22" fillId="18" borderId="182" xfId="2" applyFont="1" applyFill="1" applyBorder="1" applyAlignment="1">
      <alignment horizontal="left" vertical="center"/>
    </xf>
    <xf numFmtId="0" fontId="99" fillId="18" borderId="180" xfId="0" applyFont="1" applyFill="1" applyBorder="1" applyAlignment="1">
      <alignment horizontal="center" vertical="center" wrapText="1"/>
    </xf>
    <xf numFmtId="0" fontId="99" fillId="22" borderId="180" xfId="0" applyFont="1" applyFill="1" applyBorder="1" applyAlignment="1">
      <alignment horizontal="center" vertical="center" wrapText="1"/>
    </xf>
    <xf numFmtId="177" fontId="100" fillId="18" borderId="180" xfId="2" applyNumberFormat="1" applyFont="1" applyFill="1" applyBorder="1" applyAlignment="1">
      <alignment horizontal="center" vertical="center" shrinkToFit="1"/>
    </xf>
    <xf numFmtId="177" fontId="6" fillId="18" borderId="180" xfId="2" applyNumberFormat="1" applyFill="1" applyBorder="1" applyAlignment="1">
      <alignment horizontal="center" vertical="center" shrinkToFit="1"/>
    </xf>
    <xf numFmtId="177" fontId="6" fillId="22" borderId="180" xfId="2" applyNumberFormat="1" applyFill="1" applyBorder="1" applyAlignment="1">
      <alignment horizontal="center" vertical="center" shrinkToFit="1"/>
    </xf>
    <xf numFmtId="177" fontId="12" fillId="18" borderId="180" xfId="2" applyNumberFormat="1" applyFont="1" applyFill="1" applyBorder="1" applyAlignment="1">
      <alignment horizontal="center" vertical="center" shrinkToFit="1"/>
    </xf>
    <xf numFmtId="0" fontId="22" fillId="5" borderId="182" xfId="2" applyFont="1" applyFill="1" applyBorder="1" applyAlignment="1">
      <alignment horizontal="left" vertical="center"/>
    </xf>
    <xf numFmtId="177" fontId="12" fillId="29" borderId="183" xfId="2" applyNumberFormat="1" applyFont="1" applyFill="1" applyBorder="1" applyAlignment="1">
      <alignment horizontal="center" vertical="center" wrapText="1"/>
    </xf>
    <xf numFmtId="0" fontId="22" fillId="0" borderId="180" xfId="2" applyFont="1" applyBorder="1" applyAlignment="1">
      <alignment horizontal="left" vertical="center"/>
    </xf>
    <xf numFmtId="177" fontId="6" fillId="0" borderId="180" xfId="2" applyNumberFormat="1" applyBorder="1" applyAlignment="1">
      <alignment horizontal="center" vertical="center" shrinkToFit="1"/>
    </xf>
    <xf numFmtId="177" fontId="6" fillId="5" borderId="180" xfId="2" applyNumberFormat="1" applyFill="1" applyBorder="1" applyAlignment="1">
      <alignment horizontal="center" vertical="center" shrinkToFit="1"/>
    </xf>
    <xf numFmtId="177" fontId="6" fillId="21" borderId="180" xfId="2" applyNumberFormat="1" applyFill="1" applyBorder="1" applyAlignment="1">
      <alignment horizontal="center" vertical="center" shrinkToFit="1"/>
    </xf>
    <xf numFmtId="177" fontId="12" fillId="0" borderId="180" xfId="2" applyNumberFormat="1" applyFont="1" applyBorder="1" applyAlignment="1">
      <alignment horizontal="center" vertical="center" shrinkToFit="1"/>
    </xf>
    <xf numFmtId="177" fontId="10" fillId="0" borderId="180" xfId="2" applyNumberFormat="1" applyFont="1" applyBorder="1" applyAlignment="1">
      <alignment horizontal="center" vertical="center" shrinkToFit="1"/>
    </xf>
    <xf numFmtId="177" fontId="12" fillId="29" borderId="180" xfId="2" applyNumberFormat="1" applyFont="1" applyFill="1" applyBorder="1" applyAlignment="1">
      <alignment horizontal="center" vertical="center" shrinkToFit="1"/>
    </xf>
    <xf numFmtId="0" fontId="22" fillId="5" borderId="180" xfId="2" applyFont="1" applyFill="1" applyBorder="1" applyAlignment="1">
      <alignment horizontal="left" vertical="center"/>
    </xf>
    <xf numFmtId="177" fontId="6" fillId="6" borderId="180" xfId="2" applyNumberFormat="1" applyFill="1" applyBorder="1" applyAlignment="1">
      <alignment horizontal="center" vertical="center" shrinkToFit="1"/>
    </xf>
    <xf numFmtId="177" fontId="6" fillId="2" borderId="180" xfId="2" applyNumberFormat="1" applyFill="1" applyBorder="1" applyAlignment="1">
      <alignment horizontal="center" vertical="center" shrinkToFit="1"/>
    </xf>
    <xf numFmtId="177" fontId="12" fillId="7" borderId="180" xfId="2" applyNumberFormat="1" applyFont="1" applyFill="1" applyBorder="1" applyAlignment="1">
      <alignment horizontal="center" vertical="center" shrinkToFit="1"/>
    </xf>
    <xf numFmtId="0" fontId="0" fillId="0" borderId="180" xfId="0" applyBorder="1" applyAlignment="1">
      <alignment horizontal="center" vertical="center" wrapText="1"/>
    </xf>
    <xf numFmtId="0" fontId="0" fillId="2" borderId="180" xfId="0" applyFill="1" applyBorder="1" applyAlignment="1">
      <alignment horizontal="center" vertical="center" wrapText="1"/>
    </xf>
    <xf numFmtId="0" fontId="1" fillId="0" borderId="180" xfId="0" applyFont="1" applyBorder="1" applyAlignment="1">
      <alignment horizontal="center" vertical="center" wrapText="1"/>
    </xf>
    <xf numFmtId="0" fontId="6" fillId="5" borderId="180" xfId="2" applyFill="1" applyBorder="1" applyAlignment="1">
      <alignment horizontal="center" vertical="center" wrapText="1"/>
    </xf>
    <xf numFmtId="0" fontId="6" fillId="0" borderId="180" xfId="2" applyBorder="1" applyAlignment="1">
      <alignment horizontal="center" vertical="center"/>
    </xf>
    <xf numFmtId="177" fontId="1" fillId="0" borderId="180" xfId="2" applyNumberFormat="1" applyFont="1" applyBorder="1" applyAlignment="1">
      <alignment horizontal="center" vertical="center" shrinkToFit="1"/>
    </xf>
    <xf numFmtId="0" fontId="22" fillId="5" borderId="182" xfId="2" applyFont="1" applyFill="1" applyBorder="1" applyAlignment="1">
      <alignment horizontal="center" vertical="center"/>
    </xf>
    <xf numFmtId="177" fontId="6" fillId="5" borderId="180" xfId="2" applyNumberFormat="1" applyFill="1" applyBorder="1" applyAlignment="1">
      <alignment horizontal="center" vertical="center" wrapText="1"/>
    </xf>
    <xf numFmtId="177" fontId="6" fillId="0" borderId="180" xfId="2" applyNumberFormat="1" applyBorder="1" applyAlignment="1">
      <alignment horizontal="center" vertical="center" wrapText="1"/>
    </xf>
    <xf numFmtId="177" fontId="6" fillId="6" borderId="180" xfId="2" applyNumberFormat="1" applyFill="1" applyBorder="1" applyAlignment="1">
      <alignment horizontal="center" vertical="center" wrapText="1"/>
    </xf>
    <xf numFmtId="0" fontId="6" fillId="0" borderId="180" xfId="2" applyBorder="1" applyAlignment="1">
      <alignment horizontal="center" vertical="center" wrapText="1"/>
    </xf>
    <xf numFmtId="177" fontId="12" fillId="0" borderId="180" xfId="2" applyNumberFormat="1" applyFont="1" applyBorder="1" applyAlignment="1">
      <alignment horizontal="center" vertical="center" wrapText="1"/>
    </xf>
    <xf numFmtId="177" fontId="6" fillId="7" borderId="183" xfId="2" applyNumberFormat="1" applyFill="1" applyBorder="1" applyAlignment="1">
      <alignment horizontal="center" vertical="center" wrapText="1"/>
    </xf>
    <xf numFmtId="0" fontId="6" fillId="6" borderId="180" xfId="2" applyFill="1" applyBorder="1" applyAlignment="1">
      <alignment horizontal="center" vertical="center" wrapText="1"/>
    </xf>
    <xf numFmtId="177" fontId="6" fillId="0" borderId="183" xfId="2" applyNumberFormat="1" applyBorder="1" applyAlignment="1">
      <alignment horizontal="center" vertical="center" wrapText="1"/>
    </xf>
    <xf numFmtId="177" fontId="6" fillId="7" borderId="180" xfId="2" applyNumberFormat="1" applyFill="1" applyBorder="1" applyAlignment="1">
      <alignment horizontal="center" vertical="center" wrapText="1"/>
    </xf>
    <xf numFmtId="0" fontId="6" fillId="0" borderId="184" xfId="2" applyBorder="1" applyAlignment="1">
      <alignment horizontal="center" vertical="center" wrapText="1"/>
    </xf>
    <xf numFmtId="0" fontId="6" fillId="6" borderId="184" xfId="2" applyFill="1" applyBorder="1" applyAlignment="1">
      <alignment horizontal="center" vertical="center" wrapText="1"/>
    </xf>
    <xf numFmtId="177" fontId="6" fillId="0" borderId="185" xfId="2" applyNumberFormat="1" applyBorder="1" applyAlignment="1">
      <alignment horizontal="center" vertical="center" wrapText="1"/>
    </xf>
    <xf numFmtId="0" fontId="6" fillId="2" borderId="180" xfId="2" applyFill="1" applyBorder="1" applyAlignment="1">
      <alignment horizontal="center" vertical="center" wrapText="1"/>
    </xf>
    <xf numFmtId="0" fontId="70" fillId="5" borderId="190" xfId="2" applyFont="1" applyFill="1" applyBorder="1" applyAlignment="1">
      <alignment horizontal="center" vertical="center"/>
    </xf>
    <xf numFmtId="0" fontId="6" fillId="0" borderId="171" xfId="2" applyBorder="1">
      <alignment vertical="center"/>
    </xf>
    <xf numFmtId="0" fontId="95" fillId="25" borderId="194" xfId="2" applyFont="1" applyFill="1" applyBorder="1" applyAlignment="1">
      <alignment horizontal="center" vertical="center" wrapText="1"/>
    </xf>
    <xf numFmtId="0" fontId="104" fillId="25" borderId="195" xfId="2" applyFont="1" applyFill="1" applyBorder="1" applyAlignment="1">
      <alignment horizontal="left" vertical="center" shrinkToFit="1"/>
    </xf>
    <xf numFmtId="0" fontId="94" fillId="25" borderId="195" xfId="2" applyFont="1" applyFill="1" applyBorder="1" applyAlignment="1">
      <alignment horizontal="center" vertical="center"/>
    </xf>
    <xf numFmtId="0" fontId="94" fillId="25" borderId="196" xfId="2" applyFont="1" applyFill="1" applyBorder="1" applyAlignment="1">
      <alignment horizontal="center" vertical="center"/>
    </xf>
    <xf numFmtId="14" fontId="109" fillId="18" borderId="199" xfId="2" applyNumberFormat="1" applyFont="1" applyFill="1" applyBorder="1" applyAlignment="1">
      <alignment horizontal="left" vertical="center"/>
    </xf>
    <xf numFmtId="0" fontId="0" fillId="20" borderId="197" xfId="0" applyFill="1" applyBorder="1" applyAlignment="1">
      <alignment horizontal="center" vertical="center"/>
    </xf>
    <xf numFmtId="0" fontId="0" fillId="0" borderId="197" xfId="0" applyBorder="1" applyAlignment="1">
      <alignment horizontal="center" vertical="center"/>
    </xf>
    <xf numFmtId="0" fontId="0" fillId="18" borderId="197" xfId="0" applyFill="1" applyBorder="1" applyAlignment="1">
      <alignment horizontal="center" vertical="center"/>
    </xf>
    <xf numFmtId="9" fontId="0" fillId="20" borderId="197" xfId="0" applyNumberFormat="1" applyFill="1" applyBorder="1" applyAlignment="1">
      <alignment horizontal="center" vertical="center"/>
    </xf>
    <xf numFmtId="9" fontId="0" fillId="0" borderId="197" xfId="0" applyNumberFormat="1" applyBorder="1" applyAlignment="1">
      <alignment horizontal="center" vertical="center"/>
    </xf>
    <xf numFmtId="9" fontId="0" fillId="18" borderId="197" xfId="0" applyNumberFormat="1" applyFill="1" applyBorder="1" applyAlignment="1">
      <alignment horizontal="center" vertical="center"/>
    </xf>
    <xf numFmtId="0" fontId="0" fillId="0" borderId="204" xfId="0" applyBorder="1" applyAlignment="1">
      <alignment horizontal="center" vertical="center"/>
    </xf>
    <xf numFmtId="0" fontId="0" fillId="0" borderId="205"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9" fontId="0" fillId="0" borderId="204" xfId="0" applyNumberFormat="1" applyBorder="1" applyAlignment="1">
      <alignment horizontal="center" vertical="center"/>
    </xf>
    <xf numFmtId="9" fontId="0" fillId="0" borderId="205" xfId="0" applyNumberFormat="1" applyBorder="1" applyAlignment="1">
      <alignment horizontal="center" vertical="center"/>
    </xf>
    <xf numFmtId="9" fontId="0" fillId="0" borderId="206" xfId="0" applyNumberFormat="1" applyBorder="1" applyAlignment="1">
      <alignment horizontal="center" vertical="center"/>
    </xf>
    <xf numFmtId="9" fontId="0" fillId="0" borderId="207" xfId="0" applyNumberFormat="1" applyBorder="1" applyAlignment="1">
      <alignment horizontal="center" vertical="center"/>
    </xf>
    <xf numFmtId="0" fontId="10" fillId="2" borderId="210" xfId="2" applyFont="1" applyFill="1" applyBorder="1" applyAlignment="1">
      <alignment horizontal="center" vertical="center"/>
    </xf>
    <xf numFmtId="0" fontId="8" fillId="0" borderId="212" xfId="1" applyFill="1" applyBorder="1" applyAlignment="1" applyProtection="1">
      <alignment vertical="center" wrapText="1"/>
    </xf>
    <xf numFmtId="0" fontId="117" fillId="0" borderId="211" xfId="1" applyFont="1" applyBorder="1" applyAlignment="1" applyProtection="1">
      <alignment horizontal="left" vertical="top" wrapText="1"/>
    </xf>
    <xf numFmtId="0" fontId="117" fillId="0" borderId="206" xfId="1" applyFont="1" applyBorder="1" applyAlignment="1" applyProtection="1">
      <alignment vertical="top" wrapText="1"/>
    </xf>
    <xf numFmtId="0" fontId="26" fillId="0" borderId="213" xfId="2" applyFont="1" applyBorder="1" applyAlignment="1">
      <alignment vertical="top" wrapText="1"/>
    </xf>
    <xf numFmtId="0" fontId="119" fillId="0" borderId="214" xfId="1" applyFont="1" applyFill="1" applyBorder="1" applyAlignment="1" applyProtection="1">
      <alignment horizontal="left" vertical="top" wrapText="1"/>
    </xf>
    <xf numFmtId="0" fontId="94" fillId="25" borderId="195" xfId="2" applyFont="1" applyFill="1" applyBorder="1" applyAlignment="1">
      <alignment horizontal="center" vertical="center" wrapText="1"/>
    </xf>
    <xf numFmtId="14" fontId="109" fillId="18" borderId="0" xfId="2" applyNumberFormat="1" applyFont="1" applyFill="1" applyAlignment="1">
      <alignment horizontal="left" vertical="center"/>
    </xf>
    <xf numFmtId="0" fontId="6" fillId="18" borderId="106" xfId="2" applyFill="1" applyBorder="1">
      <alignment vertical="center"/>
    </xf>
    <xf numFmtId="0" fontId="155" fillId="0" borderId="121" xfId="1" applyFont="1" applyFill="1" applyBorder="1" applyAlignment="1" applyProtection="1">
      <alignment horizontal="left" vertical="top" wrapText="1"/>
    </xf>
    <xf numFmtId="0" fontId="133" fillId="20" borderId="209" xfId="2" applyFont="1" applyFill="1" applyBorder="1" applyAlignment="1">
      <alignment horizontal="center" vertical="center" wrapText="1"/>
    </xf>
    <xf numFmtId="0" fontId="0" fillId="18" borderId="137" xfId="0" applyFill="1" applyBorder="1" applyAlignment="1">
      <alignment vertical="center" wrapText="1"/>
    </xf>
    <xf numFmtId="14" fontId="97" fillId="18" borderId="138" xfId="17" applyNumberFormat="1" applyFont="1" applyFill="1" applyBorder="1" applyAlignment="1">
      <alignment horizontal="center" vertical="center" wrapText="1"/>
    </xf>
    <xf numFmtId="0" fontId="117" fillId="0" borderId="98" xfId="1" applyFont="1" applyBorder="1" applyAlignment="1" applyProtection="1">
      <alignment horizontal="left" vertical="top" wrapText="1"/>
    </xf>
    <xf numFmtId="0" fontId="8" fillId="0" borderId="120" xfId="1" applyBorder="1" applyAlignment="1" applyProtection="1">
      <alignment vertical="center"/>
    </xf>
    <xf numFmtId="14" fontId="18" fillId="3" borderId="3" xfId="2" applyNumberFormat="1" applyFont="1" applyFill="1" applyBorder="1" applyAlignment="1">
      <alignment horizontal="center" vertical="center" shrinkToFit="1"/>
    </xf>
    <xf numFmtId="14" fontId="26" fillId="3" borderId="3" xfId="1" applyNumberFormat="1" applyFont="1" applyFill="1" applyBorder="1" applyAlignment="1" applyProtection="1">
      <alignment horizontal="center" vertical="center" wrapText="1" shrinkToFit="1"/>
    </xf>
    <xf numFmtId="14" fontId="18" fillId="3" borderId="0" xfId="2" applyNumberFormat="1" applyFont="1" applyFill="1" applyAlignment="1">
      <alignment horizontal="center" vertical="center" shrinkToFit="1"/>
    </xf>
    <xf numFmtId="14" fontId="26" fillId="3" borderId="0" xfId="1" applyNumberFormat="1" applyFont="1" applyFill="1" applyBorder="1" applyAlignment="1" applyProtection="1">
      <alignment horizontal="center" vertical="center" wrapText="1" shrinkToFit="1"/>
    </xf>
    <xf numFmtId="14" fontId="10" fillId="2" borderId="222" xfId="2" applyNumberFormat="1" applyFont="1" applyFill="1" applyBorder="1" applyAlignment="1">
      <alignment horizontal="center" vertical="center"/>
    </xf>
    <xf numFmtId="0" fontId="6" fillId="20" borderId="225" xfId="2" applyFill="1" applyBorder="1">
      <alignment vertical="center"/>
    </xf>
    <xf numFmtId="14" fontId="6" fillId="20" borderId="225" xfId="2" applyNumberFormat="1" applyFill="1" applyBorder="1">
      <alignment vertical="center"/>
    </xf>
    <xf numFmtId="0" fontId="97" fillId="18" borderId="137" xfId="17" applyFont="1" applyFill="1" applyBorder="1" applyAlignment="1">
      <alignment horizontal="center" vertical="center" wrapText="1"/>
    </xf>
    <xf numFmtId="14" fontId="12" fillId="18" borderId="138" xfId="17" applyNumberFormat="1" applyFont="1" applyFill="1" applyBorder="1" applyAlignment="1">
      <alignment horizontal="center" vertical="center"/>
    </xf>
    <xf numFmtId="0" fontId="161" fillId="20" borderId="159" xfId="2" applyFont="1" applyFill="1" applyBorder="1" applyAlignment="1">
      <alignment horizontal="center" vertical="center" wrapText="1"/>
    </xf>
    <xf numFmtId="0" fontId="162" fillId="20" borderId="97" xfId="2" applyFont="1" applyFill="1" applyBorder="1" applyAlignment="1">
      <alignment horizontal="center" vertical="center" wrapText="1"/>
    </xf>
    <xf numFmtId="0" fontId="163" fillId="20" borderId="159" xfId="2" applyFont="1" applyFill="1" applyBorder="1" applyAlignment="1">
      <alignment horizontal="center" vertical="center" wrapText="1"/>
    </xf>
    <xf numFmtId="0" fontId="83" fillId="22" borderId="81" xfId="0" applyFont="1" applyFill="1" applyBorder="1" applyAlignment="1">
      <alignment horizontal="center" vertical="center" wrapText="1"/>
    </xf>
    <xf numFmtId="0" fontId="22" fillId="28" borderId="197" xfId="2" applyFont="1" applyFill="1" applyBorder="1" applyAlignment="1">
      <alignment horizontal="center" vertical="center" wrapText="1"/>
    </xf>
    <xf numFmtId="0" fontId="134" fillId="28" borderId="197" xfId="2" applyFont="1" applyFill="1" applyBorder="1" applyAlignment="1">
      <alignment horizontal="center" vertical="center" wrapText="1"/>
    </xf>
    <xf numFmtId="0" fontId="22" fillId="28" borderId="197" xfId="2" applyFont="1" applyFill="1" applyBorder="1" applyAlignment="1">
      <alignment horizontal="left" vertical="center" shrinkToFit="1"/>
    </xf>
    <xf numFmtId="14" fontId="22" fillId="28" borderId="197" xfId="2" applyNumberFormat="1" applyFont="1" applyFill="1" applyBorder="1" applyAlignment="1">
      <alignment horizontal="center" vertical="center"/>
    </xf>
    <xf numFmtId="14" fontId="22" fillId="28" borderId="198" xfId="2" applyNumberFormat="1" applyFont="1" applyFill="1" applyBorder="1" applyAlignment="1">
      <alignment horizontal="center" vertical="center"/>
    </xf>
    <xf numFmtId="0" fontId="22" fillId="28" borderId="220" xfId="2" applyFont="1" applyFill="1" applyBorder="1" applyAlignment="1">
      <alignment horizontal="center" vertical="center" wrapText="1"/>
    </xf>
    <xf numFmtId="0" fontId="134" fillId="28" borderId="220" xfId="2" applyFont="1" applyFill="1" applyBorder="1" applyAlignment="1">
      <alignment horizontal="center" vertical="center" wrapText="1"/>
    </xf>
    <xf numFmtId="0" fontId="22" fillId="28" borderId="220" xfId="2" applyFont="1" applyFill="1" applyBorder="1" applyAlignment="1">
      <alignment horizontal="left" vertical="center" shrinkToFit="1"/>
    </xf>
    <xf numFmtId="14" fontId="22" fillId="28" borderId="220" xfId="2" applyNumberFormat="1" applyFont="1" applyFill="1" applyBorder="1" applyAlignment="1">
      <alignment horizontal="center" vertical="center"/>
    </xf>
    <xf numFmtId="14" fontId="22" fillId="28" borderId="221" xfId="2" applyNumberFormat="1" applyFont="1" applyFill="1" applyBorder="1" applyAlignment="1">
      <alignment horizontal="center" vertical="center"/>
    </xf>
    <xf numFmtId="0" fontId="22" fillId="20" borderId="197" xfId="2" applyFont="1" applyFill="1" applyBorder="1" applyAlignment="1">
      <alignment horizontal="center" vertical="center" wrapText="1"/>
    </xf>
    <xf numFmtId="0" fontId="134" fillId="20" borderId="197" xfId="2" applyFont="1" applyFill="1" applyBorder="1" applyAlignment="1">
      <alignment horizontal="center" vertical="center" wrapText="1"/>
    </xf>
    <xf numFmtId="0" fontId="22" fillId="20" borderId="197" xfId="2" applyFont="1" applyFill="1" applyBorder="1" applyAlignment="1">
      <alignment horizontal="left" vertical="center" shrinkToFit="1"/>
    </xf>
    <xf numFmtId="14" fontId="22" fillId="20" borderId="197" xfId="2" applyNumberFormat="1" applyFont="1" applyFill="1" applyBorder="1" applyAlignment="1">
      <alignment horizontal="center" vertical="center"/>
    </xf>
    <xf numFmtId="14" fontId="22" fillId="20" borderId="198" xfId="2" applyNumberFormat="1" applyFont="1" applyFill="1" applyBorder="1" applyAlignment="1">
      <alignment horizontal="center" vertical="center"/>
    </xf>
    <xf numFmtId="0" fontId="31" fillId="30" borderId="93" xfId="1" applyFont="1" applyFill="1" applyBorder="1" applyAlignment="1" applyProtection="1">
      <alignment horizontal="center" vertical="center" wrapText="1" shrinkToFit="1"/>
    </xf>
    <xf numFmtId="0" fontId="86" fillId="0" borderId="106" xfId="2" applyFont="1" applyBorder="1" applyAlignment="1">
      <alignment vertical="center" shrinkToFit="1"/>
    </xf>
    <xf numFmtId="0" fontId="8" fillId="0" borderId="230" xfId="1" applyBorder="1" applyAlignment="1" applyProtection="1">
      <alignment horizontal="left" vertical="center" wrapText="1"/>
    </xf>
    <xf numFmtId="0" fontId="6" fillId="0" borderId="230" xfId="2" applyBorder="1">
      <alignment vertical="center"/>
    </xf>
    <xf numFmtId="14" fontId="6" fillId="20" borderId="231" xfId="2" applyNumberFormat="1" applyFill="1" applyBorder="1">
      <alignment vertical="center"/>
    </xf>
    <xf numFmtId="0" fontId="22" fillId="0" borderId="137" xfId="17" applyFont="1" applyBorder="1" applyAlignment="1">
      <alignment horizontal="center" vertical="center" wrapText="1"/>
    </xf>
    <xf numFmtId="14" fontId="22" fillId="0" borderId="138" xfId="17" applyNumberFormat="1" applyFont="1" applyBorder="1" applyAlignment="1">
      <alignment horizontal="center" vertical="center"/>
    </xf>
    <xf numFmtId="0" fontId="22" fillId="37" borderId="180" xfId="2" applyFont="1" applyFill="1" applyBorder="1" applyAlignment="1">
      <alignment horizontal="center" vertical="center" wrapText="1"/>
    </xf>
    <xf numFmtId="0" fontId="22" fillId="27" borderId="197" xfId="2" applyFont="1" applyFill="1" applyBorder="1" applyAlignment="1">
      <alignment horizontal="center" vertical="center" wrapText="1"/>
    </xf>
    <xf numFmtId="0" fontId="134" fillId="27" borderId="197" xfId="2" applyFont="1" applyFill="1" applyBorder="1" applyAlignment="1">
      <alignment horizontal="center" vertical="center" wrapText="1"/>
    </xf>
    <xf numFmtId="0" fontId="22" fillId="27" borderId="197" xfId="2" applyFont="1" applyFill="1" applyBorder="1" applyAlignment="1">
      <alignment horizontal="left" vertical="center" shrinkToFit="1"/>
    </xf>
    <xf numFmtId="14" fontId="22" fillId="27" borderId="197" xfId="2" applyNumberFormat="1" applyFont="1" applyFill="1" applyBorder="1" applyAlignment="1">
      <alignment horizontal="center" vertical="center"/>
    </xf>
    <xf numFmtId="14" fontId="22" fillId="27" borderId="198" xfId="2" applyNumberFormat="1" applyFont="1" applyFill="1" applyBorder="1" applyAlignment="1">
      <alignment horizontal="center" vertical="center"/>
    </xf>
    <xf numFmtId="0" fontId="20" fillId="20" borderId="97" xfId="1" applyFont="1" applyFill="1" applyBorder="1" applyAlignment="1" applyProtection="1">
      <alignment horizontal="center" vertical="center" wrapText="1"/>
    </xf>
    <xf numFmtId="0" fontId="34" fillId="20" borderId="95" xfId="1" applyFont="1" applyFill="1" applyBorder="1" applyAlignment="1" applyProtection="1">
      <alignment horizontal="center" vertical="center"/>
    </xf>
    <xf numFmtId="0" fontId="127" fillId="18" borderId="0" xfId="2" applyFont="1" applyFill="1" applyAlignment="1">
      <alignment horizontal="left" vertical="top" wrapText="1"/>
    </xf>
    <xf numFmtId="0" fontId="119" fillId="0" borderId="0" xfId="0" applyFont="1" applyAlignment="1">
      <alignment horizontal="left" vertical="top" wrapText="1"/>
    </xf>
    <xf numFmtId="0" fontId="8" fillId="0" borderId="0" xfId="1" applyFill="1" applyBorder="1" applyAlignment="1" applyProtection="1">
      <alignment horizontal="left" vertical="top" wrapText="1"/>
    </xf>
    <xf numFmtId="0" fontId="6" fillId="20" borderId="0" xfId="2" applyFill="1">
      <alignment vertical="center"/>
    </xf>
    <xf numFmtId="0" fontId="22" fillId="18" borderId="197" xfId="2" applyFont="1" applyFill="1" applyBorder="1" applyAlignment="1">
      <alignment horizontal="center" vertical="center" wrapText="1"/>
    </xf>
    <xf numFmtId="0" fontId="134" fillId="18" borderId="197" xfId="2" applyFont="1" applyFill="1" applyBorder="1" applyAlignment="1">
      <alignment horizontal="center" vertical="center" wrapText="1"/>
    </xf>
    <xf numFmtId="0" fontId="22" fillId="18" borderId="197" xfId="2" applyFont="1" applyFill="1" applyBorder="1" applyAlignment="1">
      <alignment horizontal="left" vertical="center" shrinkToFit="1"/>
    </xf>
    <xf numFmtId="14" fontId="22" fillId="18" borderId="197" xfId="2" applyNumberFormat="1" applyFont="1" applyFill="1" applyBorder="1" applyAlignment="1">
      <alignment horizontal="center" vertical="center"/>
    </xf>
    <xf numFmtId="14" fontId="22" fillId="18" borderId="198" xfId="2" applyNumberFormat="1" applyFont="1" applyFill="1" applyBorder="1" applyAlignment="1">
      <alignment horizontal="center" vertical="center"/>
    </xf>
    <xf numFmtId="0" fontId="22" fillId="18" borderId="232" xfId="2" applyFont="1" applyFill="1" applyBorder="1" applyAlignment="1">
      <alignment horizontal="center" vertical="center" wrapText="1"/>
    </xf>
    <xf numFmtId="0" fontId="134" fillId="18" borderId="232" xfId="2" applyFont="1" applyFill="1" applyBorder="1" applyAlignment="1">
      <alignment horizontal="center" vertical="center" wrapText="1"/>
    </xf>
    <xf numFmtId="0" fontId="22" fillId="18" borderId="232" xfId="2" applyFont="1" applyFill="1" applyBorder="1" applyAlignment="1">
      <alignment horizontal="left" vertical="center" shrinkToFit="1"/>
    </xf>
    <xf numFmtId="14" fontId="22" fillId="18" borderId="232" xfId="2" applyNumberFormat="1" applyFont="1" applyFill="1" applyBorder="1" applyAlignment="1">
      <alignment horizontal="center" vertical="center"/>
    </xf>
    <xf numFmtId="14" fontId="22" fillId="18" borderId="233" xfId="2" applyNumberFormat="1" applyFont="1" applyFill="1" applyBorder="1" applyAlignment="1">
      <alignment horizontal="center" vertical="center"/>
    </xf>
    <xf numFmtId="0" fontId="22" fillId="20" borderId="232" xfId="2" applyFont="1" applyFill="1" applyBorder="1" applyAlignment="1">
      <alignment horizontal="center" vertical="center" wrapText="1"/>
    </xf>
    <xf numFmtId="0" fontId="134" fillId="20" borderId="232" xfId="2" applyFont="1" applyFill="1" applyBorder="1" applyAlignment="1">
      <alignment horizontal="center" vertical="center" wrapText="1"/>
    </xf>
    <xf numFmtId="0" fontId="22" fillId="20" borderId="232" xfId="2" applyFont="1" applyFill="1" applyBorder="1" applyAlignment="1">
      <alignment horizontal="left" vertical="center" shrinkToFit="1"/>
    </xf>
    <xf numFmtId="14" fontId="22" fillId="20" borderId="232" xfId="2" applyNumberFormat="1" applyFont="1" applyFill="1" applyBorder="1" applyAlignment="1">
      <alignment horizontal="center" vertical="center"/>
    </xf>
    <xf numFmtId="14" fontId="22" fillId="20" borderId="233" xfId="2" applyNumberFormat="1" applyFont="1" applyFill="1" applyBorder="1" applyAlignment="1">
      <alignment horizontal="center" vertical="center"/>
    </xf>
    <xf numFmtId="0" fontId="22" fillId="28" borderId="232" xfId="2" applyFont="1" applyFill="1" applyBorder="1" applyAlignment="1">
      <alignment horizontal="center" vertical="center" wrapText="1"/>
    </xf>
    <xf numFmtId="0" fontId="134" fillId="28" borderId="232" xfId="2" applyFont="1" applyFill="1" applyBorder="1" applyAlignment="1">
      <alignment horizontal="center" vertical="center" wrapText="1"/>
    </xf>
    <xf numFmtId="0" fontId="22" fillId="28" borderId="232" xfId="2" applyFont="1" applyFill="1" applyBorder="1" applyAlignment="1">
      <alignment horizontal="left" vertical="center" shrinkToFit="1"/>
    </xf>
    <xf numFmtId="14" fontId="22" fillId="28" borderId="232" xfId="2" applyNumberFormat="1" applyFont="1" applyFill="1" applyBorder="1" applyAlignment="1">
      <alignment horizontal="center" vertical="center"/>
    </xf>
    <xf numFmtId="14" fontId="22" fillId="28" borderId="233" xfId="2" applyNumberFormat="1" applyFont="1" applyFill="1" applyBorder="1" applyAlignment="1">
      <alignment horizontal="center" vertical="center"/>
    </xf>
    <xf numFmtId="0" fontId="125" fillId="30" borderId="0" xfId="2" applyFont="1" applyFill="1">
      <alignment vertical="center"/>
    </xf>
    <xf numFmtId="14" fontId="89" fillId="20" borderId="95" xfId="2" applyNumberFormat="1" applyFont="1" applyFill="1" applyBorder="1" applyAlignment="1">
      <alignment horizontal="center" vertical="center" wrapText="1"/>
    </xf>
    <xf numFmtId="0" fontId="153" fillId="20" borderId="97" xfId="2" applyFont="1" applyFill="1" applyBorder="1" applyAlignment="1">
      <alignment horizontal="center" vertical="center" wrapText="1"/>
    </xf>
    <xf numFmtId="0" fontId="165" fillId="22" borderId="97" xfId="2" applyFont="1" applyFill="1" applyBorder="1" applyAlignment="1">
      <alignment horizontal="center" vertical="center" wrapText="1"/>
    </xf>
    <xf numFmtId="0" fontId="119" fillId="0" borderId="234" xfId="1" applyFont="1" applyFill="1" applyBorder="1" applyAlignment="1" applyProtection="1">
      <alignment horizontal="left" vertical="top" wrapText="1"/>
    </xf>
    <xf numFmtId="0" fontId="8" fillId="0" borderId="235" xfId="1" applyFill="1" applyBorder="1" applyAlignment="1" applyProtection="1">
      <alignment horizontal="left" vertical="top" wrapText="1"/>
    </xf>
    <xf numFmtId="0" fontId="6" fillId="0" borderId="235" xfId="2" applyBorder="1">
      <alignment vertical="center"/>
    </xf>
    <xf numFmtId="0" fontId="92" fillId="18" borderId="0" xfId="0" applyFont="1" applyFill="1" applyAlignment="1">
      <alignment horizontal="center" vertical="center" wrapText="1"/>
    </xf>
    <xf numFmtId="0" fontId="83" fillId="18" borderId="81" xfId="0" applyFont="1" applyFill="1" applyBorder="1" applyAlignment="1">
      <alignment horizontal="center" vertical="center" wrapText="1"/>
    </xf>
    <xf numFmtId="0" fontId="22" fillId="39" borderId="180" xfId="2" applyFont="1" applyFill="1" applyBorder="1" applyAlignment="1">
      <alignment horizontal="center" vertical="center" wrapText="1"/>
    </xf>
    <xf numFmtId="0" fontId="117" fillId="0" borderId="116" xfId="1" applyFont="1" applyFill="1" applyBorder="1" applyAlignment="1" applyProtection="1">
      <alignment vertical="top" wrapText="1"/>
    </xf>
    <xf numFmtId="0" fontId="168" fillId="34" borderId="79" xfId="0" applyFont="1" applyFill="1" applyBorder="1" applyAlignment="1">
      <alignment horizontal="center" vertical="center" wrapText="1"/>
    </xf>
    <xf numFmtId="0" fontId="0" fillId="41" borderId="0" xfId="0" applyFill="1">
      <alignment vertical="center"/>
    </xf>
    <xf numFmtId="0" fontId="170" fillId="41" borderId="0" xfId="0" applyFont="1" applyFill="1">
      <alignment vertical="center"/>
    </xf>
    <xf numFmtId="0" fontId="69" fillId="18" borderId="137" xfId="0" applyFont="1" applyFill="1" applyBorder="1" applyAlignment="1">
      <alignment horizontal="center" vertical="center" wrapText="1"/>
    </xf>
    <xf numFmtId="0" fontId="22" fillId="18" borderId="220" xfId="2" applyFont="1" applyFill="1" applyBorder="1" applyAlignment="1">
      <alignment horizontal="center" vertical="center" wrapText="1"/>
    </xf>
    <xf numFmtId="0" fontId="134" fillId="18" borderId="220" xfId="2" applyFont="1" applyFill="1" applyBorder="1" applyAlignment="1">
      <alignment horizontal="center" vertical="center" wrapText="1"/>
    </xf>
    <xf numFmtId="0" fontId="22" fillId="18" borderId="220" xfId="2" applyFont="1" applyFill="1" applyBorder="1" applyAlignment="1">
      <alignment horizontal="left" vertical="center" shrinkToFit="1"/>
    </xf>
    <xf numFmtId="14" fontId="22" fillId="18" borderId="220" xfId="2" applyNumberFormat="1" applyFont="1" applyFill="1" applyBorder="1" applyAlignment="1">
      <alignment horizontal="center" vertical="center"/>
    </xf>
    <xf numFmtId="14" fontId="22" fillId="18" borderId="221" xfId="2" applyNumberFormat="1" applyFont="1" applyFill="1" applyBorder="1" applyAlignment="1">
      <alignment horizontal="center" vertical="center"/>
    </xf>
    <xf numFmtId="0" fontId="22" fillId="20" borderId="220" xfId="2" applyFont="1" applyFill="1" applyBorder="1" applyAlignment="1">
      <alignment horizontal="center" vertical="center" wrapText="1"/>
    </xf>
    <xf numFmtId="0" fontId="134" fillId="20" borderId="220" xfId="2" applyFont="1" applyFill="1" applyBorder="1" applyAlignment="1">
      <alignment horizontal="center" vertical="center" wrapText="1"/>
    </xf>
    <xf numFmtId="0" fontId="22" fillId="20" borderId="220" xfId="2" applyFont="1" applyFill="1" applyBorder="1" applyAlignment="1">
      <alignment horizontal="left" vertical="center" shrinkToFit="1"/>
    </xf>
    <xf numFmtId="14" fontId="22" fillId="20" borderId="220" xfId="2" applyNumberFormat="1" applyFont="1" applyFill="1" applyBorder="1" applyAlignment="1">
      <alignment horizontal="center" vertical="center"/>
    </xf>
    <xf numFmtId="14" fontId="22" fillId="20" borderId="221" xfId="2" applyNumberFormat="1" applyFont="1" applyFill="1" applyBorder="1" applyAlignment="1">
      <alignment horizontal="center" vertical="center"/>
    </xf>
    <xf numFmtId="0" fontId="22" fillId="27" borderId="232" xfId="2" applyFont="1" applyFill="1" applyBorder="1" applyAlignment="1">
      <alignment horizontal="center" vertical="center" wrapText="1"/>
    </xf>
    <xf numFmtId="0" fontId="134" fillId="27" borderId="232" xfId="2" applyFont="1" applyFill="1" applyBorder="1" applyAlignment="1">
      <alignment horizontal="center" vertical="center" wrapText="1"/>
    </xf>
    <xf numFmtId="0" fontId="22" fillId="27" borderId="232" xfId="2" applyFont="1" applyFill="1" applyBorder="1" applyAlignment="1">
      <alignment horizontal="left" vertical="center" shrinkToFit="1"/>
    </xf>
    <xf numFmtId="14" fontId="22" fillId="27" borderId="232" xfId="2" applyNumberFormat="1" applyFont="1" applyFill="1" applyBorder="1" applyAlignment="1">
      <alignment horizontal="center" vertical="center"/>
    </xf>
    <xf numFmtId="14" fontId="22" fillId="27" borderId="233" xfId="2" applyNumberFormat="1" applyFont="1" applyFill="1" applyBorder="1" applyAlignment="1">
      <alignment horizontal="center" vertical="center"/>
    </xf>
    <xf numFmtId="14" fontId="22" fillId="27" borderId="221" xfId="2" applyNumberFormat="1" applyFont="1" applyFill="1" applyBorder="1" applyAlignment="1">
      <alignment horizontal="center" vertical="center"/>
    </xf>
    <xf numFmtId="0" fontId="22" fillId="42" borderId="197" xfId="2" applyFont="1" applyFill="1" applyBorder="1" applyAlignment="1">
      <alignment horizontal="center" vertical="center" wrapText="1"/>
    </xf>
    <xf numFmtId="0" fontId="134" fillId="42" borderId="197" xfId="2" applyFont="1" applyFill="1" applyBorder="1" applyAlignment="1">
      <alignment horizontal="center" vertical="center" wrapText="1"/>
    </xf>
    <xf numFmtId="0" fontId="22" fillId="42" borderId="197" xfId="2" applyFont="1" applyFill="1" applyBorder="1" applyAlignment="1">
      <alignment horizontal="left" vertical="center" shrinkToFit="1"/>
    </xf>
    <xf numFmtId="14" fontId="22" fillId="42" borderId="197" xfId="2" applyNumberFormat="1" applyFont="1" applyFill="1" applyBorder="1" applyAlignment="1">
      <alignment horizontal="center" vertical="center"/>
    </xf>
    <xf numFmtId="14" fontId="22" fillId="42" borderId="198" xfId="2" applyNumberFormat="1" applyFont="1" applyFill="1" applyBorder="1" applyAlignment="1">
      <alignment horizontal="center" vertical="center"/>
    </xf>
    <xf numFmtId="0" fontId="174" fillId="0" borderId="0" xfId="2" applyFont="1">
      <alignment vertical="center"/>
    </xf>
    <xf numFmtId="0" fontId="175" fillId="0" borderId="0" xfId="2" applyFont="1">
      <alignment vertical="center"/>
    </xf>
    <xf numFmtId="0" fontId="34" fillId="3" borderId="0" xfId="4" applyFont="1" applyFill="1"/>
    <xf numFmtId="0" fontId="176" fillId="3" borderId="0" xfId="4" applyFont="1" applyFill="1"/>
    <xf numFmtId="0" fontId="6" fillId="3" borderId="0" xfId="4" applyFill="1"/>
    <xf numFmtId="0" fontId="85" fillId="20" borderId="95" xfId="1" applyFont="1" applyFill="1" applyBorder="1" applyAlignment="1" applyProtection="1">
      <alignment horizontal="center" vertical="center" wrapText="1"/>
    </xf>
    <xf numFmtId="0" fontId="182" fillId="20" borderId="95" xfId="2" applyFont="1" applyFill="1" applyBorder="1" applyAlignment="1">
      <alignment horizontal="center" vertical="center"/>
    </xf>
    <xf numFmtId="0" fontId="0" fillId="41" borderId="0" xfId="0" applyFill="1" applyAlignment="1">
      <alignment horizontal="left" vertical="top"/>
    </xf>
    <xf numFmtId="0" fontId="0" fillId="0" borderId="0" xfId="0" applyAlignment="1">
      <alignment horizontal="left" vertical="top"/>
    </xf>
    <xf numFmtId="0" fontId="169" fillId="41" borderId="0" xfId="0" applyFont="1" applyFill="1" applyAlignment="1">
      <alignment horizontal="left" vertical="top"/>
    </xf>
    <xf numFmtId="0" fontId="0" fillId="41" borderId="0" xfId="0" applyFill="1" applyAlignment="1">
      <alignment horizontal="left" vertical="center"/>
    </xf>
    <xf numFmtId="0" fontId="83" fillId="38" borderId="74" xfId="0" applyFont="1" applyFill="1" applyBorder="1" applyAlignment="1">
      <alignment horizontal="center" vertical="center" wrapText="1"/>
    </xf>
    <xf numFmtId="0" fontId="83" fillId="38" borderId="81" xfId="0" applyFont="1" applyFill="1" applyBorder="1" applyAlignment="1">
      <alignment horizontal="center" vertical="center" wrapText="1"/>
    </xf>
    <xf numFmtId="0" fontId="6" fillId="0" borderId="33" xfId="0" applyFont="1" applyBorder="1" applyAlignment="1">
      <alignment horizontal="left" vertical="center"/>
    </xf>
    <xf numFmtId="0" fontId="6" fillId="0" borderId="0" xfId="0" applyFont="1" applyAlignment="1">
      <alignment horizontal="left" vertical="center"/>
    </xf>
    <xf numFmtId="0" fontId="6" fillId="0" borderId="35" xfId="0" applyFont="1" applyBorder="1" applyAlignment="1">
      <alignment horizontal="left" vertical="center"/>
    </xf>
    <xf numFmtId="0" fontId="101" fillId="5" borderId="0" xfId="0" applyFont="1" applyFill="1" applyAlignment="1">
      <alignment horizontal="left" vertical="center" wrapText="1"/>
    </xf>
    <xf numFmtId="0" fontId="101" fillId="5" borderId="35" xfId="0" applyFont="1" applyFill="1" applyBorder="1" applyAlignment="1">
      <alignment horizontal="left" vertical="center" wrapText="1"/>
    </xf>
    <xf numFmtId="0" fontId="101" fillId="5" borderId="0" xfId="0" applyFont="1" applyFill="1" applyAlignment="1">
      <alignment horizontal="left" vertical="center"/>
    </xf>
    <xf numFmtId="0" fontId="101" fillId="5" borderId="0" xfId="0" applyFont="1" applyFill="1" applyAlignment="1">
      <alignment horizontal="left" vertical="top" wrapText="1"/>
    </xf>
    <xf numFmtId="0" fontId="8" fillId="0" borderId="0" xfId="1" applyAlignment="1" applyProtection="1">
      <alignment horizontal="center" vertical="center" wrapText="1"/>
    </xf>
    <xf numFmtId="0" fontId="76" fillId="0" borderId="0" xfId="0" applyFont="1" applyAlignment="1">
      <alignment horizontal="left" vertical="center" wrapText="1"/>
    </xf>
    <xf numFmtId="0" fontId="72" fillId="0" borderId="0" xfId="0" applyFont="1" applyAlignment="1">
      <alignment horizontal="left" vertical="center" wrapText="1"/>
    </xf>
    <xf numFmtId="0" fontId="75" fillId="0" borderId="0" xfId="0" applyFont="1" applyAlignment="1">
      <alignment horizontal="left" vertical="center" wrapText="1"/>
    </xf>
    <xf numFmtId="0" fontId="73" fillId="0" borderId="0" xfId="0" applyFont="1" applyAlignment="1">
      <alignment horizontal="left" vertical="center" wrapText="1"/>
    </xf>
    <xf numFmtId="0" fontId="76" fillId="0" borderId="0" xfId="0" applyFont="1" applyAlignment="1">
      <alignment horizontal="left" vertical="top" wrapText="1"/>
    </xf>
    <xf numFmtId="0" fontId="72" fillId="0" borderId="0" xfId="0" applyFont="1" applyAlignment="1">
      <alignment horizontal="left" vertical="top" wrapText="1"/>
    </xf>
    <xf numFmtId="0" fontId="171" fillId="41" borderId="0" xfId="0" applyFont="1" applyFill="1" applyAlignment="1">
      <alignment horizontal="center" vertical="center"/>
    </xf>
    <xf numFmtId="0" fontId="172" fillId="41" borderId="0" xfId="0" applyFont="1" applyFill="1" applyAlignment="1">
      <alignment horizontal="center" vertical="center"/>
    </xf>
    <xf numFmtId="0" fontId="186" fillId="41" borderId="244" xfId="0" applyFont="1" applyFill="1" applyBorder="1" applyAlignment="1">
      <alignment horizontal="left" vertical="center" wrapText="1"/>
    </xf>
    <xf numFmtId="0" fontId="186" fillId="41" borderId="245" xfId="0" applyFont="1" applyFill="1" applyBorder="1" applyAlignment="1">
      <alignment horizontal="left" vertical="center" wrapText="1"/>
    </xf>
    <xf numFmtId="0" fontId="186" fillId="41" borderId="246" xfId="0" applyFont="1" applyFill="1" applyBorder="1" applyAlignment="1">
      <alignment horizontal="left" vertical="center" wrapText="1"/>
    </xf>
    <xf numFmtId="0" fontId="186" fillId="41" borderId="247" xfId="0" applyFont="1" applyFill="1" applyBorder="1" applyAlignment="1">
      <alignment horizontal="left" vertical="center" wrapText="1"/>
    </xf>
    <xf numFmtId="0" fontId="186" fillId="41" borderId="0" xfId="0" applyFont="1" applyFill="1" applyAlignment="1">
      <alignment horizontal="left" vertical="center" wrapText="1"/>
    </xf>
    <xf numFmtId="0" fontId="186" fillId="41" borderId="248" xfId="0" applyFont="1" applyFill="1" applyBorder="1" applyAlignment="1">
      <alignment horizontal="left" vertical="center" wrapText="1"/>
    </xf>
    <xf numFmtId="0" fontId="186" fillId="41" borderId="247" xfId="0" applyFont="1" applyFill="1" applyBorder="1" applyAlignment="1">
      <alignment horizontal="left" vertical="top" wrapText="1"/>
    </xf>
    <xf numFmtId="0" fontId="186" fillId="41" borderId="0" xfId="0" applyFont="1" applyFill="1" applyAlignment="1">
      <alignment horizontal="left" vertical="top" wrapText="1"/>
    </xf>
    <xf numFmtId="0" fontId="186" fillId="41" borderId="248" xfId="0" applyFont="1" applyFill="1" applyBorder="1" applyAlignment="1">
      <alignment horizontal="left" vertical="top" wrapText="1"/>
    </xf>
    <xf numFmtId="0" fontId="187" fillId="41" borderId="247" xfId="0" applyFont="1" applyFill="1" applyBorder="1" applyAlignment="1">
      <alignment horizontal="left" vertical="top" wrapText="1"/>
    </xf>
    <xf numFmtId="0" fontId="187" fillId="41" borderId="0" xfId="0" applyFont="1" applyFill="1" applyAlignment="1">
      <alignment horizontal="left" vertical="top" wrapText="1"/>
    </xf>
    <xf numFmtId="0" fontId="187" fillId="41" borderId="248" xfId="0" applyFont="1" applyFill="1" applyBorder="1" applyAlignment="1">
      <alignment horizontal="left" vertical="top" wrapText="1"/>
    </xf>
    <xf numFmtId="0" fontId="186" fillId="41" borderId="249" xfId="0" applyFont="1" applyFill="1" applyBorder="1" applyAlignment="1">
      <alignment horizontal="left" vertical="top" wrapText="1"/>
    </xf>
    <xf numFmtId="0" fontId="186" fillId="41" borderId="250" xfId="0" applyFont="1" applyFill="1" applyBorder="1" applyAlignment="1">
      <alignment horizontal="left" vertical="top" wrapText="1"/>
    </xf>
    <xf numFmtId="0" fontId="186" fillId="41" borderId="251" xfId="0" applyFont="1" applyFill="1" applyBorder="1" applyAlignment="1">
      <alignment horizontal="left" vertical="top" wrapText="1"/>
    </xf>
    <xf numFmtId="0" fontId="36" fillId="18" borderId="139" xfId="17" applyFont="1" applyFill="1" applyBorder="1" applyAlignment="1">
      <alignment horizontal="left" vertical="top" wrapText="1"/>
    </xf>
    <xf numFmtId="0" fontId="36" fillId="18" borderId="135" xfId="17" applyFont="1" applyFill="1" applyBorder="1" applyAlignment="1">
      <alignment horizontal="left" vertical="top" wrapText="1"/>
    </xf>
    <xf numFmtId="0" fontId="36" fillId="18" borderId="136" xfId="17" applyFont="1" applyFill="1" applyBorder="1" applyAlignment="1">
      <alignment horizontal="left" vertical="top" wrapText="1"/>
    </xf>
    <xf numFmtId="0" fontId="42" fillId="18" borderId="0" xfId="17" applyFont="1" applyFill="1" applyAlignment="1">
      <alignment horizontal="left" vertical="center"/>
    </xf>
    <xf numFmtId="0" fontId="10" fillId="6" borderId="101" xfId="17" applyFont="1" applyFill="1" applyBorder="1" applyAlignment="1">
      <alignment horizontal="center" vertical="center" wrapText="1"/>
    </xf>
    <xf numFmtId="0" fontId="10" fillId="6" borderId="99" xfId="17" applyFont="1" applyFill="1" applyBorder="1" applyAlignment="1">
      <alignment horizontal="center" vertical="center" wrapText="1"/>
    </xf>
    <xf numFmtId="0" fontId="10" fillId="6" borderId="102" xfId="17" applyFont="1" applyFill="1" applyBorder="1" applyAlignment="1">
      <alignment horizontal="center" vertical="center" wrapText="1"/>
    </xf>
    <xf numFmtId="0" fontId="12" fillId="18" borderId="139" xfId="2" applyFont="1" applyFill="1" applyBorder="1" applyAlignment="1">
      <alignment horizontal="left" vertical="top" wrapText="1"/>
    </xf>
    <xf numFmtId="0" fontId="12" fillId="18" borderId="135" xfId="2" applyFont="1" applyFill="1" applyBorder="1" applyAlignment="1">
      <alignment horizontal="left" vertical="top" wrapText="1"/>
    </xf>
    <xf numFmtId="0" fontId="12" fillId="18" borderId="136" xfId="2" applyFont="1" applyFill="1" applyBorder="1" applyAlignment="1">
      <alignment horizontal="left" vertical="top" wrapText="1"/>
    </xf>
    <xf numFmtId="0" fontId="93" fillId="18" borderId="139" xfId="2" applyFont="1" applyFill="1" applyBorder="1" applyAlignment="1">
      <alignment horizontal="left" vertical="top" wrapText="1"/>
    </xf>
    <xf numFmtId="0" fontId="93" fillId="18" borderId="135" xfId="2" applyFont="1" applyFill="1" applyBorder="1" applyAlignment="1">
      <alignment horizontal="left" vertical="top" wrapText="1"/>
    </xf>
    <xf numFmtId="0" fontId="93" fillId="18" borderId="136" xfId="2" applyFont="1" applyFill="1" applyBorder="1" applyAlignment="1">
      <alignment horizontal="left" vertical="top" wrapText="1"/>
    </xf>
    <xf numFmtId="0" fontId="12" fillId="0" borderId="139" xfId="2" applyFont="1" applyBorder="1" applyAlignment="1">
      <alignment horizontal="left" vertical="top" wrapText="1"/>
    </xf>
    <xf numFmtId="0" fontId="12" fillId="0" borderId="135" xfId="2" applyFont="1" applyBorder="1" applyAlignment="1">
      <alignment horizontal="left" vertical="top" wrapText="1"/>
    </xf>
    <xf numFmtId="0" fontId="12" fillId="0" borderId="136" xfId="2" applyFont="1" applyBorder="1" applyAlignment="1">
      <alignment horizontal="left" vertical="top" wrapText="1"/>
    </xf>
    <xf numFmtId="0" fontId="59" fillId="11" borderId="155" xfId="17" applyFont="1" applyFill="1" applyBorder="1" applyAlignment="1">
      <alignment horizontal="right" vertical="center" wrapText="1"/>
    </xf>
    <xf numFmtId="0" fontId="60" fillId="11" borderId="155" xfId="0" applyFont="1" applyFill="1" applyBorder="1" applyAlignment="1">
      <alignment horizontal="right" vertical="center"/>
    </xf>
    <xf numFmtId="0" fontId="0" fillId="11" borderId="155" xfId="0" applyFill="1" applyBorder="1" applyAlignment="1">
      <alignment horizontal="right" vertical="center"/>
    </xf>
    <xf numFmtId="180" fontId="59" fillId="11" borderId="155" xfId="17" applyNumberFormat="1" applyFont="1" applyFill="1" applyBorder="1" applyAlignment="1">
      <alignment horizontal="center" vertical="center" wrapText="1"/>
    </xf>
    <xf numFmtId="180" fontId="0" fillId="11" borderId="155" xfId="0" applyNumberFormat="1" applyFill="1" applyBorder="1" applyAlignment="1">
      <alignment horizontal="center" vertical="center" wrapText="1"/>
    </xf>
    <xf numFmtId="0" fontId="61" fillId="12" borderId="156" xfId="17" applyFont="1" applyFill="1" applyBorder="1" applyAlignment="1">
      <alignment horizontal="center" vertical="center" wrapText="1"/>
    </xf>
    <xf numFmtId="0" fontId="62" fillId="12" borderId="156" xfId="0" applyFont="1" applyFill="1" applyBorder="1" applyAlignment="1">
      <alignment horizontal="center" vertical="center"/>
    </xf>
    <xf numFmtId="0" fontId="61" fillId="9" borderId="156" xfId="0" applyFont="1" applyFill="1" applyBorder="1" applyAlignment="1">
      <alignment horizontal="center" vertical="center"/>
    </xf>
    <xf numFmtId="0" fontId="64" fillId="9" borderId="156" xfId="0" applyFont="1" applyFill="1" applyBorder="1" applyAlignment="1">
      <alignment horizontal="center" vertical="center"/>
    </xf>
    <xf numFmtId="0" fontId="66" fillId="17" borderId="53" xfId="16" applyFont="1" applyFill="1" applyBorder="1" applyAlignment="1">
      <alignment horizontal="center" vertical="center"/>
    </xf>
    <xf numFmtId="0" fontId="66" fillId="17" borderId="58" xfId="16" applyFont="1" applyFill="1" applyBorder="1" applyAlignment="1">
      <alignment horizontal="center" vertical="center"/>
    </xf>
    <xf numFmtId="0" fontId="66" fillId="17" borderId="60" xfId="16" applyFont="1" applyFill="1" applyBorder="1" applyAlignment="1">
      <alignment horizontal="center" vertical="center"/>
    </xf>
    <xf numFmtId="0" fontId="67" fillId="2" borderId="54" xfId="16" applyFont="1" applyFill="1" applyBorder="1" applyAlignment="1">
      <alignment vertical="center" wrapText="1"/>
    </xf>
    <xf numFmtId="0" fontId="67" fillId="2" borderId="55" xfId="16" applyFont="1" applyFill="1" applyBorder="1" applyAlignment="1">
      <alignment vertical="center" wrapText="1"/>
    </xf>
    <xf numFmtId="0" fontId="67" fillId="2" borderId="56" xfId="16" applyFont="1" applyFill="1" applyBorder="1" applyAlignment="1">
      <alignment vertical="center" wrapText="1"/>
    </xf>
    <xf numFmtId="0" fontId="67" fillId="2" borderId="48" xfId="16" applyFont="1" applyFill="1" applyBorder="1" applyAlignment="1">
      <alignment vertical="center" wrapText="1"/>
    </xf>
    <xf numFmtId="0" fontId="67" fillId="2" borderId="0" xfId="16" applyFont="1" applyFill="1" applyAlignment="1">
      <alignment vertical="center" wrapText="1"/>
    </xf>
    <xf numFmtId="0" fontId="67" fillId="2" borderId="49" xfId="16" applyFont="1" applyFill="1" applyBorder="1" applyAlignment="1">
      <alignment vertical="center" wrapText="1"/>
    </xf>
    <xf numFmtId="0" fontId="67" fillId="2" borderId="61" xfId="16" applyFont="1" applyFill="1" applyBorder="1" applyAlignment="1">
      <alignment vertical="center" wrapText="1"/>
    </xf>
    <xf numFmtId="0" fontId="67" fillId="2" borderId="62" xfId="16" applyFont="1" applyFill="1" applyBorder="1" applyAlignment="1">
      <alignment vertical="center" wrapText="1"/>
    </xf>
    <xf numFmtId="0" fontId="67" fillId="2" borderId="63" xfId="16" applyFont="1" applyFill="1" applyBorder="1" applyAlignment="1">
      <alignment vertical="center" wrapText="1"/>
    </xf>
    <xf numFmtId="0" fontId="67" fillId="2" borderId="54" xfId="16" applyFont="1" applyFill="1" applyBorder="1" applyAlignment="1">
      <alignment horizontal="left" vertical="center" wrapText="1"/>
    </xf>
    <xf numFmtId="0" fontId="67" fillId="2" borderId="55" xfId="16" applyFont="1" applyFill="1" applyBorder="1" applyAlignment="1">
      <alignment horizontal="left" vertical="center" wrapText="1"/>
    </xf>
    <xf numFmtId="0" fontId="67" fillId="2" borderId="57" xfId="16" applyFont="1" applyFill="1" applyBorder="1" applyAlignment="1">
      <alignment horizontal="left" vertical="center" wrapText="1"/>
    </xf>
    <xf numFmtId="0" fontId="67" fillId="2" borderId="48" xfId="16" applyFont="1" applyFill="1" applyBorder="1" applyAlignment="1">
      <alignment horizontal="left" vertical="center" wrapText="1"/>
    </xf>
    <xf numFmtId="0" fontId="67" fillId="2" borderId="0" xfId="16" applyFont="1" applyFill="1" applyAlignment="1">
      <alignment horizontal="left" vertical="center" wrapText="1"/>
    </xf>
    <xf numFmtId="0" fontId="67" fillId="2" borderId="59" xfId="16" applyFont="1" applyFill="1" applyBorder="1" applyAlignment="1">
      <alignment horizontal="left" vertical="center" wrapText="1"/>
    </xf>
    <xf numFmtId="0" fontId="67" fillId="2" borderId="61" xfId="16" applyFont="1" applyFill="1" applyBorder="1" applyAlignment="1">
      <alignment horizontal="left" vertical="center" wrapText="1"/>
    </xf>
    <xf numFmtId="0" fontId="67" fillId="2" borderId="62" xfId="16" applyFont="1" applyFill="1" applyBorder="1" applyAlignment="1">
      <alignment horizontal="left" vertical="center" wrapText="1"/>
    </xf>
    <xf numFmtId="0" fontId="67" fillId="2" borderId="64" xfId="16" applyFont="1" applyFill="1" applyBorder="1" applyAlignment="1">
      <alignment horizontal="left" vertical="center" wrapText="1"/>
    </xf>
    <xf numFmtId="0" fontId="7" fillId="5" borderId="18" xfId="17" applyFont="1" applyFill="1" applyBorder="1" applyAlignment="1">
      <alignment horizontal="center" vertical="center" wrapText="1"/>
    </xf>
    <xf numFmtId="0" fontId="59" fillId="24" borderId="149" xfId="17" applyFont="1" applyFill="1" applyBorder="1" applyAlignment="1">
      <alignment horizontal="center" vertical="center" wrapText="1"/>
    </xf>
    <xf numFmtId="0" fontId="57" fillId="15" borderId="149" xfId="17" applyFont="1" applyFill="1" applyBorder="1" applyAlignment="1">
      <alignment horizontal="center" vertical="center" wrapText="1"/>
    </xf>
    <xf numFmtId="0" fontId="0" fillId="15" borderId="149" xfId="0" applyFill="1" applyBorder="1" applyAlignment="1">
      <alignment horizontal="center" vertical="center" wrapText="1"/>
    </xf>
    <xf numFmtId="180" fontId="59" fillId="3" borderId="151" xfId="17" applyNumberFormat="1" applyFont="1" applyFill="1" applyBorder="1" applyAlignment="1">
      <alignment horizontal="center" vertical="center" wrapText="1"/>
    </xf>
    <xf numFmtId="180" fontId="59" fillId="3" borderId="153" xfId="17" applyNumberFormat="1" applyFont="1" applyFill="1" applyBorder="1" applyAlignment="1">
      <alignment horizontal="center" vertical="center" wrapText="1"/>
    </xf>
    <xf numFmtId="0" fontId="67" fillId="3" borderId="151" xfId="17" applyFont="1" applyFill="1" applyBorder="1" applyAlignment="1">
      <alignment horizontal="center" vertical="center" wrapText="1"/>
    </xf>
    <xf numFmtId="0" fontId="67" fillId="3" borderId="152" xfId="17" applyFont="1" applyFill="1" applyBorder="1" applyAlignment="1">
      <alignment horizontal="center" vertical="center" wrapText="1"/>
    </xf>
    <xf numFmtId="0" fontId="67" fillId="3" borderId="153" xfId="17" applyFont="1" applyFill="1" applyBorder="1" applyAlignment="1">
      <alignment horizontal="center" vertical="center" wrapText="1"/>
    </xf>
    <xf numFmtId="0" fontId="91" fillId="18" borderId="139" xfId="17" applyFont="1" applyFill="1" applyBorder="1" applyAlignment="1">
      <alignment horizontal="left" vertical="top" wrapText="1"/>
    </xf>
    <xf numFmtId="0" fontId="91" fillId="18" borderId="135" xfId="17" applyFont="1" applyFill="1" applyBorder="1" applyAlignment="1">
      <alignment horizontal="left" vertical="top" wrapText="1"/>
    </xf>
    <xf numFmtId="0" fontId="91" fillId="18" borderId="136" xfId="17" applyFont="1" applyFill="1" applyBorder="1" applyAlignment="1">
      <alignment horizontal="left" vertical="top" wrapText="1"/>
    </xf>
    <xf numFmtId="0" fontId="12" fillId="18" borderId="139" xfId="17" applyFont="1" applyFill="1" applyBorder="1" applyAlignment="1">
      <alignment horizontal="left" vertical="top" wrapText="1"/>
    </xf>
    <xf numFmtId="0" fontId="12" fillId="18" borderId="135" xfId="17" applyFont="1" applyFill="1" applyBorder="1" applyAlignment="1">
      <alignment horizontal="left" vertical="top" wrapText="1"/>
    </xf>
    <xf numFmtId="0" fontId="12" fillId="18" borderId="136" xfId="17" applyFont="1" applyFill="1" applyBorder="1" applyAlignment="1">
      <alignment horizontal="left" vertical="top" wrapText="1"/>
    </xf>
    <xf numFmtId="0" fontId="36" fillId="18" borderId="144" xfId="17" applyFont="1" applyFill="1" applyBorder="1" applyAlignment="1">
      <alignment horizontal="left" vertical="top" wrapText="1"/>
    </xf>
    <xf numFmtId="0" fontId="36" fillId="18" borderId="137" xfId="17" applyFont="1" applyFill="1" applyBorder="1" applyAlignment="1">
      <alignment horizontal="left" vertical="top" wrapText="1"/>
    </xf>
    <xf numFmtId="0" fontId="49" fillId="18" borderId="27" xfId="17" applyFont="1" applyFill="1" applyBorder="1" applyAlignment="1">
      <alignment horizontal="center" vertical="center"/>
    </xf>
    <xf numFmtId="0" fontId="49" fillId="18" borderId="28" xfId="17" applyFont="1" applyFill="1" applyBorder="1" applyAlignment="1">
      <alignment horizontal="center" vertical="center"/>
    </xf>
    <xf numFmtId="0" fontId="49" fillId="0" borderId="28" xfId="17" applyFont="1" applyBorder="1" applyAlignment="1">
      <alignment horizontal="center" vertical="center"/>
    </xf>
    <xf numFmtId="0" fontId="49" fillId="0" borderId="29" xfId="17" applyFont="1" applyBorder="1" applyAlignment="1">
      <alignment horizontal="center" vertical="center"/>
    </xf>
    <xf numFmtId="0" fontId="1" fillId="0" borderId="36" xfId="17" applyBorder="1" applyAlignment="1">
      <alignment horizontal="center" vertical="center"/>
    </xf>
    <xf numFmtId="0" fontId="1" fillId="0" borderId="37" xfId="17" applyBorder="1" applyAlignment="1">
      <alignment horizontal="center" vertical="center"/>
    </xf>
    <xf numFmtId="0" fontId="1" fillId="0" borderId="38" xfId="17" applyBorder="1" applyAlignment="1">
      <alignment horizontal="center" vertical="center"/>
    </xf>
    <xf numFmtId="0" fontId="37" fillId="0" borderId="39" xfId="17" applyFont="1" applyBorder="1" applyAlignment="1">
      <alignment horizontal="center" vertical="center" wrapText="1"/>
    </xf>
    <xf numFmtId="0" fontId="37" fillId="0" borderId="23" xfId="17" applyFont="1" applyBorder="1" applyAlignment="1">
      <alignment horizontal="center" vertical="center" wrapText="1"/>
    </xf>
    <xf numFmtId="0" fontId="33" fillId="16" borderId="0" xfId="17" applyFont="1" applyFill="1" applyAlignment="1">
      <alignment horizontal="center" vertical="center"/>
    </xf>
    <xf numFmtId="179" fontId="130" fillId="0" borderId="125" xfId="17" applyNumberFormat="1" applyFont="1" applyBorder="1" applyAlignment="1">
      <alignment horizontal="center" vertical="center" shrinkToFit="1"/>
    </xf>
    <xf numFmtId="179" fontId="130" fillId="0" borderId="126" xfId="17" applyNumberFormat="1" applyFont="1" applyBorder="1" applyAlignment="1">
      <alignment horizontal="center" vertical="center" shrinkToFit="1"/>
    </xf>
    <xf numFmtId="0" fontId="47" fillId="0" borderId="40" xfId="17" applyFont="1" applyBorder="1" applyAlignment="1">
      <alignment horizontal="center" vertical="center"/>
    </xf>
    <xf numFmtId="0" fontId="47" fillId="0" borderId="41" xfId="17" applyFont="1" applyBorder="1" applyAlignment="1">
      <alignment horizontal="center" vertical="center"/>
    </xf>
    <xf numFmtId="0" fontId="36" fillId="18" borderId="42" xfId="18" applyFont="1" applyFill="1" applyBorder="1" applyAlignment="1">
      <alignment horizontal="center" vertical="center"/>
    </xf>
    <xf numFmtId="0" fontId="36" fillId="18" borderId="43" xfId="18" applyFont="1" applyFill="1" applyBorder="1" applyAlignment="1">
      <alignment horizontal="center" vertical="center"/>
    </xf>
    <xf numFmtId="0" fontId="11" fillId="0" borderId="131" xfId="17" applyFont="1" applyBorder="1" applyAlignment="1">
      <alignment horizontal="center" vertical="center" wrapText="1"/>
    </xf>
    <xf numFmtId="0" fontId="11" fillId="0" borderId="132" xfId="17" applyFont="1" applyBorder="1" applyAlignment="1">
      <alignment horizontal="center" vertical="center" wrapText="1"/>
    </xf>
    <xf numFmtId="0" fontId="11" fillId="0" borderId="133" xfId="17" applyFont="1" applyBorder="1" applyAlignment="1">
      <alignment horizontal="center" vertical="center" wrapText="1"/>
    </xf>
    <xf numFmtId="0" fontId="54" fillId="18" borderId="67" xfId="17" applyFont="1" applyFill="1" applyBorder="1" applyAlignment="1">
      <alignment horizontal="center" vertical="center"/>
    </xf>
    <xf numFmtId="0" fontId="54" fillId="18" borderId="68" xfId="17" applyFont="1" applyFill="1" applyBorder="1" applyAlignment="1">
      <alignment horizontal="center" vertical="center"/>
    </xf>
    <xf numFmtId="0" fontId="54" fillId="18" borderId="69" xfId="17" applyFont="1" applyFill="1" applyBorder="1" applyAlignment="1">
      <alignment horizontal="center" vertical="center"/>
    </xf>
    <xf numFmtId="0" fontId="36" fillId="18" borderId="229" xfId="17" applyFont="1" applyFill="1" applyBorder="1" applyAlignment="1">
      <alignment horizontal="left" vertical="top" wrapText="1"/>
    </xf>
    <xf numFmtId="0" fontId="36" fillId="18" borderId="227" xfId="17" applyFont="1" applyFill="1" applyBorder="1" applyAlignment="1">
      <alignment horizontal="left" vertical="top" wrapText="1"/>
    </xf>
    <xf numFmtId="0" fontId="36" fillId="18" borderId="228" xfId="17" applyFont="1" applyFill="1" applyBorder="1" applyAlignment="1">
      <alignment horizontal="left" vertical="top" wrapText="1"/>
    </xf>
    <xf numFmtId="0" fontId="105" fillId="18" borderId="226" xfId="17" applyFont="1" applyFill="1" applyBorder="1" applyAlignment="1">
      <alignment horizontal="left" vertical="top" wrapText="1"/>
    </xf>
    <xf numFmtId="0" fontId="105" fillId="18" borderId="227" xfId="17" applyFont="1" applyFill="1" applyBorder="1" applyAlignment="1">
      <alignment horizontal="left" vertical="top" wrapText="1"/>
    </xf>
    <xf numFmtId="0" fontId="105" fillId="18" borderId="228" xfId="17" applyFont="1" applyFill="1" applyBorder="1" applyAlignment="1">
      <alignment horizontal="left" vertical="top" wrapText="1"/>
    </xf>
    <xf numFmtId="0" fontId="131" fillId="43" borderId="0" xfId="2" applyFont="1" applyFill="1" applyAlignment="1">
      <alignment horizontal="center" vertical="center"/>
    </xf>
    <xf numFmtId="0" fontId="6" fillId="43" borderId="0" xfId="2" applyFill="1">
      <alignment vertical="center"/>
    </xf>
    <xf numFmtId="0" fontId="85" fillId="0" borderId="0" xfId="2" applyFont="1" applyAlignment="1">
      <alignment horizontal="center" vertical="center"/>
    </xf>
    <xf numFmtId="0" fontId="20" fillId="0" borderId="0" xfId="2" applyFont="1" applyAlignment="1">
      <alignment horizontal="center" vertical="center"/>
    </xf>
    <xf numFmtId="0" fontId="85" fillId="44" borderId="0" xfId="2" applyFont="1" applyFill="1" applyAlignment="1">
      <alignment horizontal="center" vertical="center" wrapText="1" shrinkToFit="1"/>
    </xf>
    <xf numFmtId="0" fontId="20" fillId="44" borderId="0" xfId="2" applyFont="1" applyFill="1" applyAlignment="1">
      <alignment horizontal="center" vertical="center" wrapText="1" shrinkToFit="1"/>
    </xf>
    <xf numFmtId="0" fontId="157" fillId="0" borderId="0" xfId="2" applyFont="1">
      <alignment vertical="center"/>
    </xf>
    <xf numFmtId="0" fontId="164" fillId="0" borderId="0" xfId="2" applyFont="1" applyAlignment="1">
      <alignment horizontal="center" vertical="center"/>
    </xf>
    <xf numFmtId="0" fontId="6" fillId="0" borderId="0" xfId="2" applyAlignment="1">
      <alignment horizontal="center" vertical="center"/>
    </xf>
    <xf numFmtId="0" fontId="50" fillId="45" borderId="0" xfId="2" applyFont="1" applyFill="1" applyAlignment="1">
      <alignment horizontal="left" vertical="center" wrapText="1" indent="1"/>
    </xf>
    <xf numFmtId="0" fontId="177" fillId="45" borderId="0" xfId="2" applyFont="1" applyFill="1" applyAlignment="1">
      <alignment horizontal="left" vertical="center" wrapText="1" indent="1"/>
    </xf>
    <xf numFmtId="14" fontId="85" fillId="20" borderId="86" xfId="2" applyNumberFormat="1" applyFont="1" applyFill="1" applyBorder="1" applyAlignment="1">
      <alignment horizontal="center" vertical="center" wrapText="1" shrinkToFit="1"/>
    </xf>
    <xf numFmtId="14" fontId="85" fillId="20" borderId="1" xfId="2" applyNumberFormat="1" applyFont="1" applyFill="1" applyBorder="1" applyAlignment="1">
      <alignment horizontal="center" vertical="center" wrapText="1" shrinkToFit="1"/>
    </xf>
    <xf numFmtId="14" fontId="85" fillId="20" borderId="1" xfId="2" applyNumberFormat="1" applyFont="1" applyFill="1" applyBorder="1" applyAlignment="1">
      <alignment horizontal="center" vertical="center" shrinkToFit="1"/>
    </xf>
    <xf numFmtId="14" fontId="85" fillId="20" borderId="75" xfId="2" applyNumberFormat="1" applyFont="1" applyFill="1" applyBorder="1" applyAlignment="1">
      <alignment horizontal="center" vertical="center" shrinkToFit="1"/>
    </xf>
    <xf numFmtId="14" fontId="85" fillId="20" borderId="86" xfId="2" applyNumberFormat="1" applyFont="1" applyFill="1" applyBorder="1" applyAlignment="1">
      <alignment horizontal="center" vertical="center" shrinkToFit="1"/>
    </xf>
    <xf numFmtId="14" fontId="85" fillId="20" borderId="84" xfId="1" applyNumberFormat="1" applyFont="1" applyFill="1" applyBorder="1" applyAlignment="1" applyProtection="1">
      <alignment horizontal="center" vertical="center" wrapText="1"/>
    </xf>
    <xf numFmtId="14" fontId="85" fillId="20" borderId="105" xfId="1" applyNumberFormat="1" applyFont="1" applyFill="1" applyBorder="1" applyAlignment="1" applyProtection="1">
      <alignment horizontal="center" vertical="center" wrapText="1"/>
    </xf>
    <xf numFmtId="14" fontId="85" fillId="20" borderId="1" xfId="1" applyNumberFormat="1" applyFont="1" applyFill="1" applyBorder="1" applyAlignment="1" applyProtection="1">
      <alignment horizontal="center" vertical="center" shrinkToFit="1"/>
    </xf>
    <xf numFmtId="14" fontId="85" fillId="20" borderId="75" xfId="1" applyNumberFormat="1" applyFont="1" applyFill="1" applyBorder="1" applyAlignment="1" applyProtection="1">
      <alignment horizontal="center" vertical="center" shrinkToFit="1"/>
    </xf>
    <xf numFmtId="14" fontId="85" fillId="20" borderId="86" xfId="1" applyNumberFormat="1" applyFont="1" applyFill="1" applyBorder="1" applyAlignment="1" applyProtection="1">
      <alignment horizontal="center" vertical="center" shrinkToFit="1"/>
    </xf>
    <xf numFmtId="14" fontId="85" fillId="20" borderId="87" xfId="1" applyNumberFormat="1" applyFont="1" applyFill="1" applyBorder="1" applyAlignment="1" applyProtection="1">
      <alignment horizontal="center" vertical="center" wrapText="1"/>
    </xf>
    <xf numFmtId="14" fontId="85" fillId="20" borderId="88" xfId="1" applyNumberFormat="1" applyFont="1" applyFill="1" applyBorder="1" applyAlignment="1" applyProtection="1">
      <alignment horizontal="center" vertical="center" wrapText="1"/>
    </xf>
    <xf numFmtId="14" fontId="85" fillId="20" borderId="89" xfId="1" applyNumberFormat="1" applyFont="1" applyFill="1" applyBorder="1" applyAlignment="1" applyProtection="1">
      <alignment horizontal="center" vertical="center" wrapText="1"/>
    </xf>
    <xf numFmtId="0" fontId="173" fillId="40" borderId="191" xfId="2" applyFont="1" applyFill="1" applyBorder="1" applyAlignment="1">
      <alignment horizontal="center" vertical="center" wrapText="1"/>
    </xf>
    <xf numFmtId="0" fontId="173" fillId="40" borderId="192" xfId="2" applyFont="1" applyFill="1" applyBorder="1" applyAlignment="1">
      <alignment horizontal="center" vertical="center" wrapText="1"/>
    </xf>
    <xf numFmtId="0" fontId="173" fillId="40" borderId="193" xfId="2" applyFont="1" applyFill="1" applyBorder="1" applyAlignment="1">
      <alignment horizontal="center" vertical="center" wrapText="1"/>
    </xf>
    <xf numFmtId="0" fontId="6" fillId="5" borderId="170" xfId="2" applyFill="1" applyBorder="1">
      <alignment vertical="center"/>
    </xf>
    <xf numFmtId="0" fontId="6" fillId="5" borderId="171" xfId="2" applyFill="1" applyBorder="1">
      <alignment vertical="center"/>
    </xf>
    <xf numFmtId="0" fontId="6" fillId="5" borderId="172" xfId="2" applyFill="1" applyBorder="1">
      <alignment vertical="center"/>
    </xf>
    <xf numFmtId="0" fontId="6" fillId="5" borderId="173" xfId="2" applyFill="1" applyBorder="1">
      <alignment vertical="center"/>
    </xf>
    <xf numFmtId="0" fontId="6" fillId="5" borderId="174" xfId="2" applyFill="1" applyBorder="1">
      <alignment vertical="center"/>
    </xf>
    <xf numFmtId="0" fontId="6" fillId="5" borderId="175" xfId="2" applyFill="1" applyBorder="1">
      <alignment vertical="center"/>
    </xf>
    <xf numFmtId="0" fontId="21" fillId="5" borderId="44" xfId="2" applyFont="1" applyFill="1" applyBorder="1" applyAlignment="1">
      <alignment horizontal="center" vertical="top" wrapText="1"/>
    </xf>
    <xf numFmtId="0" fontId="21" fillId="5" borderId="41" xfId="2" applyFont="1" applyFill="1" applyBorder="1" applyAlignment="1">
      <alignment horizontal="center" vertical="top" wrapText="1"/>
    </xf>
    <xf numFmtId="0" fontId="21" fillId="5" borderId="45" xfId="2" applyFont="1" applyFill="1" applyBorder="1" applyAlignment="1">
      <alignment horizontal="center" vertical="top" wrapText="1"/>
    </xf>
    <xf numFmtId="0" fontId="21" fillId="5" borderId="46" xfId="2" applyFont="1" applyFill="1" applyBorder="1" applyAlignment="1">
      <alignment horizontal="center" vertical="top" wrapText="1"/>
    </xf>
    <xf numFmtId="0" fontId="21" fillId="5" borderId="47" xfId="2" applyFont="1" applyFill="1" applyBorder="1" applyAlignment="1">
      <alignment horizontal="center" vertical="top" wrapText="1"/>
    </xf>
    <xf numFmtId="0" fontId="1" fillId="5" borderId="6" xfId="2" applyFont="1" applyFill="1" applyBorder="1" applyAlignment="1">
      <alignment vertical="top" wrapText="1"/>
    </xf>
    <xf numFmtId="0" fontId="6" fillId="5" borderId="0" xfId="2" applyFill="1" applyAlignment="1">
      <alignment vertical="top" wrapText="1"/>
    </xf>
    <xf numFmtId="0" fontId="6" fillId="5" borderId="7" xfId="2" applyFill="1" applyBorder="1" applyAlignment="1">
      <alignment vertical="top" wrapText="1"/>
    </xf>
    <xf numFmtId="0" fontId="148" fillId="22" borderId="189" xfId="2" applyFont="1" applyFill="1" applyBorder="1" applyAlignment="1">
      <alignment horizontal="center" vertical="center" shrinkToFit="1"/>
    </xf>
    <xf numFmtId="0" fontId="148" fillId="22" borderId="178" xfId="2" applyFont="1" applyFill="1" applyBorder="1" applyAlignment="1">
      <alignment horizontal="center" vertical="center" shrinkToFit="1"/>
    </xf>
    <xf numFmtId="0" fontId="79" fillId="5" borderId="186" xfId="2" applyFont="1" applyFill="1" applyBorder="1" applyAlignment="1">
      <alignment horizontal="center" vertical="center"/>
    </xf>
    <xf numFmtId="0" fontId="79" fillId="5" borderId="187" xfId="2" applyFont="1" applyFill="1" applyBorder="1" applyAlignment="1">
      <alignment horizontal="center" vertical="center"/>
    </xf>
    <xf numFmtId="0" fontId="79" fillId="5" borderId="188" xfId="2" applyFont="1" applyFill="1" applyBorder="1" applyAlignment="1">
      <alignment horizontal="center" vertical="center"/>
    </xf>
    <xf numFmtId="0" fontId="6" fillId="0" borderId="0" xfId="2" applyAlignment="1">
      <alignment horizontal="center" vertical="center" wrapText="1"/>
    </xf>
    <xf numFmtId="0" fontId="79" fillId="32" borderId="0" xfId="2" applyFont="1" applyFill="1" applyAlignment="1">
      <alignment horizontal="left" vertical="center" wrapText="1"/>
    </xf>
    <xf numFmtId="0" fontId="79" fillId="32" borderId="0" xfId="2" applyFont="1" applyFill="1" applyAlignment="1">
      <alignment horizontal="left" vertical="center"/>
    </xf>
    <xf numFmtId="0" fontId="1" fillId="14" borderId="166" xfId="2" applyFont="1" applyFill="1" applyBorder="1" applyAlignment="1">
      <alignment vertical="top" wrapText="1"/>
    </xf>
    <xf numFmtId="0" fontId="6" fillId="0" borderId="161" xfId="2" applyBorder="1" applyAlignment="1">
      <alignment vertical="top" wrapText="1"/>
    </xf>
    <xf numFmtId="0" fontId="134" fillId="0" borderId="0" xfId="1" applyFont="1" applyAlignment="1" applyProtection="1">
      <alignment vertical="center"/>
    </xf>
    <xf numFmtId="0" fontId="6" fillId="0" borderId="0" xfId="2">
      <alignment vertical="center"/>
    </xf>
    <xf numFmtId="0" fontId="6" fillId="23" borderId="163" xfId="2" applyFill="1" applyBorder="1" applyAlignment="1">
      <alignment horizontal="left" vertical="top" wrapText="1"/>
    </xf>
    <xf numFmtId="0" fontId="6" fillId="23" borderId="66" xfId="2" applyFill="1" applyBorder="1" applyAlignment="1">
      <alignment horizontal="left" vertical="top" wrapText="1"/>
    </xf>
    <xf numFmtId="0" fontId="6" fillId="23" borderId="77" xfId="2" applyFill="1" applyBorder="1" applyAlignment="1">
      <alignment horizontal="left" vertical="top" wrapText="1"/>
    </xf>
    <xf numFmtId="0" fontId="1" fillId="27" borderId="163" xfId="2" applyFont="1" applyFill="1" applyBorder="1" applyAlignment="1">
      <alignment horizontal="left" vertical="top" wrapText="1"/>
    </xf>
    <xf numFmtId="0" fontId="1" fillId="27" borderId="162" xfId="2" applyFont="1" applyFill="1" applyBorder="1" applyAlignment="1">
      <alignment horizontal="left" vertical="top" wrapText="1"/>
    </xf>
    <xf numFmtId="0" fontId="8" fillId="27" borderId="66" xfId="1" applyFill="1" applyBorder="1" applyAlignment="1" applyProtection="1">
      <alignment horizontal="left" vertical="top"/>
    </xf>
    <xf numFmtId="0" fontId="6" fillId="27" borderId="76" xfId="2" applyFill="1" applyBorder="1" applyAlignment="1">
      <alignment horizontal="left" vertical="top"/>
    </xf>
    <xf numFmtId="0" fontId="6" fillId="2" borderId="164" xfId="2" applyFill="1" applyBorder="1" applyAlignment="1">
      <alignment vertical="top" wrapText="1"/>
    </xf>
    <xf numFmtId="0" fontId="14" fillId="2" borderId="161" xfId="0" applyFont="1" applyFill="1" applyBorder="1" applyAlignment="1">
      <alignment vertical="top" wrapText="1"/>
    </xf>
    <xf numFmtId="0" fontId="1" fillId="2" borderId="164" xfId="2" applyFont="1" applyFill="1" applyBorder="1" applyAlignment="1">
      <alignment horizontal="left" vertical="top" wrapText="1"/>
    </xf>
    <xf numFmtId="0" fontId="1" fillId="2" borderId="161" xfId="2" applyFont="1" applyFill="1" applyBorder="1" applyAlignment="1">
      <alignment horizontal="left" vertical="top" wrapText="1"/>
    </xf>
    <xf numFmtId="0" fontId="25" fillId="18" borderId="0" xfId="19" applyFont="1" applyFill="1" applyAlignment="1">
      <alignment vertical="center" wrapText="1"/>
    </xf>
    <xf numFmtId="0" fontId="25" fillId="18" borderId="0" xfId="19" applyFont="1" applyFill="1" applyAlignment="1">
      <alignment horizontal="left" vertical="center" wrapText="1"/>
    </xf>
    <xf numFmtId="0" fontId="69" fillId="22" borderId="208" xfId="0" applyFont="1" applyFill="1" applyBorder="1" applyAlignment="1">
      <alignment horizontal="center" vertical="center"/>
    </xf>
    <xf numFmtId="0" fontId="69" fillId="22" borderId="79" xfId="0" applyFont="1" applyFill="1" applyBorder="1" applyAlignment="1">
      <alignment horizontal="center" vertical="center"/>
    </xf>
    <xf numFmtId="0" fontId="69" fillId="28" borderId="208" xfId="0" applyFont="1" applyFill="1" applyBorder="1" applyAlignment="1">
      <alignment horizontal="center" vertical="center"/>
    </xf>
    <xf numFmtId="0" fontId="69" fillId="28" borderId="79" xfId="0" applyFont="1" applyFill="1" applyBorder="1" applyAlignment="1">
      <alignment horizontal="center" vertical="center"/>
    </xf>
    <xf numFmtId="0" fontId="69" fillId="28" borderId="80" xfId="0" applyFont="1" applyFill="1" applyBorder="1" applyAlignment="1">
      <alignment horizontal="center" vertical="center"/>
    </xf>
    <xf numFmtId="0" fontId="69" fillId="37" borderId="200" xfId="0" applyFont="1" applyFill="1" applyBorder="1" applyAlignment="1">
      <alignment horizontal="center" vertical="center"/>
    </xf>
    <xf numFmtId="0" fontId="69" fillId="37" borderId="201" xfId="0" applyFont="1" applyFill="1" applyBorder="1" applyAlignment="1">
      <alignment horizontal="center" vertical="center"/>
    </xf>
    <xf numFmtId="0" fontId="69" fillId="22" borderId="200" xfId="0" applyFont="1" applyFill="1" applyBorder="1" applyAlignment="1">
      <alignment horizontal="center" vertical="center"/>
    </xf>
    <xf numFmtId="0" fontId="69" fillId="22" borderId="202" xfId="0" applyFont="1" applyFill="1" applyBorder="1" applyAlignment="1">
      <alignment horizontal="center" vertical="center"/>
    </xf>
    <xf numFmtId="0" fontId="69" fillId="22" borderId="203" xfId="0" applyFont="1" applyFill="1" applyBorder="1" applyAlignment="1">
      <alignment horizontal="center" vertical="center"/>
    </xf>
    <xf numFmtId="0" fontId="69" fillId="28" borderId="200" xfId="0" applyFont="1" applyFill="1" applyBorder="1" applyAlignment="1">
      <alignment horizontal="center" vertical="center"/>
    </xf>
    <xf numFmtId="0" fontId="69" fillId="28" borderId="202" xfId="0" applyFont="1" applyFill="1" applyBorder="1" applyAlignment="1">
      <alignment horizontal="center" vertical="center"/>
    </xf>
    <xf numFmtId="0" fontId="69" fillId="28" borderId="201" xfId="0" applyFont="1" applyFill="1" applyBorder="1" applyAlignment="1">
      <alignment horizontal="center" vertical="center"/>
    </xf>
    <xf numFmtId="178" fontId="26" fillId="3" borderId="223" xfId="2" applyNumberFormat="1" applyFont="1" applyFill="1" applyBorder="1" applyAlignment="1">
      <alignment horizontal="center" vertical="center"/>
    </xf>
    <xf numFmtId="178" fontId="26" fillId="3" borderId="224" xfId="0" applyNumberFormat="1" applyFont="1" applyFill="1" applyBorder="1" applyAlignment="1">
      <alignment horizontal="center" vertical="center"/>
    </xf>
    <xf numFmtId="178" fontId="26" fillId="3" borderId="224" xfId="2" applyNumberFormat="1" applyFont="1" applyFill="1" applyBorder="1" applyAlignment="1">
      <alignment horizontal="center" vertical="center"/>
    </xf>
    <xf numFmtId="178" fontId="26" fillId="3" borderId="225" xfId="0" applyNumberFormat="1" applyFont="1" applyFill="1" applyBorder="1" applyAlignment="1">
      <alignment horizontal="center" vertical="center"/>
    </xf>
    <xf numFmtId="0" fontId="10" fillId="0" borderId="0" xfId="2" applyFont="1" applyAlignment="1">
      <alignment vertical="center" wrapText="1"/>
    </xf>
    <xf numFmtId="0" fontId="10" fillId="0" borderId="0" xfId="2" applyFont="1">
      <alignment vertical="center"/>
    </xf>
    <xf numFmtId="0" fontId="8" fillId="0" borderId="79" xfId="1" applyBorder="1" applyAlignment="1" applyProtection="1">
      <alignment vertical="center" wrapText="1"/>
    </xf>
    <xf numFmtId="0" fontId="10" fillId="0" borderId="79" xfId="2" applyFont="1" applyBorder="1">
      <alignment vertical="center"/>
    </xf>
    <xf numFmtId="0" fontId="27" fillId="28" borderId="190" xfId="2" applyFont="1" applyFill="1" applyBorder="1" applyAlignment="1">
      <alignment horizontal="center" vertical="center" wrapText="1" shrinkToFit="1"/>
    </xf>
    <xf numFmtId="0" fontId="27" fillId="28" borderId="192" xfId="2" applyFont="1" applyFill="1" applyBorder="1" applyAlignment="1">
      <alignment horizontal="center" vertical="center" wrapText="1" shrinkToFit="1"/>
    </xf>
    <xf numFmtId="0" fontId="27" fillId="28" borderId="193" xfId="2" applyFont="1" applyFill="1" applyBorder="1" applyAlignment="1">
      <alignment horizontal="center" vertical="center" wrapText="1" shrinkToFit="1"/>
    </xf>
    <xf numFmtId="0" fontId="184" fillId="28" borderId="208" xfId="2" applyFont="1" applyFill="1" applyBorder="1" applyAlignment="1">
      <alignment horizontal="left" vertical="top" wrapText="1" shrinkToFit="1"/>
    </xf>
    <xf numFmtId="0" fontId="183" fillId="28" borderId="79" xfId="2" applyFont="1" applyFill="1" applyBorder="1" applyAlignment="1">
      <alignment horizontal="left" vertical="top" wrapText="1" shrinkToFit="1"/>
    </xf>
    <xf numFmtId="0" fontId="183" fillId="28" borderId="80" xfId="2" applyFont="1" applyFill="1" applyBorder="1" applyAlignment="1">
      <alignment horizontal="left" vertical="top" wrapText="1" shrinkToFit="1"/>
    </xf>
    <xf numFmtId="0" fontId="111" fillId="18" borderId="215" xfId="2" applyFont="1" applyFill="1" applyBorder="1" applyAlignment="1">
      <alignment horizontal="center" vertical="center" wrapText="1" shrinkToFit="1"/>
    </xf>
    <xf numFmtId="0" fontId="31" fillId="18" borderId="216" xfId="2" applyFont="1" applyFill="1" applyBorder="1" applyAlignment="1">
      <alignment horizontal="center" vertical="center" shrinkToFit="1"/>
    </xf>
    <xf numFmtId="0" fontId="31" fillId="18" borderId="217" xfId="2" applyFont="1" applyFill="1" applyBorder="1" applyAlignment="1">
      <alignment horizontal="center" vertical="center" shrinkToFit="1"/>
    </xf>
    <xf numFmtId="0" fontId="117" fillId="18" borderId="124" xfId="1" applyFont="1" applyFill="1" applyBorder="1" applyAlignment="1" applyProtection="1">
      <alignment vertical="top" wrapText="1"/>
    </xf>
    <xf numFmtId="0" fontId="20" fillId="18" borderId="213" xfId="2" applyFont="1" applyFill="1" applyBorder="1" applyAlignment="1">
      <alignment vertical="top" wrapText="1"/>
    </xf>
    <xf numFmtId="0" fontId="20" fillId="18" borderId="219" xfId="2" applyFont="1" applyFill="1" applyBorder="1" applyAlignment="1">
      <alignment vertical="top" wrapText="1"/>
    </xf>
    <xf numFmtId="0" fontId="17" fillId="18" borderId="216" xfId="2" applyFont="1" applyFill="1" applyBorder="1" applyAlignment="1">
      <alignment horizontal="center" vertical="center" shrinkToFit="1"/>
    </xf>
    <xf numFmtId="0" fontId="17" fillId="18" borderId="217" xfId="2" applyFont="1" applyFill="1" applyBorder="1" applyAlignment="1">
      <alignment horizontal="center" vertical="center" shrinkToFit="1"/>
    </xf>
    <xf numFmtId="0" fontId="119" fillId="18" borderId="128" xfId="1" applyFont="1" applyFill="1" applyBorder="1" applyAlignment="1" applyProtection="1">
      <alignment horizontal="left" vertical="top" wrapText="1"/>
    </xf>
    <xf numFmtId="0" fontId="119" fillId="18" borderId="199" xfId="1" applyFont="1" applyFill="1" applyBorder="1" applyAlignment="1" applyProtection="1">
      <alignment horizontal="left" vertical="top" wrapText="1"/>
    </xf>
    <xf numFmtId="0" fontId="119" fillId="18" borderId="218" xfId="1" applyFont="1" applyFill="1" applyBorder="1" applyAlignment="1" applyProtection="1">
      <alignment horizontal="left" vertical="top" wrapText="1"/>
    </xf>
    <xf numFmtId="0" fontId="111" fillId="28" borderId="215" xfId="2" applyFont="1" applyFill="1" applyBorder="1" applyAlignment="1">
      <alignment horizontal="center" vertical="center" wrapText="1" shrinkToFit="1"/>
    </xf>
    <xf numFmtId="0" fontId="17" fillId="28" borderId="216" xfId="2" applyFont="1" applyFill="1" applyBorder="1" applyAlignment="1">
      <alignment horizontal="center" vertical="center" shrinkToFit="1"/>
    </xf>
    <xf numFmtId="0" fontId="17" fillId="28" borderId="217" xfId="2" applyFont="1" applyFill="1" applyBorder="1" applyAlignment="1">
      <alignment horizontal="center" vertical="center" shrinkToFit="1"/>
    </xf>
    <xf numFmtId="0" fontId="119" fillId="28" borderId="128" xfId="1" applyFont="1" applyFill="1" applyBorder="1" applyAlignment="1" applyProtection="1">
      <alignment horizontal="left" vertical="top" wrapText="1"/>
    </xf>
    <xf numFmtId="0" fontId="119" fillId="28" borderId="199" xfId="1" applyFont="1" applyFill="1" applyBorder="1" applyAlignment="1" applyProtection="1">
      <alignment horizontal="left" vertical="top" wrapText="1"/>
    </xf>
    <xf numFmtId="0" fontId="119" fillId="28" borderId="218" xfId="1" applyFont="1" applyFill="1" applyBorder="1" applyAlignment="1" applyProtection="1">
      <alignment horizontal="left" vertical="top" wrapText="1"/>
    </xf>
    <xf numFmtId="0" fontId="27" fillId="20" borderId="215" xfId="2" applyFont="1" applyFill="1" applyBorder="1" applyAlignment="1">
      <alignment horizontal="center" vertical="center" shrinkToFit="1"/>
    </xf>
    <xf numFmtId="0" fontId="17" fillId="20" borderId="216" xfId="2" applyFont="1" applyFill="1" applyBorder="1" applyAlignment="1">
      <alignment horizontal="center" vertical="center" shrinkToFit="1"/>
    </xf>
    <xf numFmtId="0" fontId="17" fillId="20" borderId="217" xfId="2" applyFont="1" applyFill="1" applyBorder="1" applyAlignment="1">
      <alignment horizontal="center" vertical="center" shrinkToFit="1"/>
    </xf>
    <xf numFmtId="0" fontId="156" fillId="18" borderId="128" xfId="1" applyFont="1" applyFill="1" applyBorder="1" applyAlignment="1" applyProtection="1">
      <alignment horizontal="left" vertical="top" wrapText="1"/>
    </xf>
    <xf numFmtId="0" fontId="117" fillId="18" borderId="199" xfId="1" applyFont="1" applyFill="1" applyBorder="1" applyAlignment="1" applyProtection="1">
      <alignment horizontal="left" vertical="top" wrapText="1"/>
    </xf>
    <xf numFmtId="0" fontId="117" fillId="18" borderId="218" xfId="1" applyFont="1" applyFill="1" applyBorder="1" applyAlignment="1" applyProtection="1">
      <alignment horizontal="left" vertical="top" wrapText="1"/>
    </xf>
    <xf numFmtId="0" fontId="17" fillId="18" borderId="190" xfId="1" applyFont="1" applyFill="1" applyBorder="1" applyAlignment="1" applyProtection="1">
      <alignment horizontal="center" vertical="center" wrapText="1" shrinkToFit="1"/>
    </xf>
    <xf numFmtId="0" fontId="17" fillId="18" borderId="192" xfId="2" applyFont="1" applyFill="1" applyBorder="1" applyAlignment="1">
      <alignment horizontal="center" vertical="center" wrapText="1" shrinkToFit="1"/>
    </xf>
    <xf numFmtId="0" fontId="17" fillId="18" borderId="193" xfId="2" applyFont="1" applyFill="1" applyBorder="1" applyAlignment="1">
      <alignment horizontal="center" vertical="center" wrapText="1" shrinkToFit="1"/>
    </xf>
    <xf numFmtId="0" fontId="119" fillId="18" borderId="208" xfId="2" applyFont="1" applyFill="1" applyBorder="1" applyAlignment="1">
      <alignment horizontal="left" vertical="top" wrapText="1" shrinkToFit="1"/>
    </xf>
    <xf numFmtId="0" fontId="19" fillId="18" borderId="79" xfId="2" applyFont="1" applyFill="1" applyBorder="1" applyAlignment="1">
      <alignment horizontal="left" vertical="top" wrapText="1" shrinkToFit="1"/>
    </xf>
    <xf numFmtId="0" fontId="19" fillId="18" borderId="80" xfId="2" applyFont="1" applyFill="1" applyBorder="1" applyAlignment="1">
      <alignment horizontal="left" vertical="top" wrapText="1" shrinkToFit="1"/>
    </xf>
    <xf numFmtId="0" fontId="127" fillId="46" borderId="236" xfId="4" applyFont="1" applyFill="1" applyBorder="1" applyAlignment="1">
      <alignment horizontal="left" vertical="center" wrapText="1" indent="1"/>
    </xf>
    <xf numFmtId="0" fontId="178" fillId="46" borderId="237" xfId="4" applyFont="1" applyFill="1" applyBorder="1" applyAlignment="1">
      <alignment horizontal="left" vertical="center" wrapText="1" indent="1"/>
    </xf>
    <xf numFmtId="0" fontId="178" fillId="46" borderId="238" xfId="4" applyFont="1" applyFill="1" applyBorder="1" applyAlignment="1">
      <alignment horizontal="left" vertical="center" wrapText="1" indent="1"/>
    </xf>
    <xf numFmtId="0" fontId="178" fillId="46" borderId="239" xfId="4" applyFont="1" applyFill="1" applyBorder="1" applyAlignment="1">
      <alignment horizontal="left" vertical="center" wrapText="1" indent="1"/>
    </xf>
    <xf numFmtId="0" fontId="178" fillId="46" borderId="0" xfId="4" applyFont="1" applyFill="1" applyAlignment="1">
      <alignment horizontal="left" vertical="center" wrapText="1" indent="1"/>
    </xf>
    <xf numFmtId="0" fontId="178" fillId="46" borderId="240" xfId="4" applyFont="1" applyFill="1" applyBorder="1" applyAlignment="1">
      <alignment horizontal="left" vertical="center" wrapText="1" indent="1"/>
    </xf>
    <xf numFmtId="0" fontId="178" fillId="46" borderId="241" xfId="4" applyFont="1" applyFill="1" applyBorder="1" applyAlignment="1">
      <alignment horizontal="left" vertical="center" wrapText="1" indent="1"/>
    </xf>
    <xf numFmtId="0" fontId="178" fillId="46" borderId="242" xfId="4" applyFont="1" applyFill="1" applyBorder="1" applyAlignment="1">
      <alignment horizontal="left" vertical="center" wrapText="1" indent="1"/>
    </xf>
    <xf numFmtId="0" fontId="178" fillId="46" borderId="243" xfId="4" applyFont="1" applyFill="1" applyBorder="1" applyAlignment="1">
      <alignment horizontal="left" vertical="center" wrapText="1" indent="1"/>
    </xf>
    <xf numFmtId="0" fontId="7" fillId="47" borderId="0" xfId="4" applyFont="1" applyFill="1" applyAlignment="1">
      <alignment vertical="top"/>
    </xf>
    <xf numFmtId="0" fontId="176" fillId="47" borderId="0" xfId="2" applyFont="1" applyFill="1" applyAlignment="1">
      <alignment vertical="top"/>
    </xf>
    <xf numFmtId="0" fontId="7" fillId="47" borderId="0" xfId="2" applyFont="1" applyFill="1" applyAlignment="1">
      <alignment vertical="top"/>
    </xf>
    <xf numFmtId="0" fontId="158" fillId="47" borderId="0" xfId="2" applyFont="1" applyFill="1" applyAlignment="1">
      <alignment vertical="top" wrapText="1"/>
    </xf>
    <xf numFmtId="0" fontId="159" fillId="47" borderId="0" xfId="2" applyFont="1" applyFill="1" applyAlignment="1">
      <alignment vertical="top" wrapText="1"/>
    </xf>
    <xf numFmtId="0" fontId="160" fillId="47" borderId="0" xfId="2" applyFont="1" applyFill="1" applyAlignment="1">
      <alignment vertical="top"/>
    </xf>
    <xf numFmtId="0" fontId="33" fillId="47" borderId="0" xfId="2" applyFont="1" applyFill="1" applyAlignment="1">
      <alignment vertical="top"/>
    </xf>
    <xf numFmtId="0" fontId="6" fillId="47" borderId="0" xfId="2" applyFill="1" applyAlignment="1">
      <alignment vertical="top" wrapText="1"/>
    </xf>
    <xf numFmtId="0" fontId="167" fillId="47" borderId="0" xfId="2" applyFont="1" applyFill="1" applyAlignment="1">
      <alignment vertical="top"/>
    </xf>
  </cellXfs>
  <cellStyles count="26">
    <cellStyle name="Hyperlink" xfId="25" xr:uid="{00000000-000B-0000-0000-000008000000}"/>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s>
  <dxfs count="14">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border diagonalUp="0" diagonalDown="0" outline="0">
        <left/>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fill>
        <patternFill patternType="solid">
          <fgColor indexed="64"/>
          <bgColor theme="0"/>
        </patternFill>
      </fill>
    </dxf>
  </dxfs>
  <tableStyles count="0" defaultTableStyle="TableStyleMedium2" defaultPivotStyle="PivotStyleLight16"/>
  <colors>
    <mruColors>
      <color rgb="FF97FBF9"/>
      <color rgb="FF6EF729"/>
      <color rgb="FF3399FF"/>
      <color rgb="FFFFB5A3"/>
      <color rgb="FF6DDDF7"/>
      <color rgb="FFFF99FF"/>
      <color rgb="FFF0FBFE"/>
      <color rgb="FFB7EEFB"/>
      <color rgb="FF00CC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3822459675442242"/>
          <c:y val="2.5313967465744814E-2"/>
          <c:w val="0.77210613690956476"/>
          <c:h val="0.60984543598716823"/>
        </c:manualLayout>
      </c:layout>
      <c:lineChart>
        <c:grouping val="standard"/>
        <c:varyColors val="0"/>
        <c:ser>
          <c:idx val="9"/>
          <c:order val="0"/>
          <c:tx>
            <c:strRef>
              <c:f>'37　感染症統計'!$A$7</c:f>
              <c:strCache>
                <c:ptCount val="1"/>
                <c:pt idx="0">
                  <c:v>2024年</c:v>
                </c:pt>
              </c:strCache>
            </c:strRef>
          </c:tx>
          <c:spPr>
            <a:ln w="38100" cap="rnd">
              <a:solidFill>
                <a:srgbClr val="FF0000"/>
              </a:solidFill>
              <a:round/>
            </a:ln>
            <a:effectLst/>
          </c:spPr>
          <c:marker>
            <c:symbol val="circle"/>
            <c:size val="5"/>
            <c:spPr>
              <a:solidFill>
                <a:srgbClr val="FF0000"/>
              </a:solidFill>
              <a:ln w="38100">
                <a:solidFill>
                  <a:srgbClr val="FF0000"/>
                </a:solidFill>
              </a:ln>
              <a:effectLst/>
            </c:spPr>
          </c:marker>
          <c:val>
            <c:numRef>
              <c:f>'37　感染症統計'!$B$7:$M$7</c:f>
              <c:numCache>
                <c:formatCode>General</c:formatCode>
                <c:ptCount val="12"/>
                <c:pt idx="0">
                  <c:v>102</c:v>
                </c:pt>
                <c:pt idx="1">
                  <c:v>102</c:v>
                </c:pt>
                <c:pt idx="2">
                  <c:v>115</c:v>
                </c:pt>
                <c:pt idx="3">
                  <c:v>122</c:v>
                </c:pt>
                <c:pt idx="4">
                  <c:v>256</c:v>
                </c:pt>
                <c:pt idx="5">
                  <c:v>307</c:v>
                </c:pt>
                <c:pt idx="6">
                  <c:v>518</c:v>
                </c:pt>
                <c:pt idx="7">
                  <c:v>704</c:v>
                </c:pt>
                <c:pt idx="8">
                  <c:v>276</c:v>
                </c:pt>
              </c:numCache>
            </c:numRef>
          </c:val>
          <c:smooth val="0"/>
          <c:extLst>
            <c:ext xmlns:c16="http://schemas.microsoft.com/office/drawing/2014/chart" uri="{C3380CC4-5D6E-409C-BE32-E72D297353CC}">
              <c16:uniqueId val="{00000008-9549-4A62-BF04-398DC0EE804A}"/>
            </c:ext>
          </c:extLst>
        </c:ser>
        <c:ser>
          <c:idx val="6"/>
          <c:order val="1"/>
          <c:tx>
            <c:strRef>
              <c:f>'37　感染症統計'!$A$8</c:f>
              <c:strCache>
                <c:ptCount val="1"/>
                <c:pt idx="0">
                  <c:v>2023年</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'37　感染症統計'!$B$8:$M$8</c:f>
              <c:numCache>
                <c:formatCode>#,##0_ </c:formatCode>
                <c:ptCount val="12"/>
                <c:pt idx="0" formatCode="General">
                  <c:v>82</c:v>
                </c:pt>
                <c:pt idx="1">
                  <c:v>62</c:v>
                </c:pt>
                <c:pt idx="2">
                  <c:v>99</c:v>
                </c:pt>
                <c:pt idx="3">
                  <c:v>112</c:v>
                </c:pt>
                <c:pt idx="4" formatCode="General">
                  <c:v>224</c:v>
                </c:pt>
                <c:pt idx="5" formatCode="General">
                  <c:v>526</c:v>
                </c:pt>
                <c:pt idx="6" formatCode="General">
                  <c:v>521</c:v>
                </c:pt>
                <c:pt idx="7">
                  <c:v>768</c:v>
                </c:pt>
                <c:pt idx="8">
                  <c:v>454</c:v>
                </c:pt>
                <c:pt idx="9">
                  <c:v>390</c:v>
                </c:pt>
                <c:pt idx="10">
                  <c:v>416</c:v>
                </c:pt>
                <c:pt idx="11" formatCode="General">
                  <c:v>154</c:v>
                </c:pt>
              </c:numCache>
            </c:numRef>
          </c:val>
          <c:smooth val="0"/>
          <c:extLst>
            <c:ext xmlns:c16="http://schemas.microsoft.com/office/drawing/2014/chart" uri="{C3380CC4-5D6E-409C-BE32-E72D297353CC}">
              <c16:uniqueId val="{00000000-EF25-4824-8530-875CCEE0B185}"/>
            </c:ext>
          </c:extLst>
        </c:ser>
        <c:ser>
          <c:idx val="0"/>
          <c:order val="2"/>
          <c:tx>
            <c:strRef>
              <c:f>'37　感染症統計'!$A$9</c:f>
              <c:strCache>
                <c:ptCount val="1"/>
                <c:pt idx="0">
                  <c:v>2022年</c:v>
                </c:pt>
              </c:strCache>
            </c:strRef>
          </c:tx>
          <c:spPr>
            <a:ln w="28575" cap="rnd">
              <a:solidFill>
                <a:schemeClr val="accent1"/>
              </a:solidFill>
              <a:round/>
            </a:ln>
            <a:effectLst/>
          </c:spPr>
          <c:marker>
            <c:symbol val="none"/>
          </c:marker>
          <c:val>
            <c:numRef>
              <c:f>'37　感染症統計'!$B$9:$M$9</c:f>
              <c:numCache>
                <c:formatCode>#,##0_ </c:formatCode>
                <c:ptCount val="12"/>
                <c:pt idx="0" formatCode="General">
                  <c:v>81</c:v>
                </c:pt>
                <c:pt idx="1">
                  <c:v>39</c:v>
                </c:pt>
                <c:pt idx="2">
                  <c:v>72</c:v>
                </c:pt>
                <c:pt idx="3" formatCode="General">
                  <c:v>89</c:v>
                </c:pt>
                <c:pt idx="4" formatCode="General">
                  <c:v>258</c:v>
                </c:pt>
                <c:pt idx="5" formatCode="General">
                  <c:v>416</c:v>
                </c:pt>
                <c:pt idx="6" formatCode="General">
                  <c:v>554</c:v>
                </c:pt>
                <c:pt idx="7" formatCode="General">
                  <c:v>568</c:v>
                </c:pt>
                <c:pt idx="8" formatCode="General">
                  <c:v>578</c:v>
                </c:pt>
                <c:pt idx="9" formatCode="General">
                  <c:v>337</c:v>
                </c:pt>
                <c:pt idx="10" formatCode="General">
                  <c:v>169</c:v>
                </c:pt>
                <c:pt idx="11" formatCode="General">
                  <c:v>168</c:v>
                </c:pt>
              </c:numCache>
            </c:numRef>
          </c:val>
          <c:smooth val="0"/>
          <c:extLst>
            <c:ext xmlns:c16="http://schemas.microsoft.com/office/drawing/2014/chart" uri="{C3380CC4-5D6E-409C-BE32-E72D297353CC}">
              <c16:uniqueId val="{00000000-9549-4A62-BF04-398DC0EE804A}"/>
            </c:ext>
          </c:extLst>
        </c:ser>
        <c:ser>
          <c:idx val="1"/>
          <c:order val="3"/>
          <c:tx>
            <c:strRef>
              <c:f>'37　感染症統計'!$A$10</c:f>
              <c:strCache>
                <c:ptCount val="1"/>
                <c:pt idx="0">
                  <c:v>2021年</c:v>
                </c:pt>
              </c:strCache>
            </c:strRef>
          </c:tx>
          <c:spPr>
            <a:ln w="28575" cap="rnd">
              <a:solidFill>
                <a:schemeClr val="accent2"/>
              </a:solidFill>
              <a:round/>
            </a:ln>
            <a:effectLst/>
          </c:spPr>
          <c:marker>
            <c:symbol val="none"/>
          </c:marker>
          <c:val>
            <c:numRef>
              <c:f>'37　感染症統計'!$B$10:$M$10</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1-9549-4A62-BF04-398DC0EE804A}"/>
            </c:ext>
          </c:extLst>
        </c:ser>
        <c:ser>
          <c:idx val="2"/>
          <c:order val="4"/>
          <c:tx>
            <c:strRef>
              <c:f>'37　感染症統計'!$A$11</c:f>
              <c:strCache>
                <c:ptCount val="1"/>
                <c:pt idx="0">
                  <c:v>2020年</c:v>
                </c:pt>
              </c:strCache>
            </c:strRef>
          </c:tx>
          <c:spPr>
            <a:ln w="28575" cap="rnd">
              <a:solidFill>
                <a:schemeClr val="accent3"/>
              </a:solidFill>
              <a:round/>
            </a:ln>
            <a:effectLst/>
          </c:spPr>
          <c:marker>
            <c:symbol val="none"/>
          </c:marker>
          <c:val>
            <c:numRef>
              <c:f>'37　感染症統計'!$B$11:$M$11</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2-9549-4A62-BF04-398DC0EE804A}"/>
            </c:ext>
          </c:extLst>
        </c:ser>
        <c:ser>
          <c:idx val="3"/>
          <c:order val="5"/>
          <c:tx>
            <c:strRef>
              <c:f>'37　感染症統計'!$A$12</c:f>
              <c:strCache>
                <c:ptCount val="1"/>
                <c:pt idx="0">
                  <c:v>2019年</c:v>
                </c:pt>
              </c:strCache>
            </c:strRef>
          </c:tx>
          <c:spPr>
            <a:ln w="28575" cap="rnd">
              <a:solidFill>
                <a:schemeClr val="accent4"/>
              </a:solidFill>
              <a:round/>
            </a:ln>
            <a:effectLst/>
          </c:spPr>
          <c:marker>
            <c:symbol val="none"/>
          </c:marker>
          <c:val>
            <c:numRef>
              <c:f>'37　感染症統計'!$B$12:$M$12</c:f>
              <c:numCache>
                <c:formatCode>#,##0_ </c:formatCode>
                <c:ptCount val="12"/>
                <c:pt idx="0">
                  <c:v>84</c:v>
                </c:pt>
                <c:pt idx="1">
                  <c:v>100</c:v>
                </c:pt>
                <c:pt idx="2">
                  <c:v>77</c:v>
                </c:pt>
                <c:pt idx="3">
                  <c:v>80</c:v>
                </c:pt>
                <c:pt idx="4" formatCode="General">
                  <c:v>236</c:v>
                </c:pt>
                <c:pt idx="5" formatCode="General">
                  <c:v>438</c:v>
                </c:pt>
                <c:pt idx="6" formatCode="General">
                  <c:v>631</c:v>
                </c:pt>
                <c:pt idx="7" formatCode="General">
                  <c:v>752</c:v>
                </c:pt>
                <c:pt idx="8" formatCode="General">
                  <c:v>523</c:v>
                </c:pt>
                <c:pt idx="9" formatCode="General">
                  <c:v>427</c:v>
                </c:pt>
                <c:pt idx="10" formatCode="General">
                  <c:v>253</c:v>
                </c:pt>
                <c:pt idx="11">
                  <c:v>136</c:v>
                </c:pt>
              </c:numCache>
            </c:numRef>
          </c:val>
          <c:smooth val="0"/>
          <c:extLst>
            <c:ext xmlns:c16="http://schemas.microsoft.com/office/drawing/2014/chart" uri="{C3380CC4-5D6E-409C-BE32-E72D297353CC}">
              <c16:uniqueId val="{00000003-9549-4A62-BF04-398DC0EE804A}"/>
            </c:ext>
          </c:extLst>
        </c:ser>
        <c:ser>
          <c:idx val="4"/>
          <c:order val="6"/>
          <c:tx>
            <c:strRef>
              <c:f>'37　感染症統計'!$A$13</c:f>
              <c:strCache>
                <c:ptCount val="1"/>
                <c:pt idx="0">
                  <c:v>2018年</c:v>
                </c:pt>
              </c:strCache>
            </c:strRef>
          </c:tx>
          <c:spPr>
            <a:ln w="28575" cap="rnd">
              <a:solidFill>
                <a:schemeClr val="accent5"/>
              </a:solidFill>
              <a:round/>
            </a:ln>
            <a:effectLst/>
          </c:spPr>
          <c:marker>
            <c:symbol val="none"/>
          </c:marker>
          <c:val>
            <c:numRef>
              <c:f>'37　感染症統計'!$B$13:$M$13</c:f>
              <c:numCache>
                <c:formatCode>#,##0_ </c:formatCode>
                <c:ptCount val="12"/>
                <c:pt idx="0">
                  <c:v>41</c:v>
                </c:pt>
                <c:pt idx="1">
                  <c:v>44</c:v>
                </c:pt>
                <c:pt idx="2">
                  <c:v>67</c:v>
                </c:pt>
                <c:pt idx="3">
                  <c:v>103</c:v>
                </c:pt>
                <c:pt idx="4">
                  <c:v>311</c:v>
                </c:pt>
                <c:pt idx="5">
                  <c:v>415</c:v>
                </c:pt>
                <c:pt idx="6">
                  <c:v>539</c:v>
                </c:pt>
                <c:pt idx="7">
                  <c:v>1165</c:v>
                </c:pt>
                <c:pt idx="8">
                  <c:v>534</c:v>
                </c:pt>
                <c:pt idx="9">
                  <c:v>297</c:v>
                </c:pt>
                <c:pt idx="10">
                  <c:v>205</c:v>
                </c:pt>
                <c:pt idx="11">
                  <c:v>92</c:v>
                </c:pt>
              </c:numCache>
            </c:numRef>
          </c:val>
          <c:smooth val="0"/>
          <c:extLst>
            <c:ext xmlns:c16="http://schemas.microsoft.com/office/drawing/2014/chart" uri="{C3380CC4-5D6E-409C-BE32-E72D297353CC}">
              <c16:uniqueId val="{00000004-9549-4A62-BF04-398DC0EE804A}"/>
            </c:ext>
          </c:extLst>
        </c:ser>
        <c:dLbls>
          <c:showLegendKey val="0"/>
          <c:showVal val="0"/>
          <c:showCatName val="0"/>
          <c:showSerName val="0"/>
          <c:showPercent val="0"/>
          <c:showBubbleSize val="0"/>
        </c:dLbls>
        <c:marker val="1"/>
        <c:smooth val="0"/>
        <c:axId val="473875992"/>
        <c:axId val="473875208"/>
      </c:lineChart>
      <c:catAx>
        <c:axId val="47387599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208"/>
        <c:crosses val="autoZero"/>
        <c:auto val="1"/>
        <c:lblAlgn val="ctr"/>
        <c:lblOffset val="100"/>
        <c:noMultiLvlLbl val="0"/>
      </c:catAx>
      <c:valAx>
        <c:axId val="473875208"/>
        <c:scaling>
          <c:orientation val="minMax"/>
          <c:max val="1400"/>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9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7151596407712806"/>
          <c:y val="0.15416790138811245"/>
          <c:w val="0.12798558763714724"/>
          <c:h val="0.751813480598851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2747074113369755"/>
          <c:y val="5.692857851974642E-2"/>
          <c:w val="0.70100967673797776"/>
          <c:h val="0.62589415129079018"/>
        </c:manualLayout>
      </c:layout>
      <c:lineChart>
        <c:grouping val="standard"/>
        <c:varyColors val="0"/>
        <c:ser>
          <c:idx val="6"/>
          <c:order val="0"/>
          <c:tx>
            <c:strRef>
              <c:f>'37　感染症統計'!$P$7</c:f>
              <c:strCache>
                <c:ptCount val="1"/>
                <c:pt idx="0">
                  <c:v>2024年</c:v>
                </c:pt>
              </c:strCache>
            </c:strRef>
          </c:tx>
          <c:spPr>
            <a:ln w="63500" cap="rnd">
              <a:solidFill>
                <a:srgbClr val="FF0000"/>
              </a:solidFill>
              <a:round/>
            </a:ln>
            <a:effectLst/>
          </c:spPr>
          <c:marker>
            <c:symbol val="none"/>
          </c:marker>
          <c:val>
            <c:numRef>
              <c:f>'37　感染症統計'!$Q$7:$AB$7</c:f>
              <c:numCache>
                <c:formatCode>General</c:formatCode>
                <c:ptCount val="12"/>
                <c:pt idx="0" formatCode="#,##0_ ">
                  <c:v>4</c:v>
                </c:pt>
                <c:pt idx="1">
                  <c:v>4</c:v>
                </c:pt>
                <c:pt idx="2">
                  <c:v>4</c:v>
                </c:pt>
                <c:pt idx="3">
                  <c:v>8</c:v>
                </c:pt>
                <c:pt idx="4">
                  <c:v>1</c:v>
                </c:pt>
                <c:pt idx="5">
                  <c:v>2</c:v>
                </c:pt>
                <c:pt idx="6">
                  <c:v>6</c:v>
                </c:pt>
                <c:pt idx="7">
                  <c:v>21</c:v>
                </c:pt>
                <c:pt idx="8">
                  <c:v>8</c:v>
                </c:pt>
              </c:numCache>
            </c:numRef>
          </c:val>
          <c:smooth val="0"/>
          <c:extLst>
            <c:ext xmlns:c16="http://schemas.microsoft.com/office/drawing/2014/chart" uri="{C3380CC4-5D6E-409C-BE32-E72D297353CC}">
              <c16:uniqueId val="{00000000-691A-4A61-BF12-3A5977548A2F}"/>
            </c:ext>
          </c:extLst>
        </c:ser>
        <c:ser>
          <c:idx val="0"/>
          <c:order val="1"/>
          <c:tx>
            <c:strRef>
              <c:f>'37　感染症統計'!$P$8</c:f>
              <c:strCache>
                <c:ptCount val="1"/>
                <c:pt idx="0">
                  <c:v>2023年</c:v>
                </c:pt>
              </c:strCache>
            </c:strRef>
          </c:tx>
          <c:spPr>
            <a:ln w="28575" cap="rnd">
              <a:solidFill>
                <a:schemeClr val="accent1"/>
              </a:solidFill>
              <a:round/>
            </a:ln>
            <a:effectLst/>
          </c:spPr>
          <c:marker>
            <c:symbol val="none"/>
          </c:marker>
          <c:val>
            <c:numRef>
              <c:f>'37　感染症統計'!$Q$8:$AB$8</c:f>
              <c:numCache>
                <c:formatCode>#,##0_ </c:formatCode>
                <c:ptCount val="12"/>
                <c:pt idx="0" formatCode="General">
                  <c:v>1</c:v>
                </c:pt>
                <c:pt idx="1">
                  <c:v>1</c:v>
                </c:pt>
                <c:pt idx="2">
                  <c:v>4</c:v>
                </c:pt>
                <c:pt idx="3">
                  <c:v>2</c:v>
                </c:pt>
                <c:pt idx="4">
                  <c:v>2</c:v>
                </c:pt>
                <c:pt idx="5">
                  <c:v>7</c:v>
                </c:pt>
                <c:pt idx="6">
                  <c:v>7</c:v>
                </c:pt>
                <c:pt idx="7">
                  <c:v>3</c:v>
                </c:pt>
                <c:pt idx="8">
                  <c:v>1</c:v>
                </c:pt>
                <c:pt idx="9">
                  <c:v>7</c:v>
                </c:pt>
                <c:pt idx="10">
                  <c:v>7</c:v>
                </c:pt>
                <c:pt idx="11" formatCode="General">
                  <c:v>5</c:v>
                </c:pt>
              </c:numCache>
            </c:numRef>
          </c:val>
          <c:smooth val="0"/>
          <c:extLst>
            <c:ext xmlns:c16="http://schemas.microsoft.com/office/drawing/2014/chart" uri="{C3380CC4-5D6E-409C-BE32-E72D297353CC}">
              <c16:uniqueId val="{00000001-0D40-4B2F-8512-1EC6AC1905A3}"/>
            </c:ext>
          </c:extLst>
        </c:ser>
        <c:ser>
          <c:idx val="1"/>
          <c:order val="2"/>
          <c:tx>
            <c:strRef>
              <c:f>'37　感染症統計'!$P$9</c:f>
              <c:strCache>
                <c:ptCount val="1"/>
                <c:pt idx="0">
                  <c:v>2022年</c:v>
                </c:pt>
              </c:strCache>
            </c:strRef>
          </c:tx>
          <c:spPr>
            <a:ln w="28575" cap="rnd">
              <a:solidFill>
                <a:schemeClr val="accent2"/>
              </a:solidFill>
              <a:round/>
            </a:ln>
            <a:effectLst/>
          </c:spPr>
          <c:marker>
            <c:symbol val="none"/>
          </c:marker>
          <c:val>
            <c:numRef>
              <c:f>'37　感染症統計'!$Q$9:$AB$9</c:f>
              <c:numCache>
                <c:formatCode>#,##0_ </c:formatCode>
                <c:ptCount val="12"/>
                <c:pt idx="0" formatCode="General">
                  <c:v>0</c:v>
                </c:pt>
                <c:pt idx="1">
                  <c:v>5</c:v>
                </c:pt>
                <c:pt idx="2">
                  <c:v>4</c:v>
                </c:pt>
                <c:pt idx="3">
                  <c:v>1</c:v>
                </c:pt>
                <c:pt idx="4">
                  <c:v>1</c:v>
                </c:pt>
                <c:pt idx="5">
                  <c:v>1</c:v>
                </c:pt>
                <c:pt idx="6">
                  <c:v>1</c:v>
                </c:pt>
                <c:pt idx="7">
                  <c:v>1</c:v>
                </c:pt>
                <c:pt idx="8" formatCode="General">
                  <c:v>0</c:v>
                </c:pt>
                <c:pt idx="9" formatCode="General">
                  <c:v>0</c:v>
                </c:pt>
                <c:pt idx="10" formatCode="General">
                  <c:v>0</c:v>
                </c:pt>
                <c:pt idx="11" formatCode="General">
                  <c:v>2</c:v>
                </c:pt>
              </c:numCache>
            </c:numRef>
          </c:val>
          <c:smooth val="0"/>
          <c:extLst>
            <c:ext xmlns:c16="http://schemas.microsoft.com/office/drawing/2014/chart" uri="{C3380CC4-5D6E-409C-BE32-E72D297353CC}">
              <c16:uniqueId val="{00000002-0D40-4B2F-8512-1EC6AC1905A3}"/>
            </c:ext>
          </c:extLst>
        </c:ser>
        <c:ser>
          <c:idx val="2"/>
          <c:order val="3"/>
          <c:tx>
            <c:strRef>
              <c:f>'37　感染症統計'!$P$10</c:f>
              <c:strCache>
                <c:ptCount val="1"/>
                <c:pt idx="0">
                  <c:v>2021年</c:v>
                </c:pt>
              </c:strCache>
            </c:strRef>
          </c:tx>
          <c:spPr>
            <a:ln w="28575" cap="rnd">
              <a:solidFill>
                <a:schemeClr val="accent3"/>
              </a:solidFill>
              <a:round/>
            </a:ln>
            <a:effectLst/>
          </c:spPr>
          <c:marker>
            <c:symbol val="none"/>
          </c:marker>
          <c:val>
            <c:numRef>
              <c:f>'37　感染症統計'!$Q$10:$AB$10</c:f>
              <c:numCache>
                <c:formatCode>#,##0_ </c:formatCode>
                <c:ptCount val="12"/>
                <c:pt idx="0">
                  <c:v>1</c:v>
                </c:pt>
                <c:pt idx="1">
                  <c:v>2</c:v>
                </c:pt>
                <c:pt idx="2">
                  <c:v>1</c:v>
                </c:pt>
                <c:pt idx="3">
                  <c:v>0</c:v>
                </c:pt>
                <c:pt idx="4">
                  <c:v>0</c:v>
                </c:pt>
                <c:pt idx="5">
                  <c:v>0</c:v>
                </c:pt>
                <c:pt idx="6">
                  <c:v>1</c:v>
                </c:pt>
                <c:pt idx="7">
                  <c:v>1</c:v>
                </c:pt>
                <c:pt idx="8">
                  <c:v>0</c:v>
                </c:pt>
                <c:pt idx="9">
                  <c:v>1</c:v>
                </c:pt>
                <c:pt idx="10">
                  <c:v>0</c:v>
                </c:pt>
                <c:pt idx="11">
                  <c:v>0</c:v>
                </c:pt>
              </c:numCache>
            </c:numRef>
          </c:val>
          <c:smooth val="0"/>
          <c:extLst>
            <c:ext xmlns:c16="http://schemas.microsoft.com/office/drawing/2014/chart" uri="{C3380CC4-5D6E-409C-BE32-E72D297353CC}">
              <c16:uniqueId val="{00000003-0D40-4B2F-8512-1EC6AC1905A3}"/>
            </c:ext>
          </c:extLst>
        </c:ser>
        <c:ser>
          <c:idx val="3"/>
          <c:order val="4"/>
          <c:tx>
            <c:strRef>
              <c:f>'37　感染症統計'!$P$11</c:f>
              <c:strCache>
                <c:ptCount val="1"/>
                <c:pt idx="0">
                  <c:v>2020年</c:v>
                </c:pt>
              </c:strCache>
            </c:strRef>
          </c:tx>
          <c:spPr>
            <a:ln w="28575" cap="rnd">
              <a:solidFill>
                <a:schemeClr val="accent4"/>
              </a:solidFill>
              <a:round/>
            </a:ln>
            <a:effectLst/>
          </c:spPr>
          <c:marker>
            <c:symbol val="none"/>
          </c:marker>
          <c:val>
            <c:numRef>
              <c:f>'37　感染症統計'!$Q$11:$AB$11</c:f>
              <c:numCache>
                <c:formatCode>#,##0_ </c:formatCode>
                <c:ptCount val="12"/>
                <c:pt idx="0">
                  <c:v>16</c:v>
                </c:pt>
                <c:pt idx="1">
                  <c:v>1</c:v>
                </c:pt>
                <c:pt idx="2">
                  <c:v>19</c:v>
                </c:pt>
                <c:pt idx="3">
                  <c:v>3</c:v>
                </c:pt>
                <c:pt idx="4">
                  <c:v>13</c:v>
                </c:pt>
                <c:pt idx="5">
                  <c:v>1</c:v>
                </c:pt>
                <c:pt idx="6">
                  <c:v>2</c:v>
                </c:pt>
                <c:pt idx="7">
                  <c:v>2</c:v>
                </c:pt>
                <c:pt idx="8">
                  <c:v>0</c:v>
                </c:pt>
                <c:pt idx="9">
                  <c:v>24</c:v>
                </c:pt>
                <c:pt idx="10">
                  <c:v>4</c:v>
                </c:pt>
                <c:pt idx="11">
                  <c:v>2</c:v>
                </c:pt>
              </c:numCache>
            </c:numRef>
          </c:val>
          <c:smooth val="0"/>
          <c:extLst>
            <c:ext xmlns:c16="http://schemas.microsoft.com/office/drawing/2014/chart" uri="{C3380CC4-5D6E-409C-BE32-E72D297353CC}">
              <c16:uniqueId val="{00000004-0D40-4B2F-8512-1EC6AC1905A3}"/>
            </c:ext>
          </c:extLst>
        </c:ser>
        <c:ser>
          <c:idx val="4"/>
          <c:order val="5"/>
          <c:tx>
            <c:strRef>
              <c:f>'37　感染症統計'!$P$12</c:f>
              <c:strCache>
                <c:ptCount val="1"/>
                <c:pt idx="0">
                  <c:v>2019年</c:v>
                </c:pt>
              </c:strCache>
            </c:strRef>
          </c:tx>
          <c:spPr>
            <a:ln w="28575" cap="rnd">
              <a:solidFill>
                <a:schemeClr val="accent5"/>
              </a:solidFill>
              <a:round/>
            </a:ln>
            <a:effectLst/>
          </c:spPr>
          <c:marker>
            <c:symbol val="none"/>
          </c:marker>
          <c:val>
            <c:numRef>
              <c:f>'37　感染症統計'!$Q$12:$AB$12</c:f>
              <c:numCache>
                <c:formatCode>#,##0_ </c:formatCode>
                <c:ptCount val="12"/>
                <c:pt idx="0">
                  <c:v>7</c:v>
                </c:pt>
                <c:pt idx="1">
                  <c:v>7</c:v>
                </c:pt>
                <c:pt idx="2">
                  <c:v>13</c:v>
                </c:pt>
                <c:pt idx="3">
                  <c:v>3</c:v>
                </c:pt>
                <c:pt idx="4">
                  <c:v>8</c:v>
                </c:pt>
                <c:pt idx="5">
                  <c:v>11</c:v>
                </c:pt>
                <c:pt idx="6">
                  <c:v>5</c:v>
                </c:pt>
                <c:pt idx="7">
                  <c:v>11</c:v>
                </c:pt>
                <c:pt idx="8">
                  <c:v>9</c:v>
                </c:pt>
                <c:pt idx="9">
                  <c:v>9</c:v>
                </c:pt>
                <c:pt idx="10">
                  <c:v>20</c:v>
                </c:pt>
                <c:pt idx="11">
                  <c:v>37</c:v>
                </c:pt>
              </c:numCache>
            </c:numRef>
          </c:val>
          <c:smooth val="0"/>
          <c:extLst>
            <c:ext xmlns:c16="http://schemas.microsoft.com/office/drawing/2014/chart" uri="{C3380CC4-5D6E-409C-BE32-E72D297353CC}">
              <c16:uniqueId val="{00000005-0D40-4B2F-8512-1EC6AC1905A3}"/>
            </c:ext>
          </c:extLst>
        </c:ser>
        <c:ser>
          <c:idx val="5"/>
          <c:order val="6"/>
          <c:tx>
            <c:strRef>
              <c:f>'37　感染症統計'!$P$13</c:f>
              <c:strCache>
                <c:ptCount val="1"/>
                <c:pt idx="0">
                  <c:v>2018年</c:v>
                </c:pt>
              </c:strCache>
            </c:strRef>
          </c:tx>
          <c:spPr>
            <a:ln w="28575" cap="rnd">
              <a:solidFill>
                <a:schemeClr val="accent6"/>
              </a:solidFill>
              <a:round/>
            </a:ln>
            <a:effectLst/>
          </c:spPr>
          <c:marker>
            <c:symbol val="none"/>
          </c:marker>
          <c:val>
            <c:numRef>
              <c:f>'37　感染症統計'!$Q$13:$AB$13</c:f>
              <c:numCache>
                <c:formatCode>#,##0_ </c:formatCode>
                <c:ptCount val="12"/>
                <c:pt idx="0">
                  <c:v>9</c:v>
                </c:pt>
                <c:pt idx="1">
                  <c:v>22</c:v>
                </c:pt>
                <c:pt idx="2">
                  <c:v>18</c:v>
                </c:pt>
                <c:pt idx="3">
                  <c:v>9</c:v>
                </c:pt>
                <c:pt idx="4">
                  <c:v>21</c:v>
                </c:pt>
                <c:pt idx="5">
                  <c:v>14</c:v>
                </c:pt>
                <c:pt idx="6">
                  <c:v>6</c:v>
                </c:pt>
                <c:pt idx="7">
                  <c:v>13</c:v>
                </c:pt>
                <c:pt idx="8">
                  <c:v>7</c:v>
                </c:pt>
                <c:pt idx="9">
                  <c:v>81</c:v>
                </c:pt>
                <c:pt idx="10">
                  <c:v>31</c:v>
                </c:pt>
                <c:pt idx="11">
                  <c:v>37</c:v>
                </c:pt>
              </c:numCache>
            </c:numRef>
          </c:val>
          <c:smooth val="0"/>
          <c:extLst>
            <c:ext xmlns:c16="http://schemas.microsoft.com/office/drawing/2014/chart" uri="{C3380CC4-5D6E-409C-BE32-E72D297353CC}">
              <c16:uniqueId val="{00000006-0D40-4B2F-8512-1EC6AC1905A3}"/>
            </c:ext>
          </c:extLst>
        </c:ser>
        <c:dLbls>
          <c:showLegendKey val="0"/>
          <c:showVal val="0"/>
          <c:showCatName val="0"/>
          <c:showSerName val="0"/>
          <c:showPercent val="0"/>
          <c:showBubbleSize val="0"/>
        </c:dLbls>
        <c:smooth val="0"/>
        <c:axId val="473874032"/>
        <c:axId val="473874424"/>
      </c:lineChart>
      <c:catAx>
        <c:axId val="473874032"/>
        <c:scaling>
          <c:orientation val="minMax"/>
        </c:scaling>
        <c:delete val="1"/>
        <c:axPos val="b"/>
        <c:numFmt formatCode="General" sourceLinked="1"/>
        <c:majorTickMark val="none"/>
        <c:minorTickMark val="none"/>
        <c:tickLblPos val="nextTo"/>
        <c:crossAx val="473874424"/>
        <c:crosses val="autoZero"/>
        <c:auto val="0"/>
        <c:lblAlgn val="ctr"/>
        <c:lblOffset val="100"/>
        <c:noMultiLvlLbl val="0"/>
      </c:catAx>
      <c:valAx>
        <c:axId val="473874424"/>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4032"/>
        <c:crosses val="max"/>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5543391131567292"/>
          <c:y val="8.9866993536922485E-2"/>
          <c:w val="0.14456608538169238"/>
          <c:h val="0.78027561298492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gif"/><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http://www.google.com/imgres?imgurl=http://www.kyocera.co.jp/news/2009/images/0101.jpg&amp;imgrefurl=http://www.kyocera.co.jp/news/2009/0101.html&amp;h=336&amp;w=480&amp;tbnid=SD-Y1ZugGeFTqM:&amp;zoom=1&amp;docid=rqzbgXKNLpcoNM&amp;hl=ja&amp;ei=M2LMU9T1EYvn8AWb0oLAAw&amp;tbm=isch&amp;ved=0CCgQMygGMAY&amp;iact=rc&amp;uact=3&amp;dur=546&amp;page=1&amp;start=0&amp;ndsp=12" TargetMode="External"/><Relationship Id="rId2" Type="http://schemas.openxmlformats.org/officeDocument/2006/relationships/hyperlink" Target="http://www.google.com/imgres?imgurl=http://www.kyocera.co.jp/news/2009/images/0101.jpg&amp;imgrefurl=http://www.kyocera.co.jp/news/2009/0101.html&amp;h=336&amp;w=480&amp;tbnid=SD-Y1ZugGeFTqM:&amp;zoom=1&amp;docid=rqzbgXKNLpcoNM&amp;hl=ja&amp;ei=M2LMU9T1EYvn8AWb0oLAAw&amp;tbm=isch&amp;ved=0CCgQMygGMAY&amp;iact=rc&amp;uact=3&amp;dur=323&amp;page=1&amp;start=0&amp;ndsp=12" TargetMode="External"/><Relationship Id="rId1" Type="http://schemas.openxmlformats.org/officeDocument/2006/relationships/hyperlink" Target="http://www.google.co.jp/imgres?imgurl=http://thumbnail.image.rakuten.co.jp/@0_mall/fujinami/cabinet/shohin02/457126160002600052.jpg?_ex=320x320&amp;s=2&amp;r=1&amp;imgrefurl=http://item.rakuten.co.jp/fujinami/457126160002600/&amp;h=320&amp;w=320&amp;tbnid=rSj_925s_Y7APM:&amp;zoom=1&amp;docid=0WAZ4htdIbjzZM&amp;hl=ja&amp;ei=HM03U-u9CYaVkQW0lYDIAQ&amp;tbm=isch&amp;ved=0CFUQhBwwAQ&amp;iact=rc&amp;dur=388&amp;page=1&amp;start=0&amp;ndsp=15" TargetMode="External"/><Relationship Id="rId5" Type="http://schemas.openxmlformats.org/officeDocument/2006/relationships/image" Target="../media/image8.png"/><Relationship Id="rId4" Type="http://schemas.openxmlformats.org/officeDocument/2006/relationships/hyperlink" Target="http://www.google.com/imgres?imgurl=http://t.pimg.jp/002/314/501/1/2314501.jpg&amp;imgrefurl=http://pixta.jp/illustration/2314501&amp;h=450&amp;w=403&amp;tbnid=g8e9hKY8WtvDpM:&amp;zoom=1&amp;docid=iPZhJz2EOLrt7M&amp;hl=ja&amp;ei=SXboU7D5FIq78gWok4HoAw&amp;tbm=isch&amp;ved=0CB0QMygCMAI&amp;iact=rc&amp;uact=3&amp;dur=191&amp;page=1&amp;start=0&amp;ndsp=15"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76200</xdr:rowOff>
    </xdr:from>
    <xdr:to>
      <xdr:col>6</xdr:col>
      <xdr:colOff>28575</xdr:colOff>
      <xdr:row>29</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37</xdr:row>
      <xdr:rowOff>0</xdr:rowOff>
    </xdr:from>
    <xdr:to>
      <xdr:col>10</xdr:col>
      <xdr:colOff>50165</xdr:colOff>
      <xdr:row>37</xdr:row>
      <xdr:rowOff>12065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555811</xdr:colOff>
      <xdr:row>0</xdr:row>
      <xdr:rowOff>53786</xdr:rowOff>
    </xdr:from>
    <xdr:to>
      <xdr:col>19</xdr:col>
      <xdr:colOff>394448</xdr:colOff>
      <xdr:row>53</xdr:row>
      <xdr:rowOff>403410</xdr:rowOff>
    </xdr:to>
    <xdr:grpSp>
      <xdr:nvGrpSpPr>
        <xdr:cNvPr id="10" name="グループ化 9">
          <a:extLst>
            <a:ext uri="{FF2B5EF4-FFF2-40B4-BE49-F238E27FC236}">
              <a16:creationId xmlns:a16="http://schemas.microsoft.com/office/drawing/2014/main" id="{20698524-3111-7D4B-57CE-EE1F2D0128A0}"/>
            </a:ext>
          </a:extLst>
        </xdr:cNvPr>
        <xdr:cNvGrpSpPr/>
      </xdr:nvGrpSpPr>
      <xdr:grpSpPr>
        <a:xfrm>
          <a:off x="555811" y="53786"/>
          <a:ext cx="11098308" cy="11358283"/>
          <a:chOff x="555811" y="53786"/>
          <a:chExt cx="11098308" cy="11358283"/>
        </a:xfrm>
      </xdr:grpSpPr>
      <xdr:pic>
        <xdr:nvPicPr>
          <xdr:cNvPr id="6" name="図 5">
            <a:extLst>
              <a:ext uri="{FF2B5EF4-FFF2-40B4-BE49-F238E27FC236}">
                <a16:creationId xmlns:a16="http://schemas.microsoft.com/office/drawing/2014/main" id="{FB339209-66EA-36F7-09E0-D3ADAEF4673A}"/>
              </a:ext>
            </a:extLst>
          </xdr:cNvPr>
          <xdr:cNvPicPr>
            <a:picLocks noChangeAspect="1"/>
          </xdr:cNvPicPr>
        </xdr:nvPicPr>
        <xdr:blipFill>
          <a:blip xmlns:r="http://schemas.openxmlformats.org/officeDocument/2006/relationships" r:embed="rId1"/>
          <a:stretch>
            <a:fillRect/>
          </a:stretch>
        </xdr:blipFill>
        <xdr:spPr>
          <a:xfrm>
            <a:off x="555811" y="53786"/>
            <a:ext cx="11096089" cy="6221507"/>
          </a:xfrm>
          <a:prstGeom prst="rect">
            <a:avLst/>
          </a:prstGeom>
        </xdr:spPr>
      </xdr:pic>
      <xdr:pic>
        <xdr:nvPicPr>
          <xdr:cNvPr id="7" name="図 6">
            <a:extLst>
              <a:ext uri="{FF2B5EF4-FFF2-40B4-BE49-F238E27FC236}">
                <a16:creationId xmlns:a16="http://schemas.microsoft.com/office/drawing/2014/main" id="{EC1CE031-8459-9E45-E2A5-DDC53C311013}"/>
              </a:ext>
            </a:extLst>
          </xdr:cNvPr>
          <xdr:cNvPicPr>
            <a:picLocks noChangeAspect="1"/>
          </xdr:cNvPicPr>
        </xdr:nvPicPr>
        <xdr:blipFill>
          <a:blip xmlns:r="http://schemas.openxmlformats.org/officeDocument/2006/relationships" r:embed="rId2"/>
          <a:stretch>
            <a:fillRect/>
          </a:stretch>
        </xdr:blipFill>
        <xdr:spPr>
          <a:xfrm>
            <a:off x="4527179" y="6293978"/>
            <a:ext cx="7126940" cy="5118091"/>
          </a:xfrm>
          <a:prstGeom prst="rect">
            <a:avLst/>
          </a:prstGeom>
        </xdr:spPr>
      </xdr:pic>
      <xdr:pic>
        <xdr:nvPicPr>
          <xdr:cNvPr id="8" name="図 7">
            <a:extLst>
              <a:ext uri="{FF2B5EF4-FFF2-40B4-BE49-F238E27FC236}">
                <a16:creationId xmlns:a16="http://schemas.microsoft.com/office/drawing/2014/main" id="{824C61BB-5672-4030-2692-5036D6B6B74F}"/>
              </a:ext>
            </a:extLst>
          </xdr:cNvPr>
          <xdr:cNvPicPr>
            <a:picLocks noChangeAspect="1"/>
          </xdr:cNvPicPr>
        </xdr:nvPicPr>
        <xdr:blipFill>
          <a:blip xmlns:r="http://schemas.openxmlformats.org/officeDocument/2006/relationships" r:embed="rId3"/>
          <a:stretch>
            <a:fillRect/>
          </a:stretch>
        </xdr:blipFill>
        <xdr:spPr>
          <a:xfrm>
            <a:off x="2286000" y="5862917"/>
            <a:ext cx="2143424" cy="352474"/>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15552</xdr:colOff>
      <xdr:row>4</xdr:row>
      <xdr:rowOff>0</xdr:rowOff>
    </xdr:from>
    <xdr:to>
      <xdr:col>13</xdr:col>
      <xdr:colOff>124408</xdr:colOff>
      <xdr:row>17</xdr:row>
      <xdr:rowOff>489857</xdr:rowOff>
    </xdr:to>
    <xdr:pic>
      <xdr:nvPicPr>
        <xdr:cNvPr id="68" name="図 67" descr="感染性胃腸炎患者報告数　直近5シーズン">
          <a:extLst>
            <a:ext uri="{FF2B5EF4-FFF2-40B4-BE49-F238E27FC236}">
              <a16:creationId xmlns:a16="http://schemas.microsoft.com/office/drawing/2014/main" id="{DD5ACBFD-AB5A-8933-9034-B1E1679914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556450" y="979714"/>
          <a:ext cx="7324529" cy="2791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487679</xdr:colOff>
      <xdr:row>9</xdr:row>
      <xdr:rowOff>137139</xdr:rowOff>
    </xdr:from>
    <xdr:to>
      <xdr:col>13</xdr:col>
      <xdr:colOff>304800</xdr:colOff>
      <xdr:row>16</xdr:row>
      <xdr:rowOff>68563</xdr:rowOff>
    </xdr:to>
    <xdr:grpSp>
      <xdr:nvGrpSpPr>
        <xdr:cNvPr id="3" name="グループ化 4">
          <a:extLst>
            <a:ext uri="{FF2B5EF4-FFF2-40B4-BE49-F238E27FC236}">
              <a16:creationId xmlns:a16="http://schemas.microsoft.com/office/drawing/2014/main" id="{61AB0240-66CD-4792-82E4-1225C2B6728B}"/>
            </a:ext>
          </a:extLst>
        </xdr:cNvPr>
        <xdr:cNvGrpSpPr>
          <a:grpSpLocks/>
        </xdr:cNvGrpSpPr>
      </xdr:nvGrpSpPr>
      <xdr:grpSpPr bwMode="auto">
        <a:xfrm>
          <a:off x="5028577" y="1972159"/>
          <a:ext cx="7032794" cy="1128853"/>
          <a:chOff x="15480370" y="3871792"/>
          <a:chExt cx="7209369" cy="987253"/>
        </a:xfrm>
      </xdr:grpSpPr>
      <xdr:cxnSp macro="">
        <xdr:nvCxnSpPr>
          <xdr:cNvPr id="4" name="直線コネクタ 153">
            <a:extLst>
              <a:ext uri="{FF2B5EF4-FFF2-40B4-BE49-F238E27FC236}">
                <a16:creationId xmlns:a16="http://schemas.microsoft.com/office/drawing/2014/main" id="{99F8F55A-487B-4516-8A2D-22633CCBB0BC}"/>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5" name="直線コネクタ 153">
            <a:extLst>
              <a:ext uri="{FF2B5EF4-FFF2-40B4-BE49-F238E27FC236}">
                <a16:creationId xmlns:a16="http://schemas.microsoft.com/office/drawing/2014/main" id="{5DF74CB2-E763-467C-BBBF-850376D1C7FA}"/>
              </a:ext>
            </a:extLst>
          </xdr:cNvPr>
          <xdr:cNvCxnSpPr>
            <a:cxnSpLocks noChangeShapeType="1"/>
          </xdr:cNvCxnSpPr>
        </xdr:nvCxnSpPr>
        <xdr:spPr bwMode="auto">
          <a:xfrm>
            <a:off x="15526115" y="4651508"/>
            <a:ext cx="6959044" cy="38782"/>
          </a:xfrm>
          <a:prstGeom prst="line">
            <a:avLst/>
          </a:prstGeom>
          <a:noFill/>
          <a:ln w="9525" algn="ctr">
            <a:solidFill>
              <a:schemeClr val="tx1"/>
            </a:solidFill>
            <a:prstDash val="sysDash"/>
            <a:round/>
            <a:headEnd/>
            <a:tailEnd/>
          </a:ln>
        </xdr:spPr>
      </xdr:cxnSp>
      <xdr:cxnSp macro="">
        <xdr:nvCxnSpPr>
          <xdr:cNvPr id="6" name="直線コネクタ 153">
            <a:extLst>
              <a:ext uri="{FF2B5EF4-FFF2-40B4-BE49-F238E27FC236}">
                <a16:creationId xmlns:a16="http://schemas.microsoft.com/office/drawing/2014/main" id="{9B26C330-3774-409B-A3CA-A03319A58FFA}"/>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 name="直線コネクタ 153">
            <a:extLst>
              <a:ext uri="{FF2B5EF4-FFF2-40B4-BE49-F238E27FC236}">
                <a16:creationId xmlns:a16="http://schemas.microsoft.com/office/drawing/2014/main" id="{781B2B20-05AC-4F23-9459-005DCA279508}"/>
              </a:ext>
            </a:extLst>
          </xdr:cNvPr>
          <xdr:cNvCxnSpPr>
            <a:cxnSpLocks noChangeShapeType="1"/>
          </xdr:cNvCxnSpPr>
        </xdr:nvCxnSpPr>
        <xdr:spPr bwMode="auto">
          <a:xfrm flipV="1">
            <a:off x="15630977" y="4171099"/>
            <a:ext cx="7054374" cy="9695"/>
          </a:xfrm>
          <a:prstGeom prst="line">
            <a:avLst/>
          </a:prstGeom>
          <a:noFill/>
          <a:ln w="6350" algn="ctr">
            <a:solidFill>
              <a:srgbClr val="000000"/>
            </a:solidFill>
            <a:prstDash val="dash"/>
            <a:round/>
            <a:headEnd/>
            <a:tailEnd/>
          </a:ln>
        </xdr:spPr>
      </xdr:cxnSp>
      <xdr:cxnSp macro="">
        <xdr:nvCxnSpPr>
          <xdr:cNvPr id="8" name="直線コネクタ 153">
            <a:extLst>
              <a:ext uri="{FF2B5EF4-FFF2-40B4-BE49-F238E27FC236}">
                <a16:creationId xmlns:a16="http://schemas.microsoft.com/office/drawing/2014/main" id="{6E7EC974-79D1-4204-AE45-F76E9F19174B}"/>
              </a:ext>
            </a:extLst>
          </xdr:cNvPr>
          <xdr:cNvCxnSpPr>
            <a:cxnSpLocks noChangeShapeType="1"/>
          </xdr:cNvCxnSpPr>
        </xdr:nvCxnSpPr>
        <xdr:spPr bwMode="auto">
          <a:xfrm>
            <a:off x="15480370" y="4470969"/>
            <a:ext cx="7209369" cy="2736"/>
          </a:xfrm>
          <a:prstGeom prst="line">
            <a:avLst/>
          </a:prstGeom>
          <a:noFill/>
          <a:ln w="19050" algn="ctr">
            <a:solidFill>
              <a:srgbClr val="FF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9" name="Text Box 435">
          <a:extLst>
            <a:ext uri="{FF2B5EF4-FFF2-40B4-BE49-F238E27FC236}">
              <a16:creationId xmlns:a16="http://schemas.microsoft.com/office/drawing/2014/main" id="{285A2B2C-5EFD-41E6-9CAF-35C24FDBF8C8}"/>
            </a:ext>
          </a:extLst>
        </xdr:cNvPr>
        <xdr:cNvSpPr txBox="1">
          <a:spLocks noChangeArrowheads="1"/>
        </xdr:cNvSpPr>
      </xdr:nvSpPr>
      <xdr:spPr bwMode="auto">
        <a:xfrm>
          <a:off x="5514975" y="554656"/>
          <a:ext cx="609242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レベル </a:t>
          </a:r>
          <a:r>
            <a:rPr lang="en-US" altLang="ja-JP" sz="1200" b="1" i="0" u="none" strike="noStrike" baseline="0">
              <a:solidFill>
                <a:srgbClr val="FF0000"/>
              </a:solidFill>
              <a:latin typeface="ＭＳ Ｐゴシック"/>
              <a:ea typeface="ＭＳ Ｐゴシック"/>
            </a:rPr>
            <a:t>1</a:t>
          </a:r>
          <a:r>
            <a:rPr lang="en-US" altLang="ja-JP"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 </a:t>
          </a:r>
          <a:r>
            <a:rPr lang="ja-JP" altLang="en-US" sz="1200" b="1" i="0" u="none" strike="noStrike" baseline="0">
              <a:solidFill>
                <a:srgbClr val="FF0000"/>
              </a:solidFill>
              <a:latin typeface="ＭＳ Ｐゴシック"/>
              <a:ea typeface="ＭＳ Ｐゴシック"/>
            </a:rPr>
            <a:t> 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800" b="1" i="0" u="none" strike="noStrike" baseline="0">
              <a:solidFill>
                <a:srgbClr val="FF0000"/>
              </a:solidFill>
              <a:latin typeface="ＭＳ Ｐゴシック"/>
              <a:ea typeface="ＭＳ Ｐゴシック"/>
            </a:rPr>
            <a:t>1</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2.87</a:t>
          </a:r>
          <a:endParaRPr lang="ja-JP" altLang="en-US" sz="2000" b="1" i="0" u="none" strike="noStrike" baseline="0">
            <a:solidFill>
              <a:srgbClr val="FF0000"/>
            </a:solidFill>
            <a:latin typeface="ＭＳ Ｐゴシック"/>
            <a:ea typeface="ＭＳ Ｐゴシック"/>
          </a:endParaRPr>
        </a:p>
        <a:p>
          <a:pPr algn="ctr" rtl="0">
            <a:defRPr sz="1000"/>
          </a:pPr>
          <a:endParaRPr lang="en-US" altLang="ja-JP" sz="1000" b="0" i="0" u="none" strike="noStrike" baseline="0">
            <a:solidFill>
              <a:sysClr val="windowText" lastClr="000000"/>
            </a:solidFill>
            <a:effectLst/>
            <a:latin typeface="+mn-lt"/>
            <a:ea typeface="+mn-ea"/>
            <a:cs typeface="+mn-cs"/>
          </a:endParaRPr>
        </a:p>
        <a:p>
          <a:pPr algn="ctr" rtl="0">
            <a:defRPr sz="1000"/>
          </a:pPr>
          <a:r>
            <a:rPr lang="ja-JP" altLang="en-US"/>
            <a:t> </a:t>
          </a:r>
          <a:endParaRPr lang="ja-JP" altLang="en-US" sz="1000" b="0" i="0" u="none" strike="noStrike" baseline="0">
            <a:solidFill>
              <a:sysClr val="windowText" lastClr="000000"/>
            </a:solidFill>
            <a:effectLst/>
            <a:latin typeface="+mn-lt"/>
            <a:ea typeface="+mn-ea"/>
            <a:cs typeface="+mn-cs"/>
          </a:endParaRP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10" name="右矢印 4">
          <a:extLst>
            <a:ext uri="{FF2B5EF4-FFF2-40B4-BE49-F238E27FC236}">
              <a16:creationId xmlns:a16="http://schemas.microsoft.com/office/drawing/2014/main" id="{BB9A530A-E1A8-4D2A-821A-A787279950C2}"/>
            </a:ext>
          </a:extLst>
        </xdr:cNvPr>
        <xdr:cNvSpPr/>
      </xdr:nvSpPr>
      <xdr:spPr>
        <a:xfrm>
          <a:off x="2025014" y="181927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521836</xdr:colOff>
      <xdr:row>4</xdr:row>
      <xdr:rowOff>101082</xdr:rowOff>
    </xdr:from>
    <xdr:to>
      <xdr:col>12</xdr:col>
      <xdr:colOff>655564</xdr:colOff>
      <xdr:row>8</xdr:row>
      <xdr:rowOff>15734</xdr:rowOff>
    </xdr:to>
    <xdr:sp macro="" textlink="">
      <xdr:nvSpPr>
        <xdr:cNvPr id="11" name="線吹き出し 2 (枠付き) 14">
          <a:extLst>
            <a:ext uri="{FF2B5EF4-FFF2-40B4-BE49-F238E27FC236}">
              <a16:creationId xmlns:a16="http://schemas.microsoft.com/office/drawing/2014/main" id="{76056B01-D9F9-4167-BF91-EEAC187535F7}"/>
            </a:ext>
          </a:extLst>
        </xdr:cNvPr>
        <xdr:cNvSpPr/>
      </xdr:nvSpPr>
      <xdr:spPr bwMode="auto">
        <a:xfrm>
          <a:off x="8888285" y="1080796"/>
          <a:ext cx="2598565" cy="598897"/>
        </a:xfrm>
        <a:prstGeom prst="borderCallout2">
          <a:avLst>
            <a:gd name="adj1" fmla="val 50645"/>
            <a:gd name="adj2" fmla="val -406"/>
            <a:gd name="adj3" fmla="val 54689"/>
            <a:gd name="adj4" fmla="val -85688"/>
            <a:gd name="adj5" fmla="val 301060"/>
            <a:gd name="adj6" fmla="val -131962"/>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ノロウイルス今週のニュース</a:t>
          </a:r>
        </a:p>
        <a:p>
          <a:pPr algn="l" rtl="0">
            <a:defRPr sz="1000"/>
          </a:pPr>
          <a:r>
            <a:rPr lang="ja-JP" altLang="en-US" sz="1400" b="1" i="0" u="none" strike="noStrike" baseline="0">
              <a:solidFill>
                <a:srgbClr val="FF0000"/>
              </a:solidFill>
              <a:latin typeface="ＭＳ Ｐゴシック"/>
              <a:ea typeface="ＭＳ Ｐゴシック"/>
            </a:rPr>
            <a:t>今週ですが、</a:t>
          </a:r>
          <a:r>
            <a:rPr lang="ja-JP" altLang="en-US" sz="1600" b="1" i="0" u="none" strike="noStrike" baseline="0">
              <a:solidFill>
                <a:srgbClr val="FF0000"/>
              </a:solidFill>
              <a:latin typeface="ＭＳ Ｐゴシック"/>
              <a:ea typeface="ＭＳ Ｐゴシック"/>
            </a:rPr>
            <a:t>全国で</a:t>
          </a:r>
          <a:r>
            <a:rPr lang="en-US" altLang="ja-JP" sz="1600" b="1" i="0" u="none" strike="noStrike" baseline="0">
              <a:solidFill>
                <a:srgbClr val="FF0000"/>
              </a:solidFill>
              <a:latin typeface="ＭＳ Ｐゴシック"/>
              <a:ea typeface="ＭＳ Ｐゴシック"/>
            </a:rPr>
            <a:t>0</a:t>
          </a:r>
          <a:r>
            <a:rPr lang="ja-JP" altLang="en-US" sz="1600" b="1" i="0" u="none" strike="noStrike" baseline="0">
              <a:solidFill>
                <a:srgbClr val="FF0000"/>
              </a:solidFill>
              <a:latin typeface="ＭＳ Ｐゴシック"/>
              <a:ea typeface="ＭＳ Ｐゴシック"/>
            </a:rPr>
            <a:t>件</a:t>
          </a:r>
          <a:endParaRPr lang="en-US" altLang="ja-JP" sz="1600" b="1" i="0" u="none" strike="noStrike" baseline="0">
            <a:solidFill>
              <a:srgbClr val="FF0000"/>
            </a:solidFill>
            <a:latin typeface="ＭＳ Ｐゴシック"/>
            <a:ea typeface="ＭＳ Ｐゴシック"/>
          </a:endParaRPr>
        </a:p>
      </xdr:txBody>
    </xdr:sp>
    <xdr:clientData/>
  </xdr:twoCellAnchor>
  <xdr:twoCellAnchor>
    <xdr:from>
      <xdr:col>7</xdr:col>
      <xdr:colOff>701644</xdr:colOff>
      <xdr:row>13</xdr:row>
      <xdr:rowOff>169204</xdr:rowOff>
    </xdr:from>
    <xdr:to>
      <xdr:col>7</xdr:col>
      <xdr:colOff>1027600</xdr:colOff>
      <xdr:row>15</xdr:row>
      <xdr:rowOff>138723</xdr:rowOff>
    </xdr:to>
    <xdr:sp macro="" textlink="">
      <xdr:nvSpPr>
        <xdr:cNvPr id="12" name="円/楕円 17">
          <a:extLst>
            <a:ext uri="{FF2B5EF4-FFF2-40B4-BE49-F238E27FC236}">
              <a16:creationId xmlns:a16="http://schemas.microsoft.com/office/drawing/2014/main" id="{26CB123A-9358-4833-A988-B4FD20522346}"/>
            </a:ext>
          </a:extLst>
        </xdr:cNvPr>
        <xdr:cNvSpPr>
          <a:spLocks noChangeArrowheads="1"/>
        </xdr:cNvSpPr>
      </xdr:nvSpPr>
      <xdr:spPr bwMode="auto">
        <a:xfrm>
          <a:off x="5242542" y="2688469"/>
          <a:ext cx="325956" cy="311642"/>
        </a:xfrm>
        <a:prstGeom prst="ellipse">
          <a:avLst/>
        </a:prstGeom>
        <a:noFill/>
        <a:ln w="25400" algn="ctr">
          <a:solidFill>
            <a:srgbClr val="000000"/>
          </a:solidFill>
          <a:round/>
          <a:headEnd/>
          <a:tailEnd/>
        </a:ln>
      </xdr:spPr>
    </xdr:sp>
    <xdr:clientData/>
  </xdr:twoCellAnchor>
  <xdr:twoCellAnchor editAs="oneCell">
    <xdr:from>
      <xdr:col>4</xdr:col>
      <xdr:colOff>0</xdr:colOff>
      <xdr:row>69</xdr:row>
      <xdr:rowOff>0</xdr:rowOff>
    </xdr:from>
    <xdr:to>
      <xdr:col>4</xdr:col>
      <xdr:colOff>45720</xdr:colOff>
      <xdr:row>69</xdr:row>
      <xdr:rowOff>7620</xdr:rowOff>
    </xdr:to>
    <xdr:pic>
      <xdr:nvPicPr>
        <xdr:cNvPr id="18" name="図 17">
          <a:extLst>
            <a:ext uri="{FF2B5EF4-FFF2-40B4-BE49-F238E27FC236}">
              <a16:creationId xmlns:a16="http://schemas.microsoft.com/office/drawing/2014/main" id="{7CB4DA9F-1B04-4EF3-99C7-A9090BC270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9" name="図 18">
          <a:extLst>
            <a:ext uri="{FF2B5EF4-FFF2-40B4-BE49-F238E27FC236}">
              <a16:creationId xmlns:a16="http://schemas.microsoft.com/office/drawing/2014/main" id="{208194EA-FBC2-4047-BA77-494FAAF342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0" name="図 19">
          <a:extLst>
            <a:ext uri="{FF2B5EF4-FFF2-40B4-BE49-F238E27FC236}">
              <a16:creationId xmlns:a16="http://schemas.microsoft.com/office/drawing/2014/main" id="{03D950EE-8196-4739-AF66-F13AF36FDA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1" name="図 20">
          <a:extLst>
            <a:ext uri="{FF2B5EF4-FFF2-40B4-BE49-F238E27FC236}">
              <a16:creationId xmlns:a16="http://schemas.microsoft.com/office/drawing/2014/main" id="{491353A3-CC01-4949-85EC-1A0A640F52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2" name="図 21">
          <a:extLst>
            <a:ext uri="{FF2B5EF4-FFF2-40B4-BE49-F238E27FC236}">
              <a16:creationId xmlns:a16="http://schemas.microsoft.com/office/drawing/2014/main" id="{5569E63F-0160-4666-AC52-18244311A7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3" name="図 22">
          <a:extLst>
            <a:ext uri="{FF2B5EF4-FFF2-40B4-BE49-F238E27FC236}">
              <a16:creationId xmlns:a16="http://schemas.microsoft.com/office/drawing/2014/main" id="{345405F4-606A-4911-AA46-B9ED0E802C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4" name="図 23">
          <a:extLst>
            <a:ext uri="{FF2B5EF4-FFF2-40B4-BE49-F238E27FC236}">
              <a16:creationId xmlns:a16="http://schemas.microsoft.com/office/drawing/2014/main" id="{F57B54D6-02C2-4AE7-8292-4CE19FD8C1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 name="図 1">
          <a:extLst>
            <a:ext uri="{FF2B5EF4-FFF2-40B4-BE49-F238E27FC236}">
              <a16:creationId xmlns:a16="http://schemas.microsoft.com/office/drawing/2014/main" id="{2D16E8F2-B1AD-4ED1-A4D3-960FAA3937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4" name="図 13">
          <a:extLst>
            <a:ext uri="{FF2B5EF4-FFF2-40B4-BE49-F238E27FC236}">
              <a16:creationId xmlns:a16="http://schemas.microsoft.com/office/drawing/2014/main" id="{EB21ACAE-943D-4A31-B7F1-62A0BD139E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5" name="図 14">
          <a:extLst>
            <a:ext uri="{FF2B5EF4-FFF2-40B4-BE49-F238E27FC236}">
              <a16:creationId xmlns:a16="http://schemas.microsoft.com/office/drawing/2014/main" id="{FA10BB8C-BD8E-49FD-9A13-7E128D1B19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7" name="図 16">
          <a:extLst>
            <a:ext uri="{FF2B5EF4-FFF2-40B4-BE49-F238E27FC236}">
              <a16:creationId xmlns:a16="http://schemas.microsoft.com/office/drawing/2014/main" id="{AD2D2AB9-000A-4AEE-BBBE-31967CB0F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5" name="図 24">
          <a:extLst>
            <a:ext uri="{FF2B5EF4-FFF2-40B4-BE49-F238E27FC236}">
              <a16:creationId xmlns:a16="http://schemas.microsoft.com/office/drawing/2014/main" id="{ED1C992E-D8CA-4418-ADCA-2F0D75A5A6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6" name="図 25">
          <a:extLst>
            <a:ext uri="{FF2B5EF4-FFF2-40B4-BE49-F238E27FC236}">
              <a16:creationId xmlns:a16="http://schemas.microsoft.com/office/drawing/2014/main" id="{794C03DF-CB0A-4E11-BA7A-EFA43DEF51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7" name="図 26">
          <a:extLst>
            <a:ext uri="{FF2B5EF4-FFF2-40B4-BE49-F238E27FC236}">
              <a16:creationId xmlns:a16="http://schemas.microsoft.com/office/drawing/2014/main" id="{1A2A6859-F065-411F-86FE-D677A0895D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754380</xdr:colOff>
      <xdr:row>21</xdr:row>
      <xdr:rowOff>99060</xdr:rowOff>
    </xdr:from>
    <xdr:to>
      <xdr:col>10</xdr:col>
      <xdr:colOff>205740</xdr:colOff>
      <xdr:row>21</xdr:row>
      <xdr:rowOff>365760</xdr:rowOff>
    </xdr:to>
    <xdr:sp macro="" textlink="">
      <xdr:nvSpPr>
        <xdr:cNvPr id="30" name="テキスト ボックス 29">
          <a:extLst>
            <a:ext uri="{FF2B5EF4-FFF2-40B4-BE49-F238E27FC236}">
              <a16:creationId xmlns:a16="http://schemas.microsoft.com/office/drawing/2014/main" id="{02C65A6D-3A04-947A-2B56-E9ECE88156A7}"/>
            </a:ext>
          </a:extLst>
        </xdr:cNvPr>
        <xdr:cNvSpPr txBox="1"/>
      </xdr:nvSpPr>
      <xdr:spPr>
        <a:xfrm>
          <a:off x="8008620" y="4716780"/>
          <a:ext cx="556260" cy="2667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先週</a:t>
          </a:r>
        </a:p>
      </xdr:txBody>
    </xdr:sp>
    <xdr:clientData/>
  </xdr:twoCellAnchor>
  <xdr:twoCellAnchor>
    <xdr:from>
      <xdr:col>10</xdr:col>
      <xdr:colOff>259080</xdr:colOff>
      <xdr:row>21</xdr:row>
      <xdr:rowOff>106680</xdr:rowOff>
    </xdr:from>
    <xdr:to>
      <xdr:col>10</xdr:col>
      <xdr:colOff>838200</xdr:colOff>
      <xdr:row>21</xdr:row>
      <xdr:rowOff>373380</xdr:rowOff>
    </xdr:to>
    <xdr:sp macro="" textlink="">
      <xdr:nvSpPr>
        <xdr:cNvPr id="33" name="テキスト ボックス 32">
          <a:extLst>
            <a:ext uri="{FF2B5EF4-FFF2-40B4-BE49-F238E27FC236}">
              <a16:creationId xmlns:a16="http://schemas.microsoft.com/office/drawing/2014/main" id="{67036CB7-03DF-4E83-9651-8F18F051F9E9}"/>
            </a:ext>
          </a:extLst>
        </xdr:cNvPr>
        <xdr:cNvSpPr txBox="1"/>
      </xdr:nvSpPr>
      <xdr:spPr>
        <a:xfrm>
          <a:off x="8618220" y="4724400"/>
          <a:ext cx="579120" cy="2667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今週</a:t>
          </a:r>
        </a:p>
      </xdr:txBody>
    </xdr:sp>
    <xdr:clientData/>
  </xdr:twoCellAnchor>
  <xdr:twoCellAnchor editAs="oneCell">
    <xdr:from>
      <xdr:col>4</xdr:col>
      <xdr:colOff>0</xdr:colOff>
      <xdr:row>23</xdr:row>
      <xdr:rowOff>0</xdr:rowOff>
    </xdr:from>
    <xdr:to>
      <xdr:col>4</xdr:col>
      <xdr:colOff>45720</xdr:colOff>
      <xdr:row>23</xdr:row>
      <xdr:rowOff>7620</xdr:rowOff>
    </xdr:to>
    <xdr:pic>
      <xdr:nvPicPr>
        <xdr:cNvPr id="38" name="図 37">
          <a:extLst>
            <a:ext uri="{FF2B5EF4-FFF2-40B4-BE49-F238E27FC236}">
              <a16:creationId xmlns:a16="http://schemas.microsoft.com/office/drawing/2014/main" id="{E3FB0C9B-4FA0-4EFC-998B-3EAA57465F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39" name="図 38">
          <a:extLst>
            <a:ext uri="{FF2B5EF4-FFF2-40B4-BE49-F238E27FC236}">
              <a16:creationId xmlns:a16="http://schemas.microsoft.com/office/drawing/2014/main" id="{A58AF400-0AD0-4B90-8751-2BB14F0D0D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358588</xdr:colOff>
      <xdr:row>36</xdr:row>
      <xdr:rowOff>769470</xdr:rowOff>
    </xdr:from>
    <xdr:to>
      <xdr:col>3</xdr:col>
      <xdr:colOff>404308</xdr:colOff>
      <xdr:row>36</xdr:row>
      <xdr:rowOff>777090</xdr:rowOff>
    </xdr:to>
    <xdr:pic>
      <xdr:nvPicPr>
        <xdr:cNvPr id="40" name="図 39">
          <a:extLst>
            <a:ext uri="{FF2B5EF4-FFF2-40B4-BE49-F238E27FC236}">
              <a16:creationId xmlns:a16="http://schemas.microsoft.com/office/drawing/2014/main" id="{04C67915-B922-49AF-8C6B-F06F7F1DD5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45720</xdr:colOff>
      <xdr:row>47</xdr:row>
      <xdr:rowOff>7620</xdr:rowOff>
    </xdr:to>
    <xdr:pic>
      <xdr:nvPicPr>
        <xdr:cNvPr id="41" name="図 40">
          <a:extLst>
            <a:ext uri="{FF2B5EF4-FFF2-40B4-BE49-F238E27FC236}">
              <a16:creationId xmlns:a16="http://schemas.microsoft.com/office/drawing/2014/main" id="{2DB09E40-B22F-4534-B9A7-518A5BA941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xdr:row>
      <xdr:rowOff>0</xdr:rowOff>
    </xdr:from>
    <xdr:to>
      <xdr:col>4</xdr:col>
      <xdr:colOff>45720</xdr:colOff>
      <xdr:row>53</xdr:row>
      <xdr:rowOff>7620</xdr:rowOff>
    </xdr:to>
    <xdr:pic>
      <xdr:nvPicPr>
        <xdr:cNvPr id="42" name="図 41">
          <a:extLst>
            <a:ext uri="{FF2B5EF4-FFF2-40B4-BE49-F238E27FC236}">
              <a16:creationId xmlns:a16="http://schemas.microsoft.com/office/drawing/2014/main" id="{A95777CC-1965-4058-BB35-71304C7A1C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45720</xdr:colOff>
      <xdr:row>58</xdr:row>
      <xdr:rowOff>7620</xdr:rowOff>
    </xdr:to>
    <xdr:pic>
      <xdr:nvPicPr>
        <xdr:cNvPr id="43" name="図 42">
          <a:extLst>
            <a:ext uri="{FF2B5EF4-FFF2-40B4-BE49-F238E27FC236}">
              <a16:creationId xmlns:a16="http://schemas.microsoft.com/office/drawing/2014/main" id="{43B6D77D-722F-4EC9-BDA6-CD7177E76E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45720</xdr:colOff>
      <xdr:row>62</xdr:row>
      <xdr:rowOff>7620</xdr:rowOff>
    </xdr:to>
    <xdr:pic>
      <xdr:nvPicPr>
        <xdr:cNvPr id="44" name="図 43">
          <a:extLst>
            <a:ext uri="{FF2B5EF4-FFF2-40B4-BE49-F238E27FC236}">
              <a16:creationId xmlns:a16="http://schemas.microsoft.com/office/drawing/2014/main" id="{3D4C9275-4456-408F-BED5-D9FE53D025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358588</xdr:colOff>
      <xdr:row>37</xdr:row>
      <xdr:rowOff>769470</xdr:rowOff>
    </xdr:from>
    <xdr:ext cx="45720" cy="7620"/>
    <xdr:pic>
      <xdr:nvPicPr>
        <xdr:cNvPr id="13" name="図 12">
          <a:extLst>
            <a:ext uri="{FF2B5EF4-FFF2-40B4-BE49-F238E27FC236}">
              <a16:creationId xmlns:a16="http://schemas.microsoft.com/office/drawing/2014/main" id="{3A57D59B-9D89-4363-ADBA-8B29E9CE43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31" name="図 30">
          <a:extLst>
            <a:ext uri="{FF2B5EF4-FFF2-40B4-BE49-F238E27FC236}">
              <a16:creationId xmlns:a16="http://schemas.microsoft.com/office/drawing/2014/main" id="{19505261-9274-4683-A4D4-4D389E04B0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16" name="図 15">
          <a:extLst>
            <a:ext uri="{FF2B5EF4-FFF2-40B4-BE49-F238E27FC236}">
              <a16:creationId xmlns:a16="http://schemas.microsoft.com/office/drawing/2014/main" id="{61747D7D-116A-4685-A7F4-5A4B34D578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28" name="図 27">
          <a:extLst>
            <a:ext uri="{FF2B5EF4-FFF2-40B4-BE49-F238E27FC236}">
              <a16:creationId xmlns:a16="http://schemas.microsoft.com/office/drawing/2014/main" id="{9C89F63A-0C2D-44CC-9D80-4142F0170C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31104</xdr:colOff>
      <xdr:row>2</xdr:row>
      <xdr:rowOff>7776</xdr:rowOff>
    </xdr:from>
    <xdr:to>
      <xdr:col>6</xdr:col>
      <xdr:colOff>759252</xdr:colOff>
      <xdr:row>16</xdr:row>
      <xdr:rowOff>54429</xdr:rowOff>
    </xdr:to>
    <xdr:pic>
      <xdr:nvPicPr>
        <xdr:cNvPr id="34" name="図 33">
          <a:extLst>
            <a:ext uri="{FF2B5EF4-FFF2-40B4-BE49-F238E27FC236}">
              <a16:creationId xmlns:a16="http://schemas.microsoft.com/office/drawing/2014/main" id="{A1717D02-8048-202A-4F90-0904660B82B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92492" y="552062"/>
          <a:ext cx="1630107" cy="2534816"/>
        </a:xfrm>
        <a:prstGeom prst="rect">
          <a:avLst/>
        </a:prstGeom>
      </xdr:spPr>
    </xdr:pic>
    <xdr:clientData/>
  </xdr:twoCellAnchor>
  <xdr:twoCellAnchor editAs="oneCell">
    <xdr:from>
      <xdr:col>0</xdr:col>
      <xdr:colOff>0</xdr:colOff>
      <xdr:row>2</xdr:row>
      <xdr:rowOff>0</xdr:rowOff>
    </xdr:from>
    <xdr:to>
      <xdr:col>3</xdr:col>
      <xdr:colOff>144985</xdr:colOff>
      <xdr:row>16</xdr:row>
      <xdr:rowOff>46653</xdr:rowOff>
    </xdr:to>
    <xdr:pic>
      <xdr:nvPicPr>
        <xdr:cNvPr id="32" name="図 31">
          <a:extLst>
            <a:ext uri="{FF2B5EF4-FFF2-40B4-BE49-F238E27FC236}">
              <a16:creationId xmlns:a16="http://schemas.microsoft.com/office/drawing/2014/main" id="{C3D14574-F121-4AE6-98D0-B285B57F1835}"/>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544286"/>
          <a:ext cx="1630107" cy="2534816"/>
        </a:xfrm>
        <a:prstGeom prst="rect">
          <a:avLst/>
        </a:prstGeom>
      </xdr:spPr>
    </xdr:pic>
    <xdr:clientData/>
  </xdr:twoCellAnchor>
  <xdr:oneCellAnchor>
    <xdr:from>
      <xdr:col>5</xdr:col>
      <xdr:colOff>0</xdr:colOff>
      <xdr:row>69</xdr:row>
      <xdr:rowOff>0</xdr:rowOff>
    </xdr:from>
    <xdr:ext cx="45720" cy="7620"/>
    <xdr:pic>
      <xdr:nvPicPr>
        <xdr:cNvPr id="29" name="図 28">
          <a:extLst>
            <a:ext uri="{FF2B5EF4-FFF2-40B4-BE49-F238E27FC236}">
              <a16:creationId xmlns:a16="http://schemas.microsoft.com/office/drawing/2014/main" id="{550164BA-3ABC-42ED-ACC9-07CCFCD522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36" name="図 35">
          <a:extLst>
            <a:ext uri="{FF2B5EF4-FFF2-40B4-BE49-F238E27FC236}">
              <a16:creationId xmlns:a16="http://schemas.microsoft.com/office/drawing/2014/main" id="{6BC65310-B27F-47DF-B66F-64F6801BB3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37" name="図 36">
          <a:extLst>
            <a:ext uri="{FF2B5EF4-FFF2-40B4-BE49-F238E27FC236}">
              <a16:creationId xmlns:a16="http://schemas.microsoft.com/office/drawing/2014/main" id="{E929A0B5-F69C-4E61-B5FA-8E334F8624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5" name="図 44">
          <a:extLst>
            <a:ext uri="{FF2B5EF4-FFF2-40B4-BE49-F238E27FC236}">
              <a16:creationId xmlns:a16="http://schemas.microsoft.com/office/drawing/2014/main" id="{14787536-E9EF-4D09-BA30-21AE684BC8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6" name="図 45">
          <a:extLst>
            <a:ext uri="{FF2B5EF4-FFF2-40B4-BE49-F238E27FC236}">
              <a16:creationId xmlns:a16="http://schemas.microsoft.com/office/drawing/2014/main" id="{0D5CCC66-B548-436F-A91E-71C5A4ED00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7" name="図 46">
          <a:extLst>
            <a:ext uri="{FF2B5EF4-FFF2-40B4-BE49-F238E27FC236}">
              <a16:creationId xmlns:a16="http://schemas.microsoft.com/office/drawing/2014/main" id="{E9879E01-A516-4DD7-A429-1550EA472E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8" name="図 47">
          <a:extLst>
            <a:ext uri="{FF2B5EF4-FFF2-40B4-BE49-F238E27FC236}">
              <a16:creationId xmlns:a16="http://schemas.microsoft.com/office/drawing/2014/main" id="{2E8073A6-461F-4E74-9E49-3DE037F703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49" name="図 48">
          <a:extLst>
            <a:ext uri="{FF2B5EF4-FFF2-40B4-BE49-F238E27FC236}">
              <a16:creationId xmlns:a16="http://schemas.microsoft.com/office/drawing/2014/main" id="{D46EFE26-25A4-4C83-B258-BF35C22825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0" name="図 49">
          <a:extLst>
            <a:ext uri="{FF2B5EF4-FFF2-40B4-BE49-F238E27FC236}">
              <a16:creationId xmlns:a16="http://schemas.microsoft.com/office/drawing/2014/main" id="{B3508170-2062-4442-936E-5B534BAEBF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1" name="図 50">
          <a:extLst>
            <a:ext uri="{FF2B5EF4-FFF2-40B4-BE49-F238E27FC236}">
              <a16:creationId xmlns:a16="http://schemas.microsoft.com/office/drawing/2014/main" id="{6CF1EC18-9141-4F73-85CD-48E5020308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2" name="図 51">
          <a:extLst>
            <a:ext uri="{FF2B5EF4-FFF2-40B4-BE49-F238E27FC236}">
              <a16:creationId xmlns:a16="http://schemas.microsoft.com/office/drawing/2014/main" id="{095E9CCD-D5B8-4874-8C78-503938BAA8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3" name="図 52">
          <a:extLst>
            <a:ext uri="{FF2B5EF4-FFF2-40B4-BE49-F238E27FC236}">
              <a16:creationId xmlns:a16="http://schemas.microsoft.com/office/drawing/2014/main" id="{C89B616C-DADF-4297-AD41-06B1D20DEF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4" name="図 53">
          <a:extLst>
            <a:ext uri="{FF2B5EF4-FFF2-40B4-BE49-F238E27FC236}">
              <a16:creationId xmlns:a16="http://schemas.microsoft.com/office/drawing/2014/main" id="{3EE27F0B-D664-4FB8-BB1E-B6CD6E6B10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69</xdr:row>
      <xdr:rowOff>0</xdr:rowOff>
    </xdr:from>
    <xdr:ext cx="45720" cy="7620"/>
    <xdr:pic>
      <xdr:nvPicPr>
        <xdr:cNvPr id="55" name="図 54">
          <a:extLst>
            <a:ext uri="{FF2B5EF4-FFF2-40B4-BE49-F238E27FC236}">
              <a16:creationId xmlns:a16="http://schemas.microsoft.com/office/drawing/2014/main" id="{5E297243-3668-4492-8EBD-0807F933FA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52025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23</xdr:row>
      <xdr:rowOff>0</xdr:rowOff>
    </xdr:from>
    <xdr:ext cx="45720" cy="7620"/>
    <xdr:pic>
      <xdr:nvPicPr>
        <xdr:cNvPr id="56" name="図 55">
          <a:extLst>
            <a:ext uri="{FF2B5EF4-FFF2-40B4-BE49-F238E27FC236}">
              <a16:creationId xmlns:a16="http://schemas.microsoft.com/office/drawing/2014/main" id="{4E7C3126-0B62-4493-89E6-AD2477DFF9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617375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29</xdr:row>
      <xdr:rowOff>0</xdr:rowOff>
    </xdr:from>
    <xdr:ext cx="45720" cy="7620"/>
    <xdr:pic>
      <xdr:nvPicPr>
        <xdr:cNvPr id="57" name="図 56">
          <a:extLst>
            <a:ext uri="{FF2B5EF4-FFF2-40B4-BE49-F238E27FC236}">
              <a16:creationId xmlns:a16="http://schemas.microsoft.com/office/drawing/2014/main" id="{D2CFD870-3759-4F4C-9219-37ED77F895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1233973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xdr:row>
      <xdr:rowOff>0</xdr:rowOff>
    </xdr:from>
    <xdr:ext cx="45720" cy="7620"/>
    <xdr:pic>
      <xdr:nvPicPr>
        <xdr:cNvPr id="58" name="図 57">
          <a:extLst>
            <a:ext uri="{FF2B5EF4-FFF2-40B4-BE49-F238E27FC236}">
              <a16:creationId xmlns:a16="http://schemas.microsoft.com/office/drawing/2014/main" id="{AEA3E453-ADD2-42A7-8C64-B923F641FD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3068993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53</xdr:row>
      <xdr:rowOff>0</xdr:rowOff>
    </xdr:from>
    <xdr:ext cx="45720" cy="7620"/>
    <xdr:pic>
      <xdr:nvPicPr>
        <xdr:cNvPr id="59" name="図 58">
          <a:extLst>
            <a:ext uri="{FF2B5EF4-FFF2-40B4-BE49-F238E27FC236}">
              <a16:creationId xmlns:a16="http://schemas.microsoft.com/office/drawing/2014/main" id="{6DD7DCF5-0544-4E1A-B630-0854DD6BB2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36630429"/>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58</xdr:row>
      <xdr:rowOff>0</xdr:rowOff>
    </xdr:from>
    <xdr:ext cx="45720" cy="7620"/>
    <xdr:pic>
      <xdr:nvPicPr>
        <xdr:cNvPr id="60" name="図 59">
          <a:extLst>
            <a:ext uri="{FF2B5EF4-FFF2-40B4-BE49-F238E27FC236}">
              <a16:creationId xmlns:a16="http://schemas.microsoft.com/office/drawing/2014/main" id="{51A6C239-A701-492B-9F69-EBDD546731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41070245"/>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62</xdr:row>
      <xdr:rowOff>0</xdr:rowOff>
    </xdr:from>
    <xdr:ext cx="45720" cy="7620"/>
    <xdr:pic>
      <xdr:nvPicPr>
        <xdr:cNvPr id="61" name="図 60">
          <a:extLst>
            <a:ext uri="{FF2B5EF4-FFF2-40B4-BE49-F238E27FC236}">
              <a16:creationId xmlns:a16="http://schemas.microsoft.com/office/drawing/2014/main" id="{52C3E77E-D8CE-4350-BBA6-BC860DD576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9429" y="44996878"/>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35" name="図 34">
          <a:extLst>
            <a:ext uri="{FF2B5EF4-FFF2-40B4-BE49-F238E27FC236}">
              <a16:creationId xmlns:a16="http://schemas.microsoft.com/office/drawing/2014/main" id="{137CC7FA-74FC-4A04-B4ED-2727715BF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2" name="図 61">
          <a:extLst>
            <a:ext uri="{FF2B5EF4-FFF2-40B4-BE49-F238E27FC236}">
              <a16:creationId xmlns:a16="http://schemas.microsoft.com/office/drawing/2014/main" id="{4C979020-6F78-4D09-A475-315DC152C5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3" name="図 62">
          <a:extLst>
            <a:ext uri="{FF2B5EF4-FFF2-40B4-BE49-F238E27FC236}">
              <a16:creationId xmlns:a16="http://schemas.microsoft.com/office/drawing/2014/main" id="{73FE766B-A692-4AC4-8BE0-FB1DC08DB2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4" name="図 63">
          <a:extLst>
            <a:ext uri="{FF2B5EF4-FFF2-40B4-BE49-F238E27FC236}">
              <a16:creationId xmlns:a16="http://schemas.microsoft.com/office/drawing/2014/main" id="{1F246A63-6116-4096-91D3-F4FB859B91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5" name="図 64">
          <a:extLst>
            <a:ext uri="{FF2B5EF4-FFF2-40B4-BE49-F238E27FC236}">
              <a16:creationId xmlns:a16="http://schemas.microsoft.com/office/drawing/2014/main" id="{CC12C8E7-31DB-4814-9321-B9C28571E4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39</xdr:row>
      <xdr:rowOff>769470</xdr:rowOff>
    </xdr:from>
    <xdr:ext cx="45720" cy="7620"/>
    <xdr:pic>
      <xdr:nvPicPr>
        <xdr:cNvPr id="67" name="図 66">
          <a:extLst>
            <a:ext uri="{FF2B5EF4-FFF2-40B4-BE49-F238E27FC236}">
              <a16:creationId xmlns:a16="http://schemas.microsoft.com/office/drawing/2014/main" id="{EE352F92-3108-42C2-B197-E8BB3D68B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3710" y="2232318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8</xdr:col>
      <xdr:colOff>0</xdr:colOff>
      <xdr:row>15</xdr:row>
      <xdr:rowOff>0</xdr:rowOff>
    </xdr:from>
    <xdr:ext cx="304800" cy="304299"/>
    <xdr:sp macro="" textlink="">
      <xdr:nvSpPr>
        <xdr:cNvPr id="2" name="AutoShape 73"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1"/>
          <a:extLst>
            <a:ext uri="{FF2B5EF4-FFF2-40B4-BE49-F238E27FC236}">
              <a16:creationId xmlns:a16="http://schemas.microsoft.com/office/drawing/2014/main" id="{B2C77F37-A009-469E-87EB-E7BAD0237447}"/>
            </a:ext>
          </a:extLst>
        </xdr:cNvPr>
        <xdr:cNvSpPr>
          <a:spLocks noChangeAspect="1" noChangeArrowheads="1"/>
        </xdr:cNvSpPr>
      </xdr:nvSpPr>
      <xdr:spPr bwMode="auto">
        <a:xfrm>
          <a:off x="4655820" y="3962400"/>
          <a:ext cx="304800" cy="304299"/>
        </a:xfrm>
        <a:prstGeom prst="rect">
          <a:avLst/>
        </a:prstGeom>
        <a:noFill/>
        <a:ln w="9525">
          <a:noFill/>
          <a:miter lim="800000"/>
          <a:headEnd/>
          <a:tailEnd/>
        </a:ln>
      </xdr:spPr>
    </xdr:sp>
    <xdr:clientData/>
  </xdr:oneCellAnchor>
  <xdr:twoCellAnchor>
    <xdr:from>
      <xdr:col>5</xdr:col>
      <xdr:colOff>180975</xdr:colOff>
      <xdr:row>7</xdr:row>
      <xdr:rowOff>38100</xdr:rowOff>
    </xdr:from>
    <xdr:to>
      <xdr:col>6</xdr:col>
      <xdr:colOff>409575</xdr:colOff>
      <xdr:row>10</xdr:row>
      <xdr:rowOff>114300</xdr:rowOff>
    </xdr:to>
    <xdr:sp macro="" textlink="">
      <xdr:nvSpPr>
        <xdr:cNvPr id="3" name="右矢印 2">
          <a:extLst>
            <a:ext uri="{FF2B5EF4-FFF2-40B4-BE49-F238E27FC236}">
              <a16:creationId xmlns:a16="http://schemas.microsoft.com/office/drawing/2014/main" id="{B5104128-CD8E-4EA9-AB72-B80F59229427}"/>
            </a:ext>
          </a:extLst>
        </xdr:cNvPr>
        <xdr:cNvSpPr/>
      </xdr:nvSpPr>
      <xdr:spPr>
        <a:xfrm>
          <a:off x="2985135" y="1866900"/>
          <a:ext cx="845820" cy="899160"/>
        </a:xfrm>
        <a:prstGeom prst="rightArrow">
          <a:avLst/>
        </a:prstGeom>
        <a:solidFill>
          <a:schemeClr val="bg1">
            <a:lumMod val="65000"/>
          </a:schemeClr>
        </a:solidFill>
        <a:ln>
          <a:solidFill>
            <a:schemeClr val="bg1">
              <a:lumMod val="85000"/>
            </a:schemeClr>
          </a:solidFill>
        </a:ln>
        <a:effectLst>
          <a:outerShdw blurRad="50800" dist="50800" dir="5400000" algn="ctr" rotWithShape="0">
            <a:schemeClr val="bg1"/>
          </a:outerShdw>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0</xdr:colOff>
      <xdr:row>11</xdr:row>
      <xdr:rowOff>0</xdr:rowOff>
    </xdr:from>
    <xdr:ext cx="304800" cy="309312"/>
    <xdr:sp macro="" textlink="">
      <xdr:nvSpPr>
        <xdr:cNvPr id="4" name="AutoShape 180" descr="data:image/jpeg;base64,/9j/4AAQSkZJRgABAQAAAQABAAD/2wCEAAkGBhASEBUQEBQUFBIQEBAUEBAPFQ8VFBAQFBQVFBQQFRQXHCYeGBkkGRQUHy8gIycpLCwsFR4xNTArNSYrLSoBCQoKDgwOGg8PGjQlHCQ1LCowKiwvLDAvLC0qLSwsMCwsLC4sLCwpLCwqLyksLCkpLCksKi0pKSwsLCwsLCkpLP/AABEIALwBDAMBIgACEQEDEQH/xAAcAAEAAgMBAQEAAAAAAAAAAAAAAQQCAwUGBwj/xAA8EAACAQIDBAgDBgUEAwAAAAAAAQIDEQQhMQUSQVEGIjJhcYGRwVKhsRNCYnLR8BQjM4LhBxWS8UNTo//EABsBAAEFAQEAAAAAAAAAAAAAAAABAgMEBQYH/8QAMxEAAgECAwUFCAIDAQAAAAAAAAECAxEEITEFEjJBUSJhcYGhBhMUkbHB0fBS4RUj8TP/2gAMAwEAAhEDEQA/APqgAMMuAAAAAAAAAAAAAAAEnbN5LmwFAKdfbWHh2qsPBPefpG5Qq9LqCdoKc29LJJN+LZHKrCOrJ4YWtPhi/kdsk5WIxrteT3YpZ55LxZjCs9YyyejT1RkT2zTjK0YtrqPWFla7Z1gc2OLmuPrY2R2hLik/VEsNsYeWt15fi4x4eaLwKsdoLin5WZsjjIc7eKZbhjsPPSa+n1GOlNcjcDh47pXThLdpxdS2sr2j5PiMH0spSdqkXTfPtR9bXXoa3wVfd3t3L95amb/kMNv7m+r+nz0O4CKdRSV4tNPRppp+ZJVLuoAAgAAAAAAAAAAAAAAAAAAAAAAAAAb+WvcuZ5Tbv+o+EoXjTf29RcKb6if4qmn/ABuBNRoVK0t2nG7Oxtbb9Og913lNq+5G2S5yfA4tbpjVfYhCPjvSfsjz+MxNSe/VVnUnvSSejk9F4GvCObgnUSU7dZR0T/6MeriqkruLsjpqGzaMIrfV3+8jq1ukGJlrUa7oJR+mZRq1ZSzlKUvzNv6mIKkqkpasvQpQhwpLwRFizs2netBfjT9M/YrHR2BTvWv8MZP1svcgqStBsK0t2nJ9x6GtRjOLjJXT1RlSpKKUYqyirJckZG19jz5L6+ZjxTaeeSzOdcnaxqIJBGBBR2xitynZdqeS7lxf75l88ztLFb9RtdmPVj4LV+p0fs7gPi8WnJdmHaf2Xm/RMxts4z4fDtR4pZL7v5erRpw24pL7RNxzvu69xhJK7tpd2vy4Ewjdpc3wV/kTVp7rtdPvjp8z1ZQtNzu80la+WV+XXPPyOA3uwo2Xjz/4Z4TG1KTvTk481rF+K0PQ4DpbF9Wstx/HG7j5rVfM8wCOthaVbiWfXmT4fGVsPwPLo9P3wPotKrGS3otST0cWmmZnzzC4upSe9Tk4vjbR+K0Z0q/TCs4bkYxjU41Fmku6L0ZiV9nTp5xd0dXszFvH1PdRjaWvd435fqPYkHzpbRxPb+1q623t6dr8uXkej2H0pU7U69lPSNTSM+58n8vAqzwsoq6zOhrbNqU470XfwPRAkgqmYAAAAAAAAAAADn9INtQwmHnXmr7tlGKyc5vsxv78kwHwg5yUY6s6EpJJtuySu28klzb4Hkdu/wCpWFoXjR/n1F8DtTT76nH+2/ifN9udKsVi3/Om9y+VGHVpx/t4+LuzkWEudRhdhRXaru/cvz/w7W3el+Lxd1Vnanwo07xgvFay87nFAGnQ06cKcd2Csu49vsqtvUYP8Cv4rJ/NF/DqLklK9m87NLzu0cTozVvR3fhlJeTtL3Z2I6/t/Iwqq3ajXeUqizaMsRC0mtLO1r307zWWseutf4kne1r3SKpHNWk0Rwd4pg7XRqnnOX5V9W/Y4h6To7TtSb+KcvlZezKeKdqbK+MlakzpG2pol3e5glmZ19fDmZ0coN+CMJ6o1gAhFKW1sVuU3btS6sfd+h5wubUxW/UduzDqx936/QqRV3bmewez+z/gsHHeXal2n56LyXrc862vi/icS7cMcl935v0sb8MrJzfDKObTUnx8k7+hXbLGKlpBX6vB2efHPiuHkVzeXUy5ZZAgkxnKyuK2krsdSpTrTVOmryeSRjUnbx4GpInvev7yMoQbdl8jMq1HN9x7BsfZUNm0N3Wbzk/su5cvmRvO1uD1XMxaLGIUVZLVJJtaS/R/Xu46CK9zVpQhBPcVrtvxb1fmdzYfSaVO1OteVPSM9ZU+584/NfI9hTqKSUotNNXTWaa5pnzI6GyNt1MO7LrU2+tTfD8UXwf1KVfDKXajqZ2M2cqnbpZS6dfwz34NGBx9OtBTpu6484vk1wZvM1pp2ZzsouLs9QABBoAAADxn+q2HlLBRlHSnXi59ycZRT9Wl/cezNGOwUK1KdGorwqQcZeD4rvWvigLOFre5rRqdGfD8JttQwlXC/Y05OtOMlXkuvC1sll3ZZrtPW5Qo4Sck5JdWPak7JLTLveayWZs2ns+dCtOhU7VKbi++2kl3NWfmY4DEbk03azupXV+q9Vbn4iLvPQEkoudPnn4/qK4LGNw32c3HPmrq14vR+az8ysNasTRakro7/RSr1px5qMvS6f1R6Ro8d0drbteP4lKPyuvmkeztkY+MjapfqU66tI34p3hF5aW7V3k75+TRULcc6T1e7L4cldWu5eS9UVCvU1TK1PmiD2GxKH8qnHmk35ty9zyFj3GFtBJfDGyt4WKOIavFS0uUdoy7CSJgs/1Im8zOhe91fR6Gtme8qa72ZHMIp7UxX2dNtdqXVj4vj6F2x5va+K36ll2YdVePF/vkbHs/s/43GRUl2I9p+Wi836XMva+L+Gw7txSyX58l9jTGilS3nrKVoeWcpd/BDDqyc+XZyTTk9E/S/kRWrOe6krbsUko3embdufEyxU1lFW6qzcbq74prS+SV+7iev5nn2SzXIrsgkWHEZDZocru/Dh+pnZyajHO7tl958jPFUlF7qd2kt7kpcUuaRQr1d57q0PT/AGd2OsHFVqy/2yWS/ivy+fy6mlRbdlxLV1TX435OCyuvP98URShuLekrvhF8V8af7+pXnNvN5vm9X4lY6rjduRjci4AEoBAAU34HH1KM9+m7Pin2ZLk0e52PtuniI5dWaXWpvVd65rvPn5NOpKMlKDcZRd4yWqZBWoKou8pYrBwxCvpLr+T6eDldHds/b03vWVSnZTtpJPSSXDR+h1TIlFxdmcrVpypTcJaoAAaRgAAB85/1W2F2MZBcqda3/wA5v5x/4nzlH6D2ns+FejOhU7NWDi+7lJd6dn5HwTH4KdGrOjUVp05uMvFPVd3ERnZbExXvKXupax+n9fg3zSqUU/v0001FOUnHhKTeiTv/AMkc+5bwFfdlaWcJ5TjvKKafN912YVsHLfcILea+BSkn3rK9v3mDzVzZj2G4vTUxwVbdqQl8M4vyvmfScFnTqQ/ApLvcJfo2eCodGcZPs0KnjKLivWVj3uA2fXUU21CTglLrLilvJ7tzPxK7Sa718zOx2Kw6WdRX8UY4SS3ZRaTyut6Ukss9F4Mps6+G2a4yu5rirRjfJ97tYn/aafFyfhZezKTpSlFGU9r4SnJ9q/gmc7A096rBc5x+t2ewucahhacGpRjmtG3J24c7FiWIlz9CrWwEqrWdjJxe2KVWS3E8uv6zqU9Hpp3mBynN8yzg8Q77r8v0K2IwEoU96LvYq0cfGc91q1zPaeL+zptrV5R8Xx8tTzBe2zit+purs08vGXF+3kUT0b2c2f8ACYNSku1PtPw5L5Z+LZx+2cX8RiGlwxyX3fz+huw6SvN/d0V7NvhbhzfkapSu7/rmb8RKyUOSu752b5P98SudEupkSyyIMKs+C83y7ialS2mr/dzSirXq27KO39mdi77WMrrJcK6v+XguXfnyzs4fE7ilZdZpKM75w528ScLST60sl91u1nL4Xyv8tTTQo7z7lnJ8lzt+/mZ4mtd2Wi5XV89WuZSO/azaXPUwrVm33cFfJdy7jWABKlZEAMAKQAGApABZ2ds+deoqcPGUuEI8ZMSTSV2JKSinKTyR3ehFF71Wf3bRj4yvd+it6nqzTgsHClBU4K0Yrzb4yfezcYtWe/NyOPxVb39VzWgAKu0MXuRy7T0/Uhk1FXZUlJRV2ba2LhDtPy4laW2IcE2caUm3d5t8SCq60noUniJPQ6kttco+rOBtTY2GxFV1qtKMptRTd6iT3VZNpNXdsvJFsEbqSfMIYmtB3hJp92X0KtHZGHh2KNJd+5Bv1kmy4pNZLJclkvRGIG3uRzqzqccm/F3LEMDUkk0smrptrTn8mY1sM4q7cdeynd+hrV3ZZvhFZvySIUH9eXDUf2bZIYQQbY4aT4cG87rS/PwJ/hubSyvquduF8hu5IQ0mJYdOCXavkrWXHK9r+JFVws934lrbTrea4A4gYU6qUWrZviaKtdwTktUnbxeS+pkaMb2H5fVC4alGdaMWspNX9F9BlapJQbXJO31Oab8LDWb0j4PPRJrxa9GaAmejHKp2dyZSbd3++JhOdkZFdyu7+ngRVam4stToNg7J/wAhXbn/AOcbN9/RefPu8iO96mVOm5Oy1ei5kJFqX8uNvvSWfFKLWTT718suZmtnrGUEoxXcl+8kRiKiS3I5248b55d6zfrw0KpLZADoxsiCSAA8XBAAUBghgBnSpSnJQgryk7RS4s9/sXZEcPT3VnOWdSfxS5LuXD/JS6NbC+yj9rUX82a0f/ji/u+L4+h3DLxNbfe6tDm9o4z3r93DhXq/wAAUzIBx9tPrpfh92dg422u2vy+7Iq3CQ1+AoExV3bm0vUxJUrO/JplIzzd/Cy5Wztnl55j+G5yS61teHlfM1Sm35u/mQ2PvHoKb9yC436/BcOWpEakFonlK+b4ZaWRoAb/RAb4YmzXVVlK7yvy5+Bh/Ezyz0vplqawJvsQlzf19Hw+bIbIIGtgAAIICaVJSluyV007ryMTdgqUpVEotJ2eck2rcck0NmpuL93xcvHkSUVF1IqWl0UcVsScc4PeXJ5SXsznNWdnk1qnqe5/2/wDF8ititjKatJJ8no14M1MFtvHUbRxdPeX8o2v8lk/Qbi9iUKnaw8t19Hp89V6njyslbLkd/F9G6sc4JyXwu1/XRnIrUs92ScZLg0015M6iFeljIb1J5rk8n5p5hsbGy2PVlTxMbQnbPWzXPLVZ58/oaA2Gmsn/ANghatqelwnGpFTg7p6NEAkgQeQAxcBSAGAFIPTdFdh3axFRZL+lF8X/AOx+3ryKHR7Yv2896X9KD6345fAvf/J7pK2S0WiXBcijiq9uxExtpYzcXuoa8/wAAZpzoAAADjba7a/L7s7Jx9t9uP5fdkVbhIa/Ac4AFIzwAAAAEABJDAYgEAAQACAKIC5sb+svyy+hTLuxf639kvYfT4kPp8aO+ADQNQGjF4GnVVqkVLk+K8HqjeB0ZOLunmJKKkrSV0eW2h0Tkruk99fBOykvB6P5Hnq1CUHuzTTXCSaa8V7n0o1YnB06itUipL8S08HwL8cdJ5VFfv5/2PwM5YGX+p9h6xeniuj9H05r5uQzt7b6NypXqUrypauOsqf6x7/XmcO5dhOM1eJ2dKrCrHeg8gQAOJgW9l7NlXqKnHJazl8MefjyRow+HlUmqcFeUnZL3fJHv9k7LjQpqEc285y+KXPw5Ir163u1ZalDG4tYeFlxPT8ljC4WNOCpwVoxVkvd95tAMhu5yjbbuwABBAAAAHH2324/l92dg4+3O3H8vuyKtwENfgOcQAUTPAAACSABQIAk7G7+FluKpwfquVwUW72A0gECCAAAIGXth/1f7JfVFBl/Yf8AVf5H9USU+JElLjR3gAXzUAAAAAAAHm9udFr3qYdWlrKlopd8eT7tD0hJJTqSpu8SehXnQlvQf9ny9rNpqzWTTyafJoW4LNvJJat8j6Bj9h0Kz3qket8cW4yfi1r5kYHYOHovehDrcJTbk14X08i/8ZG2mZuf5anu33Xfp/f9Ffo7sP7CG9P+rNdb8C+Be/8Ag7ABnzk5u7MGrVlVm5y1YAAwiAAAAAAAHH272o/lf1Owcfbvaj+V/UircBDX4DmAgkomcAQSAEkkC4opjKG81FcXY7SS3HDmrJfvyKOzaN25vwj48X7eZqx+KaqK2kMrc79r9PIv0bUqe9Lnl5CJ2zNUkYlnExTtOOkvk/37lYpThuOwMC5DZsp4WpLsxk/J29RqVw10NR1tg0O1PhbdXfxfsasPsSbfXtFd1m/0O3SpKKUYqyWiLFKm73ZaoUXvb0jIAFougAAAAAAAAAAAAAAAAAAAAAAAAAADj7d7Ufyv6nYKW1MG5xTj2o6LmuKI6qbi0iKtFyg0jgAmStk8nyZMKbfZTfgmyiZpiSWqey6r+7b8zSLNPYUvvSS8E3+g9U5PkSKlN6I5qIs21Fat2R3Kexaa13peLt9CzDZ9NaRSfPj6k9PDSkx/uJc3Y59SSp08uCtHvfP6s5MqEpaJ+L/yeolhUzKOGXI1Z4SM7XeS5DdxHn9nYSaTjNdWWltU+Z1KWyKS1vLxf6F9U13EtL/obLD0bK70JoQtyuaKWHhHsxS8EvqbgQQTUFlAtRvbMAAjHAAAAAAAAAAAAAAAAAAAAAAAAAAAAAAAAABEqaeqT8UmSAAAAAAMlNmIHJtaA0mZb75kNkAHJvVhZAADQAAAAAAAAAAAAAAAAAAAAAAAAAAAAAAAAAAAAA//2Q==">
          <a:hlinkClick xmlns:r="http://schemas.openxmlformats.org/officeDocument/2006/relationships" r:id="rId2"/>
          <a:extLst>
            <a:ext uri="{FF2B5EF4-FFF2-40B4-BE49-F238E27FC236}">
              <a16:creationId xmlns:a16="http://schemas.microsoft.com/office/drawing/2014/main" id="{A72F8D86-157C-4647-9BE6-1185ADC30625}"/>
            </a:ext>
          </a:extLst>
        </xdr:cNvPr>
        <xdr:cNvSpPr>
          <a:spLocks noChangeAspect="1" noChangeArrowheads="1"/>
        </xdr:cNvSpPr>
      </xdr:nvSpPr>
      <xdr:spPr bwMode="auto">
        <a:xfrm>
          <a:off x="9136380" y="2926080"/>
          <a:ext cx="304800" cy="309312"/>
        </a:xfrm>
        <a:prstGeom prst="rect">
          <a:avLst/>
        </a:prstGeom>
        <a:noFill/>
        <a:ln w="9525">
          <a:noFill/>
          <a:miter lim="800000"/>
          <a:headEnd/>
          <a:tailEnd/>
        </a:ln>
      </xdr:spPr>
    </xdr:sp>
    <xdr:clientData/>
  </xdr:oneCellAnchor>
  <xdr:oneCellAnchor>
    <xdr:from>
      <xdr:col>14</xdr:col>
      <xdr:colOff>0</xdr:colOff>
      <xdr:row>11</xdr:row>
      <xdr:rowOff>0</xdr:rowOff>
    </xdr:from>
    <xdr:ext cx="304800" cy="309312"/>
    <xdr:sp macro="" textlink="">
      <xdr:nvSpPr>
        <xdr:cNvPr id="5" name="AutoShape 181" descr="data:image/jpeg;base64,/9j/4AAQSkZJRgABAQAAAQABAAD/2wCEAAkGBhASEBUQEBQUFBIQEBAUEBAPFQ8VFBAQFBQVFBQQFRQXHCYeGBkkGRQUHy8gIycpLCwsFR4xNTArNSYrLSoBCQoKDgwOGg8PGjQlHCQ1LCowKiwvLDAvLC0qLSwsMCwsLC4sLCwpLCwqLyksLCkpLCksKi0pKSwsLCwsLCkpLP/AABEIALwBDAMBIgACEQEDEQH/xAAcAAEAAgMBAQEAAAAAAAAAAAAAAQQCAwUGBwj/xAA8EAACAQIDBAgDBgUEAwAAAAAAAQIDEQQhMQUSQVEGIjJhcYGRwVKhsRNCYnLR8BQjM4LhBxWS8UNTo//EABsBAAEFAQEAAAAAAAAAAAAAAAABAgMEBQYH/8QAMxEAAgECAwUFCAIDAQAAAAAAAAECAxEEITEFEjJBUSJhcYGhBhMUkbHB0fBS4RUj8TP/2gAMAwEAAhEDEQA/APqgAMMuAAAAAAAAAAAAAAAEnbN5LmwFAKdfbWHh2qsPBPefpG5Qq9LqCdoKc29LJJN+LZHKrCOrJ4YWtPhi/kdsk5WIxrteT3YpZ55LxZjCs9YyyejT1RkT2zTjK0YtrqPWFla7Z1gc2OLmuPrY2R2hLik/VEsNsYeWt15fi4x4eaLwKsdoLin5WZsjjIc7eKZbhjsPPSa+n1GOlNcjcDh47pXThLdpxdS2sr2j5PiMH0spSdqkXTfPtR9bXXoa3wVfd3t3L95amb/kMNv7m+r+nz0O4CKdRSV4tNPRppp+ZJVLuoAAgAAAAAAAAAAAAAAAAAAAAAAAAAb+WvcuZ5Tbv+o+EoXjTf29RcKb6if4qmn/ABuBNRoVK0t2nG7Oxtbb9Og913lNq+5G2S5yfA4tbpjVfYhCPjvSfsjz+MxNSe/VVnUnvSSejk9F4GvCObgnUSU7dZR0T/6MeriqkruLsjpqGzaMIrfV3+8jq1ukGJlrUa7oJR+mZRq1ZSzlKUvzNv6mIKkqkpasvQpQhwpLwRFizs2netBfjT9M/YrHR2BTvWv8MZP1svcgqStBsK0t2nJ9x6GtRjOLjJXT1RlSpKKUYqyirJckZG19jz5L6+ZjxTaeeSzOdcnaxqIJBGBBR2xitynZdqeS7lxf75l88ztLFb9RtdmPVj4LV+p0fs7gPi8WnJdmHaf2Xm/RMxts4z4fDtR4pZL7v5erRpw24pL7RNxzvu69xhJK7tpd2vy4Ewjdpc3wV/kTVp7rtdPvjp8z1ZQtNzu80la+WV+XXPPyOA3uwo2Xjz/4Z4TG1KTvTk481rF+K0PQ4DpbF9Wstx/HG7j5rVfM8wCOthaVbiWfXmT4fGVsPwPLo9P3wPotKrGS3otST0cWmmZnzzC4upSe9Tk4vjbR+K0Z0q/TCs4bkYxjU41Fmku6L0ZiV9nTp5xd0dXszFvH1PdRjaWvd435fqPYkHzpbRxPb+1q623t6dr8uXkej2H0pU7U69lPSNTSM+58n8vAqzwsoq6zOhrbNqU470XfwPRAkgqmYAAAAAAAAAAADn9INtQwmHnXmr7tlGKyc5vsxv78kwHwg5yUY6s6EpJJtuySu28klzb4Hkdu/wCpWFoXjR/n1F8DtTT76nH+2/ifN9udKsVi3/Om9y+VGHVpx/t4+LuzkWEudRhdhRXaru/cvz/w7W3el+Lxd1Vnanwo07xgvFay87nFAGnQ06cKcd2Csu49vsqtvUYP8Cv4rJ/NF/DqLklK9m87NLzu0cTozVvR3fhlJeTtL3Z2I6/t/Iwqq3ajXeUqizaMsRC0mtLO1r307zWWseutf4kne1r3SKpHNWk0Rwd4pg7XRqnnOX5V9W/Y4h6To7TtSb+KcvlZezKeKdqbK+MlakzpG2pol3e5glmZ19fDmZ0coN+CMJ6o1gAhFKW1sVuU3btS6sfd+h5wubUxW/UduzDqx936/QqRV3bmewez+z/gsHHeXal2n56LyXrc862vi/icS7cMcl935v0sb8MrJzfDKObTUnx8k7+hXbLGKlpBX6vB2efHPiuHkVzeXUy5ZZAgkxnKyuK2krsdSpTrTVOmryeSRjUnbx4GpInvev7yMoQbdl8jMq1HN9x7BsfZUNm0N3Wbzk/su5cvmRvO1uD1XMxaLGIUVZLVJJtaS/R/Xu46CK9zVpQhBPcVrtvxb1fmdzYfSaVO1OteVPSM9ZU+584/NfI9hTqKSUotNNXTWaa5pnzI6GyNt1MO7LrU2+tTfD8UXwf1KVfDKXajqZ2M2cqnbpZS6dfwz34NGBx9OtBTpu6484vk1wZvM1pp2ZzsouLs9QABBoAAADxn+q2HlLBRlHSnXi59ycZRT9Wl/cezNGOwUK1KdGorwqQcZeD4rvWvigLOFre5rRqdGfD8JttQwlXC/Y05OtOMlXkuvC1sll3ZZrtPW5Qo4Sck5JdWPak7JLTLveayWZs2ns+dCtOhU7VKbi++2kl3NWfmY4DEbk03azupXV+q9Vbn4iLvPQEkoudPnn4/qK4LGNw32c3HPmrq14vR+az8ysNasTRakro7/RSr1px5qMvS6f1R6Ro8d0drbteP4lKPyuvmkeztkY+MjapfqU66tI34p3hF5aW7V3k75+TRULcc6T1e7L4cldWu5eS9UVCvU1TK1PmiD2GxKH8qnHmk35ty9zyFj3GFtBJfDGyt4WKOIavFS0uUdoy7CSJgs/1Im8zOhe91fR6Gtme8qa72ZHMIp7UxX2dNtdqXVj4vj6F2x5va+K36ll2YdVePF/vkbHs/s/43GRUl2I9p+Wi836XMva+L+Gw7txSyX58l9jTGilS3nrKVoeWcpd/BDDqyc+XZyTTk9E/S/kRWrOe6krbsUko3embdufEyxU1lFW6qzcbq74prS+SV+7iev5nn2SzXIrsgkWHEZDZocru/Dh+pnZyajHO7tl958jPFUlF7qd2kt7kpcUuaRQr1d57q0PT/AGd2OsHFVqy/2yWS/ivy+fy6mlRbdlxLV1TX435OCyuvP98URShuLekrvhF8V8af7+pXnNvN5vm9X4lY6rjduRjci4AEoBAAU34HH1KM9+m7Pin2ZLk0e52PtuniI5dWaXWpvVd65rvPn5NOpKMlKDcZRd4yWqZBWoKou8pYrBwxCvpLr+T6eDldHds/b03vWVSnZTtpJPSSXDR+h1TIlFxdmcrVpypTcJaoAAaRgAAB85/1W2F2MZBcqda3/wA5v5x/4nzlH6D2ns+FejOhU7NWDi+7lJd6dn5HwTH4KdGrOjUVp05uMvFPVd3ERnZbExXvKXupax+n9fg3zSqUU/v0001FOUnHhKTeiTv/AMkc+5bwFfdlaWcJ5TjvKKafN912YVsHLfcILea+BSkn3rK9v3mDzVzZj2G4vTUxwVbdqQl8M4vyvmfScFnTqQ/ApLvcJfo2eCodGcZPs0KnjKLivWVj3uA2fXUU21CTglLrLilvJ7tzPxK7Sa718zOx2Kw6WdRX8UY4SS3ZRaTyut6Ukss9F4Mps6+G2a4yu5rirRjfJ97tYn/aafFyfhZezKTpSlFGU9r4SnJ9q/gmc7A096rBc5x+t2ewucahhacGpRjmtG3J24c7FiWIlz9CrWwEqrWdjJxe2KVWS3E8uv6zqU9Hpp3mBynN8yzg8Q77r8v0K2IwEoU96LvYq0cfGc91q1zPaeL+zptrV5R8Xx8tTzBe2zit+purs08vGXF+3kUT0b2c2f8ACYNSku1PtPw5L5Z+LZx+2cX8RiGlwxyX3fz+huw6SvN/d0V7NvhbhzfkapSu7/rmb8RKyUOSu752b5P98SudEupkSyyIMKs+C83y7ialS2mr/dzSirXq27KO39mdi77WMrrJcK6v+XguXfnyzs4fE7ilZdZpKM75w528ScLST60sl91u1nL4Xyv8tTTQo7z7lnJ8lzt+/mZ4mtd2Wi5XV89WuZSO/azaXPUwrVm33cFfJdy7jWABKlZEAMAKQAGApABZ2ds+deoqcPGUuEI8ZMSTSV2JKSinKTyR3ehFF71Wf3bRj4yvd+it6nqzTgsHClBU4K0Yrzb4yfezcYtWe/NyOPxVb39VzWgAKu0MXuRy7T0/Uhk1FXZUlJRV2ba2LhDtPy4laW2IcE2caUm3d5t8SCq60noUniJPQ6kttco+rOBtTY2GxFV1qtKMptRTd6iT3VZNpNXdsvJFsEbqSfMIYmtB3hJp92X0KtHZGHh2KNJd+5Bv1kmy4pNZLJclkvRGIG3uRzqzqccm/F3LEMDUkk0smrptrTn8mY1sM4q7cdeynd+hrV3ZZvhFZvySIUH9eXDUf2bZIYQQbY4aT4cG87rS/PwJ/hubSyvquduF8hu5IQ0mJYdOCXavkrWXHK9r+JFVws934lrbTrea4A4gYU6qUWrZviaKtdwTktUnbxeS+pkaMb2H5fVC4alGdaMWspNX9F9BlapJQbXJO31Oab8LDWb0j4PPRJrxa9GaAmejHKp2dyZSbd3++JhOdkZFdyu7+ngRVam4stToNg7J/wAhXbn/AOcbN9/RefPu8iO96mVOm5Oy1ei5kJFqX8uNvvSWfFKLWTT718suZmtnrGUEoxXcl+8kRiKiS3I5248b55d6zfrw0KpLZADoxsiCSAA8XBAAUBghgBnSpSnJQgryk7RS4s9/sXZEcPT3VnOWdSfxS5LuXD/JS6NbC+yj9rUX82a0f/ji/u+L4+h3DLxNbfe6tDm9o4z3r93DhXq/wAAUzIBx9tPrpfh92dg422u2vy+7Iq3CQ1+AoExV3bm0vUxJUrO/JplIzzd/Cy5Wztnl55j+G5yS61teHlfM1Sm35u/mQ2PvHoKb9yC436/BcOWpEakFonlK+b4ZaWRoAb/RAb4YmzXVVlK7yvy5+Bh/Ezyz0vplqawJvsQlzf19Hw+bIbIIGtgAAIICaVJSluyV007ryMTdgqUpVEotJ2eck2rcck0NmpuL93xcvHkSUVF1IqWl0UcVsScc4PeXJ5SXsznNWdnk1qnqe5/2/wDF8ititjKatJJ8no14M1MFtvHUbRxdPeX8o2v8lk/Qbi9iUKnaw8t19Hp89V6njyslbLkd/F9G6sc4JyXwu1/XRnIrUs92ScZLg0015M6iFeljIb1J5rk8n5p5hsbGy2PVlTxMbQnbPWzXPLVZ58/oaA2Gmsn/ANghatqelwnGpFTg7p6NEAkgQeQAxcBSAGAFIPTdFdh3axFRZL+lF8X/AOx+3ryKHR7Yv2896X9KD6345fAvf/J7pK2S0WiXBcijiq9uxExtpYzcXuoa8/wAAZpzoAAADjba7a/L7s7Jx9t9uP5fdkVbhIa/Ac4AFIzwAAAAEABJDAYgEAAQACAKIC5sb+svyy+hTLuxf639kvYfT4kPp8aO+ADQNQGjF4GnVVqkVLk+K8HqjeB0ZOLunmJKKkrSV0eW2h0Tkruk99fBOykvB6P5Hnq1CUHuzTTXCSaa8V7n0o1YnB06itUipL8S08HwL8cdJ5VFfv5/2PwM5YGX+p9h6xeniuj9H05r5uQzt7b6NypXqUrypauOsqf6x7/XmcO5dhOM1eJ2dKrCrHeg8gQAOJgW9l7NlXqKnHJazl8MefjyRow+HlUmqcFeUnZL3fJHv9k7LjQpqEc285y+KXPw5Ir163u1ZalDG4tYeFlxPT8ljC4WNOCpwVoxVkvd95tAMhu5yjbbuwABBAAAAHH2324/l92dg4+3O3H8vuyKtwENfgOcQAUTPAAACSABQIAk7G7+FluKpwfquVwUW72A0gECCAAAIGXth/1f7JfVFBl/Yf8AVf5H9USU+JElLjR3gAXzUAAAAAAAHm9udFr3qYdWlrKlopd8eT7tD0hJJTqSpu8SehXnQlvQf9ny9rNpqzWTTyafJoW4LNvJJat8j6Bj9h0Kz3qket8cW4yfi1r5kYHYOHovehDrcJTbk14X08i/8ZG2mZuf5anu33Xfp/f9Ffo7sP7CG9P+rNdb8C+Be/8Ag7ABnzk5u7MGrVlVm5y1YAAwiAAAAAAAHH272o/lf1Owcfbvaj+V/UircBDX4DmAgkomcAQSAEkkC4opjKG81FcXY7SS3HDmrJfvyKOzaN25vwj48X7eZqx+KaqK2kMrc79r9PIv0bUqe9Lnl5CJ2zNUkYlnExTtOOkvk/37lYpThuOwMC5DZsp4WpLsxk/J29RqVw10NR1tg0O1PhbdXfxfsasPsSbfXtFd1m/0O3SpKKUYqyWiLFKm73ZaoUXvb0jIAFougAAAAAAAAAAAAAAAAAAAAAAAAAADj7d7Ufyv6nYKW1MG5xTj2o6LmuKI6qbi0iKtFyg0jgAmStk8nyZMKbfZTfgmyiZpiSWqey6r+7b8zSLNPYUvvSS8E3+g9U5PkSKlN6I5qIs21Fat2R3Kexaa13peLt9CzDZ9NaRSfPj6k9PDSkx/uJc3Y59SSp08uCtHvfP6s5MqEpaJ+L/yeolhUzKOGXI1Z4SM7XeS5DdxHn9nYSaTjNdWWltU+Z1KWyKS1vLxf6F9U13EtL/obLD0bK70JoQtyuaKWHhHsxS8EvqbgQQTUFlAtRvbMAAjHAAAAAAAAAAAAAAAAAAAAAAAAAAAAAAAAABEqaeqT8UmSAAAAAAMlNmIHJtaA0mZb75kNkAHJvVhZAADQAAAAAAAAAAAAAAAAAAAAAAAAAAAAAAAAAAAAA//2Q==">
          <a:hlinkClick xmlns:r="http://schemas.openxmlformats.org/officeDocument/2006/relationships" r:id="rId2"/>
          <a:extLst>
            <a:ext uri="{FF2B5EF4-FFF2-40B4-BE49-F238E27FC236}">
              <a16:creationId xmlns:a16="http://schemas.microsoft.com/office/drawing/2014/main" id="{3F70213B-2041-4F2C-95A9-E5258FD6DCD2}"/>
            </a:ext>
          </a:extLst>
        </xdr:cNvPr>
        <xdr:cNvSpPr>
          <a:spLocks noChangeAspect="1" noChangeArrowheads="1"/>
        </xdr:cNvSpPr>
      </xdr:nvSpPr>
      <xdr:spPr bwMode="auto">
        <a:xfrm>
          <a:off x="9136380" y="2926080"/>
          <a:ext cx="304800" cy="309312"/>
        </a:xfrm>
        <a:prstGeom prst="rect">
          <a:avLst/>
        </a:prstGeom>
        <a:noFill/>
        <a:ln w="9525">
          <a:noFill/>
          <a:miter lim="800000"/>
          <a:headEnd/>
          <a:tailEnd/>
        </a:ln>
      </xdr:spPr>
    </xdr:sp>
    <xdr:clientData/>
  </xdr:oneCellAnchor>
  <xdr:oneCellAnchor>
    <xdr:from>
      <xdr:col>14</xdr:col>
      <xdr:colOff>0</xdr:colOff>
      <xdr:row>11</xdr:row>
      <xdr:rowOff>0</xdr:rowOff>
    </xdr:from>
    <xdr:ext cx="304800" cy="309312"/>
    <xdr:sp macro="" textlink="">
      <xdr:nvSpPr>
        <xdr:cNvPr id="6" name="AutoShape 182" descr="data:image/jpeg;base64,/9j/4AAQSkZJRgABAQAAAQABAAD/2wCEAAkGBhASEBUQEBQUFBIQEBAUEBAPFQ8VFBAQFBQVFBQQFRQXHCYeGBkkGRQUHy8gIycpLCwsFR4xNTArNSYrLSoBCQoKDgwOGg8PGjQlHCQ1LCowKiwvLDAvLC0qLSwsMCwsLC4sLCwpLCwqLyksLCkpLCksKi0pKSwsLCwsLCkpLP/AABEIALwBDAMBIgACEQEDEQH/xAAcAAEAAgMBAQEAAAAAAAAAAAAAAQQCAwUGBwj/xAA8EAACAQIDBAgDBgUEAwAAAAAAAQIDEQQhMQUSQVEGIjJhcYGRwVKhsRNCYnLR8BQjM4LhBxWS8UNTo//EABsBAAEFAQEAAAAAAAAAAAAAAAABAgMEBQYH/8QAMxEAAgECAwUFCAIDAQAAAAAAAAECAxEEITEFEjJBUSJhcYGhBhMUkbHB0fBS4RUj8TP/2gAMAwEAAhEDEQA/APqgAMMuAAAAAAAAAAAAAAAEnbN5LmwFAKdfbWHh2qsPBPefpG5Qq9LqCdoKc29LJJN+LZHKrCOrJ4YWtPhi/kdsk5WIxrteT3YpZ55LxZjCs9YyyejT1RkT2zTjK0YtrqPWFla7Z1gc2OLmuPrY2R2hLik/VEsNsYeWt15fi4x4eaLwKsdoLin5WZsjjIc7eKZbhjsPPSa+n1GOlNcjcDh47pXThLdpxdS2sr2j5PiMH0spSdqkXTfPtR9bXXoa3wVfd3t3L95amb/kMNv7m+r+nz0O4CKdRSV4tNPRppp+ZJVLuoAAgAAAAAAAAAAAAAAAAAAAAAAAAAb+WvcuZ5Tbv+o+EoXjTf29RcKb6if4qmn/ABuBNRoVK0t2nG7Oxtbb9Og913lNq+5G2S5yfA4tbpjVfYhCPjvSfsjz+MxNSe/VVnUnvSSejk9F4GvCObgnUSU7dZR0T/6MeriqkruLsjpqGzaMIrfV3+8jq1ukGJlrUa7oJR+mZRq1ZSzlKUvzNv6mIKkqkpasvQpQhwpLwRFizs2netBfjT9M/YrHR2BTvWv8MZP1svcgqStBsK0t2nJ9x6GtRjOLjJXT1RlSpKKUYqyirJckZG19jz5L6+ZjxTaeeSzOdcnaxqIJBGBBR2xitynZdqeS7lxf75l88ztLFb9RtdmPVj4LV+p0fs7gPi8WnJdmHaf2Xm/RMxts4z4fDtR4pZL7v5erRpw24pL7RNxzvu69xhJK7tpd2vy4Ewjdpc3wV/kTVp7rtdPvjp8z1ZQtNzu80la+WV+XXPPyOA3uwo2Xjz/4Z4TG1KTvTk481rF+K0PQ4DpbF9Wstx/HG7j5rVfM8wCOthaVbiWfXmT4fGVsPwPLo9P3wPotKrGS3otST0cWmmZnzzC4upSe9Tk4vjbR+K0Z0q/TCs4bkYxjU41Fmku6L0ZiV9nTp5xd0dXszFvH1PdRjaWvd435fqPYkHzpbRxPb+1q623t6dr8uXkej2H0pU7U69lPSNTSM+58n8vAqzwsoq6zOhrbNqU470XfwPRAkgqmYAAAAAAAAAAADn9INtQwmHnXmr7tlGKyc5vsxv78kwHwg5yUY6s6EpJJtuySu28klzb4Hkdu/wCpWFoXjR/n1F8DtTT76nH+2/ifN9udKsVi3/Om9y+VGHVpx/t4+LuzkWEudRhdhRXaru/cvz/w7W3el+Lxd1Vnanwo07xgvFay87nFAGnQ06cKcd2Csu49vsqtvUYP8Cv4rJ/NF/DqLklK9m87NLzu0cTozVvR3fhlJeTtL3Z2I6/t/Iwqq3ajXeUqizaMsRC0mtLO1r307zWWseutf4kne1r3SKpHNWk0Rwd4pg7XRqnnOX5V9W/Y4h6To7TtSb+KcvlZezKeKdqbK+MlakzpG2pol3e5glmZ19fDmZ0coN+CMJ6o1gAhFKW1sVuU3btS6sfd+h5wubUxW/UduzDqx936/QqRV3bmewez+z/gsHHeXal2n56LyXrc862vi/icS7cMcl935v0sb8MrJzfDKObTUnx8k7+hXbLGKlpBX6vB2efHPiuHkVzeXUy5ZZAgkxnKyuK2krsdSpTrTVOmryeSRjUnbx4GpInvev7yMoQbdl8jMq1HN9x7BsfZUNm0N3Wbzk/su5cvmRvO1uD1XMxaLGIUVZLVJJtaS/R/Xu46CK9zVpQhBPcVrtvxb1fmdzYfSaVO1OteVPSM9ZU+584/NfI9hTqKSUotNNXTWaa5pnzI6GyNt1MO7LrU2+tTfD8UXwf1KVfDKXajqZ2M2cqnbpZS6dfwz34NGBx9OtBTpu6484vk1wZvM1pp2ZzsouLs9QABBoAAADxn+q2HlLBRlHSnXi59ycZRT9Wl/cezNGOwUK1KdGorwqQcZeD4rvWvigLOFre5rRqdGfD8JttQwlXC/Y05OtOMlXkuvC1sll3ZZrtPW5Qo4Sck5JdWPak7JLTLveayWZs2ns+dCtOhU7VKbi++2kl3NWfmY4DEbk03azupXV+q9Vbn4iLvPQEkoudPnn4/qK4LGNw32c3HPmrq14vR+az8ysNasTRakro7/RSr1px5qMvS6f1R6Ro8d0drbteP4lKPyuvmkeztkY+MjapfqU66tI34p3hF5aW7V3k75+TRULcc6T1e7L4cldWu5eS9UVCvU1TK1PmiD2GxKH8qnHmk35ty9zyFj3GFtBJfDGyt4WKOIavFS0uUdoy7CSJgs/1Im8zOhe91fR6Gtme8qa72ZHMIp7UxX2dNtdqXVj4vj6F2x5va+K36ll2YdVePF/vkbHs/s/43GRUl2I9p+Wi836XMva+L+Gw7txSyX58l9jTGilS3nrKVoeWcpd/BDDqyc+XZyTTk9E/S/kRWrOe6krbsUko3embdufEyxU1lFW6qzcbq74prS+SV+7iev5nn2SzXIrsgkWHEZDZocru/Dh+pnZyajHO7tl958jPFUlF7qd2kt7kpcUuaRQr1d57q0PT/AGd2OsHFVqy/2yWS/ivy+fy6mlRbdlxLV1TX435OCyuvP98URShuLekrvhF8V8af7+pXnNvN5vm9X4lY6rjduRjci4AEoBAAU34HH1KM9+m7Pin2ZLk0e52PtuniI5dWaXWpvVd65rvPn5NOpKMlKDcZRd4yWqZBWoKou8pYrBwxCvpLr+T6eDldHds/b03vWVSnZTtpJPSSXDR+h1TIlFxdmcrVpypTcJaoAAaRgAAB85/1W2F2MZBcqda3/wA5v5x/4nzlH6D2ns+FejOhU7NWDi+7lJd6dn5HwTH4KdGrOjUVp05uMvFPVd3ERnZbExXvKXupax+n9fg3zSqUU/v0001FOUnHhKTeiTv/AMkc+5bwFfdlaWcJ5TjvKKafN912YVsHLfcILea+BSkn3rK9v3mDzVzZj2G4vTUxwVbdqQl8M4vyvmfScFnTqQ/ApLvcJfo2eCodGcZPs0KnjKLivWVj3uA2fXUU21CTglLrLilvJ7tzPxK7Sa718zOx2Kw6WdRX8UY4SS3ZRaTyut6Ukss9F4Mps6+G2a4yu5rirRjfJ97tYn/aafFyfhZezKTpSlFGU9r4SnJ9q/gmc7A096rBc5x+t2ewucahhacGpRjmtG3J24c7FiWIlz9CrWwEqrWdjJxe2KVWS3E8uv6zqU9Hpp3mBynN8yzg8Q77r8v0K2IwEoU96LvYq0cfGc91q1zPaeL+zptrV5R8Xx8tTzBe2zit+purs08vGXF+3kUT0b2c2f8ACYNSku1PtPw5L5Z+LZx+2cX8RiGlwxyX3fz+huw6SvN/d0V7NvhbhzfkapSu7/rmb8RKyUOSu752b5P98SudEupkSyyIMKs+C83y7ialS2mr/dzSirXq27KO39mdi77WMrrJcK6v+XguXfnyzs4fE7ilZdZpKM75w528ScLST60sl91u1nL4Xyv8tTTQo7z7lnJ8lzt+/mZ4mtd2Wi5XV89WuZSO/azaXPUwrVm33cFfJdy7jWABKlZEAMAKQAGApABZ2ds+deoqcPGUuEI8ZMSTSV2JKSinKTyR3ehFF71Wf3bRj4yvd+it6nqzTgsHClBU4K0Yrzb4yfezcYtWe/NyOPxVb39VzWgAKu0MXuRy7T0/Uhk1FXZUlJRV2ba2LhDtPy4laW2IcE2caUm3d5t8SCq60noUniJPQ6kttco+rOBtTY2GxFV1qtKMptRTd6iT3VZNpNXdsvJFsEbqSfMIYmtB3hJp92X0KtHZGHh2KNJd+5Bv1kmy4pNZLJclkvRGIG3uRzqzqccm/F3LEMDUkk0smrptrTn8mY1sM4q7cdeynd+hrV3ZZvhFZvySIUH9eXDUf2bZIYQQbY4aT4cG87rS/PwJ/hubSyvquduF8hu5IQ0mJYdOCXavkrWXHK9r+JFVws934lrbTrea4A4gYU6qUWrZviaKtdwTktUnbxeS+pkaMb2H5fVC4alGdaMWspNX9F9BlapJQbXJO31Oab8LDWb0j4PPRJrxa9GaAmejHKp2dyZSbd3++JhOdkZFdyu7+ngRVam4stToNg7J/wAhXbn/AOcbN9/RefPu8iO96mVOm5Oy1ei5kJFqX8uNvvSWfFKLWTT718suZmtnrGUEoxXcl+8kRiKiS3I5248b55d6zfrw0KpLZADoxsiCSAA8XBAAUBghgBnSpSnJQgryk7RS4s9/sXZEcPT3VnOWdSfxS5LuXD/JS6NbC+yj9rUX82a0f/ji/u+L4+h3DLxNbfe6tDm9o4z3r93DhXq/wAAUzIBx9tPrpfh92dg422u2vy+7Iq3CQ1+AoExV3bm0vUxJUrO/JplIzzd/Cy5Wztnl55j+G5yS61teHlfM1Sm35u/mQ2PvHoKb9yC436/BcOWpEakFonlK+b4ZaWRoAb/RAb4YmzXVVlK7yvy5+Bh/Ezyz0vplqawJvsQlzf19Hw+bIbIIGtgAAIICaVJSluyV007ryMTdgqUpVEotJ2eck2rcck0NmpuL93xcvHkSUVF1IqWl0UcVsScc4PeXJ5SXsznNWdnk1qnqe5/2/wDF8ititjKatJJ8no14M1MFtvHUbRxdPeX8o2v8lk/Qbi9iUKnaw8t19Hp89V6njyslbLkd/F9G6sc4JyXwu1/XRnIrUs92ScZLg0015M6iFeljIb1J5rk8n5p5hsbGy2PVlTxMbQnbPWzXPLVZ58/oaA2Gmsn/ANghatqelwnGpFTg7p6NEAkgQeQAxcBSAGAFIPTdFdh3axFRZL+lF8X/AOx+3ryKHR7Yv2896X9KD6345fAvf/J7pK2S0WiXBcijiq9uxExtpYzcXuoa8/wAAZpzoAAADjba7a/L7s7Jx9t9uP5fdkVbhIa/Ac4AFIzwAAAAEABJDAYgEAAQACAKIC5sb+svyy+hTLuxf639kvYfT4kPp8aO+ADQNQGjF4GnVVqkVLk+K8HqjeB0ZOLunmJKKkrSV0eW2h0Tkruk99fBOykvB6P5Hnq1CUHuzTTXCSaa8V7n0o1YnB06itUipL8S08HwL8cdJ5VFfv5/2PwM5YGX+p9h6xeniuj9H05r5uQzt7b6NypXqUrypauOsqf6x7/XmcO5dhOM1eJ2dKrCrHeg8gQAOJgW9l7NlXqKnHJazl8MefjyRow+HlUmqcFeUnZL3fJHv9k7LjQpqEc285y+KXPw5Ir163u1ZalDG4tYeFlxPT8ljC4WNOCpwVoxVkvd95tAMhu5yjbbuwABBAAAAHH2324/l92dg4+3O3H8vuyKtwENfgOcQAUTPAAACSABQIAk7G7+FluKpwfquVwUW72A0gECCAAAIGXth/1f7JfVFBl/Yf8AVf5H9USU+JElLjR3gAXzUAAAAAAAHm9udFr3qYdWlrKlopd8eT7tD0hJJTqSpu8SehXnQlvQf9ny9rNpqzWTTyafJoW4LNvJJat8j6Bj9h0Kz3qket8cW4yfi1r5kYHYOHovehDrcJTbk14X08i/8ZG2mZuf5anu33Xfp/f9Ffo7sP7CG9P+rNdb8C+Be/8Ag7ABnzk5u7MGrVlVm5y1YAAwiAAAAAAAHH272o/lf1Owcfbvaj+V/UircBDX4DmAgkomcAQSAEkkC4opjKG81FcXY7SS3HDmrJfvyKOzaN25vwj48X7eZqx+KaqK2kMrc79r9PIv0bUqe9Lnl5CJ2zNUkYlnExTtOOkvk/37lYpThuOwMC5DZsp4WpLsxk/J29RqVw10NR1tg0O1PhbdXfxfsasPsSbfXtFd1m/0O3SpKKUYqyWiLFKm73ZaoUXvb0jIAFougAAAAAAAAAAAAAAAAAAAAAAAAAADj7d7Ufyv6nYKW1MG5xTj2o6LmuKI6qbi0iKtFyg0jgAmStk8nyZMKbfZTfgmyiZpiSWqey6r+7b8zSLNPYUvvSS8E3+g9U5PkSKlN6I5qIs21Fat2R3Kexaa13peLt9CzDZ9NaRSfPj6k9PDSkx/uJc3Y59SSp08uCtHvfP6s5MqEpaJ+L/yeolhUzKOGXI1Z4SM7XeS5DdxHn9nYSaTjNdWWltU+Z1KWyKS1vLxf6F9U13EtL/obLD0bK70JoQtyuaKWHhHsxS8EvqbgQQTUFlAtRvbMAAjHAAAAAAAAAAAAAAAAAAAAAAAAAAAAAAAAABEqaeqT8UmSAAAAAAMlNmIHJtaA0mZb75kNkAHJvVhZAADQAAAAAAAAAAAAAAAAAAAAAAAAAAAAAAAAAAAAA//2Q==">
          <a:hlinkClick xmlns:r="http://schemas.openxmlformats.org/officeDocument/2006/relationships" r:id="rId3"/>
          <a:extLst>
            <a:ext uri="{FF2B5EF4-FFF2-40B4-BE49-F238E27FC236}">
              <a16:creationId xmlns:a16="http://schemas.microsoft.com/office/drawing/2014/main" id="{B7665641-536D-4C2A-A156-7A0CF3C5A409}"/>
            </a:ext>
          </a:extLst>
        </xdr:cNvPr>
        <xdr:cNvSpPr>
          <a:spLocks noChangeAspect="1" noChangeArrowheads="1"/>
        </xdr:cNvSpPr>
      </xdr:nvSpPr>
      <xdr:spPr bwMode="auto">
        <a:xfrm>
          <a:off x="9136380" y="2926080"/>
          <a:ext cx="304800" cy="309312"/>
        </a:xfrm>
        <a:prstGeom prst="rect">
          <a:avLst/>
        </a:prstGeom>
        <a:noFill/>
        <a:ln w="9525">
          <a:noFill/>
          <a:miter lim="800000"/>
          <a:headEnd/>
          <a:tailEnd/>
        </a:ln>
      </xdr:spPr>
    </xdr:sp>
    <xdr:clientData/>
  </xdr:oneCellAnchor>
  <xdr:oneCellAnchor>
    <xdr:from>
      <xdr:col>17</xdr:col>
      <xdr:colOff>0</xdr:colOff>
      <xdr:row>5</xdr:row>
      <xdr:rowOff>0</xdr:rowOff>
    </xdr:from>
    <xdr:ext cx="304800" cy="309312"/>
    <xdr:sp macro="" textlink="">
      <xdr:nvSpPr>
        <xdr:cNvPr id="7" name="AutoShape 285" descr="Z">
          <a:hlinkClick xmlns:r="http://schemas.openxmlformats.org/officeDocument/2006/relationships" r:id="rId4"/>
          <a:extLst>
            <a:ext uri="{FF2B5EF4-FFF2-40B4-BE49-F238E27FC236}">
              <a16:creationId xmlns:a16="http://schemas.microsoft.com/office/drawing/2014/main" id="{174C674F-D596-415D-A21F-51F889C79A88}"/>
            </a:ext>
          </a:extLst>
        </xdr:cNvPr>
        <xdr:cNvSpPr>
          <a:spLocks noChangeAspect="1" noChangeArrowheads="1"/>
        </xdr:cNvSpPr>
      </xdr:nvSpPr>
      <xdr:spPr bwMode="auto">
        <a:xfrm>
          <a:off x="10988040" y="1280160"/>
          <a:ext cx="304800" cy="309312"/>
        </a:xfrm>
        <a:prstGeom prst="rect">
          <a:avLst/>
        </a:prstGeom>
        <a:noFill/>
        <a:ln w="9525">
          <a:noFill/>
          <a:miter lim="800000"/>
          <a:headEnd/>
          <a:tailEnd/>
        </a:ln>
      </xdr:spPr>
    </xdr:sp>
    <xdr:clientData/>
  </xdr:oneCellAnchor>
  <xdr:oneCellAnchor>
    <xdr:from>
      <xdr:col>8</xdr:col>
      <xdr:colOff>0</xdr:colOff>
      <xdr:row>15</xdr:row>
      <xdr:rowOff>0</xdr:rowOff>
    </xdr:from>
    <xdr:ext cx="304800" cy="304299"/>
    <xdr:sp macro="" textlink="">
      <xdr:nvSpPr>
        <xdr:cNvPr id="8" name="AutoShape 73"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1"/>
          <a:extLst>
            <a:ext uri="{FF2B5EF4-FFF2-40B4-BE49-F238E27FC236}">
              <a16:creationId xmlns:a16="http://schemas.microsoft.com/office/drawing/2014/main" id="{F62371DE-9695-46EE-BC26-3FDF6C85E1AE}"/>
            </a:ext>
          </a:extLst>
        </xdr:cNvPr>
        <xdr:cNvSpPr>
          <a:spLocks noChangeAspect="1" noChangeArrowheads="1"/>
        </xdr:cNvSpPr>
      </xdr:nvSpPr>
      <xdr:spPr bwMode="auto">
        <a:xfrm>
          <a:off x="4655820" y="3962400"/>
          <a:ext cx="304800" cy="304299"/>
        </a:xfrm>
        <a:prstGeom prst="rect">
          <a:avLst/>
        </a:prstGeom>
        <a:noFill/>
        <a:ln w="9525">
          <a:noFill/>
          <a:miter lim="800000"/>
          <a:headEnd/>
          <a:tailEnd/>
        </a:ln>
      </xdr:spPr>
    </xdr:sp>
    <xdr:clientData/>
  </xdr:oneCellAnchor>
  <xdr:twoCellAnchor editAs="oneCell">
    <xdr:from>
      <xdr:col>0</xdr:col>
      <xdr:colOff>264696</xdr:colOff>
      <xdr:row>4</xdr:row>
      <xdr:rowOff>80211</xdr:rowOff>
    </xdr:from>
    <xdr:to>
      <xdr:col>4</xdr:col>
      <xdr:colOff>581758</xdr:colOff>
      <xdr:row>13</xdr:row>
      <xdr:rowOff>82956</xdr:rowOff>
    </xdr:to>
    <xdr:pic>
      <xdr:nvPicPr>
        <xdr:cNvPr id="9" name="図 8">
          <a:extLst>
            <a:ext uri="{FF2B5EF4-FFF2-40B4-BE49-F238E27FC236}">
              <a16:creationId xmlns:a16="http://schemas.microsoft.com/office/drawing/2014/main" id="{85E5C048-0705-41CB-ADEA-19DF33F0E19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64696" y="1154631"/>
          <a:ext cx="2504002" cy="24030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36</xdr:row>
      <xdr:rowOff>0</xdr:rowOff>
    </xdr:from>
    <xdr:ext cx="47625" cy="9525"/>
    <xdr:pic>
      <xdr:nvPicPr>
        <xdr:cNvPr id="2" name="図 4" descr="http://www1.pref.shimane.lg.jp/contents/kansen/dis/zensu/sp.gif">
          <a:extLst>
            <a:ext uri="{FF2B5EF4-FFF2-40B4-BE49-F238E27FC236}">
              <a16:creationId xmlns:a16="http://schemas.microsoft.com/office/drawing/2014/main" id="{D0BF3FAD-8B78-4829-B409-A1954F13E7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737860"/>
          <a:ext cx="47625" cy="9525"/>
        </a:xfrm>
        <a:prstGeom prst="rect">
          <a:avLst/>
        </a:prstGeom>
        <a:noFill/>
        <a:ln w="9525">
          <a:noFill/>
          <a:miter lim="800000"/>
          <a:headEnd/>
          <a:tailEnd/>
        </a:ln>
      </xdr:spPr>
    </xdr:pic>
    <xdr:clientData/>
  </xdr:oneCellAnchor>
  <xdr:twoCellAnchor>
    <xdr:from>
      <xdr:col>6</xdr:col>
      <xdr:colOff>457199</xdr:colOff>
      <xdr:row>24</xdr:row>
      <xdr:rowOff>66675</xdr:rowOff>
    </xdr:from>
    <xdr:to>
      <xdr:col>9</xdr:col>
      <xdr:colOff>447674</xdr:colOff>
      <xdr:row>26</xdr:row>
      <xdr:rowOff>811</xdr:rowOff>
    </xdr:to>
    <xdr:sp macro="" textlink="">
      <xdr:nvSpPr>
        <xdr:cNvPr id="3" name="テキスト ボックス 2">
          <a:extLst>
            <a:ext uri="{FF2B5EF4-FFF2-40B4-BE49-F238E27FC236}">
              <a16:creationId xmlns:a16="http://schemas.microsoft.com/office/drawing/2014/main" id="{9874C449-DF02-47AB-A1B5-1BE9F751027B}"/>
            </a:ext>
          </a:extLst>
        </xdr:cNvPr>
        <xdr:cNvSpPr txBox="1"/>
      </xdr:nvSpPr>
      <xdr:spPr>
        <a:xfrm>
          <a:off x="3284219" y="3815715"/>
          <a:ext cx="1384935" cy="238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16</xdr:row>
      <xdr:rowOff>0</xdr:rowOff>
    </xdr:from>
    <xdr:to>
      <xdr:col>24</xdr:col>
      <xdr:colOff>851</xdr:colOff>
      <xdr:row>22</xdr:row>
      <xdr:rowOff>90488</xdr:rowOff>
    </xdr:to>
    <xdr:cxnSp macro="">
      <xdr:nvCxnSpPr>
        <xdr:cNvPr id="4" name="直線矢印コネクタ 3">
          <a:extLst>
            <a:ext uri="{FF2B5EF4-FFF2-40B4-BE49-F238E27FC236}">
              <a16:creationId xmlns:a16="http://schemas.microsoft.com/office/drawing/2014/main" id="{5BE9AAA2-3CF1-4EB9-ADD2-016A5D44ED73}"/>
            </a:ext>
          </a:extLst>
        </xdr:cNvPr>
        <xdr:cNvCxnSpPr>
          <a:stCxn id="5" idx="1"/>
        </xdr:cNvCxnSpPr>
      </xdr:nvCxnSpPr>
      <xdr:spPr>
        <a:xfrm flipV="1">
          <a:off x="9925050" y="3025140"/>
          <a:ext cx="1300061" cy="42576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20</xdr:row>
      <xdr:rowOff>95250</xdr:rowOff>
    </xdr:from>
    <xdr:to>
      <xdr:col>27</xdr:col>
      <xdr:colOff>171450</xdr:colOff>
      <xdr:row>24</xdr:row>
      <xdr:rowOff>28575</xdr:rowOff>
    </xdr:to>
    <xdr:sp macro="" textlink="">
      <xdr:nvSpPr>
        <xdr:cNvPr id="5" name="テキスト ボックス 4">
          <a:extLst>
            <a:ext uri="{FF2B5EF4-FFF2-40B4-BE49-F238E27FC236}">
              <a16:creationId xmlns:a16="http://schemas.microsoft.com/office/drawing/2014/main" id="{45ED006D-DD6E-4DF8-A09F-29C04193D3D4}"/>
            </a:ext>
          </a:extLst>
        </xdr:cNvPr>
        <xdr:cNvSpPr txBox="1"/>
      </xdr:nvSpPr>
      <xdr:spPr>
        <a:xfrm>
          <a:off x="9925050" y="3120390"/>
          <a:ext cx="286512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12</xdr:row>
      <xdr:rowOff>9525</xdr:rowOff>
    </xdr:from>
    <xdr:to>
      <xdr:col>31</xdr:col>
      <xdr:colOff>613410</xdr:colOff>
      <xdr:row>16</xdr:row>
      <xdr:rowOff>0</xdr:rowOff>
    </xdr:to>
    <xdr:grpSp>
      <xdr:nvGrpSpPr>
        <xdr:cNvPr id="6" name="グループ化 8580">
          <a:extLst>
            <a:ext uri="{FF2B5EF4-FFF2-40B4-BE49-F238E27FC236}">
              <a16:creationId xmlns:a16="http://schemas.microsoft.com/office/drawing/2014/main" id="{A1FB5C9D-4D8F-41EE-8774-C92108824141}"/>
            </a:ext>
          </a:extLst>
        </xdr:cNvPr>
        <xdr:cNvGrpSpPr>
          <a:grpSpLocks/>
        </xdr:cNvGrpSpPr>
      </xdr:nvGrpSpPr>
      <xdr:grpSpPr bwMode="auto">
        <a:xfrm>
          <a:off x="12094288" y="2672244"/>
          <a:ext cx="3476583" cy="452812"/>
          <a:chOff x="13125451" y="1438276"/>
          <a:chExt cx="3733799" cy="628650"/>
        </a:xfrm>
      </xdr:grpSpPr>
      <xdr:sp macro="" textlink="">
        <xdr:nvSpPr>
          <xdr:cNvPr id="7" name="テキスト ボックス 6">
            <a:extLst>
              <a:ext uri="{FF2B5EF4-FFF2-40B4-BE49-F238E27FC236}">
                <a16:creationId xmlns:a16="http://schemas.microsoft.com/office/drawing/2014/main" id="{369D07B1-2BE8-B005-7442-FCBB27DC269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EEF2FA7D-E6F0-ECF9-D8A0-55043142E6B4}"/>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13</xdr:row>
      <xdr:rowOff>129541</xdr:rowOff>
    </xdr:from>
    <xdr:to>
      <xdr:col>13</xdr:col>
      <xdr:colOff>447675</xdr:colOff>
      <xdr:row>23</xdr:row>
      <xdr:rowOff>190501</xdr:rowOff>
    </xdr:to>
    <xdr:grpSp>
      <xdr:nvGrpSpPr>
        <xdr:cNvPr id="9" name="グループ化 8584">
          <a:extLst>
            <a:ext uri="{FF2B5EF4-FFF2-40B4-BE49-F238E27FC236}">
              <a16:creationId xmlns:a16="http://schemas.microsoft.com/office/drawing/2014/main" id="{AD25D3A4-E7CF-4BE7-9153-B13E42E8A083}"/>
            </a:ext>
          </a:extLst>
        </xdr:cNvPr>
        <xdr:cNvGrpSpPr>
          <a:grpSpLocks/>
        </xdr:cNvGrpSpPr>
      </xdr:nvGrpSpPr>
      <xdr:grpSpPr bwMode="auto">
        <a:xfrm>
          <a:off x="4198620" y="3023429"/>
          <a:ext cx="2370740" cy="805836"/>
          <a:chOff x="4514850" y="1800225"/>
          <a:chExt cx="2619375" cy="1809750"/>
        </a:xfrm>
      </xdr:grpSpPr>
      <xdr:sp macro="" textlink="">
        <xdr:nvSpPr>
          <xdr:cNvPr id="10" name="テキスト ボックス 9">
            <a:extLst>
              <a:ext uri="{FF2B5EF4-FFF2-40B4-BE49-F238E27FC236}">
                <a16:creationId xmlns:a16="http://schemas.microsoft.com/office/drawing/2014/main" id="{7ABD20E2-3584-7111-C688-E2BBD454D021}"/>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B028657F-0923-CEB3-13FA-9782CECAE55B}"/>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16</xdr:row>
      <xdr:rowOff>0</xdr:rowOff>
    </xdr:from>
    <xdr:to>
      <xdr:col>9</xdr:col>
      <xdr:colOff>68580</xdr:colOff>
      <xdr:row>23</xdr:row>
      <xdr:rowOff>190500</xdr:rowOff>
    </xdr:to>
    <xdr:grpSp>
      <xdr:nvGrpSpPr>
        <xdr:cNvPr id="12" name="グループ化 8588">
          <a:extLst>
            <a:ext uri="{FF2B5EF4-FFF2-40B4-BE49-F238E27FC236}">
              <a16:creationId xmlns:a16="http://schemas.microsoft.com/office/drawing/2014/main" id="{AD6FB91A-FC0A-431C-AE93-C95D7FDA015E}"/>
            </a:ext>
          </a:extLst>
        </xdr:cNvPr>
        <xdr:cNvGrpSpPr>
          <a:grpSpLocks/>
        </xdr:cNvGrpSpPr>
      </xdr:nvGrpSpPr>
      <xdr:grpSpPr bwMode="auto">
        <a:xfrm>
          <a:off x="2575389" y="3125056"/>
          <a:ext cx="1765528" cy="704208"/>
          <a:chOff x="2697628" y="2705100"/>
          <a:chExt cx="1969622" cy="904876"/>
        </a:xfrm>
      </xdr:grpSpPr>
      <xdr:sp macro="" textlink="">
        <xdr:nvSpPr>
          <xdr:cNvPr id="13" name="テキスト ボックス 12">
            <a:extLst>
              <a:ext uri="{FF2B5EF4-FFF2-40B4-BE49-F238E27FC236}">
                <a16:creationId xmlns:a16="http://schemas.microsoft.com/office/drawing/2014/main" id="{D1644F0A-6F85-2AC0-63E7-16EE67D92D0D}"/>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783C007-B86C-84C9-EAD4-5A9AE3A2C294}"/>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187960</xdr:colOff>
      <xdr:row>26</xdr:row>
      <xdr:rowOff>39794</xdr:rowOff>
    </xdr:from>
    <xdr:to>
      <xdr:col>14</xdr:col>
      <xdr:colOff>5080</xdr:colOff>
      <xdr:row>53</xdr:row>
      <xdr:rowOff>85514</xdr:rowOff>
    </xdr:to>
    <xdr:graphicFrame macro="">
      <xdr:nvGraphicFramePr>
        <xdr:cNvPr id="15" name="グラフ 14">
          <a:extLst>
            <a:ext uri="{FF2B5EF4-FFF2-40B4-BE49-F238E27FC236}">
              <a16:creationId xmlns:a16="http://schemas.microsoft.com/office/drawing/2014/main" id="{8AFFB15A-B59B-446B-B3EE-D335EE65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59266</xdr:colOff>
      <xdr:row>26</xdr:row>
      <xdr:rowOff>45720</xdr:rowOff>
    </xdr:from>
    <xdr:to>
      <xdr:col>28</xdr:col>
      <xdr:colOff>126152</xdr:colOff>
      <xdr:row>53</xdr:row>
      <xdr:rowOff>114300</xdr:rowOff>
    </xdr:to>
    <xdr:graphicFrame macro="">
      <xdr:nvGraphicFramePr>
        <xdr:cNvPr id="16" name="グラフ 15">
          <a:extLst>
            <a:ext uri="{FF2B5EF4-FFF2-40B4-BE49-F238E27FC236}">
              <a16:creationId xmlns:a16="http://schemas.microsoft.com/office/drawing/2014/main" id="{65600D1D-0D0E-4857-B616-BC62B2EF2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196921</xdr:colOff>
      <xdr:row>24</xdr:row>
      <xdr:rowOff>8562</xdr:rowOff>
    </xdr:from>
    <xdr:to>
      <xdr:col>22</xdr:col>
      <xdr:colOff>410967</xdr:colOff>
      <xdr:row>42</xdr:row>
      <xdr:rowOff>111303</xdr:rowOff>
    </xdr:to>
    <xdr:cxnSp macro="">
      <xdr:nvCxnSpPr>
        <xdr:cNvPr id="18" name="直線矢印コネクタ 17">
          <a:extLst>
            <a:ext uri="{FF2B5EF4-FFF2-40B4-BE49-F238E27FC236}">
              <a16:creationId xmlns:a16="http://schemas.microsoft.com/office/drawing/2014/main" id="{D21625EA-34DF-4C50-B7D6-2A0A7EA30A32}"/>
            </a:ext>
          </a:extLst>
        </xdr:cNvPr>
        <xdr:cNvCxnSpPr/>
      </xdr:nvCxnSpPr>
      <xdr:spPr>
        <a:xfrm>
          <a:off x="8835775" y="4066854"/>
          <a:ext cx="2063394" cy="3244921"/>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77056</xdr:colOff>
      <xdr:row>24</xdr:row>
      <xdr:rowOff>17124</xdr:rowOff>
    </xdr:from>
    <xdr:to>
      <xdr:col>9</xdr:col>
      <xdr:colOff>376719</xdr:colOff>
      <xdr:row>39</xdr:row>
      <xdr:rowOff>162674</xdr:rowOff>
    </xdr:to>
    <xdr:cxnSp macro="">
      <xdr:nvCxnSpPr>
        <xdr:cNvPr id="19" name="直線矢印コネクタ 18">
          <a:extLst>
            <a:ext uri="{FF2B5EF4-FFF2-40B4-BE49-F238E27FC236}">
              <a16:creationId xmlns:a16="http://schemas.microsoft.com/office/drawing/2014/main" id="{D249B7C0-7F55-40B6-935B-264CF8BDD566}"/>
            </a:ext>
          </a:extLst>
        </xdr:cNvPr>
        <xdr:cNvCxnSpPr/>
      </xdr:nvCxnSpPr>
      <xdr:spPr>
        <a:xfrm>
          <a:off x="2037708" y="4075416"/>
          <a:ext cx="2611348" cy="2774022"/>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10</xdr:col>
      <xdr:colOff>91340</xdr:colOff>
      <xdr:row>24</xdr:row>
      <xdr:rowOff>69276</xdr:rowOff>
    </xdr:from>
    <xdr:to>
      <xdr:col>16</xdr:col>
      <xdr:colOff>72713</xdr:colOff>
      <xdr:row>29</xdr:row>
      <xdr:rowOff>3982</xdr:rowOff>
    </xdr:to>
    <xdr:sp macro="" textlink="">
      <xdr:nvSpPr>
        <xdr:cNvPr id="22" name="吹き出し: 折線 21">
          <a:extLst>
            <a:ext uri="{FF2B5EF4-FFF2-40B4-BE49-F238E27FC236}">
              <a16:creationId xmlns:a16="http://schemas.microsoft.com/office/drawing/2014/main" id="{8A32EA83-7289-2A49-BFC3-05E401CCD300}"/>
            </a:ext>
          </a:extLst>
        </xdr:cNvPr>
        <xdr:cNvSpPr/>
      </xdr:nvSpPr>
      <xdr:spPr>
        <a:xfrm>
          <a:off x="4835164" y="4140747"/>
          <a:ext cx="2969608" cy="734059"/>
        </a:xfrm>
        <a:prstGeom prst="borderCallout2">
          <a:avLst>
            <a:gd name="adj1" fmla="val 21976"/>
            <a:gd name="adj2" fmla="val 394"/>
            <a:gd name="adj3" fmla="val 18751"/>
            <a:gd name="adj4" fmla="val -485"/>
            <a:gd name="adj5" fmla="val 13890"/>
            <a:gd name="adj6" fmla="val 236"/>
          </a:avLst>
        </a:prstGeom>
        <a:solidFill>
          <a:schemeClr val="accent4">
            <a:lumMod val="20000"/>
            <a:lumOff val="80000"/>
          </a:schemeClr>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t>コロナ５類移行に伴う　人の往来の増加、会食機会の増加。食肉原材不足から　衛生度合いの低い原材料の市場への放出</a:t>
          </a:r>
          <a:r>
            <a:rPr kumimoji="1" lang="en-US" altLang="ja-JP" sz="1100" b="1"/>
            <a:t>?</a:t>
          </a:r>
          <a:endParaRPr kumimoji="1" lang="ja-JP" altLang="en-US" sz="1100" b="1"/>
        </a:p>
      </xdr:txBody>
    </xdr:sp>
    <xdr:clientData/>
  </xdr:twoCellAnchor>
  <xdr:twoCellAnchor>
    <xdr:from>
      <xdr:col>6</xdr:col>
      <xdr:colOff>355600</xdr:colOff>
      <xdr:row>7</xdr:row>
      <xdr:rowOff>182880</xdr:rowOff>
    </xdr:from>
    <xdr:to>
      <xdr:col>10</xdr:col>
      <xdr:colOff>143934</xdr:colOff>
      <xdr:row>25</xdr:row>
      <xdr:rowOff>25400</xdr:rowOff>
    </xdr:to>
    <xdr:cxnSp macro="">
      <xdr:nvCxnSpPr>
        <xdr:cNvPr id="24" name="直線矢印コネクタ 23">
          <a:extLst>
            <a:ext uri="{FF2B5EF4-FFF2-40B4-BE49-F238E27FC236}">
              <a16:creationId xmlns:a16="http://schemas.microsoft.com/office/drawing/2014/main" id="{7550AFDD-42A5-9905-4905-A7277AED0E56}"/>
            </a:ext>
          </a:extLst>
        </xdr:cNvPr>
        <xdr:cNvCxnSpPr/>
      </xdr:nvCxnSpPr>
      <xdr:spPr>
        <a:xfrm flipH="1" flipV="1">
          <a:off x="3259667" y="1723813"/>
          <a:ext cx="1651000" cy="2577254"/>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18</xdr:col>
      <xdr:colOff>111303</xdr:colOff>
      <xdr:row>6</xdr:row>
      <xdr:rowOff>231169</xdr:rowOff>
    </xdr:from>
    <xdr:to>
      <xdr:col>24</xdr:col>
      <xdr:colOff>136989</xdr:colOff>
      <xdr:row>23</xdr:row>
      <xdr:rowOff>0</xdr:rowOff>
    </xdr:to>
    <xdr:cxnSp macro="">
      <xdr:nvCxnSpPr>
        <xdr:cNvPr id="23" name="直線矢印コネクタ 22">
          <a:extLst>
            <a:ext uri="{FF2B5EF4-FFF2-40B4-BE49-F238E27FC236}">
              <a16:creationId xmlns:a16="http://schemas.microsoft.com/office/drawing/2014/main" id="{7A29144E-041C-9143-99EF-12ABB118F1F4}"/>
            </a:ext>
          </a:extLst>
        </xdr:cNvPr>
        <xdr:cNvCxnSpPr/>
      </xdr:nvCxnSpPr>
      <xdr:spPr>
        <a:xfrm flipV="1">
          <a:off x="8750157" y="1489753"/>
          <a:ext cx="2799708" cy="2149011"/>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49306</xdr:colOff>
      <xdr:row>0</xdr:row>
      <xdr:rowOff>13335</xdr:rowOff>
    </xdr:from>
    <xdr:to>
      <xdr:col>2</xdr:col>
      <xdr:colOff>245204</xdr:colOff>
      <xdr:row>0</xdr:row>
      <xdr:rowOff>230505</xdr:rowOff>
    </xdr:to>
    <xdr:pic>
      <xdr:nvPicPr>
        <xdr:cNvPr id="2" name="図 1" descr="感染症・食中毒情報">
          <a:extLst>
            <a:ext uri="{FF2B5EF4-FFF2-40B4-BE49-F238E27FC236}">
              <a16:creationId xmlns:a16="http://schemas.microsoft.com/office/drawing/2014/main" id="{F3DC39EB-F9B0-439D-9039-ED38C53372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306" y="13335"/>
          <a:ext cx="2303817" cy="217170"/>
        </a:xfrm>
        <a:prstGeom prst="rect">
          <a:avLst/>
        </a:prstGeom>
        <a:noFill/>
        <a:ln w="9525">
          <a:noFill/>
          <a:miter lim="800000"/>
          <a:headEnd/>
          <a:tailEnd/>
        </a:ln>
      </xdr:spPr>
    </xdr:pic>
    <xdr:clientData/>
  </xdr:twoCellAnchor>
  <xdr:twoCellAnchor editAs="oneCell">
    <xdr:from>
      <xdr:col>1</xdr:col>
      <xdr:colOff>1752600</xdr:colOff>
      <xdr:row>14</xdr:row>
      <xdr:rowOff>91441</xdr:rowOff>
    </xdr:from>
    <xdr:to>
      <xdr:col>2</xdr:col>
      <xdr:colOff>3813523</xdr:colOff>
      <xdr:row>32</xdr:row>
      <xdr:rowOff>22861</xdr:rowOff>
    </xdr:to>
    <xdr:pic>
      <xdr:nvPicPr>
        <xdr:cNvPr id="4" name="図 3">
          <a:extLst>
            <a:ext uri="{FF2B5EF4-FFF2-40B4-BE49-F238E27FC236}">
              <a16:creationId xmlns:a16="http://schemas.microsoft.com/office/drawing/2014/main" id="{E0323EDF-A9AF-B33F-25ED-74E119F3E42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95500" y="7399021"/>
          <a:ext cx="3828763" cy="30784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1309255</xdr:colOff>
      <xdr:row>39</xdr:row>
      <xdr:rowOff>20781</xdr:rowOff>
    </xdr:from>
    <xdr:to>
      <xdr:col>2</xdr:col>
      <xdr:colOff>5651186</xdr:colOff>
      <xdr:row>41</xdr:row>
      <xdr:rowOff>83127</xdr:rowOff>
    </xdr:to>
    <xdr:pic>
      <xdr:nvPicPr>
        <xdr:cNvPr id="2" name="図 1">
          <a:extLst>
            <a:ext uri="{FF2B5EF4-FFF2-40B4-BE49-F238E27FC236}">
              <a16:creationId xmlns:a16="http://schemas.microsoft.com/office/drawing/2014/main" id="{92BA005B-31FA-AAAC-8FF3-F44E53B4BB12}"/>
            </a:ext>
          </a:extLst>
        </xdr:cNvPr>
        <xdr:cNvPicPr>
          <a:picLocks noChangeAspect="1"/>
        </xdr:cNvPicPr>
      </xdr:nvPicPr>
      <xdr:blipFill>
        <a:blip xmlns:r="http://schemas.openxmlformats.org/officeDocument/2006/relationships" r:embed="rId1"/>
        <a:stretch>
          <a:fillRect/>
        </a:stretch>
      </xdr:blipFill>
      <xdr:spPr>
        <a:xfrm>
          <a:off x="2770910" y="12441381"/>
          <a:ext cx="5706603" cy="56110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07841D-8FC2-43DF-96B5-3B91945092C3}" name="テーブル1" displayName="テーブル1" ref="C38:E39" totalsRowShown="0" headerRowDxfId="13" dataDxfId="11" headerRowBorderDxfId="12" tableBorderDxfId="10" totalsRowBorderDxfId="9" headerRowCellStyle="標準 2">
  <autoFilter ref="C38:E39" xr:uid="{9807841D-8FC2-43DF-96B5-3B91945092C3}"/>
  <tableColumns count="3">
    <tableColumn id="1" xr3:uid="{6E006F73-B265-4EE3-8391-E71F4B22D1F6}" name="　" dataDxfId="8"/>
    <tableColumn id="2" xr3:uid="{988D7C61-172E-45E7-B531-3776D2125DCE}" name="列1" dataDxfId="7"/>
    <tableColumn id="3" xr3:uid="{85CE4AB0-DF1D-4633-A7C5-2B9921906653}" name="列2" dataDxfId="6"/>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txDef>
      <a:spPr>
        <a:solidFill>
          <a:schemeClr val="lt1"/>
        </a:solidFill>
        <a:ln w="9525" cmpd="sng">
          <a:solidFill>
            <a:schemeClr val="lt1">
              <a:shade val="50000"/>
            </a:schemeClr>
          </a:solidFill>
        </a:ln>
      </a:spPr>
      <a:bodyPr vertOverflow="clip" horzOverflow="clip" wrap="square" rtlCol="0" anchor="t"/>
      <a:lstStyle>
        <a:defPPr algn="l">
          <a:defRPr kumimoji="1" sz="20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ylifenews.net/drink-food/65814/" TargetMode="External"/><Relationship Id="rId7" Type="http://schemas.openxmlformats.org/officeDocument/2006/relationships/printerSettings" Target="../printerSettings/printerSettings10.bin"/><Relationship Id="rId2" Type="http://schemas.openxmlformats.org/officeDocument/2006/relationships/hyperlink" Target="https://www.maff.go.jp/j/press/syouan/kansa/240920.html" TargetMode="External"/><Relationship Id="rId1" Type="http://schemas.openxmlformats.org/officeDocument/2006/relationships/hyperlink" Target="https://foods-ch.infomart.co.jp/anzen/recall/118065" TargetMode="External"/><Relationship Id="rId6" Type="http://schemas.openxmlformats.org/officeDocument/2006/relationships/hyperlink" Target="https://www.youtube.com/watch?v=NtXILwNUilw" TargetMode="External"/><Relationship Id="rId5" Type="http://schemas.openxmlformats.org/officeDocument/2006/relationships/hyperlink" Target="https://www.bci.co.jp/netkeizai/article/15859" TargetMode="External"/><Relationship Id="rId4" Type="http://schemas.openxmlformats.org/officeDocument/2006/relationships/hyperlink" Target="https://www.data-max.co.jp/article/73675"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epochtimes.jp/2024/09/252520.html?utm_source=JNLnoe&amp;src_src=JNLnoe&amp;utm_campaign=jnl-2024-09-22&amp;src_cmp=jnl-2024-09-22&amp;utm_medium=email&amp;pw_est=HN0AzwMYDCY3LWFr7nsvkOqjtBQ4puWHPQ6LmoJaYZznN9Vk2L1ciaME87Q%2BXd%2B%2Fm%2FqvcyU0NXfYLcqqcwpfFcqTFmvwXYCNN70%3D" TargetMode="External"/><Relationship Id="rId3" Type="http://schemas.openxmlformats.org/officeDocument/2006/relationships/hyperlink" Target="https://news.goo.ne.jp/article/ohk/region/ohk-23270.html" TargetMode="External"/><Relationship Id="rId7" Type="http://schemas.openxmlformats.org/officeDocument/2006/relationships/hyperlink" Target="https://news.livedoor.com/article/detail/27221409/" TargetMode="External"/><Relationship Id="rId2" Type="http://schemas.openxmlformats.org/officeDocument/2006/relationships/hyperlink" Target="https://news.yahoo.co.jp/articles/9a33809676b7fb2d7e1a5f3edbcf93535a864205" TargetMode="External"/><Relationship Id="rId1" Type="http://schemas.openxmlformats.org/officeDocument/2006/relationships/hyperlink" Target="https://news.yahoo.co.jp/articles/613d3d83ab2450515858402802f8a504cc51e350" TargetMode="External"/><Relationship Id="rId6" Type="http://schemas.openxmlformats.org/officeDocument/2006/relationships/hyperlink" Target="https://www.inshokuten.com/supplier/knowledge/detail/214?ref=foodist" TargetMode="External"/><Relationship Id="rId11" Type="http://schemas.openxmlformats.org/officeDocument/2006/relationships/printerSettings" Target="../printerSettings/printerSettings5.bin"/><Relationship Id="rId5" Type="http://schemas.openxmlformats.org/officeDocument/2006/relationships/hyperlink" Target="https://www.jomo-news.co.jp/articles/-/534277" TargetMode="External"/><Relationship Id="rId10" Type="http://schemas.openxmlformats.org/officeDocument/2006/relationships/hyperlink" Target="https://ls.ipros.jp/product/detail/2001443285" TargetMode="External"/><Relationship Id="rId4" Type="http://schemas.openxmlformats.org/officeDocument/2006/relationships/hyperlink" Target="https://www.eggsnthingsjapan.com/news/2409_1.html" TargetMode="External"/><Relationship Id="rId9" Type="http://schemas.openxmlformats.org/officeDocument/2006/relationships/hyperlink" Target="https://www.nikkei.com/article/DGXZQOGM207390Q4A920C2000000/?n_cid=NMAIL007_20240920_Y9/2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news.nissyoku.co.jp/flash/1076653" TargetMode="External"/><Relationship Id="rId13" Type="http://schemas.openxmlformats.org/officeDocument/2006/relationships/printerSettings" Target="../printerSettings/printerSettings6.bin"/><Relationship Id="rId3" Type="http://schemas.openxmlformats.org/officeDocument/2006/relationships/hyperlink" Target="https://www.vietnam.vn/ja/dieu-tra-xu-ly-vu-nghi-ngo-doc-thuc-pham-o-ha-giang/" TargetMode="External"/><Relationship Id="rId7" Type="http://schemas.openxmlformats.org/officeDocument/2006/relationships/hyperlink" Target="https://news.yahoo.co.jp/articles/cdc6cf9168639eb540a0bf0256beef6f7b580b5f" TargetMode="External"/><Relationship Id="rId12" Type="http://schemas.openxmlformats.org/officeDocument/2006/relationships/hyperlink" Target="https://newsdig.tbs.co.jp/articles/-/1434087" TargetMode="External"/><Relationship Id="rId2" Type="http://schemas.openxmlformats.org/officeDocument/2006/relationships/hyperlink" Target="https://news.goo.ne.jp/article/recordchina/business/recordchina-RC_940745.html" TargetMode="External"/><Relationship Id="rId1" Type="http://schemas.openxmlformats.org/officeDocument/2006/relationships/hyperlink" Target="https://medibio.tiisys.com/133203/" TargetMode="External"/><Relationship Id="rId6" Type="http://schemas.openxmlformats.org/officeDocument/2006/relationships/hyperlink" Target="https://weekly-economist.mainichi.jp/articles/20241001/se1/00m/020/061000c" TargetMode="External"/><Relationship Id="rId11" Type="http://schemas.openxmlformats.org/officeDocument/2006/relationships/hyperlink" Target="https://www.jetro.go.jp/biznews/2024/09/fb7487d4e2a464d1.html" TargetMode="External"/><Relationship Id="rId5" Type="http://schemas.openxmlformats.org/officeDocument/2006/relationships/hyperlink" Target="https://www.sankei.com/article/20240912-5CXP6II3DRJRTOLKAHX2UTNZTY/" TargetMode="External"/><Relationship Id="rId10" Type="http://schemas.openxmlformats.org/officeDocument/2006/relationships/hyperlink" Target="https://news.nissyoku.co.jp/news/kubo20240909115617406" TargetMode="External"/><Relationship Id="rId4" Type="http://schemas.openxmlformats.org/officeDocument/2006/relationships/hyperlink" Target="https://www.epochtimes.jp/2024/09/251830.html?utm_source=JNLnoe&amp;src_src=JNLnoe&amp;utm_campaign=jnl-2024-09-18&amp;src_cmp=jnl-2024-09-18&amp;utm_medium=email&amp;pw_est=rNr5JHPHglY1M0n%2BRWlEg%2FzaNp14P15BN6AOZP94Nng%2BxjWUW08GnzVMwBvlhZX9szfaObzY5IHQV5BHyku32Z1RfBRUxOwZ6yI%3D" TargetMode="External"/><Relationship Id="rId9" Type="http://schemas.openxmlformats.org/officeDocument/2006/relationships/hyperlink" Target="https://news.yahoo.co.jp/articles/3fd9da67e07254d1c9af6c383ad49abcc937ef57"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www.mhlw.go.jp/stf/covid-19/kokunainohasseijoukyou.html" TargetMode="Externa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61"/>
  <sheetViews>
    <sheetView zoomScaleNormal="100" workbookViewId="0">
      <selection activeCell="B20" sqref="B20"/>
    </sheetView>
  </sheetViews>
  <sheetFormatPr defaultRowHeight="13.2"/>
  <cols>
    <col min="1" max="1" width="16.77734375" customWidth="1"/>
    <col min="2" max="2" width="10.4414062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9" ht="13.8" thickTop="1">
      <c r="A1" s="84" t="s">
        <v>0</v>
      </c>
      <c r="B1" s="85"/>
      <c r="C1" s="85" t="s">
        <v>1</v>
      </c>
      <c r="D1" s="85"/>
      <c r="E1" s="85"/>
      <c r="F1" s="85"/>
      <c r="G1" s="85"/>
      <c r="H1" s="85"/>
      <c r="I1" s="61"/>
    </row>
    <row r="2" spans="1:9">
      <c r="A2" s="86" t="s">
        <v>2</v>
      </c>
      <c r="B2" s="87"/>
      <c r="C2" s="87"/>
      <c r="D2" s="87"/>
      <c r="E2" s="87"/>
      <c r="F2" s="87"/>
      <c r="G2" s="87"/>
      <c r="H2" s="87"/>
      <c r="I2" s="61"/>
    </row>
    <row r="3" spans="1:9" ht="15.75" customHeight="1">
      <c r="A3" s="587" t="s">
        <v>3</v>
      </c>
      <c r="B3" s="588"/>
      <c r="C3" s="588"/>
      <c r="D3" s="588"/>
      <c r="E3" s="588"/>
      <c r="F3" s="588"/>
      <c r="G3" s="588"/>
      <c r="H3" s="589"/>
      <c r="I3" s="61"/>
    </row>
    <row r="4" spans="1:9">
      <c r="A4" s="86" t="s">
        <v>4</v>
      </c>
      <c r="B4" s="87"/>
      <c r="C4" s="87"/>
      <c r="D4" s="87"/>
      <c r="E4" s="87"/>
      <c r="F4" s="87"/>
      <c r="G4" s="87"/>
      <c r="H4" s="87"/>
      <c r="I4" s="61"/>
    </row>
    <row r="5" spans="1:9">
      <c r="A5" s="86" t="s">
        <v>5</v>
      </c>
      <c r="B5" s="87"/>
      <c r="C5" s="87"/>
      <c r="D5" s="87"/>
      <c r="E5" s="87"/>
      <c r="F5" s="87"/>
      <c r="G5" s="87"/>
      <c r="H5" s="87"/>
      <c r="I5" s="61"/>
    </row>
    <row r="6" spans="1:9">
      <c r="A6" s="88" t="s">
        <v>2</v>
      </c>
      <c r="B6" s="89"/>
      <c r="C6" s="89"/>
      <c r="D6" s="89"/>
      <c r="E6" s="89"/>
      <c r="F6" s="89"/>
      <c r="G6" s="89"/>
      <c r="H6" s="89"/>
      <c r="I6" s="61"/>
    </row>
    <row r="7" spans="1:9">
      <c r="A7" s="88"/>
      <c r="B7" s="89"/>
      <c r="C7" s="89"/>
      <c r="D7" s="89"/>
      <c r="E7" s="89"/>
      <c r="F7" s="89"/>
      <c r="G7" s="89"/>
      <c r="H7" s="89"/>
      <c r="I7" s="61"/>
    </row>
    <row r="8" spans="1:9">
      <c r="A8" s="88" t="s">
        <v>6</v>
      </c>
      <c r="B8" s="89"/>
      <c r="C8" s="89"/>
      <c r="D8" s="89"/>
      <c r="E8" s="89"/>
      <c r="F8" s="89"/>
      <c r="G8" s="89"/>
      <c r="H8" s="89"/>
      <c r="I8" s="61"/>
    </row>
    <row r="9" spans="1:9">
      <c r="A9" s="90" t="s">
        <v>7</v>
      </c>
      <c r="B9" s="91"/>
      <c r="C9" s="91"/>
      <c r="D9" s="91"/>
      <c r="E9" s="91"/>
      <c r="F9" s="91"/>
      <c r="G9" s="91"/>
      <c r="H9" s="91"/>
      <c r="I9" s="61"/>
    </row>
    <row r="10" spans="1:9" ht="15" customHeight="1">
      <c r="A10" s="197" t="s">
        <v>8</v>
      </c>
      <c r="B10" s="102" t="str">
        <f>+'37　食中毒記事等 '!A2</f>
        <v>【速報】小林製薬　紅麹健康被害　サプリによる「食中毒と断定したい」と横山大阪市長　来月上旬メドに</v>
      </c>
      <c r="C10" s="102"/>
      <c r="D10" s="104"/>
      <c r="E10" s="102"/>
      <c r="F10" s="105"/>
      <c r="G10" s="103"/>
      <c r="H10" s="103"/>
      <c r="I10" s="61"/>
    </row>
    <row r="11" spans="1:9" ht="15" customHeight="1">
      <c r="A11" s="197" t="s">
        <v>9</v>
      </c>
      <c r="B11" s="102" t="str">
        <f>+'37　ノロウイルス関連情報 '!H72</f>
        <v>管理レベル「1」　</v>
      </c>
      <c r="C11" s="102"/>
      <c r="D11" s="102" t="s">
        <v>10</v>
      </c>
      <c r="E11" s="102"/>
      <c r="F11" s="104">
        <f>+'37　ノロウイルス関連情報 '!G73</f>
        <v>2.87</v>
      </c>
      <c r="G11" s="102" t="str">
        <f>+'37　ノロウイルス関連情報 '!H73</f>
        <v>　：先週より</v>
      </c>
      <c r="H11" s="225">
        <f>+'37　ノロウイルス関連情報 '!I73</f>
        <v>0</v>
      </c>
      <c r="I11" s="61"/>
    </row>
    <row r="12" spans="1:9" s="69" customFormat="1" ht="15" customHeight="1">
      <c r="A12" s="106" t="s">
        <v>11</v>
      </c>
      <c r="B12" s="593" t="str">
        <f>+'37　 残留農薬など'!A2</f>
        <v>きぬさや 一部残留農薬基準超過〔リコールプラス編集部〕</v>
      </c>
      <c r="C12" s="593"/>
      <c r="D12" s="593"/>
      <c r="E12" s="593"/>
      <c r="F12" s="593"/>
      <c r="G12" s="593"/>
      <c r="H12" s="107"/>
      <c r="I12" s="68"/>
    </row>
    <row r="13" spans="1:9" ht="15" customHeight="1">
      <c r="A13" s="101" t="s">
        <v>12</v>
      </c>
      <c r="B13" s="593" t="str">
        <f>+'37　食品表示'!A2</f>
        <v xml:space="preserve">海老カツと五穀酢チキンの美食重他 一部アレルギー表示欠落 - フーズチャネル </v>
      </c>
      <c r="C13" s="593"/>
      <c r="D13" s="593"/>
      <c r="E13" s="593"/>
      <c r="F13" s="593"/>
      <c r="G13" s="593"/>
      <c r="H13" s="103"/>
      <c r="I13" s="61"/>
    </row>
    <row r="14" spans="1:9" ht="15" customHeight="1">
      <c r="A14" s="101" t="s">
        <v>13</v>
      </c>
      <c r="B14" s="103" t="str">
        <f>+'37 海外情報'!A2</f>
        <v>廃水モニタリングは食中毒を検出できる、研究者らが発見
(Wastewater monitoring can detect foodborne illness, researchers find)</v>
      </c>
      <c r="D14" s="103"/>
      <c r="E14" s="103"/>
      <c r="F14" s="103"/>
      <c r="G14" s="103"/>
      <c r="H14" s="103"/>
      <c r="I14" s="61"/>
    </row>
    <row r="15" spans="1:9" ht="15" customHeight="1">
      <c r="A15" s="108" t="s">
        <v>14</v>
      </c>
      <c r="B15" s="109" t="str">
        <f>+'37 海外情報'!A5</f>
        <v xml:space="preserve">80代女性が拾ったカタツムリをちまきにして食べた後死亡 - goo ニュース </v>
      </c>
      <c r="C15" s="590" t="s">
        <v>15</v>
      </c>
      <c r="D15" s="590"/>
      <c r="E15" s="590"/>
      <c r="F15" s="590"/>
      <c r="G15" s="590"/>
      <c r="H15" s="591"/>
      <c r="I15" s="61"/>
    </row>
    <row r="16" spans="1:9" ht="15" customHeight="1">
      <c r="A16" s="101" t="s">
        <v>16</v>
      </c>
      <c r="B16" s="102" t="str">
        <f>+'35　感染症情報'!B2</f>
        <v>2024年第35週（8月26日〜9月1日）</v>
      </c>
      <c r="C16" s="103"/>
      <c r="D16" s="102" t="s">
        <v>17</v>
      </c>
      <c r="E16" s="103"/>
      <c r="F16" s="103"/>
      <c r="G16" s="103"/>
      <c r="H16" s="103"/>
      <c r="I16" s="61"/>
    </row>
    <row r="17" spans="1:16" ht="15" customHeight="1">
      <c r="A17" s="101" t="s">
        <v>18</v>
      </c>
      <c r="B17" s="592" t="str">
        <f>+'35　感染症情報'!B2</f>
        <v>2024年第35週（8月26日〜9月1日）</v>
      </c>
      <c r="C17" s="592"/>
      <c r="D17" s="592"/>
      <c r="E17" s="592"/>
      <c r="F17" s="592"/>
      <c r="G17" s="592"/>
      <c r="H17" s="103"/>
      <c r="I17" s="61"/>
    </row>
    <row r="18" spans="1:16" ht="15" customHeight="1">
      <c r="A18" s="101" t="s">
        <v>19</v>
      </c>
      <c r="B18" s="165" t="str">
        <f>+'37  衛生訓話'!A2</f>
        <v>今週のお題　(掃除用具はキレイに保管しましょう !)</v>
      </c>
      <c r="C18" s="103"/>
      <c r="D18" s="103"/>
      <c r="E18" s="103"/>
      <c r="F18" s="110"/>
      <c r="G18" s="103"/>
      <c r="H18" s="103"/>
      <c r="I18" s="61"/>
    </row>
    <row r="19" spans="1:16" ht="15" customHeight="1">
      <c r="A19" s="101" t="s">
        <v>20</v>
      </c>
      <c r="B19" s="165" t="s">
        <v>445</v>
      </c>
      <c r="C19" s="103"/>
      <c r="D19" s="103"/>
      <c r="E19" s="103"/>
      <c r="F19" s="103" t="s">
        <v>17</v>
      </c>
      <c r="G19" s="103"/>
      <c r="H19" s="103"/>
      <c r="I19" s="61"/>
      <c r="P19" t="s">
        <v>21</v>
      </c>
    </row>
    <row r="20" spans="1:16" ht="15" customHeight="1">
      <c r="A20" s="101" t="s">
        <v>17</v>
      </c>
      <c r="C20" s="103"/>
      <c r="D20" s="103"/>
      <c r="E20" s="103"/>
      <c r="F20" s="103"/>
      <c r="G20" s="103"/>
      <c r="H20" s="103"/>
      <c r="I20" s="61"/>
      <c r="L20" t="s">
        <v>15</v>
      </c>
    </row>
    <row r="21" spans="1:16">
      <c r="A21" s="90" t="s">
        <v>7</v>
      </c>
      <c r="B21" s="91"/>
      <c r="C21" s="91"/>
      <c r="D21" s="91"/>
      <c r="E21" s="91"/>
      <c r="F21" s="91"/>
      <c r="G21" s="91"/>
      <c r="H21" s="91"/>
      <c r="I21" s="61"/>
    </row>
    <row r="22" spans="1:16">
      <c r="A22" s="88" t="s">
        <v>17</v>
      </c>
      <c r="B22" s="89"/>
      <c r="C22" s="89"/>
      <c r="D22" s="89"/>
      <c r="E22" s="89"/>
      <c r="F22" s="89"/>
      <c r="G22" s="89"/>
      <c r="H22" s="89"/>
      <c r="I22" s="61"/>
    </row>
    <row r="23" spans="1:16">
      <c r="A23" s="62" t="s">
        <v>22</v>
      </c>
      <c r="I23" s="61"/>
    </row>
    <row r="24" spans="1:16">
      <c r="A24" s="61"/>
      <c r="I24" s="61"/>
    </row>
    <row r="25" spans="1:16">
      <c r="A25" s="61"/>
      <c r="I25" s="61"/>
    </row>
    <row r="26" spans="1:16">
      <c r="A26" s="61"/>
      <c r="I26" s="61"/>
    </row>
    <row r="27" spans="1:16">
      <c r="A27" s="61"/>
      <c r="I27" s="61"/>
    </row>
    <row r="28" spans="1:16">
      <c r="A28" s="61"/>
      <c r="I28" s="61"/>
    </row>
    <row r="29" spans="1:16">
      <c r="A29" s="61"/>
      <c r="I29" s="61"/>
    </row>
    <row r="30" spans="1:16">
      <c r="A30" s="61"/>
      <c r="H30" t="s">
        <v>23</v>
      </c>
      <c r="I30" s="61"/>
    </row>
    <row r="31" spans="1:16">
      <c r="A31" s="61"/>
      <c r="I31" s="61"/>
    </row>
    <row r="32" spans="1:16">
      <c r="A32" s="61"/>
      <c r="I32" s="61"/>
    </row>
    <row r="33" spans="1:9">
      <c r="A33" s="61"/>
      <c r="I33" s="61"/>
    </row>
    <row r="34" spans="1:9" ht="13.8" thickBot="1">
      <c r="A34" s="63"/>
      <c r="B34" s="64"/>
      <c r="C34" s="64"/>
      <c r="D34" s="64"/>
      <c r="E34" s="64"/>
      <c r="F34" s="64"/>
      <c r="G34" s="64"/>
      <c r="H34" s="64"/>
      <c r="I34" s="61"/>
    </row>
    <row r="35" spans="1:9" ht="13.8" thickTop="1"/>
    <row r="38" spans="1:9" ht="24.6">
      <c r="A38" s="71" t="s">
        <v>24</v>
      </c>
    </row>
    <row r="39" spans="1:9" ht="40.5" customHeight="1">
      <c r="A39" s="594" t="s">
        <v>25</v>
      </c>
      <c r="B39" s="594"/>
      <c r="C39" s="594"/>
      <c r="D39" s="594"/>
      <c r="E39" s="594"/>
      <c r="F39" s="594"/>
      <c r="G39" s="594"/>
    </row>
    <row r="40" spans="1:9" ht="30.75" customHeight="1">
      <c r="A40" s="598" t="s">
        <v>26</v>
      </c>
      <c r="B40" s="598"/>
      <c r="C40" s="598"/>
      <c r="D40" s="598"/>
      <c r="E40" s="598"/>
      <c r="F40" s="598"/>
      <c r="G40" s="598"/>
    </row>
    <row r="41" spans="1:9" ht="15">
      <c r="A41" s="72"/>
    </row>
    <row r="42" spans="1:9" ht="69.75" customHeight="1">
      <c r="A42" s="596" t="s">
        <v>27</v>
      </c>
      <c r="B42" s="596"/>
      <c r="C42" s="596"/>
      <c r="D42" s="596"/>
      <c r="E42" s="596"/>
      <c r="F42" s="596"/>
      <c r="G42" s="596"/>
    </row>
    <row r="43" spans="1:9" ht="35.25" customHeight="1">
      <c r="A43" s="598" t="s">
        <v>28</v>
      </c>
      <c r="B43" s="598"/>
      <c r="C43" s="598"/>
      <c r="D43" s="598"/>
      <c r="E43" s="598"/>
      <c r="F43" s="598"/>
      <c r="G43" s="598"/>
    </row>
    <row r="44" spans="1:9" ht="59.25" customHeight="1">
      <c r="A44" s="596" t="s">
        <v>29</v>
      </c>
      <c r="B44" s="596"/>
      <c r="C44" s="596"/>
      <c r="D44" s="596"/>
      <c r="E44" s="596"/>
      <c r="F44" s="596"/>
      <c r="G44" s="596"/>
    </row>
    <row r="45" spans="1:9" ht="15">
      <c r="A45" s="73"/>
    </row>
    <row r="46" spans="1:9" ht="27.75" customHeight="1">
      <c r="A46" s="597" t="s">
        <v>30</v>
      </c>
      <c r="B46" s="597"/>
      <c r="C46" s="597"/>
      <c r="D46" s="597"/>
      <c r="E46" s="597"/>
      <c r="F46" s="597"/>
      <c r="G46" s="597"/>
    </row>
    <row r="47" spans="1:9" ht="53.25" customHeight="1">
      <c r="A47" s="595" t="s">
        <v>31</v>
      </c>
      <c r="B47" s="596"/>
      <c r="C47" s="596"/>
      <c r="D47" s="596"/>
      <c r="E47" s="596"/>
      <c r="F47" s="596"/>
      <c r="G47" s="596"/>
    </row>
    <row r="48" spans="1:9" ht="15">
      <c r="A48" s="73"/>
    </row>
    <row r="49" spans="1:7" ht="32.25" customHeight="1">
      <c r="A49" s="597" t="s">
        <v>32</v>
      </c>
      <c r="B49" s="597"/>
      <c r="C49" s="597"/>
      <c r="D49" s="597"/>
      <c r="E49" s="597"/>
      <c r="F49" s="597"/>
      <c r="G49" s="597"/>
    </row>
    <row r="50" spans="1:7" ht="15">
      <c r="A50" s="72"/>
    </row>
    <row r="51" spans="1:7" ht="87" customHeight="1">
      <c r="A51" s="595" t="s">
        <v>33</v>
      </c>
      <c r="B51" s="596"/>
      <c r="C51" s="596"/>
      <c r="D51" s="596"/>
      <c r="E51" s="596"/>
      <c r="F51" s="596"/>
      <c r="G51" s="596"/>
    </row>
    <row r="52" spans="1:7" ht="15">
      <c r="A52" s="73"/>
    </row>
    <row r="53" spans="1:7" ht="32.25" customHeight="1">
      <c r="A53" s="597" t="s">
        <v>34</v>
      </c>
      <c r="B53" s="597"/>
      <c r="C53" s="597"/>
      <c r="D53" s="597"/>
      <c r="E53" s="597"/>
      <c r="F53" s="597"/>
      <c r="G53" s="597"/>
    </row>
    <row r="54" spans="1:7" ht="29.25" customHeight="1">
      <c r="A54" s="596" t="s">
        <v>35</v>
      </c>
      <c r="B54" s="596"/>
      <c r="C54" s="596"/>
      <c r="D54" s="596"/>
      <c r="E54" s="596"/>
      <c r="F54" s="596"/>
      <c r="G54" s="596"/>
    </row>
    <row r="55" spans="1:7" ht="15">
      <c r="A55" s="73"/>
    </row>
    <row r="56" spans="1:7" s="69" customFormat="1" ht="110.25" customHeight="1">
      <c r="A56" s="599" t="s">
        <v>36</v>
      </c>
      <c r="B56" s="600"/>
      <c r="C56" s="600"/>
      <c r="D56" s="600"/>
      <c r="E56" s="600"/>
      <c r="F56" s="600"/>
      <c r="G56" s="600"/>
    </row>
    <row r="57" spans="1:7" ht="34.5" customHeight="1">
      <c r="A57" s="598" t="s">
        <v>37</v>
      </c>
      <c r="B57" s="598"/>
      <c r="C57" s="598"/>
      <c r="D57" s="598"/>
      <c r="E57" s="598"/>
      <c r="F57" s="598"/>
      <c r="G57" s="598"/>
    </row>
    <row r="58" spans="1:7" ht="114" customHeight="1">
      <c r="A58" s="595" t="s">
        <v>38</v>
      </c>
      <c r="B58" s="596"/>
      <c r="C58" s="596"/>
      <c r="D58" s="596"/>
      <c r="E58" s="596"/>
      <c r="F58" s="596"/>
      <c r="G58" s="596"/>
    </row>
    <row r="59" spans="1:7" ht="109.5" customHeight="1">
      <c r="A59" s="596"/>
      <c r="B59" s="596"/>
      <c r="C59" s="596"/>
      <c r="D59" s="596"/>
      <c r="E59" s="596"/>
      <c r="F59" s="596"/>
      <c r="G59" s="596"/>
    </row>
    <row r="60" spans="1:7" ht="15">
      <c r="A60" s="73"/>
    </row>
    <row r="61" spans="1:7" s="70" customFormat="1" ht="57.75" customHeight="1">
      <c r="A61" s="596"/>
      <c r="B61" s="596"/>
      <c r="C61" s="596"/>
      <c r="D61" s="596"/>
      <c r="E61" s="596"/>
      <c r="F61" s="596"/>
      <c r="G61" s="596"/>
    </row>
  </sheetData>
  <mergeCells count="21">
    <mergeCell ref="A59:G59"/>
    <mergeCell ref="A58:G58"/>
    <mergeCell ref="A61:G61"/>
    <mergeCell ref="A51:G51"/>
    <mergeCell ref="A49:G49"/>
    <mergeCell ref="A56:G56"/>
    <mergeCell ref="A54:G54"/>
    <mergeCell ref="A57:G57"/>
    <mergeCell ref="A47:G47"/>
    <mergeCell ref="A46:G46"/>
    <mergeCell ref="A53:G53"/>
    <mergeCell ref="A40:G40"/>
    <mergeCell ref="A42:G42"/>
    <mergeCell ref="A44:G44"/>
    <mergeCell ref="A43:G43"/>
    <mergeCell ref="A3:H3"/>
    <mergeCell ref="C15:H15"/>
    <mergeCell ref="B17:G17"/>
    <mergeCell ref="B12:G12"/>
    <mergeCell ref="A39:G39"/>
    <mergeCell ref="B13:G13"/>
  </mergeCells>
  <phoneticPr fontId="32"/>
  <hyperlinks>
    <hyperlink ref="A39"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9DDE2-1344-4366-A123-9BB84F5F343F}">
  <sheetPr codeName="Sheet13"/>
  <dimension ref="A1:Z24"/>
  <sheetViews>
    <sheetView topLeftCell="C1" workbookViewId="0">
      <selection activeCell="L14" sqref="L14"/>
    </sheetView>
  </sheetViews>
  <sheetFormatPr defaultRowHeight="13.2"/>
  <cols>
    <col min="4" max="9" width="7.21875" customWidth="1"/>
    <col min="14" max="14" width="9.44140625" bestFit="1" customWidth="1"/>
  </cols>
  <sheetData>
    <row r="1" spans="1:26">
      <c r="A1" s="291"/>
      <c r="D1" t="s">
        <v>189</v>
      </c>
      <c r="E1" s="269" t="s">
        <v>190</v>
      </c>
      <c r="F1" t="s">
        <v>191</v>
      </c>
      <c r="G1" t="s">
        <v>192</v>
      </c>
      <c r="H1" t="s">
        <v>193</v>
      </c>
      <c r="I1" t="s">
        <v>194</v>
      </c>
      <c r="J1" t="s">
        <v>195</v>
      </c>
    </row>
    <row r="2" spans="1:26">
      <c r="E2" t="s">
        <v>212</v>
      </c>
    </row>
    <row r="3" spans="1:26">
      <c r="D3" s="442">
        <v>6</v>
      </c>
      <c r="E3" s="442">
        <v>12</v>
      </c>
      <c r="F3" s="443">
        <v>3</v>
      </c>
      <c r="G3" s="444">
        <v>4</v>
      </c>
      <c r="H3" s="443">
        <v>0</v>
      </c>
      <c r="I3" s="443">
        <v>0</v>
      </c>
      <c r="J3" s="443">
        <v>9</v>
      </c>
      <c r="L3" s="270"/>
      <c r="M3">
        <f>SUM(D3:L3)</f>
        <v>34</v>
      </c>
    </row>
    <row r="4" spans="1:26">
      <c r="D4" s="445">
        <f>+D3/$M$3</f>
        <v>0.17647058823529413</v>
      </c>
      <c r="E4" s="445">
        <f t="shared" ref="E4:J4" si="0">+E3/$M$3</f>
        <v>0.35294117647058826</v>
      </c>
      <c r="F4" s="446">
        <f t="shared" si="0"/>
        <v>8.8235294117647065E-2</v>
      </c>
      <c r="G4" s="447">
        <f t="shared" si="0"/>
        <v>0.11764705882352941</v>
      </c>
      <c r="H4" s="446">
        <f t="shared" si="0"/>
        <v>0</v>
      </c>
      <c r="I4" s="446">
        <f t="shared" si="0"/>
        <v>0</v>
      </c>
      <c r="J4" s="446">
        <f t="shared" si="0"/>
        <v>0.26470588235294118</v>
      </c>
    </row>
    <row r="7" spans="1:26" ht="13.8" thickBot="1"/>
    <row r="8" spans="1:26" ht="13.8" thickBot="1">
      <c r="N8" s="780" t="s">
        <v>214</v>
      </c>
      <c r="O8" s="781"/>
      <c r="P8" s="174"/>
      <c r="Q8" s="174"/>
      <c r="R8" s="174"/>
      <c r="S8" s="174"/>
    </row>
    <row r="9" spans="1:26" ht="13.8" thickBot="1">
      <c r="N9" s="782" t="s">
        <v>196</v>
      </c>
      <c r="O9" s="783"/>
      <c r="P9" s="784"/>
      <c r="Q9" s="785" t="s">
        <v>197</v>
      </c>
      <c r="R9" s="786"/>
      <c r="S9" s="787"/>
    </row>
    <row r="10" spans="1:26" ht="13.8" thickBot="1">
      <c r="N10" s="308" t="s">
        <v>198</v>
      </c>
      <c r="O10" s="271" t="s">
        <v>198</v>
      </c>
      <c r="P10" s="273" t="s">
        <v>198</v>
      </c>
      <c r="Q10" s="308" t="s">
        <v>198</v>
      </c>
      <c r="R10" s="271" t="s">
        <v>198</v>
      </c>
      <c r="S10" s="272" t="s">
        <v>198</v>
      </c>
    </row>
    <row r="11" spans="1:26" ht="13.8" thickTop="1">
      <c r="N11" s="277" t="s">
        <v>199</v>
      </c>
      <c r="O11" s="278" t="s">
        <v>200</v>
      </c>
      <c r="P11" s="280" t="s">
        <v>201</v>
      </c>
      <c r="Q11" s="277" t="s">
        <v>199</v>
      </c>
      <c r="R11" s="278" t="s">
        <v>200</v>
      </c>
      <c r="S11" s="279" t="s">
        <v>201</v>
      </c>
    </row>
    <row r="12" spans="1:26" ht="13.8" thickBot="1">
      <c r="N12" s="448">
        <f>+U12</f>
        <v>1445</v>
      </c>
      <c r="O12" s="449">
        <f t="shared" ref="O12:S12" si="1">+V12</f>
        <v>729</v>
      </c>
      <c r="P12" s="450">
        <f t="shared" si="1"/>
        <v>716</v>
      </c>
      <c r="Q12" s="448">
        <f t="shared" si="1"/>
        <v>43267</v>
      </c>
      <c r="R12" s="449">
        <f t="shared" si="1"/>
        <v>21133</v>
      </c>
      <c r="S12" s="451">
        <f t="shared" si="1"/>
        <v>22134</v>
      </c>
      <c r="U12">
        <v>1445</v>
      </c>
      <c r="V12">
        <v>729</v>
      </c>
      <c r="W12">
        <v>716</v>
      </c>
      <c r="X12">
        <v>43267</v>
      </c>
      <c r="Y12">
        <v>21133</v>
      </c>
      <c r="Z12">
        <v>22134</v>
      </c>
    </row>
    <row r="14" spans="1:26" ht="13.8" thickBot="1"/>
    <row r="15" spans="1:26" ht="13.8" thickBot="1">
      <c r="N15" s="780" t="s">
        <v>227</v>
      </c>
      <c r="O15" s="781"/>
      <c r="P15" s="174"/>
      <c r="Q15" s="174"/>
      <c r="R15" s="174"/>
      <c r="S15" s="174"/>
    </row>
    <row r="16" spans="1:26" ht="13.8" thickBot="1">
      <c r="N16" s="782" t="s">
        <v>196</v>
      </c>
      <c r="O16" s="783"/>
      <c r="P16" s="784"/>
      <c r="Q16" s="785" t="s">
        <v>197</v>
      </c>
      <c r="R16" s="786"/>
      <c r="S16" s="787"/>
    </row>
    <row r="17" spans="14:26" ht="13.8" thickBot="1">
      <c r="N17" s="308" t="s">
        <v>198</v>
      </c>
      <c r="O17" s="271" t="s">
        <v>198</v>
      </c>
      <c r="P17" s="273" t="s">
        <v>198</v>
      </c>
      <c r="Q17" s="308" t="s">
        <v>198</v>
      </c>
      <c r="R17" s="271" t="s">
        <v>198</v>
      </c>
      <c r="S17" s="272" t="s">
        <v>198</v>
      </c>
    </row>
    <row r="18" spans="14:26" ht="13.8" thickTop="1">
      <c r="N18" s="277" t="s">
        <v>199</v>
      </c>
      <c r="O18" s="278" t="s">
        <v>200</v>
      </c>
      <c r="P18" s="280" t="s">
        <v>201</v>
      </c>
      <c r="Q18" s="277" t="s">
        <v>199</v>
      </c>
      <c r="R18" s="278" t="s">
        <v>200</v>
      </c>
      <c r="S18" s="279" t="s">
        <v>201</v>
      </c>
    </row>
    <row r="19" spans="14:26" ht="13.8" thickBot="1">
      <c r="N19" s="448">
        <f t="shared" ref="N19:S19" si="2">+U19</f>
        <v>1874</v>
      </c>
      <c r="O19" s="449">
        <f t="shared" si="2"/>
        <v>945</v>
      </c>
      <c r="P19" s="450">
        <f t="shared" si="2"/>
        <v>929</v>
      </c>
      <c r="Q19" s="448">
        <f t="shared" si="2"/>
        <v>36891</v>
      </c>
      <c r="R19" s="449">
        <f t="shared" si="2"/>
        <v>17852</v>
      </c>
      <c r="S19" s="451">
        <f t="shared" si="2"/>
        <v>19039</v>
      </c>
      <c r="U19">
        <v>1874</v>
      </c>
      <c r="V19">
        <v>945</v>
      </c>
      <c r="W19">
        <v>929</v>
      </c>
      <c r="X19">
        <v>36891</v>
      </c>
      <c r="Y19">
        <v>17852</v>
      </c>
      <c r="Z19">
        <v>19039</v>
      </c>
    </row>
    <row r="21" spans="14:26" ht="13.8" thickBot="1"/>
    <row r="22" spans="14:26" ht="13.8" thickBot="1">
      <c r="N22" s="775" t="s">
        <v>196</v>
      </c>
      <c r="O22" s="776"/>
      <c r="P22" s="776"/>
      <c r="Q22" s="777" t="s">
        <v>197</v>
      </c>
      <c r="R22" s="778"/>
      <c r="S22" s="779"/>
    </row>
    <row r="23" spans="14:26">
      <c r="N23" s="309" t="s">
        <v>199</v>
      </c>
      <c r="O23" s="274" t="s">
        <v>200</v>
      </c>
      <c r="P23" s="275" t="s">
        <v>201</v>
      </c>
      <c r="Q23" s="309" t="s">
        <v>199</v>
      </c>
      <c r="R23" s="274" t="s">
        <v>200</v>
      </c>
      <c r="S23" s="276" t="s">
        <v>201</v>
      </c>
    </row>
    <row r="24" spans="14:26" ht="13.8" thickBot="1">
      <c r="N24" s="452">
        <f t="shared" ref="N24:S24" si="3">(N19-N12)/N19</f>
        <v>0.2289220917822839</v>
      </c>
      <c r="O24" s="453">
        <f t="shared" si="3"/>
        <v>0.22857142857142856</v>
      </c>
      <c r="P24" s="454">
        <f t="shared" si="3"/>
        <v>0.22927879440258342</v>
      </c>
      <c r="Q24" s="452">
        <f t="shared" si="3"/>
        <v>-0.17283348242118673</v>
      </c>
      <c r="R24" s="453">
        <f t="shared" si="3"/>
        <v>-0.18378893121218912</v>
      </c>
      <c r="S24" s="455">
        <f t="shared" si="3"/>
        <v>-0.16256105887914282</v>
      </c>
    </row>
  </sheetData>
  <mergeCells count="8">
    <mergeCell ref="N22:P22"/>
    <mergeCell ref="Q22:S22"/>
    <mergeCell ref="N8:O8"/>
    <mergeCell ref="N15:O15"/>
    <mergeCell ref="N9:P9"/>
    <mergeCell ref="Q9:S9"/>
    <mergeCell ref="N16:P16"/>
    <mergeCell ref="Q16:S16"/>
  </mergeCells>
  <phoneticPr fontId="8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4D6C7-DC80-49A8-9AE8-9E8D47E71E83}">
  <sheetPr codeName="Sheet12">
    <tabColor theme="1"/>
  </sheetPr>
  <dimension ref="A1:C41"/>
  <sheetViews>
    <sheetView view="pageBreakPreview" zoomScale="83" zoomScaleNormal="75" zoomScaleSheetLayoutView="83" workbookViewId="0">
      <selection activeCell="A27" sqref="A27"/>
    </sheetView>
  </sheetViews>
  <sheetFormatPr defaultColWidth="9" defaultRowHeight="14.4"/>
  <cols>
    <col min="1" max="1" width="225.33203125" style="4" customWidth="1"/>
    <col min="2" max="2" width="33.109375" style="2" hidden="1" customWidth="1"/>
    <col min="3" max="3" width="23.88671875" style="3" customWidth="1"/>
    <col min="4" max="16384" width="9" style="1"/>
  </cols>
  <sheetData>
    <row r="1" spans="1:3" s="28" customFormat="1" ht="46.2" customHeight="1" thickBot="1">
      <c r="A1" s="466" t="s">
        <v>402</v>
      </c>
      <c r="B1" s="456" t="s">
        <v>123</v>
      </c>
      <c r="C1" s="475" t="s">
        <v>125</v>
      </c>
    </row>
    <row r="2" spans="1:3" ht="46.95" customHeight="1">
      <c r="A2" s="177" t="s">
        <v>408</v>
      </c>
      <c r="B2" s="471"/>
      <c r="C2" s="788">
        <v>45554</v>
      </c>
    </row>
    <row r="3" spans="1:3" ht="346.2" customHeight="1">
      <c r="A3" s="458" t="s">
        <v>409</v>
      </c>
      <c r="B3" s="472"/>
      <c r="C3" s="789"/>
    </row>
    <row r="4" spans="1:3" ht="34.950000000000003" customHeight="1" thickBot="1">
      <c r="A4" s="457" t="s">
        <v>410</v>
      </c>
      <c r="B4" s="1"/>
      <c r="C4" s="476"/>
    </row>
    <row r="5" spans="1:3" ht="46.95" customHeight="1">
      <c r="A5" s="177" t="s">
        <v>411</v>
      </c>
      <c r="B5" s="471"/>
      <c r="C5" s="788">
        <v>45555</v>
      </c>
    </row>
    <row r="6" spans="1:3" ht="231.6" customHeight="1">
      <c r="A6" s="458" t="s">
        <v>412</v>
      </c>
      <c r="B6" s="472"/>
      <c r="C6" s="789"/>
    </row>
    <row r="7" spans="1:3" ht="34.950000000000003" customHeight="1" thickBot="1">
      <c r="A7" s="457" t="s">
        <v>413</v>
      </c>
      <c r="B7" s="1"/>
      <c r="C7" s="476"/>
    </row>
    <row r="8" spans="1:3" ht="49.2" customHeight="1">
      <c r="A8" s="231" t="s">
        <v>414</v>
      </c>
      <c r="B8" s="471"/>
      <c r="C8" s="788">
        <v>45554</v>
      </c>
    </row>
    <row r="9" spans="1:3" ht="229.8" customHeight="1">
      <c r="A9" s="224" t="s">
        <v>415</v>
      </c>
      <c r="B9" s="472"/>
      <c r="C9" s="789"/>
    </row>
    <row r="10" spans="1:3" ht="38.4" customHeight="1" thickBot="1">
      <c r="A10" s="296" t="s">
        <v>416</v>
      </c>
      <c r="B10" s="1"/>
      <c r="C10" s="477"/>
    </row>
    <row r="11" spans="1:3" ht="43.2" customHeight="1">
      <c r="A11" s="549" t="s">
        <v>417</v>
      </c>
      <c r="B11" s="473"/>
      <c r="C11" s="788">
        <v>45554</v>
      </c>
    </row>
    <row r="12" spans="1:3" ht="189.6" customHeight="1">
      <c r="A12" s="515" t="s">
        <v>418</v>
      </c>
      <c r="B12" s="474"/>
      <c r="C12" s="789"/>
    </row>
    <row r="13" spans="1:3" ht="36" customHeight="1" thickBot="1">
      <c r="A13" s="501" t="s">
        <v>419</v>
      </c>
      <c r="B13" s="502"/>
      <c r="C13" s="503"/>
    </row>
    <row r="14" spans="1:3" s="194" customFormat="1" ht="49.8" customHeight="1">
      <c r="A14" s="499" t="s">
        <v>420</v>
      </c>
      <c r="B14" s="500"/>
      <c r="C14" s="790">
        <v>45554</v>
      </c>
    </row>
    <row r="15" spans="1:3" ht="100.2" customHeight="1" thickBot="1">
      <c r="A15" s="459" t="s">
        <v>421</v>
      </c>
      <c r="B15" s="460"/>
      <c r="C15" s="789"/>
    </row>
    <row r="16" spans="1:3" s="196" customFormat="1" ht="40.200000000000003" customHeight="1" thickBot="1">
      <c r="A16" s="195" t="s">
        <v>422</v>
      </c>
      <c r="B16" s="297"/>
      <c r="C16" s="477"/>
    </row>
    <row r="17" spans="1:3" ht="38.4" customHeight="1">
      <c r="A17" s="246" t="s">
        <v>423</v>
      </c>
      <c r="B17" s="1"/>
      <c r="C17" s="517"/>
    </row>
    <row r="18" spans="1:3" ht="237.6" customHeight="1" thickBot="1">
      <c r="A18" s="461" t="s">
        <v>425</v>
      </c>
      <c r="B18" s="1"/>
      <c r="C18" s="790">
        <v>45551</v>
      </c>
    </row>
    <row r="19" spans="1:3" ht="35.4" customHeight="1">
      <c r="A19" s="516" t="s">
        <v>424</v>
      </c>
      <c r="B19" s="1"/>
      <c r="C19" s="789"/>
    </row>
    <row r="20" spans="1:3" ht="38.4" hidden="1" customHeight="1">
      <c r="A20" s="246"/>
      <c r="B20" s="1"/>
      <c r="C20" s="517"/>
    </row>
    <row r="21" spans="1:3" ht="166.8" hidden="1" customHeight="1" thickBot="1">
      <c r="A21" s="542"/>
      <c r="B21" s="1"/>
      <c r="C21" s="790"/>
    </row>
    <row r="22" spans="1:3" ht="33" hidden="1" customHeight="1" thickBot="1">
      <c r="A22" s="543"/>
      <c r="B22" s="544"/>
      <c r="C22" s="791"/>
    </row>
    <row r="23" spans="1:3" ht="36.75" customHeight="1">
      <c r="A23" s="1" t="s">
        <v>202</v>
      </c>
    </row>
    <row r="24" spans="1:3" ht="36.75" customHeight="1"/>
    <row r="25" spans="1:3" ht="25.5" customHeight="1"/>
    <row r="26" spans="1:3" ht="32.25" customHeight="1"/>
    <row r="27" spans="1:3" ht="30.75" customHeight="1"/>
    <row r="28" spans="1:3" ht="42.75" customHeight="1"/>
    <row r="29" spans="1:3" ht="43.5" customHeight="1"/>
    <row r="30" spans="1:3" ht="27.75" customHeight="1"/>
    <row r="31" spans="1:3" ht="30.75" customHeight="1">
      <c r="A31" s="252"/>
    </row>
    <row r="32" spans="1:3" ht="29.25" customHeight="1"/>
    <row r="33" ht="27" customHeight="1"/>
    <row r="34" ht="27" customHeight="1"/>
    <row r="35" ht="27" customHeight="1"/>
    <row r="36" ht="27" customHeight="1"/>
    <row r="37" ht="27" customHeight="1"/>
    <row r="38" ht="27" customHeight="1"/>
    <row r="39" ht="27" customHeight="1"/>
    <row r="40" ht="27" customHeight="1"/>
    <row r="41" ht="27" customHeight="1"/>
  </sheetData>
  <mergeCells count="7">
    <mergeCell ref="C2:C3"/>
    <mergeCell ref="C14:C15"/>
    <mergeCell ref="C21:C22"/>
    <mergeCell ref="C18:C19"/>
    <mergeCell ref="C5:C6"/>
    <mergeCell ref="C8:C9"/>
    <mergeCell ref="C11:C12"/>
  </mergeCells>
  <phoneticPr fontId="84"/>
  <hyperlinks>
    <hyperlink ref="A4" r:id="rId1" xr:uid="{B3372929-A61F-46D2-B4DD-E20751C4AE57}"/>
    <hyperlink ref="A7" r:id="rId2" xr:uid="{2D49E9AD-EA98-4B14-8B8B-7D07CDBC0F53}"/>
    <hyperlink ref="A10" r:id="rId3" xr:uid="{833E09FB-5005-43CF-99DA-0C36CD105434}"/>
    <hyperlink ref="A13" r:id="rId4" xr:uid="{59AAEF5E-C22F-47E9-9DBF-53B2A37A4CA5}"/>
    <hyperlink ref="A16" r:id="rId5" xr:uid="{4BA8AD89-B86C-43BB-B498-5B5671D178B1}"/>
    <hyperlink ref="A19" r:id="rId6" xr:uid="{2C624B49-FECD-4820-9580-53FFE5B34800}"/>
  </hyperlinks>
  <pageMargins left="0" right="0" top="0.19685039370078741" bottom="0.39370078740157483" header="0" footer="0.19685039370078741"/>
  <pageSetup paperSize="9" scale="41" orientation="portrait" r:id="rId7"/>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17"/>
  <sheetViews>
    <sheetView view="pageBreakPreview" zoomScale="89" zoomScaleNormal="100" zoomScaleSheetLayoutView="89" workbookViewId="0">
      <selection activeCell="A6" sqref="A6:N6"/>
    </sheetView>
  </sheetViews>
  <sheetFormatPr defaultColWidth="9" defaultRowHeight="36" customHeight="1"/>
  <cols>
    <col min="1" max="13" width="9" style="1"/>
    <col min="14" max="14" width="108.88671875" style="1" customWidth="1"/>
    <col min="15" max="15" width="26.88671875" style="5" customWidth="1"/>
    <col min="16" max="16384" width="9" style="1"/>
  </cols>
  <sheetData>
    <row r="1" spans="1:16" ht="46.2" customHeight="1" thickBot="1">
      <c r="A1" s="819" t="s">
        <v>403</v>
      </c>
      <c r="B1" s="820"/>
      <c r="C1" s="820"/>
      <c r="D1" s="820"/>
      <c r="E1" s="820"/>
      <c r="F1" s="820"/>
      <c r="G1" s="820"/>
      <c r="H1" s="820"/>
      <c r="I1" s="820"/>
      <c r="J1" s="820"/>
      <c r="K1" s="820"/>
      <c r="L1" s="820"/>
      <c r="M1" s="820"/>
      <c r="N1" s="821"/>
    </row>
    <row r="2" spans="1:16" ht="40.200000000000003" customHeight="1">
      <c r="A2" s="802" t="s">
        <v>404</v>
      </c>
      <c r="B2" s="803"/>
      <c r="C2" s="803"/>
      <c r="D2" s="803"/>
      <c r="E2" s="803"/>
      <c r="F2" s="803"/>
      <c r="G2" s="803"/>
      <c r="H2" s="803"/>
      <c r="I2" s="803"/>
      <c r="J2" s="803"/>
      <c r="K2" s="803"/>
      <c r="L2" s="803"/>
      <c r="M2" s="803"/>
      <c r="N2" s="804"/>
    </row>
    <row r="3" spans="1:16" ht="187.8" customHeight="1" thickBot="1">
      <c r="A3" s="822" t="s">
        <v>405</v>
      </c>
      <c r="B3" s="823"/>
      <c r="C3" s="823"/>
      <c r="D3" s="823"/>
      <c r="E3" s="823"/>
      <c r="F3" s="823"/>
      <c r="G3" s="823"/>
      <c r="H3" s="823"/>
      <c r="I3" s="823"/>
      <c r="J3" s="823"/>
      <c r="K3" s="823"/>
      <c r="L3" s="823"/>
      <c r="M3" s="823"/>
      <c r="N3" s="824"/>
      <c r="P3" s="173"/>
    </row>
    <row r="4" spans="1:16" ht="36" customHeight="1" thickBot="1">
      <c r="A4" s="796" t="s">
        <v>406</v>
      </c>
      <c r="B4" s="797"/>
      <c r="C4" s="797"/>
      <c r="D4" s="797"/>
      <c r="E4" s="797"/>
      <c r="F4" s="797"/>
      <c r="G4" s="797"/>
      <c r="H4" s="797"/>
      <c r="I4" s="797"/>
      <c r="J4" s="797"/>
      <c r="K4" s="797"/>
      <c r="L4" s="797"/>
      <c r="M4" s="797"/>
      <c r="N4" s="798"/>
      <c r="O4" s="31"/>
    </row>
    <row r="5" spans="1:16" ht="294" customHeight="1" thickBot="1">
      <c r="A5" s="799" t="s">
        <v>407</v>
      </c>
      <c r="B5" s="800"/>
      <c r="C5" s="800"/>
      <c r="D5" s="800"/>
      <c r="E5" s="800"/>
      <c r="F5" s="800"/>
      <c r="G5" s="800"/>
      <c r="H5" s="800"/>
      <c r="I5" s="800"/>
      <c r="J5" s="800"/>
      <c r="K5" s="800"/>
      <c r="L5" s="800"/>
      <c r="M5" s="800"/>
      <c r="N5" s="801"/>
      <c r="O5" s="31"/>
    </row>
    <row r="6" spans="1:16" ht="41.4" customHeight="1" thickBot="1">
      <c r="A6" s="825"/>
      <c r="B6" s="826"/>
      <c r="C6" s="826"/>
      <c r="D6" s="826"/>
      <c r="E6" s="826"/>
      <c r="F6" s="826"/>
      <c r="G6" s="826"/>
      <c r="H6" s="826"/>
      <c r="I6" s="826"/>
      <c r="J6" s="826"/>
      <c r="K6" s="826"/>
      <c r="L6" s="826"/>
      <c r="M6" s="826"/>
      <c r="N6" s="827"/>
    </row>
    <row r="7" spans="1:16" ht="291.60000000000002" customHeight="1" thickBot="1">
      <c r="A7" s="828"/>
      <c r="B7" s="829"/>
      <c r="C7" s="829"/>
      <c r="D7" s="829"/>
      <c r="E7" s="829"/>
      <c r="F7" s="829"/>
      <c r="G7" s="829"/>
      <c r="H7" s="829"/>
      <c r="I7" s="829"/>
      <c r="J7" s="829"/>
      <c r="K7" s="829"/>
      <c r="L7" s="829"/>
      <c r="M7" s="829"/>
      <c r="N7" s="830"/>
      <c r="O7" s="30"/>
    </row>
    <row r="8" spans="1:16" ht="47.4" hidden="1" customHeight="1" thickBot="1">
      <c r="A8" s="813"/>
      <c r="B8" s="814"/>
      <c r="C8" s="814"/>
      <c r="D8" s="814"/>
      <c r="E8" s="814"/>
      <c r="F8" s="814"/>
      <c r="G8" s="814"/>
      <c r="H8" s="814"/>
      <c r="I8" s="814"/>
      <c r="J8" s="814"/>
      <c r="K8" s="814"/>
      <c r="L8" s="814"/>
      <c r="M8" s="814"/>
      <c r="N8" s="815"/>
    </row>
    <row r="9" spans="1:16" ht="370.8" hidden="1" customHeight="1" thickBot="1">
      <c r="A9" s="816"/>
      <c r="B9" s="817"/>
      <c r="C9" s="817"/>
      <c r="D9" s="817"/>
      <c r="E9" s="817"/>
      <c r="F9" s="817"/>
      <c r="G9" s="817"/>
      <c r="H9" s="817"/>
      <c r="I9" s="817"/>
      <c r="J9" s="817"/>
      <c r="K9" s="817"/>
      <c r="L9" s="817"/>
      <c r="M9" s="817"/>
      <c r="N9" s="818"/>
    </row>
    <row r="10" spans="1:16" ht="47.4" hidden="1" customHeight="1">
      <c r="A10" s="802"/>
      <c r="B10" s="803"/>
      <c r="C10" s="803"/>
      <c r="D10" s="803"/>
      <c r="E10" s="803"/>
      <c r="F10" s="803"/>
      <c r="G10" s="803"/>
      <c r="H10" s="803"/>
      <c r="I10" s="803"/>
      <c r="J10" s="803"/>
      <c r="K10" s="803"/>
      <c r="L10" s="803"/>
      <c r="M10" s="803"/>
      <c r="N10" s="804"/>
    </row>
    <row r="11" spans="1:16" ht="54" hidden="1" customHeight="1" thickBot="1">
      <c r="A11" s="805"/>
      <c r="B11" s="806"/>
      <c r="C11" s="806"/>
      <c r="D11" s="806"/>
      <c r="E11" s="806"/>
      <c r="F11" s="806"/>
      <c r="G11" s="806"/>
      <c r="H11" s="806"/>
      <c r="I11" s="806"/>
      <c r="J11" s="806"/>
      <c r="K11" s="806"/>
      <c r="L11" s="806"/>
      <c r="M11" s="806"/>
      <c r="N11" s="807"/>
      <c r="P11" s="173"/>
    </row>
    <row r="12" spans="1:16" ht="45.6" hidden="1" customHeight="1">
      <c r="A12" s="813"/>
      <c r="B12" s="814"/>
      <c r="C12" s="814"/>
      <c r="D12" s="814"/>
      <c r="E12" s="814"/>
      <c r="F12" s="814"/>
      <c r="G12" s="814"/>
      <c r="H12" s="814"/>
      <c r="I12" s="814"/>
      <c r="J12" s="814"/>
      <c r="K12" s="814"/>
      <c r="L12" s="814"/>
      <c r="M12" s="814"/>
      <c r="N12" s="815"/>
      <c r="O12" s="1"/>
      <c r="P12" s="254"/>
    </row>
    <row r="13" spans="1:16" ht="146.4" hidden="1" customHeight="1" thickBot="1">
      <c r="A13" s="816"/>
      <c r="B13" s="817"/>
      <c r="C13" s="817"/>
      <c r="D13" s="817"/>
      <c r="E13" s="817"/>
      <c r="F13" s="817"/>
      <c r="G13" s="817"/>
      <c r="H13" s="817"/>
      <c r="I13" s="817"/>
      <c r="J13" s="817"/>
      <c r="K13" s="817"/>
      <c r="L13" s="817"/>
      <c r="M13" s="817"/>
      <c r="N13" s="818"/>
      <c r="O13" s="1"/>
      <c r="P13" s="254"/>
    </row>
    <row r="14" spans="1:16" ht="45.6" hidden="1" customHeight="1">
      <c r="A14" s="802"/>
      <c r="B14" s="808"/>
      <c r="C14" s="808"/>
      <c r="D14" s="808"/>
      <c r="E14" s="808"/>
      <c r="F14" s="808"/>
      <c r="G14" s="808"/>
      <c r="H14" s="808"/>
      <c r="I14" s="808"/>
      <c r="J14" s="808"/>
      <c r="K14" s="808"/>
      <c r="L14" s="808"/>
      <c r="M14" s="808"/>
      <c r="N14" s="809"/>
      <c r="O14" s="1"/>
      <c r="P14" s="254"/>
    </row>
    <row r="15" spans="1:16" ht="58.8" hidden="1" customHeight="1" thickBot="1">
      <c r="A15" s="810"/>
      <c r="B15" s="811"/>
      <c r="C15" s="811"/>
      <c r="D15" s="811"/>
      <c r="E15" s="811"/>
      <c r="F15" s="811"/>
      <c r="G15" s="811"/>
      <c r="H15" s="811"/>
      <c r="I15" s="811"/>
      <c r="J15" s="811"/>
      <c r="K15" s="811"/>
      <c r="L15" s="811"/>
      <c r="M15" s="811"/>
      <c r="N15" s="812"/>
      <c r="O15" s="1"/>
      <c r="P15" s="254"/>
    </row>
    <row r="16" spans="1:16" ht="36" customHeight="1">
      <c r="A16" s="794"/>
      <c r="B16" s="795"/>
      <c r="C16" s="795"/>
      <c r="D16" s="795"/>
      <c r="E16" s="795"/>
      <c r="F16" s="795"/>
      <c r="G16" s="795"/>
      <c r="H16" s="795"/>
      <c r="I16" s="795"/>
      <c r="J16" s="795"/>
      <c r="K16" s="795"/>
      <c r="L16" s="795"/>
      <c r="M16" s="795"/>
      <c r="N16" s="795"/>
    </row>
    <row r="17" spans="1:14" ht="36" customHeight="1">
      <c r="A17" s="792" t="s">
        <v>188</v>
      </c>
      <c r="B17" s="793"/>
      <c r="C17" s="793"/>
      <c r="D17" s="793"/>
      <c r="E17" s="793"/>
      <c r="F17" s="793"/>
      <c r="G17" s="793"/>
      <c r="H17" s="793"/>
      <c r="I17" s="793"/>
      <c r="J17" s="793"/>
      <c r="K17" s="793"/>
      <c r="L17" s="793"/>
      <c r="M17" s="793"/>
      <c r="N17" s="793"/>
    </row>
  </sheetData>
  <mergeCells count="17">
    <mergeCell ref="A1:N1"/>
    <mergeCell ref="A2:N2"/>
    <mergeCell ref="A8:N8"/>
    <mergeCell ref="A9:N9"/>
    <mergeCell ref="A3:N3"/>
    <mergeCell ref="A6:N6"/>
    <mergeCell ref="A7:N7"/>
    <mergeCell ref="A17:N17"/>
    <mergeCell ref="A16:N16"/>
    <mergeCell ref="A4:N4"/>
    <mergeCell ref="A5:N5"/>
    <mergeCell ref="A10:N10"/>
    <mergeCell ref="A11:N11"/>
    <mergeCell ref="A14:N14"/>
    <mergeCell ref="A15:N15"/>
    <mergeCell ref="A12:N12"/>
    <mergeCell ref="A13:N13"/>
  </mergeCells>
  <phoneticPr fontId="15"/>
  <pageMargins left="0.7" right="0.7" top="0.75" bottom="0.75" header="0.3" footer="0.3"/>
  <pageSetup paperSize="9" scale="3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56D59-1E8E-4D06-8920-92D8533A60A1}">
  <dimension ref="A1:AB55"/>
  <sheetViews>
    <sheetView view="pageBreakPreview" zoomScale="85" zoomScaleNormal="100" zoomScaleSheetLayoutView="85" workbookViewId="0">
      <selection activeCell="Y30" sqref="Y30"/>
    </sheetView>
  </sheetViews>
  <sheetFormatPr defaultRowHeight="13.2"/>
  <cols>
    <col min="3" max="3" width="20.6640625" bestFit="1" customWidth="1"/>
    <col min="11" max="11" width="4.21875" customWidth="1"/>
    <col min="12" max="12" width="5.33203125" customWidth="1"/>
    <col min="13" max="15" width="8.88671875" customWidth="1"/>
    <col min="16" max="16" width="0.21875" customWidth="1"/>
    <col min="17" max="17" width="9.33203125" customWidth="1"/>
  </cols>
  <sheetData>
    <row r="1" spans="1:28">
      <c r="A1" s="550"/>
      <c r="B1" s="550"/>
      <c r="C1" s="550"/>
      <c r="D1" s="550"/>
      <c r="E1" s="550"/>
      <c r="F1" s="550"/>
      <c r="G1" s="550"/>
      <c r="H1" s="550"/>
      <c r="I1" s="550"/>
      <c r="J1" s="550"/>
      <c r="K1" s="550"/>
      <c r="L1" s="550"/>
      <c r="M1" s="550"/>
      <c r="N1" s="550"/>
      <c r="O1" s="550"/>
      <c r="P1" s="550"/>
      <c r="Q1" s="550"/>
      <c r="R1" s="550"/>
      <c r="S1" s="550"/>
      <c r="T1" s="550"/>
      <c r="U1" s="550"/>
    </row>
    <row r="2" spans="1:28">
      <c r="A2" s="550"/>
      <c r="B2" s="601"/>
      <c r="C2" s="602"/>
      <c r="D2" s="602"/>
      <c r="E2" s="602"/>
      <c r="F2" s="602"/>
      <c r="G2" s="602"/>
      <c r="H2" s="602"/>
      <c r="I2" s="602"/>
      <c r="J2" s="602"/>
      <c r="K2" s="602"/>
      <c r="L2" s="602"/>
      <c r="M2" s="602"/>
      <c r="N2" s="602"/>
      <c r="O2" s="602"/>
      <c r="P2" s="550"/>
      <c r="Q2" s="550"/>
      <c r="R2" s="550"/>
      <c r="S2" s="550"/>
      <c r="T2" s="550"/>
      <c r="U2" s="550"/>
    </row>
    <row r="3" spans="1:28">
      <c r="A3" s="550"/>
      <c r="B3" s="602"/>
      <c r="C3" s="602"/>
      <c r="D3" s="602"/>
      <c r="E3" s="602"/>
      <c r="F3" s="602"/>
      <c r="G3" s="602"/>
      <c r="H3" s="602"/>
      <c r="I3" s="602"/>
      <c r="J3" s="602"/>
      <c r="K3" s="602"/>
      <c r="L3" s="602"/>
      <c r="M3" s="602"/>
      <c r="N3" s="602"/>
      <c r="O3" s="602"/>
      <c r="P3" s="550"/>
      <c r="Q3" s="550"/>
      <c r="R3" s="550"/>
      <c r="S3" s="550"/>
      <c r="T3" s="550"/>
      <c r="U3" s="550"/>
    </row>
    <row r="4" spans="1:28">
      <c r="A4" s="550"/>
      <c r="B4" s="602"/>
      <c r="C4" s="602"/>
      <c r="D4" s="602"/>
      <c r="E4" s="602"/>
      <c r="F4" s="602"/>
      <c r="G4" s="602"/>
      <c r="H4" s="602"/>
      <c r="I4" s="602"/>
      <c r="J4" s="602"/>
      <c r="K4" s="602"/>
      <c r="L4" s="602"/>
      <c r="M4" s="602"/>
      <c r="N4" s="602"/>
      <c r="O4" s="602"/>
      <c r="P4" s="550"/>
      <c r="Q4" s="550"/>
      <c r="R4" s="550"/>
      <c r="S4" s="550"/>
      <c r="T4" s="550"/>
      <c r="U4" s="550"/>
    </row>
    <row r="5" spans="1:28" ht="13.8">
      <c r="A5" s="550"/>
      <c r="B5" s="550"/>
      <c r="C5" s="551"/>
      <c r="D5" s="550"/>
      <c r="E5" s="550"/>
      <c r="F5" s="550"/>
      <c r="G5" s="550"/>
      <c r="H5" s="550"/>
      <c r="I5" s="550"/>
      <c r="J5" s="551"/>
      <c r="K5" s="550"/>
      <c r="L5" s="550"/>
      <c r="M5" s="550"/>
      <c r="N5" s="550"/>
      <c r="O5" s="550"/>
      <c r="P5" s="550"/>
      <c r="Q5" s="550"/>
      <c r="R5" s="550"/>
      <c r="S5" s="550"/>
      <c r="T5" s="550"/>
      <c r="U5" s="550"/>
    </row>
    <row r="6" spans="1:28">
      <c r="A6" s="550"/>
      <c r="B6" s="550"/>
      <c r="C6" s="550"/>
      <c r="D6" s="550"/>
      <c r="E6" s="550"/>
      <c r="F6" s="550"/>
      <c r="G6" s="550"/>
      <c r="H6" s="550"/>
      <c r="I6" s="550"/>
      <c r="J6" s="550"/>
      <c r="K6" s="550"/>
      <c r="L6" s="550"/>
      <c r="M6" s="550"/>
      <c r="N6" s="550"/>
      <c r="O6" s="550"/>
      <c r="P6" s="550"/>
      <c r="Q6" s="550"/>
      <c r="R6" s="550"/>
      <c r="S6" s="550"/>
      <c r="T6" s="550"/>
      <c r="U6" s="550"/>
      <c r="V6" s="66"/>
      <c r="W6" s="66"/>
      <c r="X6" s="66"/>
      <c r="Y6" s="66"/>
      <c r="Z6" s="66"/>
      <c r="AA6" s="66"/>
      <c r="AB6" s="66"/>
    </row>
    <row r="7" spans="1:28">
      <c r="A7" s="550"/>
      <c r="B7" s="550"/>
      <c r="C7" s="550"/>
      <c r="D7" s="550"/>
      <c r="E7" s="550"/>
      <c r="F7" s="550"/>
      <c r="G7" s="550"/>
      <c r="H7" s="550"/>
      <c r="I7" s="550"/>
      <c r="J7" s="550"/>
      <c r="K7" s="550"/>
      <c r="L7" s="550"/>
      <c r="M7" s="550"/>
      <c r="N7" s="550"/>
      <c r="O7" s="550"/>
      <c r="P7" s="550"/>
      <c r="Q7" s="550"/>
      <c r="R7" s="550"/>
      <c r="S7" s="550"/>
      <c r="T7" s="550"/>
      <c r="U7" s="550"/>
      <c r="V7" s="66"/>
      <c r="W7" s="66"/>
      <c r="X7" s="66"/>
      <c r="Y7" s="66"/>
      <c r="Z7" s="66"/>
      <c r="AA7" s="66"/>
      <c r="AB7" s="66"/>
    </row>
    <row r="8" spans="1:28">
      <c r="A8" s="550"/>
      <c r="B8" s="550"/>
      <c r="C8" s="550"/>
      <c r="D8" s="550"/>
      <c r="E8" s="550"/>
      <c r="F8" s="550"/>
      <c r="G8" s="550"/>
      <c r="H8" s="550"/>
      <c r="I8" s="550"/>
      <c r="J8" s="550"/>
      <c r="K8" s="550"/>
      <c r="L8" s="550"/>
      <c r="M8" s="550"/>
      <c r="N8" s="550"/>
      <c r="O8" s="550"/>
      <c r="P8" s="550"/>
      <c r="Q8" s="550"/>
      <c r="R8" s="550"/>
      <c r="S8" s="550"/>
      <c r="T8" s="550"/>
      <c r="U8" s="550"/>
      <c r="V8" s="66"/>
      <c r="W8" s="66"/>
      <c r="X8" s="66"/>
      <c r="Y8" s="66"/>
      <c r="Z8" s="66"/>
      <c r="AA8" s="66"/>
    </row>
    <row r="9" spans="1:28">
      <c r="A9" s="550"/>
      <c r="B9" s="550"/>
      <c r="C9" s="550"/>
      <c r="D9" s="550"/>
      <c r="E9" s="550"/>
      <c r="F9" s="550"/>
      <c r="G9" s="550"/>
      <c r="H9" s="550"/>
      <c r="I9" s="550"/>
      <c r="J9" s="550"/>
      <c r="K9" s="550"/>
      <c r="L9" s="550"/>
      <c r="M9" s="550"/>
      <c r="N9" s="550"/>
      <c r="O9" s="550"/>
      <c r="P9" s="550"/>
      <c r="Q9" s="550"/>
      <c r="R9" s="550"/>
      <c r="S9" s="550"/>
      <c r="T9" s="550"/>
      <c r="U9" s="550"/>
      <c r="V9" s="66"/>
      <c r="W9" s="66"/>
      <c r="X9" s="66"/>
      <c r="Y9" s="66"/>
      <c r="Z9" s="66"/>
      <c r="AA9" s="66"/>
    </row>
    <row r="10" spans="1:28">
      <c r="A10" s="550"/>
      <c r="B10" s="550"/>
      <c r="C10" s="550"/>
      <c r="D10" s="550"/>
      <c r="E10" s="550"/>
      <c r="F10" s="550"/>
      <c r="G10" s="550"/>
      <c r="H10" s="550"/>
      <c r="I10" s="550"/>
      <c r="J10" s="550"/>
      <c r="K10" s="550"/>
      <c r="L10" s="550"/>
      <c r="M10" s="550"/>
      <c r="N10" s="550"/>
      <c r="O10" s="550"/>
      <c r="P10" s="550"/>
      <c r="Q10" s="550"/>
      <c r="R10" s="550"/>
      <c r="S10" s="550"/>
      <c r="T10" s="550"/>
      <c r="U10" s="550"/>
    </row>
    <row r="11" spans="1:28">
      <c r="A11" s="550"/>
      <c r="B11" s="550"/>
      <c r="C11" s="550"/>
      <c r="D11" s="550"/>
      <c r="E11" s="550"/>
      <c r="F11" s="550"/>
      <c r="G11" s="550"/>
      <c r="H11" s="550"/>
      <c r="I11" s="550"/>
      <c r="J11" s="550"/>
      <c r="K11" s="550"/>
      <c r="L11" s="550"/>
      <c r="M11" s="550"/>
      <c r="N11" s="550"/>
      <c r="O11" s="550"/>
      <c r="P11" s="550"/>
      <c r="Q11" s="550"/>
      <c r="R11" s="550"/>
      <c r="S11" s="550"/>
      <c r="T11" s="550"/>
      <c r="U11" s="550"/>
    </row>
    <row r="12" spans="1:28">
      <c r="A12" s="550"/>
      <c r="B12" s="550"/>
      <c r="C12" s="550"/>
      <c r="D12" s="550"/>
      <c r="E12" s="550"/>
      <c r="F12" s="550"/>
      <c r="G12" s="550"/>
      <c r="H12" s="550"/>
      <c r="I12" s="550"/>
      <c r="J12" s="550"/>
      <c r="K12" s="550"/>
      <c r="L12" s="550"/>
      <c r="M12" s="550"/>
      <c r="N12" s="550"/>
      <c r="O12" s="550"/>
      <c r="P12" s="550"/>
      <c r="Q12" s="550"/>
      <c r="R12" s="550"/>
      <c r="S12" s="550"/>
      <c r="T12" s="550"/>
      <c r="U12" s="550"/>
    </row>
    <row r="13" spans="1:28">
      <c r="A13" s="550"/>
      <c r="B13" s="550"/>
      <c r="C13" s="550"/>
      <c r="D13" s="550"/>
      <c r="E13" s="550"/>
      <c r="F13" s="550"/>
      <c r="G13" s="550"/>
      <c r="H13" s="550"/>
      <c r="I13" s="550"/>
      <c r="J13" s="550"/>
      <c r="K13" s="550"/>
      <c r="L13" s="550"/>
      <c r="M13" s="550"/>
      <c r="N13" s="550"/>
      <c r="O13" s="550"/>
      <c r="P13" s="550"/>
      <c r="Q13" s="550"/>
      <c r="R13" s="550"/>
      <c r="S13" s="550"/>
      <c r="T13" s="550"/>
      <c r="U13" s="550"/>
    </row>
    <row r="14" spans="1:28">
      <c r="A14" s="550"/>
      <c r="B14" s="550"/>
      <c r="C14" s="550"/>
      <c r="D14" s="550"/>
      <c r="E14" s="550"/>
      <c r="F14" s="550"/>
      <c r="G14" s="550"/>
      <c r="H14" s="550"/>
      <c r="I14" s="550"/>
      <c r="J14" s="550"/>
      <c r="K14" s="550"/>
      <c r="L14" s="550"/>
      <c r="M14" s="550"/>
      <c r="N14" s="550"/>
      <c r="O14" s="550"/>
      <c r="P14" s="550"/>
      <c r="Q14" s="550"/>
      <c r="R14" s="550"/>
      <c r="S14" s="550"/>
      <c r="T14" s="550"/>
      <c r="U14" s="550"/>
    </row>
    <row r="15" spans="1:28">
      <c r="A15" s="550"/>
      <c r="B15" s="550"/>
      <c r="C15" s="550"/>
      <c r="D15" s="550"/>
      <c r="E15" s="550"/>
      <c r="F15" s="550"/>
      <c r="G15" s="550"/>
      <c r="H15" s="550"/>
      <c r="I15" s="550"/>
      <c r="J15" s="550"/>
      <c r="K15" s="550"/>
      <c r="L15" s="550"/>
      <c r="M15" s="550"/>
      <c r="N15" s="550"/>
      <c r="O15" s="550"/>
      <c r="P15" s="550"/>
      <c r="Q15" s="550"/>
      <c r="R15" s="550"/>
      <c r="S15" s="550"/>
      <c r="T15" s="550"/>
      <c r="U15" s="550"/>
    </row>
    <row r="16" spans="1:28">
      <c r="A16" s="550"/>
      <c r="B16" s="550"/>
      <c r="C16" s="550"/>
      <c r="D16" s="550"/>
      <c r="E16" s="550"/>
      <c r="F16" s="550"/>
      <c r="G16" s="550"/>
      <c r="H16" s="550"/>
      <c r="I16" s="550"/>
      <c r="J16" s="550"/>
      <c r="K16" s="550"/>
      <c r="L16" s="550"/>
      <c r="M16" s="550"/>
      <c r="N16" s="550"/>
      <c r="O16" s="550"/>
      <c r="P16" s="550"/>
      <c r="Q16" s="550"/>
      <c r="R16" s="550"/>
      <c r="S16" s="550"/>
      <c r="T16" s="550"/>
      <c r="U16" s="550"/>
    </row>
    <row r="17" spans="1:21">
      <c r="A17" s="550"/>
      <c r="B17" s="550"/>
      <c r="C17" s="550"/>
      <c r="D17" s="550"/>
      <c r="E17" s="550"/>
      <c r="F17" s="550"/>
      <c r="G17" s="550"/>
      <c r="H17" s="550"/>
      <c r="I17" s="550"/>
      <c r="J17" s="550"/>
      <c r="K17" s="550"/>
      <c r="L17" s="550"/>
      <c r="M17" s="550"/>
      <c r="N17" s="550"/>
      <c r="O17" s="550"/>
      <c r="P17" s="550"/>
      <c r="Q17" s="550"/>
      <c r="R17" s="550"/>
      <c r="S17" s="550"/>
      <c r="T17" s="550"/>
      <c r="U17" s="550"/>
    </row>
    <row r="18" spans="1:21">
      <c r="A18" s="550"/>
      <c r="B18" s="550"/>
      <c r="C18" s="550"/>
      <c r="D18" s="550"/>
      <c r="E18" s="550"/>
      <c r="F18" s="550"/>
      <c r="G18" s="550"/>
      <c r="H18" s="550"/>
      <c r="I18" s="550"/>
      <c r="J18" s="550"/>
      <c r="K18" s="550"/>
      <c r="L18" s="550"/>
      <c r="M18" s="550"/>
      <c r="N18" s="550"/>
      <c r="O18" s="550"/>
      <c r="P18" s="550"/>
      <c r="Q18" s="550"/>
      <c r="R18" s="550"/>
      <c r="S18" s="550"/>
      <c r="T18" s="550"/>
      <c r="U18" s="550"/>
    </row>
    <row r="19" spans="1:21">
      <c r="A19" s="550"/>
      <c r="B19" s="550"/>
      <c r="C19" s="550"/>
      <c r="D19" s="550"/>
      <c r="E19" s="550"/>
      <c r="F19" s="550"/>
      <c r="G19" s="550"/>
      <c r="H19" s="550"/>
      <c r="I19" s="550"/>
      <c r="J19" s="550"/>
      <c r="K19" s="550"/>
      <c r="L19" s="550"/>
      <c r="M19" s="550"/>
      <c r="N19" s="550"/>
      <c r="O19" s="550"/>
      <c r="P19" s="550"/>
      <c r="Q19" s="550"/>
      <c r="R19" s="550"/>
      <c r="S19" s="550"/>
      <c r="T19" s="550"/>
      <c r="U19" s="550"/>
    </row>
    <row r="20" spans="1:21">
      <c r="A20" s="550"/>
      <c r="B20" s="550"/>
      <c r="C20" s="550"/>
      <c r="D20" s="550"/>
      <c r="E20" s="550"/>
      <c r="F20" s="550"/>
      <c r="G20" s="550"/>
      <c r="H20" s="550"/>
      <c r="I20" s="550"/>
      <c r="J20" s="550"/>
      <c r="K20" s="550"/>
      <c r="L20" s="550"/>
      <c r="M20" s="550"/>
      <c r="N20" s="550"/>
      <c r="O20" s="550"/>
      <c r="P20" s="550"/>
      <c r="Q20" s="550"/>
      <c r="R20" s="550"/>
      <c r="S20" s="550"/>
      <c r="T20" s="550"/>
      <c r="U20" s="550"/>
    </row>
    <row r="21" spans="1:21">
      <c r="A21" s="550"/>
      <c r="B21" s="550"/>
      <c r="C21" s="550"/>
      <c r="D21" s="550"/>
      <c r="E21" s="550"/>
      <c r="F21" s="550"/>
      <c r="G21" s="550"/>
      <c r="H21" s="550"/>
      <c r="I21" s="550"/>
      <c r="J21" s="550"/>
      <c r="K21" s="550"/>
      <c r="L21" s="550"/>
      <c r="M21" s="550"/>
      <c r="N21" s="550"/>
      <c r="O21" s="550"/>
      <c r="P21" s="550"/>
      <c r="Q21" s="550"/>
      <c r="R21" s="550"/>
      <c r="S21" s="550"/>
      <c r="T21" s="550"/>
      <c r="U21" s="550"/>
    </row>
    <row r="22" spans="1:21">
      <c r="A22" s="550"/>
      <c r="B22" s="550"/>
      <c r="C22" s="550"/>
      <c r="D22" s="550"/>
      <c r="E22" s="550"/>
      <c r="F22" s="550"/>
      <c r="G22" s="550"/>
      <c r="H22" s="550"/>
      <c r="I22" s="550"/>
      <c r="J22" s="550"/>
      <c r="K22" s="550"/>
      <c r="L22" s="550"/>
      <c r="M22" s="550"/>
      <c r="N22" s="550"/>
      <c r="O22" s="550"/>
      <c r="P22" s="550"/>
      <c r="Q22" s="550"/>
      <c r="R22" s="550"/>
      <c r="S22" s="550"/>
      <c r="T22" s="550"/>
      <c r="U22" s="550"/>
    </row>
    <row r="23" spans="1:21">
      <c r="A23" s="550"/>
      <c r="B23" s="550"/>
      <c r="C23" s="550"/>
      <c r="D23" s="550"/>
      <c r="E23" s="550"/>
      <c r="F23" s="550"/>
      <c r="G23" s="550"/>
      <c r="H23" s="550"/>
      <c r="I23" s="550"/>
      <c r="J23" s="550"/>
      <c r="K23" s="550"/>
      <c r="L23" s="550"/>
      <c r="M23" s="550"/>
      <c r="N23" s="550"/>
      <c r="O23" s="550"/>
      <c r="P23" s="550"/>
      <c r="Q23" s="550"/>
      <c r="R23" s="550"/>
      <c r="S23" s="550"/>
      <c r="T23" s="550"/>
      <c r="U23" s="550"/>
    </row>
    <row r="24" spans="1:21">
      <c r="A24" s="550"/>
      <c r="B24" s="550"/>
      <c r="C24" s="550"/>
      <c r="D24" s="550"/>
      <c r="E24" s="550"/>
      <c r="F24" s="550"/>
      <c r="G24" s="550"/>
      <c r="H24" s="550"/>
      <c r="I24" s="550"/>
      <c r="J24" s="550"/>
      <c r="K24" s="550"/>
      <c r="L24" s="550"/>
      <c r="M24" s="550"/>
      <c r="N24" s="550"/>
      <c r="O24" s="550"/>
      <c r="P24" s="550"/>
      <c r="Q24" s="550"/>
      <c r="R24" s="550"/>
      <c r="S24" s="550"/>
      <c r="T24" s="550"/>
      <c r="U24" s="550"/>
    </row>
    <row r="25" spans="1:21">
      <c r="A25" s="550"/>
      <c r="B25" s="550"/>
      <c r="C25" s="550"/>
      <c r="D25" s="550"/>
      <c r="E25" s="550"/>
      <c r="F25" s="550"/>
      <c r="G25" s="550"/>
      <c r="H25" s="550"/>
      <c r="I25" s="550"/>
      <c r="J25" s="550"/>
      <c r="K25" s="550"/>
      <c r="L25" s="550"/>
      <c r="M25" s="550"/>
      <c r="N25" s="550"/>
      <c r="O25" s="550"/>
      <c r="P25" s="550"/>
      <c r="Q25" s="550"/>
      <c r="R25" s="550"/>
      <c r="S25" s="550"/>
      <c r="T25" s="550"/>
      <c r="U25" s="550"/>
    </row>
    <row r="26" spans="1:21">
      <c r="A26" s="550"/>
      <c r="B26" s="550"/>
      <c r="C26" s="550"/>
      <c r="D26" s="550"/>
      <c r="E26" s="550"/>
      <c r="F26" s="550"/>
      <c r="G26" s="550"/>
      <c r="H26" s="550"/>
      <c r="I26" s="550"/>
      <c r="J26" s="550"/>
      <c r="K26" s="550"/>
      <c r="L26" s="550"/>
      <c r="M26" s="550"/>
      <c r="N26" s="550"/>
      <c r="O26" s="550"/>
      <c r="P26" s="550"/>
      <c r="Q26" s="550"/>
      <c r="R26" s="550"/>
      <c r="S26" s="550"/>
      <c r="T26" s="550"/>
      <c r="U26" s="550"/>
    </row>
    <row r="27" spans="1:21">
      <c r="A27" s="550"/>
      <c r="B27" s="550"/>
      <c r="C27" s="550"/>
      <c r="D27" s="550"/>
      <c r="E27" s="550"/>
      <c r="F27" s="550"/>
      <c r="G27" s="550"/>
      <c r="H27" s="550"/>
      <c r="I27" s="550"/>
      <c r="J27" s="550"/>
      <c r="K27" s="550"/>
      <c r="L27" s="550"/>
      <c r="M27" s="550"/>
      <c r="N27" s="550"/>
      <c r="O27" s="550"/>
      <c r="P27" s="550"/>
      <c r="Q27" s="550"/>
      <c r="R27" s="550"/>
      <c r="S27" s="550"/>
      <c r="T27" s="550"/>
      <c r="U27" s="550"/>
    </row>
    <row r="28" spans="1:21">
      <c r="A28" s="550"/>
      <c r="B28" s="550"/>
      <c r="C28" s="550"/>
      <c r="D28" s="550"/>
      <c r="E28" s="550"/>
      <c r="F28" s="550"/>
      <c r="G28" s="550"/>
      <c r="H28" s="550"/>
      <c r="I28" s="550"/>
      <c r="J28" s="550"/>
      <c r="K28" s="550"/>
      <c r="L28" s="550"/>
      <c r="M28" s="550"/>
      <c r="N28" s="550"/>
      <c r="O28" s="550"/>
      <c r="P28" s="550"/>
      <c r="Q28" s="550"/>
      <c r="R28" s="550"/>
      <c r="S28" s="550"/>
      <c r="T28" s="550"/>
      <c r="U28" s="550"/>
    </row>
    <row r="29" spans="1:21">
      <c r="A29" s="550"/>
      <c r="B29" s="550"/>
      <c r="C29" s="550"/>
      <c r="D29" s="550"/>
      <c r="E29" s="550"/>
      <c r="F29" s="550"/>
      <c r="G29" s="550"/>
      <c r="H29" s="550"/>
      <c r="I29" s="550"/>
      <c r="J29" s="550"/>
      <c r="K29" s="550"/>
      <c r="L29" s="550"/>
      <c r="M29" s="550"/>
      <c r="N29" s="550"/>
      <c r="O29" s="550"/>
      <c r="P29" s="550"/>
      <c r="Q29" s="550"/>
      <c r="R29" s="550"/>
      <c r="S29" s="550"/>
      <c r="T29" s="550"/>
      <c r="U29" s="550"/>
    </row>
    <row r="30" spans="1:21">
      <c r="A30" s="550"/>
      <c r="B30" s="550"/>
      <c r="C30" s="550"/>
      <c r="D30" s="550"/>
      <c r="E30" s="550"/>
      <c r="F30" s="550"/>
      <c r="G30" s="550"/>
      <c r="H30" s="550"/>
      <c r="I30" s="550"/>
      <c r="J30" s="550"/>
      <c r="K30" s="550"/>
      <c r="L30" s="550"/>
      <c r="M30" s="550"/>
      <c r="N30" s="550"/>
      <c r="O30" s="550"/>
      <c r="P30" s="550"/>
      <c r="Q30" s="550"/>
      <c r="R30" s="550"/>
      <c r="S30" s="550"/>
      <c r="T30" s="550"/>
      <c r="U30" s="550"/>
    </row>
    <row r="31" spans="1:21">
      <c r="A31" s="550"/>
      <c r="B31" s="550"/>
      <c r="C31" s="550"/>
      <c r="D31" s="550"/>
      <c r="E31" s="550"/>
      <c r="F31" s="550"/>
      <c r="G31" s="550"/>
      <c r="H31" s="550"/>
      <c r="I31" s="550"/>
      <c r="J31" s="550"/>
      <c r="K31" s="550"/>
      <c r="L31" s="550"/>
      <c r="M31" s="550"/>
      <c r="N31" s="550"/>
      <c r="O31" s="550"/>
      <c r="P31" s="550"/>
      <c r="Q31" s="550"/>
      <c r="R31" s="550"/>
      <c r="S31" s="550"/>
      <c r="T31" s="550"/>
      <c r="U31" s="550"/>
    </row>
    <row r="32" spans="1:21">
      <c r="A32" s="550"/>
      <c r="B32" s="550"/>
      <c r="C32" s="550"/>
      <c r="D32" s="550"/>
      <c r="E32" s="550"/>
      <c r="F32" s="550"/>
      <c r="G32" s="550"/>
      <c r="H32" s="550"/>
      <c r="I32" s="550"/>
      <c r="J32" s="550"/>
      <c r="K32" s="550"/>
      <c r="L32" s="550"/>
      <c r="M32" s="550"/>
      <c r="N32" s="550"/>
      <c r="O32" s="550"/>
      <c r="P32" s="550"/>
      <c r="Q32" s="550"/>
      <c r="R32" s="550"/>
      <c r="S32" s="550"/>
      <c r="T32" s="550"/>
      <c r="U32" s="550"/>
    </row>
    <row r="33" spans="1:21">
      <c r="A33" s="550"/>
      <c r="B33" s="550"/>
      <c r="C33" s="550"/>
      <c r="D33" s="550"/>
      <c r="E33" s="550"/>
      <c r="F33" s="550"/>
      <c r="G33" s="550"/>
      <c r="H33" s="550"/>
      <c r="I33" s="550"/>
      <c r="J33" s="550"/>
      <c r="K33" s="550"/>
      <c r="L33" s="550"/>
      <c r="M33" s="550"/>
      <c r="N33" s="550"/>
      <c r="O33" s="550"/>
      <c r="P33" s="550"/>
      <c r="Q33" s="550"/>
      <c r="R33" s="550"/>
      <c r="S33" s="550"/>
      <c r="T33" s="550"/>
      <c r="U33" s="550"/>
    </row>
    <row r="34" spans="1:21">
      <c r="A34" s="550"/>
      <c r="B34" s="550"/>
      <c r="C34" s="550"/>
      <c r="D34" s="550"/>
      <c r="E34" s="550"/>
      <c r="F34" s="550"/>
      <c r="G34" s="550"/>
      <c r="H34" s="550"/>
      <c r="I34" s="550"/>
      <c r="J34" s="550"/>
      <c r="K34" s="550"/>
      <c r="L34" s="550"/>
      <c r="M34" s="550"/>
      <c r="N34" s="550"/>
      <c r="O34" s="550"/>
      <c r="P34" s="550"/>
      <c r="Q34" s="550"/>
      <c r="R34" s="550"/>
      <c r="S34" s="550"/>
      <c r="T34" s="550"/>
      <c r="U34" s="550"/>
    </row>
    <row r="35" spans="1:21">
      <c r="A35" s="550"/>
      <c r="B35" s="550"/>
      <c r="C35" s="550"/>
      <c r="D35" s="550"/>
      <c r="E35" s="550"/>
      <c r="F35" s="550"/>
      <c r="G35" s="550"/>
      <c r="H35" s="550"/>
      <c r="I35" s="550"/>
      <c r="J35" s="550"/>
      <c r="K35" s="550"/>
      <c r="L35" s="550"/>
      <c r="M35" s="550"/>
      <c r="N35" s="550"/>
      <c r="O35" s="550"/>
      <c r="P35" s="550"/>
      <c r="Q35" s="550"/>
      <c r="R35" s="550"/>
      <c r="S35" s="550"/>
      <c r="T35" s="550"/>
      <c r="U35" s="550"/>
    </row>
    <row r="36" spans="1:21">
      <c r="A36" s="550"/>
      <c r="B36" s="550"/>
      <c r="C36" s="550"/>
      <c r="D36" s="550"/>
      <c r="E36" s="550"/>
      <c r="F36" s="550"/>
      <c r="G36" s="550"/>
      <c r="H36" s="550"/>
      <c r="I36" s="550"/>
      <c r="J36" s="550"/>
      <c r="K36" s="550"/>
      <c r="L36" s="550"/>
      <c r="M36" s="550"/>
      <c r="N36" s="550"/>
      <c r="O36" s="550"/>
      <c r="P36" s="550"/>
      <c r="Q36" s="550"/>
      <c r="R36" s="550"/>
      <c r="S36" s="550"/>
      <c r="T36" s="550"/>
      <c r="U36" s="550"/>
    </row>
    <row r="37" spans="1:21" ht="13.8" thickBot="1">
      <c r="A37" s="550"/>
      <c r="B37" s="550"/>
      <c r="C37" s="550"/>
      <c r="D37" s="550"/>
      <c r="E37" s="550"/>
      <c r="F37" s="550"/>
      <c r="G37" s="550"/>
      <c r="H37" s="550"/>
      <c r="I37" s="550"/>
      <c r="J37" s="550"/>
      <c r="K37" s="550"/>
      <c r="L37" s="550"/>
      <c r="M37" s="550"/>
      <c r="N37" s="550"/>
      <c r="O37" s="550"/>
      <c r="P37" s="550"/>
      <c r="Q37" s="550"/>
      <c r="R37" s="550"/>
      <c r="S37" s="550"/>
      <c r="T37" s="550"/>
      <c r="U37" s="550"/>
    </row>
    <row r="38" spans="1:21" s="550" customFormat="1" ht="17.399999999999999" customHeight="1" thickTop="1">
      <c r="B38" s="603" t="s">
        <v>431</v>
      </c>
      <c r="C38" s="604"/>
      <c r="D38" s="604"/>
      <c r="E38" s="604"/>
      <c r="F38" s="605"/>
    </row>
    <row r="39" spans="1:21" s="584" customFormat="1" ht="17.399999999999999" customHeight="1">
      <c r="B39" s="606" t="s">
        <v>432</v>
      </c>
      <c r="C39" s="607"/>
      <c r="D39" s="607"/>
      <c r="E39" s="607"/>
      <c r="F39" s="608"/>
    </row>
    <row r="40" spans="1:21" s="584" customFormat="1" ht="17.399999999999999" customHeight="1">
      <c r="B40" s="606" t="s">
        <v>433</v>
      </c>
      <c r="C40" s="607"/>
      <c r="D40" s="607"/>
      <c r="E40" s="607"/>
      <c r="F40" s="608"/>
    </row>
    <row r="41" spans="1:21" s="582" customFormat="1" ht="24" customHeight="1">
      <c r="A41" s="581"/>
      <c r="B41" s="612" t="s">
        <v>426</v>
      </c>
      <c r="C41" s="613"/>
      <c r="D41" s="613"/>
      <c r="E41" s="613"/>
      <c r="F41" s="614"/>
      <c r="G41" s="583"/>
      <c r="H41" s="583"/>
      <c r="I41" s="581"/>
      <c r="J41" s="581"/>
      <c r="K41" s="581"/>
      <c r="L41" s="581"/>
      <c r="M41" s="581"/>
      <c r="N41" s="581"/>
      <c r="O41" s="581"/>
      <c r="P41" s="581"/>
      <c r="Q41" s="581"/>
      <c r="R41" s="581"/>
      <c r="S41" s="581"/>
      <c r="T41" s="581"/>
      <c r="U41" s="581"/>
    </row>
    <row r="42" spans="1:21" s="582" customFormat="1" ht="15" customHeight="1">
      <c r="A42" s="581"/>
      <c r="B42" s="609" t="s">
        <v>434</v>
      </c>
      <c r="C42" s="610"/>
      <c r="D42" s="610"/>
      <c r="E42" s="610"/>
      <c r="F42" s="611"/>
      <c r="G42" s="583"/>
      <c r="H42" s="583"/>
      <c r="I42" s="581"/>
      <c r="J42" s="581"/>
      <c r="K42" s="581"/>
      <c r="L42" s="581"/>
      <c r="M42" s="581"/>
      <c r="N42" s="581"/>
      <c r="O42" s="581"/>
      <c r="P42" s="581"/>
      <c r="Q42" s="581"/>
      <c r="R42" s="581"/>
      <c r="S42" s="581"/>
      <c r="T42" s="581"/>
      <c r="U42" s="581"/>
    </row>
    <row r="43" spans="1:21" s="582" customFormat="1" ht="31.8" customHeight="1">
      <c r="A43" s="581"/>
      <c r="B43" s="609" t="s">
        <v>435</v>
      </c>
      <c r="C43" s="610"/>
      <c r="D43" s="610"/>
      <c r="E43" s="610"/>
      <c r="F43" s="611"/>
      <c r="G43" s="583"/>
      <c r="H43" s="583"/>
      <c r="I43" s="581"/>
      <c r="J43" s="581"/>
      <c r="K43" s="581"/>
      <c r="L43" s="581"/>
      <c r="M43" s="581"/>
      <c r="N43" s="581"/>
      <c r="O43" s="581"/>
      <c r="P43" s="581"/>
      <c r="Q43" s="581"/>
      <c r="R43" s="581"/>
      <c r="S43" s="581"/>
      <c r="T43" s="581"/>
      <c r="U43" s="581"/>
    </row>
    <row r="44" spans="1:21" s="582" customFormat="1" ht="31.8" customHeight="1">
      <c r="A44" s="581"/>
      <c r="B44" s="609" t="s">
        <v>436</v>
      </c>
      <c r="C44" s="610"/>
      <c r="D44" s="610"/>
      <c r="E44" s="610"/>
      <c r="F44" s="611"/>
      <c r="G44" s="583"/>
      <c r="H44" s="583"/>
      <c r="I44" s="581"/>
      <c r="J44" s="581" t="s">
        <v>443</v>
      </c>
      <c r="K44" s="581"/>
      <c r="L44" s="581"/>
      <c r="M44" s="581"/>
      <c r="N44" s="581"/>
      <c r="O44" s="581"/>
      <c r="P44" s="581"/>
      <c r="Q44" s="581"/>
      <c r="R44" s="581"/>
      <c r="S44" s="581"/>
      <c r="T44" s="581"/>
      <c r="U44" s="581"/>
    </row>
    <row r="45" spans="1:21" s="582" customFormat="1" ht="31.8" customHeight="1">
      <c r="A45" s="581"/>
      <c r="B45" s="609" t="s">
        <v>437</v>
      </c>
      <c r="C45" s="610"/>
      <c r="D45" s="610"/>
      <c r="E45" s="610"/>
      <c r="F45" s="611"/>
      <c r="G45" s="583"/>
      <c r="H45" s="583"/>
      <c r="I45" s="581"/>
      <c r="J45" s="581"/>
      <c r="K45" s="581"/>
      <c r="L45" s="581"/>
      <c r="M45" s="581"/>
      <c r="N45" s="581"/>
      <c r="O45" s="581"/>
      <c r="P45" s="581"/>
      <c r="Q45" s="581"/>
      <c r="R45" s="581"/>
      <c r="S45" s="581"/>
      <c r="T45" s="581"/>
      <c r="U45" s="581"/>
    </row>
    <row r="46" spans="1:21" s="582" customFormat="1" ht="20.399999999999999" customHeight="1">
      <c r="A46" s="581"/>
      <c r="B46" s="609" t="s">
        <v>438</v>
      </c>
      <c r="C46" s="610"/>
      <c r="D46" s="610"/>
      <c r="E46" s="610"/>
      <c r="F46" s="611"/>
      <c r="G46" s="581"/>
      <c r="H46" s="581"/>
      <c r="I46" s="581"/>
      <c r="J46" s="581"/>
      <c r="K46" s="581"/>
      <c r="L46" s="581"/>
      <c r="M46" s="581"/>
      <c r="N46" s="581"/>
      <c r="O46" s="581"/>
      <c r="P46" s="581"/>
      <c r="Q46" s="581"/>
      <c r="R46" s="581"/>
      <c r="S46" s="581"/>
      <c r="T46" s="581"/>
      <c r="U46" s="581"/>
    </row>
    <row r="47" spans="1:21" s="582" customFormat="1" ht="20.399999999999999" customHeight="1">
      <c r="A47" s="581"/>
      <c r="B47" s="609" t="s">
        <v>439</v>
      </c>
      <c r="C47" s="610"/>
      <c r="D47" s="610"/>
      <c r="E47" s="610"/>
      <c r="F47" s="611"/>
      <c r="G47" s="581"/>
      <c r="H47" s="581"/>
      <c r="I47" s="581"/>
      <c r="J47" s="581"/>
      <c r="K47" s="581"/>
      <c r="L47" s="581"/>
      <c r="M47" s="581"/>
      <c r="N47" s="581"/>
      <c r="O47" s="581"/>
      <c r="P47" s="581"/>
      <c r="Q47" s="581"/>
      <c r="R47" s="581"/>
      <c r="S47" s="581"/>
      <c r="T47" s="581"/>
      <c r="U47" s="581"/>
    </row>
    <row r="48" spans="1:21" s="582" customFormat="1" ht="20.399999999999999" customHeight="1">
      <c r="A48" s="581"/>
      <c r="B48" s="609" t="s">
        <v>440</v>
      </c>
      <c r="C48" s="610"/>
      <c r="D48" s="610"/>
      <c r="E48" s="610"/>
      <c r="F48" s="611"/>
      <c r="G48" s="581"/>
      <c r="H48" s="581"/>
      <c r="I48" s="581"/>
      <c r="J48" s="581"/>
      <c r="K48" s="581"/>
      <c r="L48" s="581"/>
      <c r="M48" s="581"/>
      <c r="N48" s="581"/>
      <c r="O48" s="581"/>
      <c r="P48" s="581"/>
      <c r="Q48" s="581"/>
      <c r="R48" s="581"/>
      <c r="S48" s="581"/>
      <c r="T48" s="581"/>
      <c r="U48" s="581"/>
    </row>
    <row r="49" spans="1:21" s="582" customFormat="1" ht="31.8" customHeight="1">
      <c r="A49" s="581"/>
      <c r="B49" s="609" t="s">
        <v>441</v>
      </c>
      <c r="C49" s="610"/>
      <c r="D49" s="610"/>
      <c r="E49" s="610"/>
      <c r="F49" s="611"/>
      <c r="G49" s="581"/>
      <c r="H49" s="581"/>
      <c r="I49" s="581"/>
      <c r="J49" s="581"/>
      <c r="K49" s="581"/>
      <c r="L49" s="581"/>
      <c r="M49" s="581"/>
      <c r="N49" s="581"/>
      <c r="O49" s="581"/>
      <c r="P49" s="581"/>
      <c r="Q49" s="581"/>
      <c r="R49" s="581"/>
      <c r="S49" s="581"/>
      <c r="T49" s="581"/>
      <c r="U49" s="581"/>
    </row>
    <row r="50" spans="1:21" s="582" customFormat="1" ht="14.4" customHeight="1">
      <c r="A50" s="581"/>
      <c r="B50" s="609" t="s">
        <v>442</v>
      </c>
      <c r="C50" s="610"/>
      <c r="D50" s="610"/>
      <c r="E50" s="610"/>
      <c r="F50" s="611"/>
      <c r="G50" s="581"/>
      <c r="H50" s="581"/>
      <c r="I50" s="581"/>
      <c r="J50" s="581"/>
      <c r="K50" s="581"/>
      <c r="L50" s="581"/>
      <c r="M50" s="581"/>
      <c r="N50" s="581"/>
      <c r="O50" s="581"/>
      <c r="P50" s="581"/>
      <c r="Q50" s="581"/>
      <c r="R50" s="581"/>
      <c r="S50" s="581"/>
      <c r="T50" s="581"/>
      <c r="U50" s="581"/>
    </row>
    <row r="51" spans="1:21" s="582" customFormat="1" ht="26.4" customHeight="1">
      <c r="A51" s="581"/>
      <c r="B51" s="612" t="s">
        <v>427</v>
      </c>
      <c r="C51" s="613"/>
      <c r="D51" s="613"/>
      <c r="E51" s="613"/>
      <c r="F51" s="614"/>
      <c r="G51" s="581"/>
      <c r="H51" s="581"/>
      <c r="I51" s="581"/>
      <c r="J51" s="581"/>
      <c r="K51" s="581"/>
      <c r="L51" s="581"/>
      <c r="M51" s="581"/>
      <c r="N51" s="581"/>
      <c r="O51" s="581"/>
      <c r="P51" s="581"/>
      <c r="Q51" s="581"/>
      <c r="R51" s="581"/>
      <c r="S51" s="581"/>
      <c r="T51" s="581"/>
      <c r="U51" s="581"/>
    </row>
    <row r="52" spans="1:21" s="582" customFormat="1" ht="31.8" customHeight="1">
      <c r="A52" s="581"/>
      <c r="B52" s="609" t="s">
        <v>428</v>
      </c>
      <c r="C52" s="610"/>
      <c r="D52" s="610"/>
      <c r="E52" s="610"/>
      <c r="F52" s="611"/>
      <c r="G52" s="581"/>
      <c r="H52" s="581"/>
      <c r="I52" s="581"/>
      <c r="J52" s="581"/>
      <c r="K52" s="581"/>
      <c r="L52" s="581"/>
      <c r="M52" s="581"/>
      <c r="N52" s="581"/>
      <c r="O52" s="581"/>
      <c r="P52" s="581"/>
      <c r="Q52" s="581"/>
      <c r="R52" s="581"/>
      <c r="S52" s="581"/>
      <c r="T52" s="581"/>
      <c r="U52" s="581"/>
    </row>
    <row r="53" spans="1:21" s="582" customFormat="1" ht="16.8" customHeight="1">
      <c r="A53" s="581"/>
      <c r="B53" s="609" t="s">
        <v>429</v>
      </c>
      <c r="C53" s="610"/>
      <c r="D53" s="610"/>
      <c r="E53" s="610"/>
      <c r="F53" s="611"/>
      <c r="G53" s="581"/>
      <c r="H53" s="581"/>
      <c r="I53" s="581"/>
      <c r="J53" s="581"/>
      <c r="K53" s="581"/>
      <c r="L53" s="581"/>
      <c r="M53" s="581"/>
      <c r="N53" s="581"/>
      <c r="O53" s="581"/>
      <c r="P53" s="581"/>
      <c r="Q53" s="581"/>
      <c r="R53" s="581"/>
      <c r="S53" s="581"/>
      <c r="T53" s="581"/>
      <c r="U53" s="581"/>
    </row>
    <row r="54" spans="1:21" s="582" customFormat="1" ht="31.8" customHeight="1" thickBot="1">
      <c r="A54" s="581"/>
      <c r="B54" s="615" t="s">
        <v>430</v>
      </c>
      <c r="C54" s="616"/>
      <c r="D54" s="616"/>
      <c r="E54" s="616"/>
      <c r="F54" s="617"/>
      <c r="G54" s="581"/>
      <c r="H54" s="581"/>
      <c r="I54" s="581"/>
      <c r="J54" s="581"/>
      <c r="K54" s="581"/>
      <c r="L54" s="581"/>
      <c r="M54" s="581"/>
      <c r="N54" s="581"/>
      <c r="O54" s="581"/>
      <c r="P54" s="581"/>
      <c r="Q54" s="581"/>
      <c r="R54" s="581"/>
      <c r="S54" s="581"/>
      <c r="T54" s="581"/>
      <c r="U54" s="581"/>
    </row>
    <row r="55" spans="1:21" ht="13.8" thickTop="1"/>
  </sheetData>
  <sheetProtection formatCells="0" formatColumns="0" formatRows="0" insertColumns="0" insertRows="0" insertHyperlinks="0" deleteColumns="0" deleteRows="0" sort="0" autoFilter="0" pivotTables="0"/>
  <mergeCells count="18">
    <mergeCell ref="B54:F54"/>
    <mergeCell ref="B53:F53"/>
    <mergeCell ref="B44:F44"/>
    <mergeCell ref="B52:F52"/>
    <mergeCell ref="B51:F51"/>
    <mergeCell ref="B50:F50"/>
    <mergeCell ref="B49:F49"/>
    <mergeCell ref="B48:F48"/>
    <mergeCell ref="B47:F47"/>
    <mergeCell ref="B46:F46"/>
    <mergeCell ref="B45:F45"/>
    <mergeCell ref="B2:O4"/>
    <mergeCell ref="B38:F38"/>
    <mergeCell ref="B39:F39"/>
    <mergeCell ref="B40:F40"/>
    <mergeCell ref="B43:F43"/>
    <mergeCell ref="B42:F42"/>
    <mergeCell ref="B41:F41"/>
  </mergeCells>
  <phoneticPr fontId="84"/>
  <pageMargins left="0.7" right="0.7" top="0.75" bottom="0.75" header="0.3" footer="0.3"/>
  <pageSetup paperSize="9" scale="2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codeName="Sheet3">
    <tabColor theme="2" tint="-0.249977111117893"/>
    <pageSetUpPr fitToPage="1"/>
  </sheetPr>
  <dimension ref="A1:S84"/>
  <sheetViews>
    <sheetView tabSelected="1" zoomScale="98" zoomScaleNormal="98" zoomScaleSheetLayoutView="100" workbookViewId="0">
      <selection activeCell="H70" sqref="H70:L70"/>
    </sheetView>
  </sheetViews>
  <sheetFormatPr defaultColWidth="9" defaultRowHeight="13.2"/>
  <cols>
    <col min="1" max="1" width="12.77734375" style="37" customWidth="1"/>
    <col min="2" max="2" width="5.109375" style="37" customWidth="1"/>
    <col min="3" max="3" width="3.77734375" style="37" customWidth="1"/>
    <col min="4" max="4" width="6.88671875" style="37" customWidth="1"/>
    <col min="5" max="5" width="13.109375" style="37" customWidth="1"/>
    <col min="6" max="6" width="13.109375" style="57" customWidth="1"/>
    <col min="7" max="7" width="11.33203125" style="37" customWidth="1"/>
    <col min="8" max="8" width="26.6640625" style="49" customWidth="1"/>
    <col min="9" max="9" width="13" style="42" customWidth="1"/>
    <col min="10" max="10" width="16.109375" style="42" customWidth="1"/>
    <col min="11" max="11" width="13.44140625" style="57" customWidth="1"/>
    <col min="12" max="12" width="22.44140625" style="57" customWidth="1"/>
    <col min="13" max="13" width="13.44140625" style="47" customWidth="1"/>
    <col min="14" max="14" width="22.44140625" style="37" customWidth="1"/>
    <col min="15" max="15" width="9" style="38"/>
    <col min="16" max="16384" width="9" style="37"/>
  </cols>
  <sheetData>
    <row r="1" spans="1:16" ht="26.25" customHeight="1" thickTop="1">
      <c r="A1" s="32" t="s">
        <v>39</v>
      </c>
      <c r="B1" s="33"/>
      <c r="C1" s="33"/>
      <c r="D1" s="34"/>
      <c r="E1" s="34"/>
      <c r="F1" s="35"/>
      <c r="G1" s="36"/>
      <c r="H1" s="198"/>
      <c r="I1" s="199" t="s">
        <v>40</v>
      </c>
      <c r="J1" s="200"/>
      <c r="K1" s="201"/>
      <c r="L1" s="202"/>
      <c r="M1" s="203"/>
    </row>
    <row r="2" spans="1:16" ht="17.399999999999999">
      <c r="A2" s="39"/>
      <c r="B2" s="113"/>
      <c r="C2" s="113"/>
      <c r="D2" s="113"/>
      <c r="E2" s="113"/>
      <c r="F2" s="113"/>
      <c r="G2" s="40"/>
      <c r="H2" s="204"/>
      <c r="I2" s="621" t="s">
        <v>209</v>
      </c>
      <c r="J2" s="621"/>
      <c r="K2" s="621"/>
      <c r="L2" s="621"/>
      <c r="M2" s="621"/>
      <c r="N2" s="97"/>
      <c r="P2" s="74"/>
    </row>
    <row r="3" spans="1:16" ht="17.399999999999999">
      <c r="A3" s="293" t="s">
        <v>41</v>
      </c>
      <c r="B3" s="114"/>
      <c r="D3" s="115"/>
      <c r="E3" s="115"/>
      <c r="F3" s="115"/>
      <c r="G3" s="41"/>
      <c r="H3" s="66"/>
      <c r="I3" s="207"/>
      <c r="J3" s="208"/>
      <c r="K3" s="209"/>
      <c r="L3" s="201"/>
      <c r="M3" s="210"/>
    </row>
    <row r="4" spans="1:16" ht="17.399999999999999">
      <c r="A4" s="43"/>
      <c r="B4" s="114"/>
      <c r="C4" s="57"/>
      <c r="D4" s="115"/>
      <c r="E4" s="115"/>
      <c r="F4" s="116"/>
      <c r="G4" s="44"/>
      <c r="H4" s="211"/>
      <c r="I4" s="211"/>
      <c r="J4" s="200"/>
      <c r="K4" s="209"/>
      <c r="L4" s="201"/>
      <c r="M4" s="210"/>
      <c r="N4" s="149"/>
    </row>
    <row r="5" spans="1:16">
      <c r="A5" s="117"/>
      <c r="D5" s="115"/>
      <c r="E5" s="45"/>
      <c r="F5" s="118"/>
      <c r="G5" s="46"/>
      <c r="H5"/>
      <c r="I5" s="212"/>
      <c r="J5" s="200"/>
      <c r="K5" s="209"/>
      <c r="L5" s="209"/>
      <c r="M5" s="210"/>
    </row>
    <row r="6" spans="1:16">
      <c r="A6" s="117"/>
      <c r="D6" s="115"/>
      <c r="E6" s="118"/>
      <c r="F6" s="118"/>
      <c r="G6" s="46"/>
      <c r="H6"/>
      <c r="I6" s="213"/>
      <c r="J6" s="200"/>
      <c r="K6" s="209"/>
      <c r="L6" s="209"/>
      <c r="M6" s="210"/>
    </row>
    <row r="7" spans="1:16">
      <c r="A7" s="117"/>
      <c r="D7" s="115"/>
      <c r="E7" s="118"/>
      <c r="F7" s="118"/>
      <c r="G7" s="46"/>
      <c r="H7" s="214"/>
      <c r="I7" s="212"/>
      <c r="J7" s="200"/>
      <c r="K7" s="209"/>
      <c r="L7" s="209"/>
      <c r="M7" s="210"/>
    </row>
    <row r="8" spans="1:16">
      <c r="A8" s="117"/>
      <c r="D8" s="115"/>
      <c r="E8" s="118"/>
      <c r="F8" s="118"/>
      <c r="G8" s="46"/>
      <c r="H8" s="205"/>
      <c r="I8" s="215"/>
      <c r="J8" s="215"/>
      <c r="K8" s="215"/>
      <c r="L8" s="209"/>
      <c r="M8" s="216"/>
    </row>
    <row r="9" spans="1:16">
      <c r="A9" s="117"/>
      <c r="D9" s="115"/>
      <c r="E9" s="118"/>
      <c r="F9" s="118"/>
      <c r="G9" s="46"/>
      <c r="H9" s="215"/>
      <c r="I9" s="215"/>
      <c r="J9" s="215"/>
      <c r="K9" s="215"/>
      <c r="L9" s="209"/>
      <c r="M9" s="216"/>
      <c r="N9" s="48"/>
    </row>
    <row r="10" spans="1:16">
      <c r="A10" s="117"/>
      <c r="D10" s="115"/>
      <c r="E10" s="118"/>
      <c r="F10" s="118"/>
      <c r="G10" s="46"/>
      <c r="H10" s="215"/>
      <c r="I10" s="215"/>
      <c r="J10" s="215"/>
      <c r="K10" s="215"/>
      <c r="L10" s="209"/>
      <c r="M10" s="216"/>
      <c r="N10" s="48" t="s">
        <v>42</v>
      </c>
    </row>
    <row r="11" spans="1:16">
      <c r="A11" s="117"/>
      <c r="D11" s="115"/>
      <c r="E11" s="118"/>
      <c r="F11" s="118"/>
      <c r="G11" s="46"/>
      <c r="H11" s="215"/>
      <c r="I11" s="215"/>
      <c r="J11" s="215"/>
      <c r="K11" s="215"/>
      <c r="L11" s="209"/>
      <c r="M11" s="216"/>
    </row>
    <row r="12" spans="1:16">
      <c r="A12" s="117"/>
      <c r="D12" s="115"/>
      <c r="E12" s="118"/>
      <c r="F12" s="118"/>
      <c r="G12" s="46"/>
      <c r="H12" s="215"/>
      <c r="I12" s="215"/>
      <c r="J12" s="215"/>
      <c r="K12" s="215"/>
      <c r="L12" s="209"/>
      <c r="M12" s="216"/>
      <c r="N12" s="48" t="s">
        <v>43</v>
      </c>
      <c r="O12" s="164"/>
    </row>
    <row r="13" spans="1:16">
      <c r="A13" s="117"/>
      <c r="D13" s="115"/>
      <c r="E13" s="118"/>
      <c r="F13" s="118"/>
      <c r="G13" s="46"/>
      <c r="H13" s="215"/>
      <c r="I13" s="215"/>
      <c r="J13" s="215"/>
      <c r="K13" s="215"/>
      <c r="L13" s="209"/>
      <c r="M13" s="216"/>
    </row>
    <row r="14" spans="1:16">
      <c r="A14" s="117"/>
      <c r="D14" s="115"/>
      <c r="E14" s="118"/>
      <c r="F14" s="118"/>
      <c r="G14" s="46"/>
      <c r="H14" s="215"/>
      <c r="I14" s="215"/>
      <c r="J14" s="215"/>
      <c r="K14" s="215"/>
      <c r="L14" s="209"/>
      <c r="M14" s="216"/>
      <c r="N14" s="183" t="s">
        <v>44</v>
      </c>
    </row>
    <row r="15" spans="1:16">
      <c r="A15" s="117"/>
      <c r="D15" s="115"/>
      <c r="E15" s="115" t="s">
        <v>17</v>
      </c>
      <c r="F15" s="116"/>
      <c r="G15" s="41"/>
      <c r="H15" s="214"/>
      <c r="I15" s="212"/>
      <c r="J15" s="205"/>
      <c r="K15" s="209"/>
      <c r="L15" s="209"/>
      <c r="M15" s="216"/>
    </row>
    <row r="16" spans="1:16">
      <c r="A16" s="117"/>
      <c r="D16" s="115"/>
      <c r="E16" s="115"/>
      <c r="F16" s="116"/>
      <c r="G16" s="41"/>
      <c r="H16" s="200"/>
      <c r="I16" s="212"/>
      <c r="J16" s="200"/>
      <c r="K16" s="209"/>
      <c r="L16" s="209"/>
      <c r="M16" s="216"/>
      <c r="N16" s="150" t="s">
        <v>45</v>
      </c>
    </row>
    <row r="17" spans="1:19" ht="20.25" customHeight="1" thickBot="1">
      <c r="A17" s="681" t="s">
        <v>237</v>
      </c>
      <c r="B17" s="682"/>
      <c r="C17" s="682"/>
      <c r="D17" s="120"/>
      <c r="E17" s="121"/>
      <c r="F17" s="683" t="s">
        <v>238</v>
      </c>
      <c r="G17" s="684"/>
      <c r="H17" s="214"/>
      <c r="I17" s="212"/>
      <c r="J17" s="205"/>
      <c r="K17" s="209"/>
      <c r="L17" s="206"/>
      <c r="M17" s="210"/>
      <c r="N17" s="119" t="s">
        <v>46</v>
      </c>
    </row>
    <row r="18" spans="1:19" ht="39" customHeight="1" thickTop="1">
      <c r="A18" s="685" t="s">
        <v>47</v>
      </c>
      <c r="B18" s="686"/>
      <c r="C18" s="687"/>
      <c r="D18" s="122" t="s">
        <v>48</v>
      </c>
      <c r="E18" s="123"/>
      <c r="F18" s="688" t="s">
        <v>49</v>
      </c>
      <c r="G18" s="689"/>
      <c r="H18" s="200"/>
      <c r="I18" s="212"/>
      <c r="J18" s="200"/>
      <c r="K18" s="209"/>
      <c r="L18" s="209"/>
      <c r="M18" s="210"/>
      <c r="Q18" s="37" t="s">
        <v>3</v>
      </c>
      <c r="S18" s="37" t="s">
        <v>17</v>
      </c>
    </row>
    <row r="19" spans="1:19" ht="30" customHeight="1">
      <c r="A19" s="690" t="s">
        <v>210</v>
      </c>
      <c r="B19" s="690"/>
      <c r="C19" s="690"/>
      <c r="D19" s="690"/>
      <c r="E19" s="690"/>
      <c r="F19" s="690"/>
      <c r="G19" s="690"/>
      <c r="H19" s="217"/>
      <c r="I19" s="218" t="s">
        <v>50</v>
      </c>
      <c r="J19" s="218"/>
      <c r="K19" s="218"/>
      <c r="L19" s="206"/>
      <c r="M19" s="210"/>
    </row>
    <row r="20" spans="1:19" ht="17.399999999999999">
      <c r="E20" s="124" t="s">
        <v>51</v>
      </c>
      <c r="F20" s="125" t="s">
        <v>52</v>
      </c>
      <c r="H20" s="166" t="s">
        <v>41</v>
      </c>
      <c r="I20" s="212"/>
      <c r="J20" s="200" t="s">
        <v>17</v>
      </c>
      <c r="K20" s="219" t="s">
        <v>17</v>
      </c>
      <c r="L20" s="209"/>
      <c r="M20" s="210"/>
    </row>
    <row r="21" spans="1:19" ht="16.8" thickBot="1">
      <c r="A21" s="126"/>
      <c r="B21" s="691">
        <v>45557</v>
      </c>
      <c r="C21" s="692"/>
      <c r="D21" s="310" t="s">
        <v>53</v>
      </c>
      <c r="E21" s="693" t="s">
        <v>54</v>
      </c>
      <c r="F21" s="694"/>
      <c r="G21" s="42" t="s">
        <v>55</v>
      </c>
      <c r="H21" s="695" t="s">
        <v>239</v>
      </c>
      <c r="I21" s="696"/>
      <c r="J21" s="696"/>
      <c r="K21" s="696"/>
      <c r="L21" s="696"/>
      <c r="M21" s="220">
        <v>7</v>
      </c>
      <c r="N21" s="222"/>
    </row>
    <row r="22" spans="1:19" ht="36" customHeight="1" thickTop="1" thickBot="1">
      <c r="A22" s="311" t="s">
        <v>56</v>
      </c>
      <c r="B22" s="697" t="s">
        <v>57</v>
      </c>
      <c r="C22" s="698"/>
      <c r="D22" s="699"/>
      <c r="E22" s="312" t="s">
        <v>231</v>
      </c>
      <c r="F22" s="312" t="s">
        <v>232</v>
      </c>
      <c r="G22" s="313" t="s">
        <v>58</v>
      </c>
      <c r="H22" s="700" t="s">
        <v>59</v>
      </c>
      <c r="I22" s="701"/>
      <c r="J22" s="701"/>
      <c r="K22" s="701"/>
      <c r="L22" s="702"/>
      <c r="M22" s="221" t="s">
        <v>60</v>
      </c>
      <c r="N22" s="223" t="s">
        <v>61</v>
      </c>
      <c r="R22" s="37" t="s">
        <v>3</v>
      </c>
    </row>
    <row r="23" spans="1:19" ht="85.2" customHeight="1" thickBot="1">
      <c r="A23" s="234" t="s">
        <v>62</v>
      </c>
      <c r="B23" s="622" t="str">
        <f>IF(G23&gt;5,"☆☆☆☆",IF(AND(G23&gt;=2.39,G23&lt;5),"☆☆☆",IF(AND(G23&gt;=1.39,G23&lt;2.4),"☆☆",IF(AND(G23&gt;0,G23&lt;1.4),"☆",IF(AND(G23&gt;=-1.39,G23&lt;0),"★",IF(AND(G23&gt;=-2.39,G23&lt;-1.4),"★★",IF(AND(G23&gt;=-3.39,G23&lt;-2.4),"★★★")))))))</f>
        <v>★</v>
      </c>
      <c r="C23" s="623"/>
      <c r="D23" s="624"/>
      <c r="E23" s="192">
        <v>0.98</v>
      </c>
      <c r="F23" s="192">
        <v>0.96</v>
      </c>
      <c r="G23" s="168">
        <f>F23-E23</f>
        <v>-2.0000000000000018E-2</v>
      </c>
      <c r="H23" s="703"/>
      <c r="I23" s="704"/>
      <c r="J23" s="704"/>
      <c r="K23" s="704"/>
      <c r="L23" s="705"/>
      <c r="M23" s="467"/>
      <c r="N23" s="468"/>
      <c r="O23" s="157" t="s">
        <v>63</v>
      </c>
    </row>
    <row r="24" spans="1:19" ht="76.2" customHeight="1" thickBot="1">
      <c r="A24" s="127" t="s">
        <v>64</v>
      </c>
      <c r="B24" s="622" t="str">
        <f>IF(G24&gt;5,"☆☆☆☆",IF(AND(G24&gt;=2.39,G24&lt;5),"☆☆☆",IF(AND(G24&gt;=1.39,G24&lt;2.4),"☆☆",IF(AND(G24&gt;0,G24&lt;1.4),"☆",IF(AND(G24&gt;=-1.39,G24&lt;0),"★",IF(AND(G24&gt;=-2.39,G24&lt;-1.4),"★★",IF(AND(G24&gt;=-3.39,G24&lt;-2.4),"★★★")))))))</f>
        <v>☆</v>
      </c>
      <c r="C24" s="623"/>
      <c r="D24" s="624"/>
      <c r="E24" s="192">
        <v>1.22</v>
      </c>
      <c r="F24" s="192">
        <v>1.73</v>
      </c>
      <c r="G24" s="168">
        <f t="shared" ref="G24:G70" si="0">F24-E24</f>
        <v>0.51</v>
      </c>
      <c r="H24" s="706"/>
      <c r="I24" s="707"/>
      <c r="J24" s="707"/>
      <c r="K24" s="707"/>
      <c r="L24" s="708"/>
      <c r="M24" s="314"/>
      <c r="N24" s="315"/>
      <c r="O24" s="157" t="s">
        <v>64</v>
      </c>
      <c r="Q24" s="37" t="s">
        <v>3</v>
      </c>
    </row>
    <row r="25" spans="1:19" ht="81" customHeight="1" thickBot="1">
      <c r="A25" s="316" t="s">
        <v>65</v>
      </c>
      <c r="B25" s="622" t="str">
        <f t="shared" ref="B25:B68" si="1">IF(G25&gt;5,"☆☆☆☆",IF(AND(G25&gt;=2.39,G25&lt;5),"☆☆☆",IF(AND(G25&gt;=1.39,G25&lt;2.4),"☆☆",IF(AND(G25&gt;0,G25&lt;1.4),"☆",IF(AND(G25&gt;=-1.39,G25&lt;0),"★",IF(AND(G25&gt;=-2.39,G25&lt;-1.4),"★★",IF(AND(G25&gt;=-3.39,G25&lt;-2.4),"★★★")))))))</f>
        <v>★</v>
      </c>
      <c r="C25" s="623"/>
      <c r="D25" s="624"/>
      <c r="E25" s="76">
        <v>3.13</v>
      </c>
      <c r="F25" s="192">
        <v>2.78</v>
      </c>
      <c r="G25" s="168">
        <f t="shared" si="0"/>
        <v>-0.35000000000000009</v>
      </c>
      <c r="H25" s="618"/>
      <c r="I25" s="619"/>
      <c r="J25" s="619"/>
      <c r="K25" s="619"/>
      <c r="L25" s="620"/>
      <c r="M25" s="478"/>
      <c r="N25" s="315"/>
      <c r="O25" s="157" t="s">
        <v>65</v>
      </c>
    </row>
    <row r="26" spans="1:19" ht="83.25" customHeight="1" thickBot="1">
      <c r="A26" s="316" t="s">
        <v>66</v>
      </c>
      <c r="B26" s="622" t="str">
        <f t="shared" si="1"/>
        <v>★</v>
      </c>
      <c r="C26" s="623"/>
      <c r="D26" s="624"/>
      <c r="E26" s="192">
        <v>2</v>
      </c>
      <c r="F26" s="192">
        <v>1.84</v>
      </c>
      <c r="G26" s="168">
        <f t="shared" si="0"/>
        <v>-0.15999999999999992</v>
      </c>
      <c r="H26" s="618"/>
      <c r="I26" s="619"/>
      <c r="J26" s="619"/>
      <c r="K26" s="619"/>
      <c r="L26" s="620"/>
      <c r="M26" s="314"/>
      <c r="N26" s="315"/>
      <c r="O26" s="157" t="s">
        <v>66</v>
      </c>
    </row>
    <row r="27" spans="1:19" ht="78.599999999999994" customHeight="1" thickBot="1">
      <c r="A27" s="316" t="s">
        <v>67</v>
      </c>
      <c r="B27" s="622" t="str">
        <f t="shared" si="1"/>
        <v>★</v>
      </c>
      <c r="C27" s="623"/>
      <c r="D27" s="624"/>
      <c r="E27" s="192">
        <v>1.56</v>
      </c>
      <c r="F27" s="192">
        <v>1.26</v>
      </c>
      <c r="G27" s="168">
        <f t="shared" si="0"/>
        <v>-0.30000000000000004</v>
      </c>
      <c r="H27" s="618"/>
      <c r="I27" s="619"/>
      <c r="J27" s="619"/>
      <c r="K27" s="619"/>
      <c r="L27" s="620"/>
      <c r="M27" s="314"/>
      <c r="N27" s="317"/>
      <c r="O27" s="157" t="s">
        <v>67</v>
      </c>
    </row>
    <row r="28" spans="1:19" ht="87" customHeight="1" thickBot="1">
      <c r="A28" s="316" t="s">
        <v>68</v>
      </c>
      <c r="B28" s="622" t="str">
        <f t="shared" si="1"/>
        <v>★</v>
      </c>
      <c r="C28" s="623"/>
      <c r="D28" s="624"/>
      <c r="E28" s="192">
        <v>2.68</v>
      </c>
      <c r="F28" s="192">
        <v>2.3199999999999998</v>
      </c>
      <c r="G28" s="168">
        <f t="shared" si="0"/>
        <v>-0.36000000000000032</v>
      </c>
      <c r="H28" s="618"/>
      <c r="I28" s="619"/>
      <c r="J28" s="619"/>
      <c r="K28" s="619"/>
      <c r="L28" s="620"/>
      <c r="M28" s="314"/>
      <c r="N28" s="315"/>
      <c r="O28" s="157" t="s">
        <v>68</v>
      </c>
    </row>
    <row r="29" spans="1:19" ht="81" customHeight="1" thickBot="1">
      <c r="A29" s="316" t="s">
        <v>69</v>
      </c>
      <c r="B29" s="622" t="str">
        <f t="shared" si="1"/>
        <v>★</v>
      </c>
      <c r="C29" s="623"/>
      <c r="D29" s="624"/>
      <c r="E29" s="192">
        <v>2.2400000000000002</v>
      </c>
      <c r="F29" s="192">
        <v>2.14</v>
      </c>
      <c r="G29" s="168">
        <f t="shared" si="0"/>
        <v>-0.10000000000000009</v>
      </c>
      <c r="H29" s="618"/>
      <c r="I29" s="619"/>
      <c r="J29" s="619"/>
      <c r="K29" s="619"/>
      <c r="L29" s="620"/>
      <c r="M29" s="314"/>
      <c r="N29" s="315"/>
      <c r="O29" s="157" t="s">
        <v>69</v>
      </c>
    </row>
    <row r="30" spans="1:19" ht="73.5" customHeight="1" thickBot="1">
      <c r="A30" s="316" t="s">
        <v>70</v>
      </c>
      <c r="B30" s="622" t="str">
        <f t="shared" si="1"/>
        <v>★</v>
      </c>
      <c r="C30" s="623"/>
      <c r="D30" s="624"/>
      <c r="E30" s="192">
        <v>2.93</v>
      </c>
      <c r="F30" s="192">
        <v>2.37</v>
      </c>
      <c r="G30" s="168">
        <f t="shared" si="0"/>
        <v>-0.56000000000000005</v>
      </c>
      <c r="H30" s="618"/>
      <c r="I30" s="619"/>
      <c r="J30" s="619"/>
      <c r="K30" s="619"/>
      <c r="L30" s="620"/>
      <c r="M30" s="284"/>
      <c r="N30" s="315"/>
      <c r="O30" s="157" t="s">
        <v>70</v>
      </c>
    </row>
    <row r="31" spans="1:19" ht="75.75" customHeight="1" thickBot="1">
      <c r="A31" s="316" t="s">
        <v>71</v>
      </c>
      <c r="B31" s="622" t="str">
        <f t="shared" si="1"/>
        <v>★</v>
      </c>
      <c r="C31" s="623"/>
      <c r="D31" s="624"/>
      <c r="E31" s="192">
        <v>1.3</v>
      </c>
      <c r="F31" s="192">
        <v>1.22</v>
      </c>
      <c r="G31" s="168">
        <f t="shared" si="0"/>
        <v>-8.0000000000000071E-2</v>
      </c>
      <c r="H31" s="618"/>
      <c r="I31" s="619"/>
      <c r="J31" s="619"/>
      <c r="K31" s="619"/>
      <c r="L31" s="620"/>
      <c r="M31" s="314"/>
      <c r="N31" s="315"/>
      <c r="O31" s="157" t="s">
        <v>71</v>
      </c>
    </row>
    <row r="32" spans="1:19" ht="75" customHeight="1" thickBot="1">
      <c r="A32" s="318" t="s">
        <v>72</v>
      </c>
      <c r="B32" s="622" t="str">
        <f t="shared" si="1"/>
        <v>★</v>
      </c>
      <c r="C32" s="623"/>
      <c r="D32" s="624"/>
      <c r="E32" s="76">
        <v>4.17</v>
      </c>
      <c r="F32" s="76">
        <v>4.0599999999999996</v>
      </c>
      <c r="G32" s="168">
        <f t="shared" si="0"/>
        <v>-0.11000000000000032</v>
      </c>
      <c r="H32" s="618"/>
      <c r="I32" s="619"/>
      <c r="J32" s="619"/>
      <c r="K32" s="619"/>
      <c r="L32" s="620"/>
      <c r="M32" s="314"/>
      <c r="N32" s="319"/>
      <c r="O32" s="157" t="s">
        <v>72</v>
      </c>
    </row>
    <row r="33" spans="1:16" ht="74.400000000000006" customHeight="1" thickBot="1">
      <c r="A33" s="320" t="s">
        <v>73</v>
      </c>
      <c r="B33" s="622" t="str">
        <f t="shared" si="1"/>
        <v>★</v>
      </c>
      <c r="C33" s="623"/>
      <c r="D33" s="624"/>
      <c r="E33" s="76">
        <v>3.72</v>
      </c>
      <c r="F33" s="76">
        <v>3.7</v>
      </c>
      <c r="G33" s="168">
        <f t="shared" si="0"/>
        <v>-2.0000000000000018E-2</v>
      </c>
      <c r="H33" s="618"/>
      <c r="I33" s="619"/>
      <c r="J33" s="619"/>
      <c r="K33" s="619"/>
      <c r="L33" s="620"/>
      <c r="M33" s="314"/>
      <c r="N33" s="315"/>
      <c r="O33" s="157" t="s">
        <v>73</v>
      </c>
    </row>
    <row r="34" spans="1:16" ht="93" customHeight="1" thickBot="1">
      <c r="A34" s="127" t="s">
        <v>74</v>
      </c>
      <c r="B34" s="622" t="str">
        <f t="shared" si="1"/>
        <v>☆</v>
      </c>
      <c r="C34" s="623"/>
      <c r="D34" s="624"/>
      <c r="E34" s="76">
        <v>3.69</v>
      </c>
      <c r="F34" s="76">
        <v>4.03</v>
      </c>
      <c r="G34" s="168">
        <f t="shared" si="0"/>
        <v>0.3400000000000003</v>
      </c>
      <c r="H34" s="676"/>
      <c r="I34" s="677"/>
      <c r="J34" s="677"/>
      <c r="K34" s="677"/>
      <c r="L34" s="678"/>
      <c r="M34" s="286"/>
      <c r="N34" s="321"/>
      <c r="O34" s="157" t="s">
        <v>74</v>
      </c>
    </row>
    <row r="35" spans="1:16" ht="78.599999999999994" customHeight="1" thickBot="1">
      <c r="A35" s="322" t="s">
        <v>75</v>
      </c>
      <c r="B35" s="622" t="str">
        <f t="shared" si="1"/>
        <v>★</v>
      </c>
      <c r="C35" s="623"/>
      <c r="D35" s="624"/>
      <c r="E35" s="76">
        <v>3.18</v>
      </c>
      <c r="F35" s="76">
        <v>3.17</v>
      </c>
      <c r="G35" s="168">
        <f t="shared" si="0"/>
        <v>-1.0000000000000231E-2</v>
      </c>
      <c r="H35" s="676"/>
      <c r="I35" s="677"/>
      <c r="J35" s="677"/>
      <c r="K35" s="677"/>
      <c r="L35" s="678"/>
      <c r="M35" s="323"/>
      <c r="N35" s="479"/>
      <c r="O35" s="157" t="s">
        <v>75</v>
      </c>
    </row>
    <row r="36" spans="1:16" ht="92.4" customHeight="1" thickBot="1">
      <c r="A36" s="324" t="s">
        <v>76</v>
      </c>
      <c r="B36" s="622" t="str">
        <f t="shared" si="1"/>
        <v>☆</v>
      </c>
      <c r="C36" s="623"/>
      <c r="D36" s="624"/>
      <c r="E36" s="192">
        <v>2.4700000000000002</v>
      </c>
      <c r="F36" s="192">
        <v>2.63</v>
      </c>
      <c r="G36" s="168">
        <f t="shared" si="0"/>
        <v>0.1599999999999997</v>
      </c>
      <c r="H36" s="618"/>
      <c r="I36" s="619"/>
      <c r="J36" s="619"/>
      <c r="K36" s="619"/>
      <c r="L36" s="620"/>
      <c r="M36" s="323"/>
      <c r="N36" s="317"/>
      <c r="O36" s="157" t="s">
        <v>76</v>
      </c>
    </row>
    <row r="37" spans="1:16" ht="87.75" customHeight="1" thickBot="1">
      <c r="A37" s="316" t="s">
        <v>77</v>
      </c>
      <c r="B37" s="622" t="str">
        <f t="shared" si="1"/>
        <v>★</v>
      </c>
      <c r="C37" s="623"/>
      <c r="D37" s="624"/>
      <c r="E37" s="192">
        <v>2.73</v>
      </c>
      <c r="F37" s="192">
        <v>2.1800000000000002</v>
      </c>
      <c r="G37" s="168">
        <f t="shared" si="0"/>
        <v>-0.54999999999999982</v>
      </c>
      <c r="H37" s="618"/>
      <c r="I37" s="619"/>
      <c r="J37" s="619"/>
      <c r="K37" s="619"/>
      <c r="L37" s="620"/>
      <c r="M37" s="314"/>
      <c r="N37" s="315"/>
      <c r="O37" s="157" t="s">
        <v>77</v>
      </c>
    </row>
    <row r="38" spans="1:16" ht="75.75" customHeight="1" thickBot="1">
      <c r="A38" s="316" t="s">
        <v>78</v>
      </c>
      <c r="B38" s="622" t="str">
        <f t="shared" si="1"/>
        <v>★</v>
      </c>
      <c r="C38" s="623"/>
      <c r="D38" s="624"/>
      <c r="E38" s="76">
        <v>3.07</v>
      </c>
      <c r="F38" s="192">
        <v>2.93</v>
      </c>
      <c r="G38" s="168">
        <f t="shared" si="0"/>
        <v>-0.13999999999999968</v>
      </c>
      <c r="H38" s="618"/>
      <c r="I38" s="619"/>
      <c r="J38" s="619"/>
      <c r="K38" s="619"/>
      <c r="L38" s="620"/>
      <c r="M38" s="314"/>
      <c r="N38" s="315"/>
      <c r="O38" s="157" t="s">
        <v>78</v>
      </c>
    </row>
    <row r="39" spans="1:16" ht="90" customHeight="1" thickBot="1">
      <c r="A39" s="316" t="s">
        <v>79</v>
      </c>
      <c r="B39" s="622" t="str">
        <f t="shared" si="1"/>
        <v>☆</v>
      </c>
      <c r="C39" s="623"/>
      <c r="D39" s="624"/>
      <c r="E39" s="76">
        <v>4.4800000000000004</v>
      </c>
      <c r="F39" s="76">
        <v>5.14</v>
      </c>
      <c r="G39" s="168">
        <f t="shared" si="0"/>
        <v>0.65999999999999925</v>
      </c>
      <c r="H39" s="618"/>
      <c r="I39" s="619"/>
      <c r="J39" s="619"/>
      <c r="K39" s="619"/>
      <c r="L39" s="620"/>
      <c r="M39" s="323"/>
      <c r="N39" s="317"/>
      <c r="O39" s="157" t="s">
        <v>79</v>
      </c>
    </row>
    <row r="40" spans="1:16" ht="78.75" customHeight="1" thickBot="1">
      <c r="A40" s="316" t="s">
        <v>80</v>
      </c>
      <c r="B40" s="622" t="str">
        <f t="shared" si="1"/>
        <v>☆</v>
      </c>
      <c r="C40" s="623"/>
      <c r="D40" s="624"/>
      <c r="E40" s="232">
        <v>6.12</v>
      </c>
      <c r="F40" s="232">
        <v>6.32</v>
      </c>
      <c r="G40" s="168">
        <f t="shared" si="0"/>
        <v>0.20000000000000018</v>
      </c>
      <c r="H40" s="618"/>
      <c r="I40" s="619"/>
      <c r="J40" s="619"/>
      <c r="K40" s="619"/>
      <c r="L40" s="620"/>
      <c r="M40" s="314"/>
      <c r="N40" s="315"/>
      <c r="O40" s="157" t="s">
        <v>80</v>
      </c>
    </row>
    <row r="41" spans="1:16" ht="66" customHeight="1" thickBot="1">
      <c r="A41" s="316" t="s">
        <v>81</v>
      </c>
      <c r="B41" s="622" t="str">
        <f t="shared" si="1"/>
        <v>☆</v>
      </c>
      <c r="C41" s="623"/>
      <c r="D41" s="624"/>
      <c r="E41" s="192">
        <v>2.71</v>
      </c>
      <c r="F41" s="192">
        <v>2.79</v>
      </c>
      <c r="G41" s="168">
        <f t="shared" si="0"/>
        <v>8.0000000000000071E-2</v>
      </c>
      <c r="H41" s="200"/>
      <c r="I41" s="207"/>
      <c r="J41" s="207"/>
      <c r="K41" s="209"/>
      <c r="L41" s="209"/>
      <c r="M41" s="314"/>
      <c r="N41" s="315"/>
      <c r="O41" s="157" t="s">
        <v>81</v>
      </c>
    </row>
    <row r="42" spans="1:16" ht="77.25" customHeight="1" thickBot="1">
      <c r="A42" s="316" t="s">
        <v>82</v>
      </c>
      <c r="B42" s="622" t="str">
        <f t="shared" si="1"/>
        <v>☆</v>
      </c>
      <c r="C42" s="623"/>
      <c r="D42" s="624"/>
      <c r="E42" s="192">
        <v>1.87</v>
      </c>
      <c r="F42" s="192">
        <v>2.34</v>
      </c>
      <c r="G42" s="168">
        <f t="shared" si="0"/>
        <v>0.46999999999999975</v>
      </c>
      <c r="H42" s="618"/>
      <c r="I42" s="619"/>
      <c r="J42" s="619"/>
      <c r="K42" s="619"/>
      <c r="L42" s="620"/>
      <c r="M42" s="323"/>
      <c r="N42" s="315"/>
      <c r="O42" s="157" t="s">
        <v>82</v>
      </c>
      <c r="P42" s="37" t="s">
        <v>41</v>
      </c>
    </row>
    <row r="43" spans="1:16" ht="93" customHeight="1" thickBot="1">
      <c r="A43" s="316" t="s">
        <v>83</v>
      </c>
      <c r="B43" s="622" t="str">
        <f t="shared" si="1"/>
        <v>☆</v>
      </c>
      <c r="C43" s="623"/>
      <c r="D43" s="624"/>
      <c r="E43" s="192">
        <v>1.85</v>
      </c>
      <c r="F43" s="192">
        <v>2</v>
      </c>
      <c r="G43" s="168">
        <f t="shared" si="0"/>
        <v>0.14999999999999991</v>
      </c>
      <c r="H43" s="618"/>
      <c r="I43" s="619"/>
      <c r="J43" s="619"/>
      <c r="K43" s="619"/>
      <c r="L43" s="620"/>
      <c r="M43" s="323"/>
      <c r="N43" s="315"/>
      <c r="O43" s="157" t="s">
        <v>83</v>
      </c>
    </row>
    <row r="44" spans="1:16" ht="77.25" customHeight="1" thickBot="1">
      <c r="A44" s="325" t="s">
        <v>215</v>
      </c>
      <c r="B44" s="622" t="str">
        <f t="shared" ref="B44:B45" si="2">IF(G44&gt;5,"☆☆☆☆",IF(AND(G44&gt;=2.39,G44&lt;5),"☆☆☆",IF(AND(G44&gt;=1.39,G44&lt;2.4),"☆☆",IF(AND(G44&gt;0,G44&lt;1.4),"☆",IF(AND(G44&gt;=-1.39,G44&lt;0),"★",IF(AND(G44&gt;=-2.39,G44&lt;-1.4),"★★",IF(AND(G44&gt;=-3.39,G44&lt;-2.4),"★★★")))))))</f>
        <v>★</v>
      </c>
      <c r="C44" s="623"/>
      <c r="D44" s="624"/>
      <c r="E44" s="192">
        <v>2.44</v>
      </c>
      <c r="F44" s="192">
        <v>2.13</v>
      </c>
      <c r="G44" s="168">
        <f t="shared" si="0"/>
        <v>-0.31000000000000005</v>
      </c>
      <c r="H44" s="679"/>
      <c r="I44" s="680"/>
      <c r="J44" s="680"/>
      <c r="K44" s="680"/>
      <c r="L44" s="680"/>
      <c r="M44" s="323"/>
      <c r="N44" s="315"/>
      <c r="O44" s="37" t="s">
        <v>215</v>
      </c>
    </row>
    <row r="45" spans="1:16" ht="81.75" customHeight="1" thickBot="1">
      <c r="A45" s="316" t="s">
        <v>84</v>
      </c>
      <c r="B45" s="622" t="str">
        <f t="shared" si="2"/>
        <v>★</v>
      </c>
      <c r="C45" s="623"/>
      <c r="D45" s="624"/>
      <c r="E45" s="192">
        <v>2.27</v>
      </c>
      <c r="F45" s="192">
        <v>1.99</v>
      </c>
      <c r="G45" s="168">
        <f t="shared" si="0"/>
        <v>-0.28000000000000003</v>
      </c>
      <c r="H45" s="673"/>
      <c r="I45" s="674"/>
      <c r="J45" s="674"/>
      <c r="K45" s="674"/>
      <c r="L45" s="675"/>
      <c r="M45" s="314"/>
      <c r="N45" s="319"/>
      <c r="O45" s="157" t="s">
        <v>84</v>
      </c>
    </row>
    <row r="46" spans="1:16" ht="81" customHeight="1" thickBot="1">
      <c r="A46" s="316" t="s">
        <v>85</v>
      </c>
      <c r="B46" s="622" t="str">
        <f t="shared" si="1"/>
        <v>☆</v>
      </c>
      <c r="C46" s="623"/>
      <c r="D46" s="624"/>
      <c r="E46" s="76">
        <v>3.8</v>
      </c>
      <c r="F46" s="76">
        <v>3.89</v>
      </c>
      <c r="G46" s="168">
        <f t="shared" si="0"/>
        <v>9.0000000000000302E-2</v>
      </c>
      <c r="H46" s="618"/>
      <c r="I46" s="619"/>
      <c r="J46" s="619"/>
      <c r="K46" s="619"/>
      <c r="L46" s="620"/>
      <c r="M46" s="314"/>
      <c r="N46" s="315"/>
      <c r="O46" s="157" t="s">
        <v>85</v>
      </c>
    </row>
    <row r="47" spans="1:16" ht="88.2" customHeight="1" thickBot="1">
      <c r="A47" s="316" t="s">
        <v>86</v>
      </c>
      <c r="B47" s="622" t="str">
        <f t="shared" si="1"/>
        <v>★</v>
      </c>
      <c r="C47" s="623"/>
      <c r="D47" s="624"/>
      <c r="E47" s="192">
        <v>2.17</v>
      </c>
      <c r="F47" s="192">
        <v>2.11</v>
      </c>
      <c r="G47" s="168">
        <f t="shared" si="0"/>
        <v>-6.0000000000000053E-2</v>
      </c>
      <c r="H47" s="618"/>
      <c r="I47" s="619"/>
      <c r="J47" s="619"/>
      <c r="K47" s="619"/>
      <c r="L47" s="620"/>
      <c r="M47" s="314"/>
      <c r="N47" s="315"/>
      <c r="O47" s="157" t="s">
        <v>86</v>
      </c>
    </row>
    <row r="48" spans="1:16" ht="78.75" customHeight="1" thickBot="1">
      <c r="A48" s="316" t="s">
        <v>87</v>
      </c>
      <c r="B48" s="622" t="str">
        <f t="shared" si="1"/>
        <v>★</v>
      </c>
      <c r="C48" s="623"/>
      <c r="D48" s="624"/>
      <c r="E48" s="192">
        <v>1.82</v>
      </c>
      <c r="F48" s="192">
        <v>1.44</v>
      </c>
      <c r="G48" s="168">
        <f t="shared" si="0"/>
        <v>-0.38000000000000012</v>
      </c>
      <c r="H48" s="625"/>
      <c r="I48" s="626"/>
      <c r="J48" s="626"/>
      <c r="K48" s="626"/>
      <c r="L48" s="627"/>
      <c r="M48" s="314"/>
      <c r="N48" s="315"/>
      <c r="O48" s="157" t="s">
        <v>87</v>
      </c>
    </row>
    <row r="49" spans="1:15" ht="74.25" customHeight="1" thickBot="1">
      <c r="A49" s="316" t="s">
        <v>88</v>
      </c>
      <c r="B49" s="622" t="str">
        <f t="shared" si="1"/>
        <v>★</v>
      </c>
      <c r="C49" s="623"/>
      <c r="D49" s="624"/>
      <c r="E49" s="76">
        <v>3.16</v>
      </c>
      <c r="F49" s="76">
        <v>3.06</v>
      </c>
      <c r="G49" s="168">
        <f t="shared" si="0"/>
        <v>-0.10000000000000009</v>
      </c>
      <c r="H49" s="618"/>
      <c r="I49" s="619"/>
      <c r="J49" s="619"/>
      <c r="K49" s="619"/>
      <c r="L49" s="620"/>
      <c r="M49" s="314"/>
      <c r="N49" s="315"/>
      <c r="O49" s="157" t="s">
        <v>88</v>
      </c>
    </row>
    <row r="50" spans="1:15" ht="73.2" customHeight="1" thickBot="1">
      <c r="A50" s="316" t="s">
        <v>89</v>
      </c>
      <c r="B50" s="622" t="str">
        <f t="shared" si="1"/>
        <v>☆</v>
      </c>
      <c r="C50" s="623"/>
      <c r="D50" s="624"/>
      <c r="E50" s="76">
        <v>3.6</v>
      </c>
      <c r="F50" s="76">
        <v>4.0199999999999996</v>
      </c>
      <c r="G50" s="168">
        <f t="shared" si="0"/>
        <v>0.41999999999999948</v>
      </c>
      <c r="H50" s="625"/>
      <c r="I50" s="626"/>
      <c r="J50" s="626"/>
      <c r="K50" s="626"/>
      <c r="L50" s="627"/>
      <c r="M50" s="314"/>
      <c r="N50" s="326"/>
      <c r="O50" s="157" t="s">
        <v>89</v>
      </c>
    </row>
    <row r="51" spans="1:15" ht="73.5" customHeight="1" thickBot="1">
      <c r="A51" s="316" t="s">
        <v>90</v>
      </c>
      <c r="B51" s="622" t="str">
        <f t="shared" si="1"/>
        <v>★</v>
      </c>
      <c r="C51" s="623"/>
      <c r="D51" s="624"/>
      <c r="E51" s="76">
        <v>3.18</v>
      </c>
      <c r="F51" s="192">
        <v>2.82</v>
      </c>
      <c r="G51" s="168">
        <f t="shared" si="0"/>
        <v>-0.36000000000000032</v>
      </c>
      <c r="H51" s="618"/>
      <c r="I51" s="619"/>
      <c r="J51" s="619"/>
      <c r="K51" s="619"/>
      <c r="L51" s="620"/>
      <c r="M51" s="314"/>
      <c r="N51" s="315"/>
      <c r="O51" s="157" t="s">
        <v>90</v>
      </c>
    </row>
    <row r="52" spans="1:15" ht="91.95" customHeight="1" thickBot="1">
      <c r="A52" s="316" t="s">
        <v>91</v>
      </c>
      <c r="B52" s="622" t="str">
        <f t="shared" si="1"/>
        <v>★</v>
      </c>
      <c r="C52" s="623"/>
      <c r="D52" s="624"/>
      <c r="E52" s="192">
        <v>2.21</v>
      </c>
      <c r="F52" s="192">
        <v>2.1</v>
      </c>
      <c r="G52" s="168">
        <f t="shared" si="0"/>
        <v>-0.10999999999999988</v>
      </c>
      <c r="H52" s="618"/>
      <c r="I52" s="619"/>
      <c r="J52" s="619"/>
      <c r="K52" s="619"/>
      <c r="L52" s="620"/>
      <c r="M52" s="314"/>
      <c r="N52" s="315"/>
      <c r="O52" s="157" t="s">
        <v>91</v>
      </c>
    </row>
    <row r="53" spans="1:15" ht="77.25" customHeight="1" thickBot="1">
      <c r="A53" s="316" t="s">
        <v>92</v>
      </c>
      <c r="B53" s="622" t="str">
        <f t="shared" si="1"/>
        <v>☆</v>
      </c>
      <c r="C53" s="623"/>
      <c r="D53" s="624"/>
      <c r="E53" s="76">
        <v>3.74</v>
      </c>
      <c r="F53" s="76">
        <v>3.95</v>
      </c>
      <c r="G53" s="168">
        <f t="shared" si="0"/>
        <v>0.20999999999999996</v>
      </c>
      <c r="H53" s="618"/>
      <c r="I53" s="619"/>
      <c r="J53" s="619"/>
      <c r="K53" s="619"/>
      <c r="L53" s="620"/>
      <c r="M53" s="287"/>
      <c r="N53" s="315"/>
      <c r="O53" s="157" t="s">
        <v>92</v>
      </c>
    </row>
    <row r="54" spans="1:15" ht="78" customHeight="1" thickBot="1">
      <c r="A54" s="316" t="s">
        <v>93</v>
      </c>
      <c r="B54" s="622" t="str">
        <f t="shared" si="1"/>
        <v>★★★</v>
      </c>
      <c r="C54" s="623"/>
      <c r="D54" s="624"/>
      <c r="E54" s="76">
        <v>4.55</v>
      </c>
      <c r="F54" s="192">
        <v>1.95</v>
      </c>
      <c r="G54" s="168">
        <f t="shared" si="0"/>
        <v>-2.5999999999999996</v>
      </c>
      <c r="H54" s="618"/>
      <c r="I54" s="619"/>
      <c r="J54" s="619"/>
      <c r="K54" s="619"/>
      <c r="L54" s="620"/>
      <c r="M54" s="314"/>
      <c r="N54" s="315"/>
      <c r="O54" s="157" t="s">
        <v>93</v>
      </c>
    </row>
    <row r="55" spans="1:15" ht="69" customHeight="1" thickBot="1">
      <c r="A55" s="316" t="s">
        <v>94</v>
      </c>
      <c r="B55" s="622" t="str">
        <f t="shared" si="1"/>
        <v>☆</v>
      </c>
      <c r="C55" s="623"/>
      <c r="D55" s="624"/>
      <c r="E55" s="192">
        <v>2.37</v>
      </c>
      <c r="F55" s="192">
        <v>2.61</v>
      </c>
      <c r="G55" s="168">
        <f t="shared" si="0"/>
        <v>0.23999999999999977</v>
      </c>
      <c r="H55" s="618"/>
      <c r="I55" s="619"/>
      <c r="J55" s="619"/>
      <c r="K55" s="619"/>
      <c r="L55" s="620"/>
      <c r="M55" s="314"/>
      <c r="N55" s="315"/>
      <c r="O55" s="157" t="s">
        <v>94</v>
      </c>
    </row>
    <row r="56" spans="1:15" ht="77.400000000000006" customHeight="1" thickBot="1">
      <c r="A56" s="316" t="s">
        <v>95</v>
      </c>
      <c r="B56" s="622" t="str">
        <f t="shared" si="1"/>
        <v>★</v>
      </c>
      <c r="C56" s="623"/>
      <c r="D56" s="624"/>
      <c r="E56" s="192">
        <v>2.74</v>
      </c>
      <c r="F56" s="192">
        <v>2.5299999999999998</v>
      </c>
      <c r="G56" s="168">
        <f t="shared" si="0"/>
        <v>-0.21000000000000041</v>
      </c>
      <c r="H56" s="618" t="s">
        <v>41</v>
      </c>
      <c r="I56" s="619"/>
      <c r="J56" s="619"/>
      <c r="K56" s="619"/>
      <c r="L56" s="620"/>
      <c r="M56" s="314"/>
      <c r="N56" s="315"/>
      <c r="O56" s="157" t="s">
        <v>95</v>
      </c>
    </row>
    <row r="57" spans="1:15" ht="63.75" customHeight="1" thickBot="1">
      <c r="A57" s="316" t="s">
        <v>96</v>
      </c>
      <c r="B57" s="622" t="str">
        <f t="shared" si="1"/>
        <v>★</v>
      </c>
      <c r="C57" s="623"/>
      <c r="D57" s="624"/>
      <c r="E57" s="192">
        <v>2.67</v>
      </c>
      <c r="F57" s="192">
        <v>2.4</v>
      </c>
      <c r="G57" s="168">
        <f t="shared" si="0"/>
        <v>-0.27</v>
      </c>
      <c r="H57" s="625"/>
      <c r="I57" s="626"/>
      <c r="J57" s="626"/>
      <c r="K57" s="626"/>
      <c r="L57" s="627"/>
      <c r="M57" s="314"/>
      <c r="N57" s="315"/>
      <c r="O57" s="157" t="s">
        <v>96</v>
      </c>
    </row>
    <row r="58" spans="1:15" ht="69.75" customHeight="1" thickBot="1">
      <c r="A58" s="316" t="s">
        <v>97</v>
      </c>
      <c r="B58" s="622" t="str">
        <f t="shared" si="1"/>
        <v>☆</v>
      </c>
      <c r="C58" s="623"/>
      <c r="D58" s="624"/>
      <c r="E58" s="192">
        <v>2.61</v>
      </c>
      <c r="F58" s="192">
        <v>2.87</v>
      </c>
      <c r="G58" s="168">
        <f t="shared" si="0"/>
        <v>0.26000000000000023</v>
      </c>
      <c r="H58" s="618"/>
      <c r="I58" s="619"/>
      <c r="J58" s="619"/>
      <c r="K58" s="619"/>
      <c r="L58" s="620"/>
      <c r="M58" s="314"/>
      <c r="N58" s="315"/>
      <c r="O58" s="157" t="s">
        <v>97</v>
      </c>
    </row>
    <row r="59" spans="1:15" ht="76.2" customHeight="1" thickBot="1">
      <c r="A59" s="316" t="s">
        <v>98</v>
      </c>
      <c r="B59" s="622" t="str">
        <f t="shared" si="1"/>
        <v>☆</v>
      </c>
      <c r="C59" s="623"/>
      <c r="D59" s="624"/>
      <c r="E59" s="76">
        <v>3.82</v>
      </c>
      <c r="F59" s="76">
        <v>4.1399999999999997</v>
      </c>
      <c r="G59" s="168">
        <f t="shared" si="0"/>
        <v>0.31999999999999984</v>
      </c>
      <c r="H59" s="618"/>
      <c r="I59" s="619"/>
      <c r="J59" s="619"/>
      <c r="K59" s="619"/>
      <c r="L59" s="620"/>
      <c r="M59" s="314"/>
      <c r="N59" s="315"/>
      <c r="O59" s="157" t="s">
        <v>98</v>
      </c>
    </row>
    <row r="60" spans="1:15" ht="73.95" customHeight="1" thickBot="1">
      <c r="A60" s="316" t="s">
        <v>99</v>
      </c>
      <c r="B60" s="622" t="str">
        <f t="shared" si="1"/>
        <v>★</v>
      </c>
      <c r="C60" s="623"/>
      <c r="D60" s="624"/>
      <c r="E60" s="76">
        <v>4.51</v>
      </c>
      <c r="F60" s="76">
        <v>4.49</v>
      </c>
      <c r="G60" s="168">
        <f t="shared" si="0"/>
        <v>-1.9999999999999574E-2</v>
      </c>
      <c r="H60" s="618"/>
      <c r="I60" s="619"/>
      <c r="J60" s="619"/>
      <c r="K60" s="619"/>
      <c r="L60" s="620"/>
      <c r="M60" s="314"/>
      <c r="N60" s="315"/>
      <c r="O60" s="157" t="s">
        <v>99</v>
      </c>
    </row>
    <row r="61" spans="1:15" ht="81" customHeight="1" thickBot="1">
      <c r="A61" s="316" t="s">
        <v>100</v>
      </c>
      <c r="B61" s="622" t="str">
        <f t="shared" si="1"/>
        <v>☆</v>
      </c>
      <c r="C61" s="623"/>
      <c r="D61" s="624"/>
      <c r="E61" s="192">
        <v>1.44</v>
      </c>
      <c r="F61" s="192">
        <v>2.76</v>
      </c>
      <c r="G61" s="168">
        <f t="shared" si="0"/>
        <v>1.3199999999999998</v>
      </c>
      <c r="H61" s="618" t="s">
        <v>235</v>
      </c>
      <c r="I61" s="619"/>
      <c r="J61" s="619"/>
      <c r="K61" s="619"/>
      <c r="L61" s="620"/>
      <c r="M61" s="314" t="s">
        <v>236</v>
      </c>
      <c r="N61" s="315">
        <v>45550</v>
      </c>
      <c r="O61" s="157" t="s">
        <v>100</v>
      </c>
    </row>
    <row r="62" spans="1:15" ht="96" customHeight="1" thickBot="1">
      <c r="A62" s="316" t="s">
        <v>101</v>
      </c>
      <c r="B62" s="622" t="str">
        <f t="shared" si="1"/>
        <v>☆</v>
      </c>
      <c r="C62" s="623"/>
      <c r="D62" s="624"/>
      <c r="E62" s="76">
        <v>3.44</v>
      </c>
      <c r="F62" s="76">
        <v>3.47</v>
      </c>
      <c r="G62" s="168">
        <f t="shared" si="0"/>
        <v>3.0000000000000249E-2</v>
      </c>
      <c r="H62" s="618" t="s">
        <v>233</v>
      </c>
      <c r="I62" s="619"/>
      <c r="J62" s="619"/>
      <c r="K62" s="619"/>
      <c r="L62" s="620"/>
      <c r="M62" s="552" t="s">
        <v>234</v>
      </c>
      <c r="N62" s="315">
        <v>45545</v>
      </c>
      <c r="O62" s="157" t="s">
        <v>101</v>
      </c>
    </row>
    <row r="63" spans="1:15" ht="87" customHeight="1" thickBot="1">
      <c r="A63" s="316" t="s">
        <v>102</v>
      </c>
      <c r="B63" s="622" t="str">
        <f t="shared" si="1"/>
        <v>☆</v>
      </c>
      <c r="C63" s="623"/>
      <c r="D63" s="624"/>
      <c r="E63" s="192">
        <v>1.1299999999999999</v>
      </c>
      <c r="F63" s="192">
        <v>1.74</v>
      </c>
      <c r="G63" s="168">
        <f t="shared" si="0"/>
        <v>0.6100000000000001</v>
      </c>
      <c r="H63" s="618"/>
      <c r="I63" s="619"/>
      <c r="J63" s="619"/>
      <c r="K63" s="619"/>
      <c r="L63" s="620"/>
      <c r="M63" s="256"/>
      <c r="N63" s="315"/>
      <c r="O63" s="157" t="s">
        <v>102</v>
      </c>
    </row>
    <row r="64" spans="1:15" ht="73.2" customHeight="1" thickBot="1">
      <c r="A64" s="316" t="s">
        <v>103</v>
      </c>
      <c r="B64" s="622" t="str">
        <f t="shared" si="1"/>
        <v>☆</v>
      </c>
      <c r="C64" s="623"/>
      <c r="D64" s="624"/>
      <c r="E64" s="192">
        <v>1.1399999999999999</v>
      </c>
      <c r="F64" s="192">
        <v>1.2</v>
      </c>
      <c r="G64" s="168">
        <f t="shared" si="0"/>
        <v>6.0000000000000053E-2</v>
      </c>
      <c r="H64" s="628"/>
      <c r="I64" s="629"/>
      <c r="J64" s="629"/>
      <c r="K64" s="629"/>
      <c r="L64" s="630"/>
      <c r="M64" s="314"/>
      <c r="N64" s="315"/>
      <c r="O64" s="157" t="s">
        <v>103</v>
      </c>
    </row>
    <row r="65" spans="1:18" ht="80.25" customHeight="1" thickBot="1">
      <c r="A65" s="316" t="s">
        <v>104</v>
      </c>
      <c r="B65" s="622" t="str">
        <f t="shared" si="1"/>
        <v>☆</v>
      </c>
      <c r="C65" s="623"/>
      <c r="D65" s="624"/>
      <c r="E65" s="76">
        <v>4.1399999999999997</v>
      </c>
      <c r="F65" s="76">
        <v>4.54</v>
      </c>
      <c r="G65" s="168">
        <f t="shared" si="0"/>
        <v>0.40000000000000036</v>
      </c>
      <c r="H65" s="625"/>
      <c r="I65" s="626"/>
      <c r="J65" s="626"/>
      <c r="K65" s="626"/>
      <c r="L65" s="627"/>
      <c r="M65" s="545"/>
      <c r="N65" s="315"/>
      <c r="O65" s="157" t="s">
        <v>104</v>
      </c>
    </row>
    <row r="66" spans="1:18" ht="88.5" customHeight="1" thickBot="1">
      <c r="A66" s="316" t="s">
        <v>105</v>
      </c>
      <c r="B66" s="622" t="str">
        <f t="shared" si="1"/>
        <v>★</v>
      </c>
      <c r="C66" s="623"/>
      <c r="D66" s="624"/>
      <c r="E66" s="232">
        <v>7.28</v>
      </c>
      <c r="F66" s="232">
        <v>7.11</v>
      </c>
      <c r="G66" s="168">
        <f t="shared" si="0"/>
        <v>-0.16999999999999993</v>
      </c>
      <c r="H66" s="631"/>
      <c r="I66" s="632"/>
      <c r="J66" s="632"/>
      <c r="K66" s="632"/>
      <c r="L66" s="633"/>
      <c r="M66" s="504"/>
      <c r="N66" s="505"/>
      <c r="O66" s="157" t="s">
        <v>105</v>
      </c>
    </row>
    <row r="67" spans="1:18" ht="78.75" customHeight="1" thickBot="1">
      <c r="A67" s="316" t="s">
        <v>106</v>
      </c>
      <c r="B67" s="622" t="str">
        <f t="shared" si="1"/>
        <v>☆</v>
      </c>
      <c r="C67" s="623"/>
      <c r="D67" s="624"/>
      <c r="E67" s="76">
        <v>4.47</v>
      </c>
      <c r="F67" s="76">
        <v>4.8099999999999996</v>
      </c>
      <c r="G67" s="168">
        <f t="shared" si="0"/>
        <v>0.33999999999999986</v>
      </c>
      <c r="H67" s="618"/>
      <c r="I67" s="619"/>
      <c r="J67" s="619"/>
      <c r="K67" s="619"/>
      <c r="L67" s="620"/>
      <c r="M67" s="314"/>
      <c r="N67" s="315"/>
      <c r="O67" s="157" t="s">
        <v>106</v>
      </c>
    </row>
    <row r="68" spans="1:18" ht="73.95" customHeight="1" thickBot="1">
      <c r="A68" s="324" t="s">
        <v>107</v>
      </c>
      <c r="B68" s="622" t="str">
        <f t="shared" si="1"/>
        <v>☆</v>
      </c>
      <c r="C68" s="623"/>
      <c r="D68" s="624"/>
      <c r="E68" s="192">
        <v>2.9</v>
      </c>
      <c r="F68" s="76">
        <v>3.94</v>
      </c>
      <c r="G68" s="168">
        <f t="shared" si="0"/>
        <v>1.04</v>
      </c>
      <c r="H68" s="618"/>
      <c r="I68" s="619"/>
      <c r="J68" s="619"/>
      <c r="K68" s="619"/>
      <c r="L68" s="620"/>
      <c r="M68" s="327"/>
      <c r="N68" s="315"/>
      <c r="O68" s="157" t="s">
        <v>107</v>
      </c>
    </row>
    <row r="69" spans="1:18" ht="72.75" customHeight="1" thickBot="1">
      <c r="A69" s="318" t="s">
        <v>108</v>
      </c>
      <c r="B69" s="622" t="str">
        <f t="shared" ref="B69" si="3">IF(G69&gt;5,"☆☆☆☆",IF(AND(G69&gt;=2.39,G69&lt;5),"☆☆☆",IF(AND(G69&gt;=1.39,G69&lt;2.4),"☆☆",IF(AND(G69&gt;0,G69&lt;1.4),"☆",IF(AND(G69&gt;=-1.39,G69&lt;0),"★",IF(AND(G69&gt;=-2.39,G69&lt;-1.4),"★★",IF(AND(G69&gt;=-3.39,G69&lt;-2.4),"★★★")))))))</f>
        <v>★</v>
      </c>
      <c r="C69" s="623"/>
      <c r="D69" s="624"/>
      <c r="E69" s="238">
        <v>2.19</v>
      </c>
      <c r="F69" s="238">
        <v>1.94</v>
      </c>
      <c r="G69" s="168">
        <f t="shared" si="0"/>
        <v>-0.25</v>
      </c>
      <c r="H69" s="625" t="s">
        <v>41</v>
      </c>
      <c r="I69" s="626"/>
      <c r="J69" s="626"/>
      <c r="K69" s="626"/>
      <c r="L69" s="627"/>
      <c r="M69" s="314"/>
      <c r="N69" s="315"/>
      <c r="O69" s="157" t="s">
        <v>108</v>
      </c>
    </row>
    <row r="70" spans="1:18" ht="58.5" customHeight="1" thickBot="1">
      <c r="A70" s="328" t="s">
        <v>109</v>
      </c>
      <c r="B70" s="622" t="s">
        <v>444</v>
      </c>
      <c r="C70" s="623"/>
      <c r="D70" s="624"/>
      <c r="E70" s="585">
        <v>2.87</v>
      </c>
      <c r="F70" s="586">
        <v>2.87</v>
      </c>
      <c r="G70" s="168">
        <f t="shared" si="0"/>
        <v>0</v>
      </c>
      <c r="H70" s="618"/>
      <c r="I70" s="619"/>
      <c r="J70" s="619"/>
      <c r="K70" s="619"/>
      <c r="L70" s="620"/>
      <c r="M70" s="329"/>
      <c r="N70" s="315"/>
      <c r="O70" s="157"/>
    </row>
    <row r="71" spans="1:18" ht="42.75" customHeight="1" thickBot="1">
      <c r="A71" s="128"/>
      <c r="B71" s="128"/>
      <c r="C71" s="128"/>
      <c r="D71" s="128"/>
      <c r="E71" s="664"/>
      <c r="F71" s="664"/>
      <c r="G71" s="664"/>
      <c r="H71" s="664"/>
      <c r="I71" s="664"/>
      <c r="J71" s="664"/>
      <c r="K71" s="664"/>
      <c r="L71" s="664"/>
      <c r="M71" s="38">
        <f>COUNTIF(E24:E70,"&gt;=10")</f>
        <v>0</v>
      </c>
      <c r="N71" s="38">
        <f>COUNTIF(F24:F70,"&gt;=10")</f>
        <v>0</v>
      </c>
      <c r="O71" s="38" t="s">
        <v>3</v>
      </c>
    </row>
    <row r="72" spans="1:18" ht="36.75" customHeight="1" thickBot="1">
      <c r="A72" s="330" t="s">
        <v>17</v>
      </c>
      <c r="B72" s="331"/>
      <c r="C72" s="332"/>
      <c r="D72" s="332"/>
      <c r="E72" s="665" t="s">
        <v>110</v>
      </c>
      <c r="F72" s="665"/>
      <c r="G72" s="665"/>
      <c r="H72" s="666" t="s">
        <v>111</v>
      </c>
      <c r="I72" s="667"/>
      <c r="J72" s="331"/>
      <c r="K72" s="333"/>
      <c r="L72" s="333"/>
      <c r="M72" s="334"/>
      <c r="N72" s="335"/>
    </row>
    <row r="73" spans="1:18" ht="36.75" customHeight="1" thickBot="1">
      <c r="A73" s="50"/>
      <c r="B73" s="129"/>
      <c r="C73" s="670" t="s">
        <v>112</v>
      </c>
      <c r="D73" s="671"/>
      <c r="E73" s="671"/>
      <c r="F73" s="672"/>
      <c r="G73" s="336">
        <f>+F70</f>
        <v>2.87</v>
      </c>
      <c r="H73" s="337" t="s">
        <v>113</v>
      </c>
      <c r="I73" s="668">
        <f>+G70</f>
        <v>0</v>
      </c>
      <c r="J73" s="669"/>
      <c r="K73" s="130"/>
      <c r="L73" s="130"/>
      <c r="M73" s="131"/>
      <c r="N73" s="51"/>
    </row>
    <row r="74" spans="1:18" ht="36.75" customHeight="1" thickBot="1">
      <c r="A74" s="50"/>
      <c r="B74" s="129"/>
      <c r="C74" s="634" t="s">
        <v>114</v>
      </c>
      <c r="D74" s="635"/>
      <c r="E74" s="635"/>
      <c r="F74" s="636"/>
      <c r="G74" s="338">
        <f>+F35</f>
        <v>3.17</v>
      </c>
      <c r="H74" s="339" t="s">
        <v>115</v>
      </c>
      <c r="I74" s="637">
        <f>+G35</f>
        <v>-1.0000000000000231E-2</v>
      </c>
      <c r="J74" s="638"/>
      <c r="K74" s="130"/>
      <c r="L74" s="130"/>
      <c r="M74" s="131"/>
      <c r="N74" s="51"/>
      <c r="R74" s="340" t="s">
        <v>17</v>
      </c>
    </row>
    <row r="75" spans="1:18" ht="36.75" customHeight="1" thickBot="1">
      <c r="A75" s="50"/>
      <c r="B75" s="129"/>
      <c r="C75" s="639" t="s">
        <v>116</v>
      </c>
      <c r="D75" s="640"/>
      <c r="E75" s="640"/>
      <c r="F75" s="341" t="str">
        <f>VLOOKUP(G75,F:P,10,0)</f>
        <v>大分県</v>
      </c>
      <c r="G75" s="342">
        <f>MAX(F23:F69)</f>
        <v>7.11</v>
      </c>
      <c r="H75" s="641" t="s">
        <v>117</v>
      </c>
      <c r="I75" s="642"/>
      <c r="J75" s="642"/>
      <c r="K75" s="343">
        <f>+N71</f>
        <v>0</v>
      </c>
      <c r="L75" s="344" t="s">
        <v>118</v>
      </c>
      <c r="M75" s="345">
        <f>N71-M71</f>
        <v>0</v>
      </c>
      <c r="N75" s="51"/>
      <c r="R75" s="147"/>
    </row>
    <row r="76" spans="1:18" ht="36.75" customHeight="1" thickBot="1">
      <c r="A76" s="52"/>
      <c r="B76" s="53"/>
      <c r="C76" s="53"/>
      <c r="D76" s="53"/>
      <c r="E76" s="53"/>
      <c r="F76" s="53"/>
      <c r="G76" s="53"/>
      <c r="H76" s="53"/>
      <c r="I76" s="53"/>
      <c r="J76" s="53"/>
      <c r="K76" s="54"/>
      <c r="L76" s="54"/>
      <c r="M76" s="55"/>
      <c r="N76" s="56"/>
      <c r="R76" s="147"/>
    </row>
    <row r="77" spans="1:18" ht="30.75" customHeight="1">
      <c r="A77" s="67"/>
      <c r="B77" s="67"/>
      <c r="C77" s="67"/>
      <c r="D77" s="67"/>
      <c r="E77" s="67"/>
      <c r="F77" s="67"/>
      <c r="G77" s="67"/>
      <c r="H77" s="67"/>
      <c r="I77" s="67"/>
      <c r="J77" s="67"/>
      <c r="K77" s="132"/>
      <c r="L77" s="132"/>
      <c r="M77" s="133"/>
      <c r="N77" s="134"/>
      <c r="R77" s="148"/>
    </row>
    <row r="78" spans="1:18" ht="30.75" customHeight="1" thickBot="1">
      <c r="A78" s="135"/>
      <c r="B78" s="135"/>
      <c r="C78" s="135"/>
      <c r="D78" s="135"/>
      <c r="E78" s="135"/>
      <c r="F78" s="135"/>
      <c r="G78" s="135"/>
      <c r="H78" s="135"/>
      <c r="I78" s="135"/>
      <c r="J78" s="135"/>
      <c r="K78" s="136"/>
      <c r="L78" s="136"/>
      <c r="M78" s="257"/>
      <c r="N78" s="135"/>
    </row>
    <row r="79" spans="1:18" ht="24.75" customHeight="1" thickTop="1">
      <c r="A79" s="643">
        <v>1</v>
      </c>
      <c r="B79" s="646" t="s">
        <v>119</v>
      </c>
      <c r="C79" s="647"/>
      <c r="D79" s="647"/>
      <c r="E79" s="647"/>
      <c r="F79" s="648"/>
      <c r="G79" s="655" t="s">
        <v>120</v>
      </c>
      <c r="H79" s="656"/>
      <c r="I79" s="656"/>
      <c r="J79" s="656"/>
      <c r="K79" s="656"/>
      <c r="L79" s="656"/>
      <c r="M79" s="656"/>
      <c r="N79" s="657"/>
    </row>
    <row r="80" spans="1:18" ht="24.75" customHeight="1">
      <c r="A80" s="644"/>
      <c r="B80" s="649"/>
      <c r="C80" s="650"/>
      <c r="D80" s="650"/>
      <c r="E80" s="650"/>
      <c r="F80" s="651"/>
      <c r="G80" s="658"/>
      <c r="H80" s="659"/>
      <c r="I80" s="659"/>
      <c r="J80" s="659"/>
      <c r="K80" s="659"/>
      <c r="L80" s="659"/>
      <c r="M80" s="659"/>
      <c r="N80" s="660"/>
      <c r="O80" s="137" t="s">
        <v>3</v>
      </c>
      <c r="P80" s="137"/>
    </row>
    <row r="81" spans="1:16" ht="24.75" customHeight="1">
      <c r="A81" s="644"/>
      <c r="B81" s="649"/>
      <c r="C81" s="650"/>
      <c r="D81" s="650"/>
      <c r="E81" s="650"/>
      <c r="F81" s="651"/>
      <c r="G81" s="658"/>
      <c r="H81" s="659"/>
      <c r="I81" s="659"/>
      <c r="J81" s="659"/>
      <c r="K81" s="659"/>
      <c r="L81" s="659"/>
      <c r="M81" s="659"/>
      <c r="N81" s="660"/>
      <c r="O81" s="137" t="s">
        <v>17</v>
      </c>
      <c r="P81" s="137" t="s">
        <v>121</v>
      </c>
    </row>
    <row r="82" spans="1:16" ht="24.75" customHeight="1">
      <c r="A82" s="644"/>
      <c r="B82" s="649"/>
      <c r="C82" s="650"/>
      <c r="D82" s="650"/>
      <c r="E82" s="650"/>
      <c r="F82" s="651"/>
      <c r="G82" s="658"/>
      <c r="H82" s="659"/>
      <c r="I82" s="659"/>
      <c r="J82" s="659"/>
      <c r="K82" s="659"/>
      <c r="L82" s="659"/>
      <c r="M82" s="659"/>
      <c r="N82" s="660"/>
      <c r="O82" s="138"/>
      <c r="P82" s="137"/>
    </row>
    <row r="83" spans="1:16" ht="46.2" customHeight="1" thickBot="1">
      <c r="A83" s="645"/>
      <c r="B83" s="652"/>
      <c r="C83" s="653"/>
      <c r="D83" s="653"/>
      <c r="E83" s="653"/>
      <c r="F83" s="654"/>
      <c r="G83" s="661"/>
      <c r="H83" s="662"/>
      <c r="I83" s="662"/>
      <c r="J83" s="662"/>
      <c r="K83" s="662"/>
      <c r="L83" s="662"/>
      <c r="M83" s="662"/>
      <c r="N83" s="663"/>
    </row>
    <row r="84" spans="1:16" ht="13.8" thickTop="1"/>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18">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H23:L23"/>
    <mergeCell ref="B24:D24"/>
    <mergeCell ref="H24:L24"/>
    <mergeCell ref="B23:D23"/>
    <mergeCell ref="B26:D26"/>
    <mergeCell ref="H26:L26"/>
    <mergeCell ref="B27:D27"/>
    <mergeCell ref="H27:L27"/>
    <mergeCell ref="H33:L33"/>
    <mergeCell ref="B29:D29"/>
    <mergeCell ref="H29:L29"/>
    <mergeCell ref="B30:D30"/>
    <mergeCell ref="H30:L30"/>
    <mergeCell ref="B37:D37"/>
    <mergeCell ref="H37:L37"/>
    <mergeCell ref="B38:D38"/>
    <mergeCell ref="H38:L38"/>
    <mergeCell ref="B34:D34"/>
    <mergeCell ref="H34:L34"/>
    <mergeCell ref="B31:D31"/>
    <mergeCell ref="H31:L31"/>
    <mergeCell ref="B32:D32"/>
    <mergeCell ref="H32:L32"/>
    <mergeCell ref="B33:D33"/>
    <mergeCell ref="B39:D39"/>
    <mergeCell ref="H39:L39"/>
    <mergeCell ref="H35:L35"/>
    <mergeCell ref="B36:D36"/>
    <mergeCell ref="H36:L36"/>
    <mergeCell ref="B43:D43"/>
    <mergeCell ref="H43:L43"/>
    <mergeCell ref="H44:L44"/>
    <mergeCell ref="B35:D35"/>
    <mergeCell ref="B44:D44"/>
    <mergeCell ref="B45:D45"/>
    <mergeCell ref="H45:L45"/>
    <mergeCell ref="B40:D40"/>
    <mergeCell ref="H40:L40"/>
    <mergeCell ref="B41:D41"/>
    <mergeCell ref="H42:L42"/>
    <mergeCell ref="B42:D42"/>
    <mergeCell ref="B49:D49"/>
    <mergeCell ref="H49:L49"/>
    <mergeCell ref="B50:D50"/>
    <mergeCell ref="H50:L50"/>
    <mergeCell ref="B51:D51"/>
    <mergeCell ref="H51:L51"/>
    <mergeCell ref="B46:D46"/>
    <mergeCell ref="H46:L46"/>
    <mergeCell ref="B47:D47"/>
    <mergeCell ref="H47:L47"/>
    <mergeCell ref="B48:D48"/>
    <mergeCell ref="H48:L48"/>
    <mergeCell ref="B55:D55"/>
    <mergeCell ref="H55:L55"/>
    <mergeCell ref="B56:D56"/>
    <mergeCell ref="H56:L56"/>
    <mergeCell ref="B57:D57"/>
    <mergeCell ref="B52:D52"/>
    <mergeCell ref="H52:L52"/>
    <mergeCell ref="B53:D53"/>
    <mergeCell ref="H53:L53"/>
    <mergeCell ref="B54:D54"/>
    <mergeCell ref="H54:L54"/>
    <mergeCell ref="H57:L57"/>
    <mergeCell ref="B60:D60"/>
    <mergeCell ref="C74:F74"/>
    <mergeCell ref="I74:J74"/>
    <mergeCell ref="C75:E75"/>
    <mergeCell ref="H75:J75"/>
    <mergeCell ref="A79:A83"/>
    <mergeCell ref="B79:F83"/>
    <mergeCell ref="G79:N83"/>
    <mergeCell ref="B70:D70"/>
    <mergeCell ref="H70:L70"/>
    <mergeCell ref="E71:L71"/>
    <mergeCell ref="E72:G72"/>
    <mergeCell ref="H72:I72"/>
    <mergeCell ref="I73:J73"/>
    <mergeCell ref="C73:F73"/>
    <mergeCell ref="H59:L59"/>
    <mergeCell ref="H60:L60"/>
    <mergeCell ref="I2:M2"/>
    <mergeCell ref="B67:D67"/>
    <mergeCell ref="H67:L67"/>
    <mergeCell ref="B68:D68"/>
    <mergeCell ref="H68:L68"/>
    <mergeCell ref="B69:D69"/>
    <mergeCell ref="H69:L69"/>
    <mergeCell ref="B64:D64"/>
    <mergeCell ref="H64:L64"/>
    <mergeCell ref="B65:D65"/>
    <mergeCell ref="B66:D66"/>
    <mergeCell ref="H66:L66"/>
    <mergeCell ref="H65:L65"/>
    <mergeCell ref="B61:D61"/>
    <mergeCell ref="H61:L61"/>
    <mergeCell ref="B62:D62"/>
    <mergeCell ref="H62:L62"/>
    <mergeCell ref="B63:D63"/>
    <mergeCell ref="H63:L63"/>
    <mergeCell ref="B58:D58"/>
    <mergeCell ref="H58:L58"/>
    <mergeCell ref="B59:D59"/>
  </mergeCells>
  <phoneticPr fontId="84"/>
  <conditionalFormatting sqref="G23:G70">
    <cfRule type="cellIs" dxfId="5" priority="1" stopIfTrue="1" operator="between">
      <formula>10.1</formula>
      <formula>20</formula>
    </cfRule>
    <cfRule type="cellIs" dxfId="4" priority="2" stopIfTrue="1" operator="between">
      <formula>1.01</formula>
      <formula>10</formula>
    </cfRule>
    <cfRule type="cellIs" dxfId="3" priority="3" stopIfTrue="1" operator="between">
      <formula>0.01</formula>
      <formula>1</formula>
    </cfRule>
  </conditionalFormatting>
  <conditionalFormatting sqref="N77">
    <cfRule type="cellIs" dxfId="2" priority="4" stopIfTrue="1" operator="between">
      <formula>10.1</formula>
      <formula>20</formula>
    </cfRule>
    <cfRule type="cellIs" dxfId="1" priority="5" stopIfTrue="1" operator="between">
      <formula>1.01</formula>
      <formula>10</formula>
    </cfRule>
    <cfRule type="cellIs" dxfId="0" priority="6"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25"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D0324-A44D-4C04-BC7D-130583DD3322}">
  <sheetPr>
    <pageSetUpPr fitToPage="1"/>
  </sheetPr>
  <dimension ref="A1:R25"/>
  <sheetViews>
    <sheetView view="pageBreakPreview" zoomScale="95" zoomScaleNormal="75" zoomScaleSheetLayoutView="95" workbookViewId="0">
      <selection activeCell="Q9" sqref="Q9"/>
    </sheetView>
  </sheetViews>
  <sheetFormatPr defaultColWidth="9" defaultRowHeight="13.2"/>
  <cols>
    <col min="1" max="1" width="4.88671875" style="258" customWidth="1"/>
    <col min="2" max="10" width="9" style="258"/>
    <col min="11" max="11" width="11.6640625" style="258" customWidth="1"/>
    <col min="12" max="12" width="28" style="258" customWidth="1"/>
    <col min="13" max="13" width="4.21875" style="258" customWidth="1"/>
    <col min="14" max="14" width="3.44140625" style="258" customWidth="1"/>
    <col min="15" max="16384" width="9" style="258"/>
  </cols>
  <sheetData>
    <row r="1" spans="1:18" ht="23.4">
      <c r="A1" s="709" t="s">
        <v>122</v>
      </c>
      <c r="B1" s="709"/>
      <c r="C1" s="709"/>
      <c r="D1" s="709"/>
      <c r="E1" s="709"/>
      <c r="F1" s="709"/>
      <c r="G1" s="709"/>
      <c r="H1" s="709"/>
      <c r="I1" s="709"/>
      <c r="J1" s="710"/>
      <c r="K1" s="710"/>
      <c r="L1" s="710"/>
      <c r="M1" s="710"/>
    </row>
    <row r="2" spans="1:18" ht="19.2">
      <c r="A2" s="711" t="s">
        <v>309</v>
      </c>
      <c r="B2" s="711"/>
      <c r="C2" s="711"/>
      <c r="D2" s="711"/>
      <c r="E2" s="711"/>
      <c r="F2" s="711"/>
      <c r="G2" s="711"/>
      <c r="H2" s="711"/>
      <c r="I2" s="711"/>
      <c r="J2" s="712"/>
      <c r="K2" s="712"/>
      <c r="L2" s="712"/>
      <c r="M2" s="712"/>
      <c r="N2" s="574"/>
    </row>
    <row r="3" spans="1:18" ht="24.75" customHeight="1">
      <c r="A3" s="713" t="s">
        <v>310</v>
      </c>
      <c r="B3" s="713"/>
      <c r="C3" s="713"/>
      <c r="D3" s="713"/>
      <c r="E3" s="713"/>
      <c r="F3" s="713"/>
      <c r="G3" s="713"/>
      <c r="H3" s="713"/>
      <c r="I3" s="713"/>
      <c r="J3" s="714"/>
      <c r="K3" s="714"/>
      <c r="L3" s="714"/>
      <c r="M3" s="714"/>
      <c r="N3" s="715"/>
      <c r="P3" s="1"/>
    </row>
    <row r="4" spans="1:18" ht="17.399999999999999">
      <c r="A4" s="716" t="s">
        <v>311</v>
      </c>
      <c r="B4" s="716"/>
      <c r="C4" s="716"/>
      <c r="D4" s="716"/>
      <c r="E4" s="716"/>
      <c r="F4" s="716"/>
      <c r="G4" s="716"/>
      <c r="H4" s="716"/>
      <c r="I4" s="716"/>
      <c r="J4" s="717"/>
      <c r="K4" s="717"/>
      <c r="L4" s="717"/>
      <c r="M4" s="717"/>
      <c r="N4" s="715"/>
      <c r="P4" s="1"/>
      <c r="Q4" s="575"/>
    </row>
    <row r="5" spans="1:18" ht="16.2">
      <c r="A5" s="840"/>
      <c r="B5" s="841"/>
      <c r="C5" s="842"/>
      <c r="D5" s="842"/>
      <c r="E5" s="842"/>
      <c r="F5" s="842"/>
      <c r="G5" s="842"/>
      <c r="H5" s="842"/>
      <c r="I5" s="842"/>
      <c r="J5" s="842"/>
      <c r="K5" s="842"/>
      <c r="L5" s="842"/>
      <c r="M5" s="842"/>
      <c r="N5" s="715"/>
      <c r="P5" s="1"/>
    </row>
    <row r="6" spans="1:18" ht="21.75" customHeight="1">
      <c r="A6" s="842"/>
      <c r="B6" s="843"/>
      <c r="C6" s="844"/>
      <c r="D6" s="844"/>
      <c r="E6" s="844"/>
      <c r="F6" s="842"/>
      <c r="G6" s="842" t="s">
        <v>17</v>
      </c>
      <c r="H6" s="718" t="s">
        <v>447</v>
      </c>
      <c r="I6" s="719"/>
      <c r="J6" s="719"/>
      <c r="K6" s="719"/>
      <c r="L6" s="719"/>
      <c r="M6" s="842"/>
      <c r="N6" s="715"/>
      <c r="O6" s="575"/>
      <c r="P6" s="575"/>
      <c r="R6" s="575"/>
    </row>
    <row r="7" spans="1:18" ht="21.75" customHeight="1">
      <c r="A7" s="842"/>
      <c r="B7" s="844"/>
      <c r="C7" s="844"/>
      <c r="D7" s="844"/>
      <c r="E7" s="844"/>
      <c r="F7" s="842"/>
      <c r="G7" s="842"/>
      <c r="H7" s="719"/>
      <c r="I7" s="719"/>
      <c r="J7" s="719"/>
      <c r="K7" s="719"/>
      <c r="L7" s="719"/>
      <c r="M7" s="842"/>
      <c r="N7" s="715"/>
      <c r="P7" s="575"/>
    </row>
    <row r="8" spans="1:18" ht="21.75" customHeight="1">
      <c r="A8" s="842"/>
      <c r="B8" s="844"/>
      <c r="C8" s="844"/>
      <c r="D8" s="844"/>
      <c r="E8" s="844"/>
      <c r="F8" s="842"/>
      <c r="G8" s="842"/>
      <c r="H8" s="719"/>
      <c r="I8" s="719"/>
      <c r="J8" s="719"/>
      <c r="K8" s="719"/>
      <c r="L8" s="719"/>
      <c r="M8" s="842"/>
      <c r="O8" s="575"/>
      <c r="P8" s="173"/>
    </row>
    <row r="9" spans="1:18" ht="21.75" customHeight="1">
      <c r="A9" s="842"/>
      <c r="B9" s="844"/>
      <c r="C9" s="844"/>
      <c r="D9" s="844"/>
      <c r="E9" s="844"/>
      <c r="F9" s="842"/>
      <c r="G9" s="842"/>
      <c r="H9" s="719"/>
      <c r="I9" s="719"/>
      <c r="J9" s="719"/>
      <c r="K9" s="719"/>
      <c r="L9" s="719"/>
      <c r="M9" s="842"/>
      <c r="O9" s="173"/>
      <c r="P9" s="575"/>
    </row>
    <row r="10" spans="1:18" ht="21.75" customHeight="1">
      <c r="A10" s="842"/>
      <c r="B10" s="844"/>
      <c r="C10" s="844"/>
      <c r="D10" s="844"/>
      <c r="E10" s="844"/>
      <c r="F10" s="842"/>
      <c r="G10" s="842"/>
      <c r="H10" s="719"/>
      <c r="I10" s="719"/>
      <c r="J10" s="719"/>
      <c r="K10" s="719"/>
      <c r="L10" s="719"/>
      <c r="M10" s="842"/>
      <c r="O10" s="575"/>
      <c r="P10" s="1"/>
    </row>
    <row r="11" spans="1:18" ht="21.75" customHeight="1">
      <c r="A11" s="842"/>
      <c r="B11" s="844"/>
      <c r="C11" s="844"/>
      <c r="D11" s="844"/>
      <c r="E11" s="844"/>
      <c r="F11" s="845"/>
      <c r="G11" s="845"/>
      <c r="H11" s="719"/>
      <c r="I11" s="719"/>
      <c r="J11" s="719"/>
      <c r="K11" s="719"/>
      <c r="L11" s="719"/>
      <c r="M11" s="842"/>
      <c r="P11" s="1"/>
    </row>
    <row r="12" spans="1:18" ht="21.75" customHeight="1">
      <c r="A12" s="842"/>
      <c r="B12" s="844"/>
      <c r="C12" s="844"/>
      <c r="D12" s="844"/>
      <c r="E12" s="844"/>
      <c r="F12" s="846"/>
      <c r="G12" s="846"/>
      <c r="H12" s="719"/>
      <c r="I12" s="719"/>
      <c r="J12" s="719"/>
      <c r="K12" s="719"/>
      <c r="L12" s="719"/>
      <c r="M12" s="842"/>
      <c r="P12" s="1"/>
    </row>
    <row r="13" spans="1:18" ht="21.75" customHeight="1">
      <c r="A13" s="842"/>
      <c r="B13" s="847"/>
      <c r="C13" s="847"/>
      <c r="D13" s="847"/>
      <c r="E13" s="847"/>
      <c r="F13" s="846"/>
      <c r="G13" s="846"/>
      <c r="H13" s="719"/>
      <c r="I13" s="719"/>
      <c r="J13" s="719"/>
      <c r="K13" s="719"/>
      <c r="L13" s="719"/>
      <c r="M13" s="842"/>
      <c r="P13" s="1"/>
    </row>
    <row r="14" spans="1:18" ht="21.75" customHeight="1">
      <c r="A14" s="848"/>
      <c r="B14" s="842"/>
      <c r="C14" s="842"/>
      <c r="D14" s="842"/>
      <c r="E14" s="842"/>
      <c r="F14" s="842"/>
      <c r="G14" s="842"/>
      <c r="H14" s="842" t="s">
        <v>17</v>
      </c>
      <c r="I14" s="842"/>
      <c r="J14" s="842"/>
      <c r="K14" s="842"/>
      <c r="L14" s="842"/>
      <c r="M14" s="842"/>
      <c r="P14" s="1"/>
    </row>
    <row r="15" spans="1:18" ht="16.8" thickBot="1">
      <c r="A15" s="576"/>
      <c r="B15" s="577"/>
      <c r="C15" s="578"/>
      <c r="D15" s="578"/>
      <c r="E15" s="578"/>
      <c r="F15" s="578"/>
      <c r="G15" s="578"/>
      <c r="H15" s="578"/>
      <c r="I15" s="578"/>
      <c r="J15" s="578"/>
      <c r="K15" s="578"/>
      <c r="L15" s="578"/>
      <c r="M15" s="578"/>
      <c r="P15" s="1"/>
    </row>
    <row r="16" spans="1:18" ht="17.399999999999999" customHeight="1" thickTop="1">
      <c r="A16" s="578"/>
      <c r="B16" s="831" t="s">
        <v>446</v>
      </c>
      <c r="C16" s="832"/>
      <c r="D16" s="832"/>
      <c r="E16" s="832"/>
      <c r="F16" s="832"/>
      <c r="G16" s="832"/>
      <c r="H16" s="832"/>
      <c r="I16" s="832"/>
      <c r="J16" s="832"/>
      <c r="K16" s="832"/>
      <c r="L16" s="833"/>
      <c r="M16" s="578"/>
      <c r="P16" s="1"/>
    </row>
    <row r="17" spans="1:16" ht="17.399999999999999" customHeight="1">
      <c r="A17" s="578"/>
      <c r="B17" s="834"/>
      <c r="C17" s="835"/>
      <c r="D17" s="835"/>
      <c r="E17" s="835"/>
      <c r="F17" s="835"/>
      <c r="G17" s="835"/>
      <c r="H17" s="835"/>
      <c r="I17" s="835"/>
      <c r="J17" s="835"/>
      <c r="K17" s="835"/>
      <c r="L17" s="836"/>
      <c r="M17" s="578"/>
      <c r="P17" s="1"/>
    </row>
    <row r="18" spans="1:16" ht="17.399999999999999" customHeight="1">
      <c r="A18" s="578"/>
      <c r="B18" s="834"/>
      <c r="C18" s="835"/>
      <c r="D18" s="835"/>
      <c r="E18" s="835"/>
      <c r="F18" s="835"/>
      <c r="G18" s="835"/>
      <c r="H18" s="835"/>
      <c r="I18" s="835"/>
      <c r="J18" s="835"/>
      <c r="K18" s="835"/>
      <c r="L18" s="836"/>
      <c r="M18" s="578"/>
      <c r="P18" s="1"/>
    </row>
    <row r="19" spans="1:16" ht="17.399999999999999" customHeight="1">
      <c r="A19" s="578"/>
      <c r="B19" s="834"/>
      <c r="C19" s="835"/>
      <c r="D19" s="835"/>
      <c r="E19" s="835"/>
      <c r="F19" s="835"/>
      <c r="G19" s="835"/>
      <c r="H19" s="835"/>
      <c r="I19" s="835"/>
      <c r="J19" s="835"/>
      <c r="K19" s="835"/>
      <c r="L19" s="836"/>
      <c r="M19" s="578"/>
      <c r="P19" s="1"/>
    </row>
    <row r="20" spans="1:16" ht="17.399999999999999" customHeight="1">
      <c r="A20" s="578"/>
      <c r="B20" s="834"/>
      <c r="C20" s="835"/>
      <c r="D20" s="835"/>
      <c r="E20" s="835"/>
      <c r="F20" s="835"/>
      <c r="G20" s="835"/>
      <c r="H20" s="835"/>
      <c r="I20" s="835"/>
      <c r="J20" s="835"/>
      <c r="K20" s="835"/>
      <c r="L20" s="836"/>
      <c r="M20" s="578"/>
      <c r="P20" s="1"/>
    </row>
    <row r="21" spans="1:16" ht="17.399999999999999" customHeight="1">
      <c r="A21" s="578"/>
      <c r="B21" s="834"/>
      <c r="C21" s="835"/>
      <c r="D21" s="835"/>
      <c r="E21" s="835"/>
      <c r="F21" s="835"/>
      <c r="G21" s="835"/>
      <c r="H21" s="835"/>
      <c r="I21" s="835"/>
      <c r="J21" s="835"/>
      <c r="K21" s="835"/>
      <c r="L21" s="836"/>
      <c r="M21" s="578"/>
      <c r="P21" s="1"/>
    </row>
    <row r="22" spans="1:16" ht="17.399999999999999" customHeight="1">
      <c r="A22" s="578"/>
      <c r="B22" s="834"/>
      <c r="C22" s="835"/>
      <c r="D22" s="835"/>
      <c r="E22" s="835"/>
      <c r="F22" s="835"/>
      <c r="G22" s="835"/>
      <c r="H22" s="835"/>
      <c r="I22" s="835"/>
      <c r="J22" s="835"/>
      <c r="K22" s="835"/>
      <c r="L22" s="836"/>
      <c r="M22" s="578"/>
      <c r="P22" s="1"/>
    </row>
    <row r="23" spans="1:16" ht="17.399999999999999" customHeight="1" thickBot="1">
      <c r="A23" s="578"/>
      <c r="B23" s="837"/>
      <c r="C23" s="838"/>
      <c r="D23" s="838"/>
      <c r="E23" s="838"/>
      <c r="F23" s="838"/>
      <c r="G23" s="838"/>
      <c r="H23" s="838"/>
      <c r="I23" s="838"/>
      <c r="J23" s="838"/>
      <c r="K23" s="838"/>
      <c r="L23" s="839"/>
      <c r="M23" s="578"/>
    </row>
    <row r="24" spans="1:16" ht="13.8" thickTop="1">
      <c r="A24" s="578"/>
      <c r="B24" s="578"/>
      <c r="C24" s="578"/>
      <c r="D24" s="578"/>
      <c r="E24" s="578"/>
      <c r="F24" s="578"/>
      <c r="G24" s="578"/>
      <c r="H24" s="578"/>
      <c r="I24" s="578"/>
      <c r="J24" s="578"/>
      <c r="K24" s="578"/>
      <c r="L24" s="578"/>
      <c r="M24" s="578"/>
    </row>
    <row r="25" spans="1:16">
      <c r="A25" s="578"/>
      <c r="B25" s="578"/>
      <c r="C25" s="578"/>
      <c r="D25" s="578"/>
      <c r="E25" s="578"/>
      <c r="F25" s="578"/>
      <c r="G25" s="578"/>
      <c r="H25" s="578"/>
      <c r="I25" s="578"/>
      <c r="J25" s="578"/>
      <c r="K25" s="578"/>
      <c r="L25" s="578"/>
      <c r="M25" s="578"/>
    </row>
  </sheetData>
  <mergeCells count="8">
    <mergeCell ref="B16:L23"/>
    <mergeCell ref="A1:M1"/>
    <mergeCell ref="A2:M2"/>
    <mergeCell ref="A3:M3"/>
    <mergeCell ref="N3:N7"/>
    <mergeCell ref="A4:M4"/>
    <mergeCell ref="B6:E13"/>
    <mergeCell ref="H6:L13"/>
  </mergeCells>
  <phoneticPr fontId="84"/>
  <pageMargins left="0.75" right="0.75" top="1" bottom="1" header="0.51200000000000001" footer="0.51200000000000001"/>
  <pageSetup paperSize="9" orientation="landscape" horizontalDpi="200" verticalDpi="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S59"/>
  <sheetViews>
    <sheetView showGridLines="0" view="pageBreakPreview" zoomScale="85" zoomScaleNormal="100" zoomScaleSheetLayoutView="85" workbookViewId="0">
      <selection activeCell="D31" sqref="D31"/>
    </sheetView>
  </sheetViews>
  <sheetFormatPr defaultColWidth="9" defaultRowHeight="31.2" customHeight="1"/>
  <cols>
    <col min="1" max="1" width="163.88671875" style="163" customWidth="1"/>
    <col min="2" max="2" width="11.21875" style="161" customWidth="1"/>
    <col min="3" max="3" width="22" style="161" customWidth="1"/>
    <col min="4" max="4" width="20.109375" style="162" customWidth="1"/>
    <col min="5" max="16384" width="9" style="1"/>
  </cols>
  <sheetData>
    <row r="1" spans="1:4" s="28" customFormat="1" ht="31.2" customHeight="1" thickBot="1">
      <c r="A1" s="346" t="s">
        <v>241</v>
      </c>
      <c r="B1" s="306" t="s">
        <v>123</v>
      </c>
      <c r="C1" s="99" t="s">
        <v>124</v>
      </c>
      <c r="D1" s="307" t="s">
        <v>125</v>
      </c>
    </row>
    <row r="2" spans="1:4" s="28" customFormat="1" ht="45.6" customHeight="1" thickTop="1">
      <c r="A2" s="260" t="s">
        <v>312</v>
      </c>
      <c r="B2" s="241"/>
      <c r="C2" s="226"/>
      <c r="D2" s="172"/>
    </row>
    <row r="3" spans="1:4" s="28" customFormat="1" ht="233.4" customHeight="1">
      <c r="A3" s="469" t="s">
        <v>313</v>
      </c>
      <c r="B3" s="294" t="s">
        <v>315</v>
      </c>
      <c r="C3" s="227" t="s">
        <v>316</v>
      </c>
      <c r="D3" s="245">
        <v>45555</v>
      </c>
    </row>
    <row r="4" spans="1:4" s="28" customFormat="1" ht="31.2" customHeight="1" thickBot="1">
      <c r="A4" s="299" t="s">
        <v>314</v>
      </c>
      <c r="B4" s="240"/>
      <c r="C4" s="227"/>
      <c r="D4" s="171"/>
    </row>
    <row r="5" spans="1:4" s="28" customFormat="1" ht="51" customHeight="1" thickTop="1">
      <c r="A5" s="481" t="s">
        <v>317</v>
      </c>
      <c r="B5" s="241"/>
      <c r="C5" s="226"/>
      <c r="D5" s="172"/>
    </row>
    <row r="6" spans="1:4" s="28" customFormat="1" ht="409.2" customHeight="1">
      <c r="A6" s="469" t="s">
        <v>318</v>
      </c>
      <c r="B6" s="294" t="s">
        <v>321</v>
      </c>
      <c r="C6" s="539" t="s">
        <v>320</v>
      </c>
      <c r="D6" s="245">
        <v>45555</v>
      </c>
    </row>
    <row r="7" spans="1:4" s="28" customFormat="1" ht="31.2" customHeight="1" thickBot="1">
      <c r="A7" s="299" t="s">
        <v>319</v>
      </c>
      <c r="B7" s="240"/>
      <c r="C7" s="227"/>
      <c r="D7" s="171"/>
    </row>
    <row r="8" spans="1:4" s="28" customFormat="1" ht="45.6" customHeight="1" thickTop="1">
      <c r="A8" s="512" t="s">
        <v>322</v>
      </c>
      <c r="B8" s="241"/>
      <c r="C8" s="226"/>
      <c r="D8" s="172"/>
    </row>
    <row r="9" spans="1:4" s="28" customFormat="1" ht="184.8" customHeight="1">
      <c r="A9" s="469" t="s">
        <v>323</v>
      </c>
      <c r="B9" s="513" t="s">
        <v>324</v>
      </c>
      <c r="C9" s="227" t="s">
        <v>325</v>
      </c>
      <c r="D9" s="245">
        <v>45554</v>
      </c>
    </row>
    <row r="10" spans="1:4" s="28" customFormat="1" ht="35.4" customHeight="1" thickBot="1">
      <c r="A10" s="299" t="s">
        <v>326</v>
      </c>
      <c r="B10" s="240"/>
      <c r="C10" s="227"/>
      <c r="D10" s="171"/>
    </row>
    <row r="11" spans="1:4" s="28" customFormat="1" ht="42" customHeight="1" thickTop="1">
      <c r="A11" s="260" t="s">
        <v>327</v>
      </c>
      <c r="B11" s="241"/>
      <c r="C11" s="226"/>
      <c r="D11" s="172"/>
    </row>
    <row r="12" spans="1:4" s="28" customFormat="1" ht="270" customHeight="1">
      <c r="A12" s="469" t="s">
        <v>329</v>
      </c>
      <c r="B12" s="579" t="s">
        <v>330</v>
      </c>
      <c r="C12" s="539" t="s">
        <v>331</v>
      </c>
      <c r="D12" s="245">
        <v>45554</v>
      </c>
    </row>
    <row r="13" spans="1:4" s="28" customFormat="1" ht="39" customHeight="1" thickBot="1">
      <c r="A13" s="299" t="s">
        <v>328</v>
      </c>
      <c r="B13" s="240"/>
      <c r="C13" s="227"/>
      <c r="D13" s="171"/>
    </row>
    <row r="14" spans="1:4" s="28" customFormat="1" ht="44.4" customHeight="1" thickTop="1">
      <c r="A14" s="260" t="s">
        <v>332</v>
      </c>
      <c r="B14" s="241"/>
      <c r="C14" s="226"/>
      <c r="D14" s="172"/>
    </row>
    <row r="15" spans="1:4" s="28" customFormat="1" ht="165.6" customHeight="1">
      <c r="A15" s="469" t="s">
        <v>334</v>
      </c>
      <c r="B15" s="513" t="s">
        <v>336</v>
      </c>
      <c r="C15" s="539" t="s">
        <v>333</v>
      </c>
      <c r="D15" s="245">
        <v>45554</v>
      </c>
    </row>
    <row r="16" spans="1:4" s="28" customFormat="1" ht="31.2" customHeight="1" thickBot="1">
      <c r="A16" s="299" t="s">
        <v>335</v>
      </c>
      <c r="B16" s="240"/>
      <c r="C16" s="227"/>
      <c r="D16" s="171"/>
    </row>
    <row r="17" spans="1:19" s="28" customFormat="1" ht="43.95" customHeight="1" thickTop="1">
      <c r="A17" s="347" t="s">
        <v>337</v>
      </c>
      <c r="B17" s="729" t="s">
        <v>340</v>
      </c>
      <c r="C17" s="720" t="s">
        <v>341</v>
      </c>
      <c r="D17" s="730">
        <v>45555</v>
      </c>
    </row>
    <row r="18" spans="1:19" s="28" customFormat="1" ht="325.8" customHeight="1">
      <c r="A18" s="548" t="s">
        <v>338</v>
      </c>
      <c r="B18" s="727"/>
      <c r="C18" s="722"/>
      <c r="D18" s="731"/>
    </row>
    <row r="19" spans="1:19" s="28" customFormat="1" ht="31.2" customHeight="1" thickBot="1">
      <c r="A19" s="300" t="s">
        <v>339</v>
      </c>
      <c r="B19" s="728"/>
      <c r="C19" s="723"/>
      <c r="D19" s="732"/>
    </row>
    <row r="20" spans="1:19" s="28" customFormat="1" ht="40.950000000000003" customHeight="1" thickTop="1">
      <c r="A20" s="348" t="s">
        <v>342</v>
      </c>
      <c r="B20" s="170"/>
      <c r="C20" s="720" t="s">
        <v>320</v>
      </c>
      <c r="D20" s="172" t="s">
        <v>145</v>
      </c>
    </row>
    <row r="21" spans="1:19" s="28" customFormat="1" ht="206.4" customHeight="1">
      <c r="A21" s="298" t="s">
        <v>343</v>
      </c>
      <c r="B21" s="237" t="s">
        <v>321</v>
      </c>
      <c r="C21" s="722"/>
      <c r="D21" s="245">
        <v>45555</v>
      </c>
    </row>
    <row r="22" spans="1:19" s="28" customFormat="1" ht="31.2" customHeight="1">
      <c r="A22" s="300" t="s">
        <v>344</v>
      </c>
      <c r="B22" s="169"/>
      <c r="C22" s="723"/>
      <c r="D22" s="171"/>
    </row>
    <row r="23" spans="1:19" s="28" customFormat="1" ht="40.950000000000003" customHeight="1">
      <c r="A23" s="540" t="s">
        <v>345</v>
      </c>
      <c r="B23" s="237"/>
      <c r="C23" s="727" t="s">
        <v>352</v>
      </c>
      <c r="D23" s="725">
        <v>45555</v>
      </c>
      <c r="S23" s="244"/>
    </row>
    <row r="24" spans="1:19" s="28" customFormat="1" ht="99.6" customHeight="1">
      <c r="A24" s="514" t="s">
        <v>346</v>
      </c>
      <c r="B24" s="295" t="s">
        <v>348</v>
      </c>
      <c r="C24" s="727"/>
      <c r="D24" s="725"/>
      <c r="S24" s="244"/>
    </row>
    <row r="25" spans="1:19" s="28" customFormat="1" ht="30.6" customHeight="1" thickBot="1">
      <c r="A25" s="301" t="s">
        <v>347</v>
      </c>
      <c r="B25" s="98"/>
      <c r="C25" s="728"/>
      <c r="D25" s="726"/>
    </row>
    <row r="26" spans="1:19" s="28" customFormat="1" ht="40.950000000000003" customHeight="1" thickTop="1">
      <c r="A26" s="347" t="s">
        <v>349</v>
      </c>
      <c r="B26" s="170"/>
      <c r="C26" s="724" t="s">
        <v>351</v>
      </c>
      <c r="D26" s="172"/>
    </row>
    <row r="27" spans="1:19" s="28" customFormat="1" ht="107.4" customHeight="1">
      <c r="A27" s="302" t="s">
        <v>350</v>
      </c>
      <c r="B27" s="295" t="s">
        <v>348</v>
      </c>
      <c r="C27" s="722"/>
      <c r="D27" s="245">
        <v>45555</v>
      </c>
    </row>
    <row r="28" spans="1:19" s="28" customFormat="1" ht="31.2" customHeight="1" thickBot="1">
      <c r="A28" s="303" t="s">
        <v>353</v>
      </c>
      <c r="B28" s="169"/>
      <c r="C28" s="723"/>
      <c r="D28" s="171"/>
    </row>
    <row r="29" spans="1:19" ht="49.2" customHeight="1" thickTop="1">
      <c r="A29" s="349" t="s">
        <v>361</v>
      </c>
      <c r="B29" s="170"/>
      <c r="C29" s="720" t="s">
        <v>360</v>
      </c>
      <c r="D29" s="172"/>
    </row>
    <row r="30" spans="1:19" ht="184.8" customHeight="1">
      <c r="A30" s="304" t="s">
        <v>358</v>
      </c>
      <c r="B30" s="283"/>
      <c r="C30" s="721"/>
      <c r="D30" s="245">
        <v>45555</v>
      </c>
    </row>
    <row r="31" spans="1:19" ht="31.2" customHeight="1" thickBot="1">
      <c r="A31" s="305" t="s">
        <v>359</v>
      </c>
      <c r="B31" s="262"/>
      <c r="C31" s="261"/>
      <c r="D31" s="171"/>
    </row>
    <row r="32" spans="1:19" ht="40.799999999999997" hidden="1" customHeight="1" thickTop="1">
      <c r="A32" s="480"/>
      <c r="B32" s="170"/>
      <c r="C32" s="720"/>
      <c r="D32" s="172"/>
    </row>
    <row r="33" spans="1:4" ht="141" hidden="1" customHeight="1">
      <c r="A33" s="304"/>
      <c r="B33" s="255"/>
      <c r="C33" s="721"/>
      <c r="D33" s="245"/>
    </row>
    <row r="34" spans="1:4" ht="31.2" hidden="1" customHeight="1" thickBot="1">
      <c r="A34" s="470"/>
      <c r="B34" s="262"/>
      <c r="C34" s="261"/>
      <c r="D34" s="171"/>
    </row>
    <row r="35" spans="1:4" ht="54.6" hidden="1" customHeight="1" thickTop="1">
      <c r="A35" s="349"/>
      <c r="B35" s="170"/>
      <c r="C35" s="720"/>
      <c r="D35" s="172"/>
    </row>
    <row r="36" spans="1:4" ht="101.4" hidden="1" customHeight="1">
      <c r="A36" s="292"/>
      <c r="B36" s="255"/>
      <c r="C36" s="721"/>
      <c r="D36" s="245"/>
    </row>
    <row r="37" spans="1:4" ht="37.200000000000003" hidden="1" customHeight="1" thickBot="1">
      <c r="A37" s="305"/>
      <c r="B37" s="262"/>
      <c r="C37" s="261"/>
      <c r="D37" s="171"/>
    </row>
    <row r="38" spans="1:4" ht="42" hidden="1" customHeight="1" thickTop="1">
      <c r="A38" s="349"/>
      <c r="B38" s="170"/>
      <c r="C38" s="720"/>
      <c r="D38" s="172"/>
    </row>
    <row r="39" spans="1:4" ht="100.2" hidden="1" customHeight="1">
      <c r="A39" s="304"/>
      <c r="B39" s="255"/>
      <c r="C39" s="721"/>
      <c r="D39" s="245"/>
    </row>
    <row r="40" spans="1:4" ht="36.6" hidden="1" customHeight="1" thickBot="1">
      <c r="A40" s="305"/>
      <c r="B40" s="262"/>
      <c r="C40" s="261"/>
      <c r="D40" s="171"/>
    </row>
    <row r="41" spans="1:4" ht="31.2" hidden="1" customHeight="1" thickTop="1">
      <c r="A41" s="349"/>
      <c r="B41" s="170"/>
      <c r="C41" s="720"/>
      <c r="D41" s="172"/>
    </row>
    <row r="42" spans="1:4" ht="115.2" hidden="1" customHeight="1">
      <c r="A42" s="304"/>
      <c r="B42" s="283"/>
      <c r="C42" s="721"/>
      <c r="D42" s="245"/>
    </row>
    <row r="43" spans="1:4" ht="31.2" hidden="1" customHeight="1" thickBot="1">
      <c r="A43" s="305"/>
      <c r="B43" s="262"/>
      <c r="C43" s="261"/>
      <c r="D43" s="171"/>
    </row>
    <row r="44" spans="1:4" ht="44.4" hidden="1" customHeight="1" thickTop="1">
      <c r="A44" s="349"/>
      <c r="B44" s="170"/>
      <c r="C44" s="720"/>
      <c r="D44" s="172"/>
    </row>
    <row r="45" spans="1:4" ht="57.6" hidden="1" customHeight="1">
      <c r="A45" s="304"/>
      <c r="B45" s="283"/>
      <c r="C45" s="721"/>
      <c r="D45" s="245"/>
    </row>
    <row r="46" spans="1:4" ht="31.2" hidden="1" customHeight="1" thickBot="1">
      <c r="A46" s="305"/>
      <c r="B46" s="262"/>
      <c r="C46" s="261"/>
      <c r="D46" s="171"/>
    </row>
    <row r="47" spans="1:4" ht="40.200000000000003" hidden="1" customHeight="1" thickTop="1">
      <c r="A47" s="349"/>
      <c r="B47" s="170"/>
      <c r="C47" s="720"/>
      <c r="D47" s="172"/>
    </row>
    <row r="48" spans="1:4" ht="152.4" hidden="1" customHeight="1">
      <c r="A48" s="304"/>
      <c r="B48" s="283"/>
      <c r="C48" s="721"/>
      <c r="D48" s="245"/>
    </row>
    <row r="49" spans="1:4" ht="31.2" hidden="1" customHeight="1" thickBot="1">
      <c r="A49" s="305"/>
      <c r="B49" s="262"/>
      <c r="C49" s="261"/>
      <c r="D49" s="171"/>
    </row>
    <row r="50" spans="1:4" ht="36.6" hidden="1" customHeight="1" thickTop="1">
      <c r="A50" s="349"/>
      <c r="B50" s="170"/>
      <c r="C50" s="720"/>
      <c r="D50" s="172"/>
    </row>
    <row r="51" spans="1:4" ht="342" hidden="1" customHeight="1">
      <c r="A51" s="304"/>
      <c r="B51" s="255"/>
      <c r="C51" s="721"/>
      <c r="D51" s="245"/>
    </row>
    <row r="52" spans="1:4" ht="36.6" hidden="1" customHeight="1" thickBot="1">
      <c r="A52" s="305"/>
      <c r="B52" s="262"/>
      <c r="C52" s="261"/>
      <c r="D52" s="171"/>
    </row>
    <row r="53" spans="1:4" ht="48.6" hidden="1" customHeight="1" thickTop="1">
      <c r="A53" s="349"/>
      <c r="B53" s="170"/>
      <c r="C53" s="720"/>
      <c r="D53" s="172"/>
    </row>
    <row r="54" spans="1:4" ht="185.4" hidden="1" customHeight="1">
      <c r="A54" s="465"/>
      <c r="B54" s="255"/>
      <c r="C54" s="721"/>
      <c r="D54" s="245"/>
    </row>
    <row r="55" spans="1:4" ht="31.2" hidden="1" customHeight="1" thickBot="1">
      <c r="A55" s="305"/>
      <c r="B55" s="262"/>
      <c r="C55" s="261"/>
      <c r="D55" s="171"/>
    </row>
    <row r="56" spans="1:4" ht="36" hidden="1" customHeight="1" thickTop="1">
      <c r="A56" s="482"/>
      <c r="B56" s="170"/>
      <c r="C56" s="720"/>
      <c r="D56" s="172"/>
    </row>
    <row r="57" spans="1:4" ht="161.4" hidden="1" customHeight="1">
      <c r="A57" s="465"/>
      <c r="B57" s="255"/>
      <c r="C57" s="721"/>
      <c r="D57" s="245"/>
    </row>
    <row r="58" spans="1:4" ht="31.2" hidden="1" customHeight="1" thickBot="1">
      <c r="A58" s="305"/>
      <c r="B58" s="262"/>
      <c r="C58" s="261"/>
      <c r="D58" s="171"/>
    </row>
    <row r="59" spans="1:4" ht="31.2" customHeight="1" thickTop="1"/>
  </sheetData>
  <mergeCells count="17">
    <mergeCell ref="D23:D25"/>
    <mergeCell ref="C23:C25"/>
    <mergeCell ref="C50:C51"/>
    <mergeCell ref="C44:C45"/>
    <mergeCell ref="B17:B19"/>
    <mergeCell ref="D17:D19"/>
    <mergeCell ref="C41:C42"/>
    <mergeCell ref="C47:C48"/>
    <mergeCell ref="C29:C30"/>
    <mergeCell ref="C32:C33"/>
    <mergeCell ref="C35:C36"/>
    <mergeCell ref="C38:C39"/>
    <mergeCell ref="C56:C57"/>
    <mergeCell ref="C53:C54"/>
    <mergeCell ref="C17:C19"/>
    <mergeCell ref="C26:C28"/>
    <mergeCell ref="C20:C22"/>
  </mergeCells>
  <phoneticPr fontId="15"/>
  <hyperlinks>
    <hyperlink ref="A4" r:id="rId1" xr:uid="{E6E467FF-2711-43AC-B61C-585FF59973EB}"/>
    <hyperlink ref="A7" r:id="rId2" xr:uid="{150ECAE7-1AFB-4BCA-BA52-0BF356C43A61}"/>
    <hyperlink ref="A10" r:id="rId3" xr:uid="{122700E8-75E4-41CC-8BF4-D60A1A80EE72}"/>
    <hyperlink ref="A13" r:id="rId4" xr:uid="{ED88C697-8D6A-494C-B1FB-975AA4835116}"/>
    <hyperlink ref="A16" r:id="rId5" xr:uid="{C31BFCDC-65D3-4033-B745-AB8AF35386BF}"/>
    <hyperlink ref="A19" r:id="rId6" xr:uid="{2D9E9047-6177-45ED-ABEB-0500D1A0E965}"/>
    <hyperlink ref="A22" r:id="rId7" xr:uid="{CD3B554B-C22B-48E5-B5F2-673C8D2992E1}"/>
    <hyperlink ref="A25" r:id="rId8" display="https://www.epochtimes.jp/2024/09/252520.html?utm_source=JNLnoe&amp;src_src=JNLnoe&amp;utm_campaign=jnl-2024-09-22&amp;src_cmp=jnl-2024-09-22&amp;utm_medium=email&amp;pw_est=HN0AzwMYDCY3LWFr7nsvkOqjtBQ4puWHPQ6LmoJaYZznN9Vk2L1ciaME87Q%2BXd%2B%2Fm%2FqvcyU0NXfYLcqqcwpfFcqTFmvwXYCNN70%3D" xr:uid="{935E3D0C-3549-4BD0-A28B-EFD9CD7C2852}"/>
    <hyperlink ref="A28" r:id="rId9" xr:uid="{C0FF7717-E07A-4944-A38E-04CE23C2DD35}"/>
    <hyperlink ref="A31" r:id="rId10" xr:uid="{D07BA61F-864E-4F7A-853A-3C1DEE7ACE47}"/>
  </hyperlinks>
  <pageMargins left="0" right="0" top="0.19685039370078741" bottom="0.39370078740157483" header="0" footer="0.19685039370078741"/>
  <pageSetup paperSize="8" scale="25" orientation="portrait" horizontalDpi="300" verticalDpi="300" r:id="rId11"/>
  <headerFooter alignWithMargins="0"/>
  <rowBreaks count="1" manualBreakCount="1">
    <brk id="49"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0466-F7EB-45F5-8695-7CD37F285E86}">
  <sheetPr codeName="Sheet7"/>
  <dimension ref="A1:W43"/>
  <sheetViews>
    <sheetView defaultGridColor="0" view="pageBreakPreview" colorId="56" zoomScale="81" zoomScaleNormal="66" zoomScaleSheetLayoutView="81" workbookViewId="0"/>
  </sheetViews>
  <sheetFormatPr defaultColWidth="9" defaultRowHeight="40.200000000000003" customHeight="1"/>
  <cols>
    <col min="1" max="1" width="193.44140625" style="167" customWidth="1"/>
    <col min="2" max="2" width="18" style="81" customWidth="1"/>
    <col min="3" max="3" width="20.109375" style="82" customWidth="1"/>
    <col min="4" max="16384" width="9" style="24"/>
  </cols>
  <sheetData>
    <row r="1" spans="1:23" ht="40.200000000000003" customHeight="1" thickBot="1">
      <c r="A1" s="362" t="s">
        <v>242</v>
      </c>
      <c r="B1" s="363" t="s">
        <v>142</v>
      </c>
      <c r="C1" s="364" t="s">
        <v>125</v>
      </c>
    </row>
    <row r="2" spans="1:23" ht="57.6" customHeight="1">
      <c r="A2" s="365" t="s">
        <v>354</v>
      </c>
      <c r="B2" s="241"/>
      <c r="C2" s="226"/>
    </row>
    <row r="3" spans="1:23" ht="315.60000000000002" customHeight="1">
      <c r="A3" s="304" t="s">
        <v>355</v>
      </c>
      <c r="B3" s="239" t="s">
        <v>356</v>
      </c>
      <c r="C3" s="227">
        <v>45554</v>
      </c>
    </row>
    <row r="4" spans="1:23" ht="31.95" customHeight="1" thickBot="1">
      <c r="A4" s="285" t="s">
        <v>357</v>
      </c>
      <c r="B4" s="239"/>
      <c r="C4" s="227"/>
    </row>
    <row r="5" spans="1:23" ht="46.95" customHeight="1" thickTop="1">
      <c r="A5" s="365" t="s">
        <v>362</v>
      </c>
      <c r="B5" s="170"/>
      <c r="C5" s="226"/>
    </row>
    <row r="6" spans="1:23" ht="80.400000000000006" customHeight="1">
      <c r="A6" s="304" t="s">
        <v>363</v>
      </c>
      <c r="B6" s="283" t="s">
        <v>364</v>
      </c>
      <c r="C6" s="227">
        <v>45555</v>
      </c>
    </row>
    <row r="7" spans="1:23" ht="47.4" customHeight="1" thickBot="1">
      <c r="A7" s="305" t="s">
        <v>365</v>
      </c>
      <c r="B7" s="262"/>
      <c r="C7" s="228"/>
      <c r="W7" s="24">
        <v>0</v>
      </c>
    </row>
    <row r="8" spans="1:23" ht="47.4" customHeight="1" thickTop="1">
      <c r="A8" s="229" t="s">
        <v>366</v>
      </c>
      <c r="B8" s="241"/>
      <c r="C8" s="226"/>
    </row>
    <row r="9" spans="1:23" ht="408.6" customHeight="1">
      <c r="A9" s="233" t="s">
        <v>367</v>
      </c>
      <c r="B9" s="240" t="s">
        <v>369</v>
      </c>
      <c r="C9" s="227">
        <v>45552</v>
      </c>
    </row>
    <row r="10" spans="1:23" ht="47.4" customHeight="1" thickBot="1">
      <c r="A10" s="305" t="s">
        <v>368</v>
      </c>
      <c r="B10" s="242"/>
      <c r="C10" s="228"/>
    </row>
    <row r="11" spans="1:23" ht="47.4" customHeight="1" thickTop="1">
      <c r="A11" s="365" t="s">
        <v>370</v>
      </c>
      <c r="B11" s="170"/>
      <c r="C11" s="720">
        <v>45554</v>
      </c>
      <c r="E11" s="259"/>
      <c r="F11" s="259"/>
      <c r="G11" s="259"/>
    </row>
    <row r="12" spans="1:23" ht="209.4" customHeight="1">
      <c r="A12" s="304" t="s">
        <v>400</v>
      </c>
      <c r="B12" s="283" t="s">
        <v>401</v>
      </c>
      <c r="C12" s="721"/>
      <c r="E12" s="259"/>
      <c r="F12" s="259"/>
      <c r="G12" s="259"/>
    </row>
    <row r="13" spans="1:23" ht="45.6" customHeight="1" thickBot="1">
      <c r="A13" s="305" t="s">
        <v>399</v>
      </c>
      <c r="B13" s="262"/>
      <c r="C13" s="261"/>
    </row>
    <row r="14" spans="1:23" ht="40.950000000000003" customHeight="1" thickTop="1">
      <c r="A14" s="290" t="s">
        <v>371</v>
      </c>
      <c r="B14" s="241"/>
      <c r="C14" s="226"/>
    </row>
    <row r="15" spans="1:23" ht="309.60000000000002" customHeight="1">
      <c r="A15" s="233" t="s">
        <v>398</v>
      </c>
      <c r="B15" s="239" t="s">
        <v>364</v>
      </c>
      <c r="C15" s="227">
        <v>45553</v>
      </c>
    </row>
    <row r="16" spans="1:23" ht="32.4" customHeight="1" thickBot="1">
      <c r="A16" s="253" t="s">
        <v>397</v>
      </c>
      <c r="B16" s="240"/>
      <c r="C16" s="227"/>
    </row>
    <row r="17" spans="1:3" ht="40.950000000000003" customHeight="1">
      <c r="A17" s="290" t="s">
        <v>372</v>
      </c>
      <c r="B17" s="241"/>
      <c r="C17" s="226"/>
    </row>
    <row r="18" spans="1:3" ht="78" customHeight="1">
      <c r="A18" s="233" t="s">
        <v>396</v>
      </c>
      <c r="B18" s="240" t="s">
        <v>369</v>
      </c>
      <c r="C18" s="227">
        <v>45552</v>
      </c>
    </row>
    <row r="19" spans="1:3" ht="40.950000000000003" customHeight="1" thickBot="1">
      <c r="A19" s="253" t="s">
        <v>395</v>
      </c>
      <c r="B19" s="240"/>
      <c r="C19" s="227"/>
    </row>
    <row r="20" spans="1:3" ht="40.200000000000003" customHeight="1">
      <c r="A20" s="290" t="s">
        <v>373</v>
      </c>
      <c r="B20" s="241"/>
      <c r="C20" s="226"/>
    </row>
    <row r="21" spans="1:3" ht="356.4" customHeight="1">
      <c r="A21" s="233" t="s">
        <v>394</v>
      </c>
      <c r="B21" s="240" t="s">
        <v>369</v>
      </c>
      <c r="C21" s="227">
        <v>45552</v>
      </c>
    </row>
    <row r="22" spans="1:3" ht="40.200000000000003" customHeight="1" thickBot="1">
      <c r="A22" s="253" t="s">
        <v>393</v>
      </c>
      <c r="B22" s="240"/>
      <c r="C22" s="227"/>
    </row>
    <row r="23" spans="1:3" ht="40.200000000000003" customHeight="1">
      <c r="A23" s="290" t="s">
        <v>374</v>
      </c>
      <c r="B23" s="241"/>
      <c r="C23" s="226"/>
    </row>
    <row r="24" spans="1:3" ht="76.2" customHeight="1">
      <c r="A24" s="233" t="s">
        <v>391</v>
      </c>
      <c r="B24" s="580" t="s">
        <v>392</v>
      </c>
      <c r="C24" s="227">
        <v>45554</v>
      </c>
    </row>
    <row r="25" spans="1:3" ht="40.200000000000003" customHeight="1" thickBot="1">
      <c r="A25" s="253" t="s">
        <v>390</v>
      </c>
      <c r="B25" s="580"/>
      <c r="C25" s="227"/>
    </row>
    <row r="26" spans="1:3" ht="40.200000000000003" customHeight="1">
      <c r="A26" s="541" t="s">
        <v>375</v>
      </c>
      <c r="B26" s="241"/>
      <c r="C26" s="226"/>
    </row>
    <row r="27" spans="1:3" ht="77.400000000000006" customHeight="1">
      <c r="A27" s="233" t="s">
        <v>388</v>
      </c>
      <c r="B27" s="240" t="s">
        <v>389</v>
      </c>
      <c r="C27" s="227">
        <v>45554</v>
      </c>
    </row>
    <row r="28" spans="1:3" ht="40.200000000000003" customHeight="1" thickBot="1">
      <c r="A28" s="253" t="s">
        <v>387</v>
      </c>
      <c r="B28" s="240"/>
      <c r="C28" s="227"/>
    </row>
    <row r="29" spans="1:3" ht="40.950000000000003" customHeight="1">
      <c r="A29" s="290" t="s">
        <v>376</v>
      </c>
      <c r="B29" s="241"/>
      <c r="C29" s="226"/>
    </row>
    <row r="30" spans="1:3" ht="198.6" customHeight="1">
      <c r="A30" s="233" t="s">
        <v>385</v>
      </c>
      <c r="B30" s="239" t="s">
        <v>386</v>
      </c>
      <c r="C30" s="227">
        <v>45552</v>
      </c>
    </row>
    <row r="31" spans="1:3" ht="32.4" customHeight="1" thickBot="1">
      <c r="A31" s="253" t="s">
        <v>384</v>
      </c>
      <c r="B31" s="240"/>
      <c r="C31" s="227"/>
    </row>
    <row r="32" spans="1:3" ht="40.950000000000003" customHeight="1">
      <c r="A32" s="290" t="s">
        <v>377</v>
      </c>
      <c r="B32" s="241"/>
      <c r="C32" s="226"/>
    </row>
    <row r="33" spans="1:3" ht="139.80000000000001" customHeight="1">
      <c r="A33" s="233" t="s">
        <v>382</v>
      </c>
      <c r="B33" s="240" t="s">
        <v>383</v>
      </c>
      <c r="C33" s="227">
        <v>45547</v>
      </c>
    </row>
    <row r="34" spans="1:3" ht="27.6" customHeight="1" thickBot="1">
      <c r="A34" s="253" t="s">
        <v>381</v>
      </c>
      <c r="B34" s="240"/>
      <c r="C34" s="227"/>
    </row>
    <row r="35" spans="1:3" ht="40.200000000000003" customHeight="1">
      <c r="A35" s="290" t="s">
        <v>378</v>
      </c>
      <c r="B35" s="241"/>
      <c r="C35" s="226"/>
    </row>
    <row r="36" spans="1:3" ht="158.4" customHeight="1">
      <c r="A36" s="233" t="s">
        <v>380</v>
      </c>
      <c r="B36" s="240" t="s">
        <v>364</v>
      </c>
      <c r="C36" s="227">
        <v>45551</v>
      </c>
    </row>
    <row r="37" spans="1:3" ht="40.200000000000003" customHeight="1">
      <c r="A37" s="253" t="s">
        <v>379</v>
      </c>
      <c r="B37" s="240"/>
      <c r="C37" s="227"/>
    </row>
    <row r="38" spans="1:3" ht="40.200000000000003" hidden="1" customHeight="1">
      <c r="A38" s="290"/>
      <c r="B38" s="241"/>
      <c r="C38" s="226"/>
    </row>
    <row r="39" spans="1:3" ht="118.8" hidden="1" customHeight="1">
      <c r="A39" s="233"/>
      <c r="B39" s="240"/>
      <c r="C39" s="227"/>
    </row>
    <row r="40" spans="1:3" ht="35.4" hidden="1" customHeight="1" thickBot="1">
      <c r="A40" s="253"/>
      <c r="B40" s="240"/>
      <c r="C40" s="227"/>
    </row>
    <row r="41" spans="1:3" ht="40.200000000000003" hidden="1" customHeight="1">
      <c r="A41" s="290"/>
      <c r="B41" s="241"/>
      <c r="C41" s="226"/>
    </row>
    <row r="42" spans="1:3" ht="306" hidden="1" customHeight="1">
      <c r="A42" s="233"/>
      <c r="B42" s="240"/>
      <c r="C42" s="227"/>
    </row>
    <row r="43" spans="1:3" ht="40.200000000000003" hidden="1" customHeight="1">
      <c r="A43" s="253"/>
      <c r="B43" s="240"/>
      <c r="C43" s="227"/>
    </row>
  </sheetData>
  <mergeCells count="1">
    <mergeCell ref="C11:C12"/>
  </mergeCells>
  <phoneticPr fontId="84"/>
  <hyperlinks>
    <hyperlink ref="A4" r:id="rId1" xr:uid="{42BD3E50-FBBC-4E46-A4DD-65CA10F0FF88}"/>
    <hyperlink ref="A7" r:id="rId2" xr:uid="{5A42DC86-1EA6-4B58-A032-CA10620486D2}"/>
    <hyperlink ref="A10" r:id="rId3" location="gsc.tab=0" xr:uid="{DBDCC516-9B90-494F-A834-04BBBEE6BA9D}"/>
    <hyperlink ref="A37" r:id="rId4" display="https://www.epochtimes.jp/2024/09/251830.html?utm_source=JNLnoe&amp;src_src=JNLnoe&amp;utm_campaign=jnl-2024-09-18&amp;src_cmp=jnl-2024-09-18&amp;utm_medium=email&amp;pw_est=rNr5JHPHglY1M0n%2BRWlEg%2FzaNp14P15BN6AOZP94Nng%2BxjWUW08GnzVMwBvlhZX9szfaObzY5IHQV5BHyku32Z1RfBRUxOwZ6yI%3D" xr:uid="{8D006695-02B3-4D7E-97F4-B955354E9402}"/>
    <hyperlink ref="A34" r:id="rId5" xr:uid="{359F1491-637A-41B3-B2D2-40519D308660}"/>
    <hyperlink ref="A31" r:id="rId6" xr:uid="{A71BECF0-2223-41E6-9CD2-0150F1B99C35}"/>
    <hyperlink ref="A28" r:id="rId7" xr:uid="{5A72642D-2A31-4D55-A4B2-9A1F52BD00F6}"/>
    <hyperlink ref="A25" r:id="rId8" xr:uid="{22425A09-880E-4A74-B1B5-897B68F1E1A2}"/>
    <hyperlink ref="A22" r:id="rId9" xr:uid="{7592AF74-01B6-42D4-84DC-9BEE34DFF148}"/>
    <hyperlink ref="A19" r:id="rId10" xr:uid="{66116949-972D-4885-B21A-5134B2665ED5}"/>
    <hyperlink ref="A16" r:id="rId11" xr:uid="{DDA29BD8-EB58-4356-9C79-B6B7B88EE003}"/>
    <hyperlink ref="A13" r:id="rId12" xr:uid="{4C78889A-C348-4034-A488-A2962BA1A8DA}"/>
  </hyperlinks>
  <pageMargins left="0.74803149606299213" right="0.74803149606299213" top="0.98425196850393704" bottom="0.98425196850393704" header="0.51181102362204722" footer="0.51181102362204722"/>
  <pageSetup paperSize="9" scale="15" fitToHeight="3" orientation="portrait" r:id="rId13"/>
  <headerFooter alignWithMargins="0"/>
  <rowBreaks count="1" manualBreakCount="1">
    <brk id="37" max="2"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B539-B7C8-4B9A-AF45-81CD3C93087E}">
  <sheetPr codeName="Sheet8">
    <tabColor indexed="46"/>
  </sheetPr>
  <dimension ref="A1:AD40"/>
  <sheetViews>
    <sheetView topLeftCell="A14" zoomScale="89" zoomScaleNormal="89" zoomScaleSheetLayoutView="100" workbookViewId="0">
      <selection activeCell="AE35" sqref="AE35"/>
    </sheetView>
  </sheetViews>
  <sheetFormatPr defaultColWidth="9" defaultRowHeight="13.2"/>
  <cols>
    <col min="1" max="1" width="8.33203125" style="1" customWidth="1"/>
    <col min="2" max="13" width="6.77734375" style="1" customWidth="1"/>
    <col min="14" max="14" width="8.88671875" style="1" customWidth="1"/>
    <col min="15" max="15" width="5.88671875" style="1" customWidth="1"/>
    <col min="16" max="16" width="8.44140625" style="1" customWidth="1"/>
    <col min="17" max="29" width="6.77734375" style="1" customWidth="1"/>
    <col min="30" max="16384" width="9" style="1"/>
  </cols>
  <sheetData>
    <row r="1" spans="1:29" ht="15" customHeight="1">
      <c r="A1" s="736" t="s">
        <v>143</v>
      </c>
      <c r="B1" s="737"/>
      <c r="C1" s="737"/>
      <c r="D1" s="737"/>
      <c r="E1" s="737"/>
      <c r="F1" s="737"/>
      <c r="G1" s="737"/>
      <c r="H1" s="737"/>
      <c r="I1" s="737"/>
      <c r="J1" s="737"/>
      <c r="K1" s="737"/>
      <c r="L1" s="737"/>
      <c r="M1" s="737"/>
      <c r="N1" s="738"/>
      <c r="P1" s="739" t="s">
        <v>144</v>
      </c>
      <c r="Q1" s="740"/>
      <c r="R1" s="740"/>
      <c r="S1" s="740"/>
      <c r="T1" s="740"/>
      <c r="U1" s="740"/>
      <c r="V1" s="740"/>
      <c r="W1" s="740"/>
      <c r="X1" s="740"/>
      <c r="Y1" s="740"/>
      <c r="Z1" s="740"/>
      <c r="AA1" s="740"/>
      <c r="AB1" s="740"/>
      <c r="AC1" s="741"/>
    </row>
    <row r="2" spans="1:29" ht="18" customHeight="1" thickBot="1">
      <c r="A2" s="742" t="s">
        <v>145</v>
      </c>
      <c r="B2" s="743"/>
      <c r="C2" s="743"/>
      <c r="D2" s="743"/>
      <c r="E2" s="743"/>
      <c r="F2" s="743"/>
      <c r="G2" s="743"/>
      <c r="H2" s="743"/>
      <c r="I2" s="743"/>
      <c r="J2" s="743"/>
      <c r="K2" s="743"/>
      <c r="L2" s="743"/>
      <c r="M2" s="743"/>
      <c r="N2" s="744"/>
      <c r="P2" s="745" t="s">
        <v>146</v>
      </c>
      <c r="Q2" s="743"/>
      <c r="R2" s="743"/>
      <c r="S2" s="743"/>
      <c r="T2" s="743"/>
      <c r="U2" s="743"/>
      <c r="V2" s="743"/>
      <c r="W2" s="743"/>
      <c r="X2" s="743"/>
      <c r="Y2" s="743"/>
      <c r="Z2" s="743"/>
      <c r="AA2" s="743"/>
      <c r="AB2" s="743"/>
      <c r="AC2" s="746"/>
    </row>
    <row r="3" spans="1:29" ht="13.8" thickBot="1">
      <c r="A3" s="366" t="s">
        <v>145</v>
      </c>
      <c r="B3" s="367" t="s">
        <v>147</v>
      </c>
      <c r="C3" s="367" t="s">
        <v>148</v>
      </c>
      <c r="D3" s="367" t="s">
        <v>149</v>
      </c>
      <c r="E3" s="367" t="s">
        <v>150</v>
      </c>
      <c r="F3" s="367" t="s">
        <v>151</v>
      </c>
      <c r="G3" s="367" t="s">
        <v>152</v>
      </c>
      <c r="H3" s="367" t="s">
        <v>153</v>
      </c>
      <c r="I3" s="367" t="s">
        <v>154</v>
      </c>
      <c r="J3" s="368" t="s">
        <v>155</v>
      </c>
      <c r="K3" s="369" t="s">
        <v>156</v>
      </c>
      <c r="L3" s="369" t="s">
        <v>157</v>
      </c>
      <c r="M3" s="369" t="s">
        <v>158</v>
      </c>
      <c r="N3" s="370" t="s">
        <v>159</v>
      </c>
      <c r="P3" s="367"/>
      <c r="Q3" s="367" t="s">
        <v>147</v>
      </c>
      <c r="R3" s="367" t="s">
        <v>148</v>
      </c>
      <c r="S3" s="367" t="s">
        <v>149</v>
      </c>
      <c r="T3" s="367" t="s">
        <v>150</v>
      </c>
      <c r="U3" s="367" t="s">
        <v>151</v>
      </c>
      <c r="V3" s="367" t="s">
        <v>152</v>
      </c>
      <c r="W3" s="367" t="s">
        <v>153</v>
      </c>
      <c r="X3" s="367" t="s">
        <v>154</v>
      </c>
      <c r="Y3" s="368" t="s">
        <v>155</v>
      </c>
      <c r="Z3" s="369" t="s">
        <v>156</v>
      </c>
      <c r="AA3" s="369" t="s">
        <v>157</v>
      </c>
      <c r="AB3" s="369" t="s">
        <v>158</v>
      </c>
      <c r="AC3" s="371" t="s">
        <v>160</v>
      </c>
    </row>
    <row r="4" spans="1:29" ht="13.8" thickBot="1">
      <c r="A4" s="189" t="s">
        <v>145</v>
      </c>
      <c r="B4" s="190">
        <f t="shared" ref="B4:M4" si="0">AVERAGE(B8:B19)</f>
        <v>68.083333333333329</v>
      </c>
      <c r="C4" s="190">
        <f t="shared" si="0"/>
        <v>56.083333333333336</v>
      </c>
      <c r="D4" s="190">
        <f t="shared" si="0"/>
        <v>67.333333333333329</v>
      </c>
      <c r="E4" s="190">
        <f t="shared" si="0"/>
        <v>103.25</v>
      </c>
      <c r="F4" s="190">
        <f t="shared" si="0"/>
        <v>188.08333333333334</v>
      </c>
      <c r="G4" s="190">
        <f t="shared" si="0"/>
        <v>415.33333333333331</v>
      </c>
      <c r="H4" s="190">
        <f t="shared" ref="H4:I4" si="1">AVERAGE(H8:H19)</f>
        <v>607.08333333333337</v>
      </c>
      <c r="I4" s="190">
        <f t="shared" si="1"/>
        <v>866.25</v>
      </c>
      <c r="J4" s="190">
        <f t="shared" ref="J4" si="2">AVERAGE(J8:J19)</f>
        <v>555.5</v>
      </c>
      <c r="K4" s="190">
        <f>AVERAGE(K8:K19)</f>
        <v>365.91666666666669</v>
      </c>
      <c r="L4" s="190">
        <f t="shared" si="0"/>
        <v>224.41666666666666</v>
      </c>
      <c r="M4" s="190">
        <f t="shared" si="0"/>
        <v>136.41666666666666</v>
      </c>
      <c r="N4" s="190">
        <f>AVERAGE(N8:N19)</f>
        <v>3653.75</v>
      </c>
      <c r="O4" s="5"/>
      <c r="P4" s="191" t="str">
        <f>+A4</f>
        <v xml:space="preserve"> </v>
      </c>
      <c r="Q4" s="190">
        <f t="shared" ref="Q4:AC4" si="3">AVERAGE(Q8:Q19)</f>
        <v>8.1666666666666661</v>
      </c>
      <c r="R4" s="190">
        <f t="shared" si="3"/>
        <v>8.75</v>
      </c>
      <c r="S4" s="190">
        <f t="shared" si="3"/>
        <v>13.25</v>
      </c>
      <c r="T4" s="190">
        <f>AVERAGE(T8:T19)</f>
        <v>6.5</v>
      </c>
      <c r="U4" s="190">
        <f>AVERAGE(U8:U19)</f>
        <v>9.1666666666666661</v>
      </c>
      <c r="V4" s="190">
        <f>AVERAGE(V8:V19)</f>
        <v>8.9166666666666661</v>
      </c>
      <c r="W4" s="190">
        <f>AVERAGE(W8:W19)</f>
        <v>8.0833333333333339</v>
      </c>
      <c r="X4" s="190">
        <f>AVERAGE(X8:X19)</f>
        <v>10.833333333333334</v>
      </c>
      <c r="Y4" s="190">
        <f t="shared" ref="Y4" si="4">AVERAGE(Y8:Y19)</f>
        <v>9.1666666666666661</v>
      </c>
      <c r="Z4" s="190">
        <f>AVERAGE(Z8:Z19)</f>
        <v>18.75</v>
      </c>
      <c r="AA4" s="190">
        <f t="shared" si="3"/>
        <v>11.25</v>
      </c>
      <c r="AB4" s="190">
        <f t="shared" si="3"/>
        <v>11.583333333333334</v>
      </c>
      <c r="AC4" s="190">
        <f t="shared" si="3"/>
        <v>124.41666666666667</v>
      </c>
    </row>
    <row r="5" spans="1:29" ht="19.95" customHeight="1" thickBot="1">
      <c r="A5" s="152" t="s">
        <v>145</v>
      </c>
      <c r="B5" s="152" t="s">
        <v>145</v>
      </c>
      <c r="C5" s="152" t="s">
        <v>145</v>
      </c>
      <c r="D5" s="152" t="s">
        <v>145</v>
      </c>
      <c r="E5" s="152" t="s">
        <v>145</v>
      </c>
      <c r="F5" s="152" t="s">
        <v>145</v>
      </c>
      <c r="G5" s="152" t="s">
        <v>145</v>
      </c>
      <c r="H5" s="152" t="s">
        <v>145</v>
      </c>
      <c r="I5" s="152" t="s">
        <v>145</v>
      </c>
      <c r="J5" s="372" t="s">
        <v>161</v>
      </c>
      <c r="K5" s="152"/>
      <c r="L5" s="152"/>
      <c r="M5" s="152"/>
      <c r="N5" s="139"/>
      <c r="O5" s="65"/>
      <c r="P5" s="373"/>
      <c r="Q5" s="373"/>
      <c r="R5" s="373"/>
      <c r="S5" s="373"/>
      <c r="T5" s="373"/>
      <c r="U5" s="373"/>
      <c r="V5" s="373"/>
      <c r="W5" s="373"/>
      <c r="X5" s="373"/>
      <c r="Y5" s="372" t="s">
        <v>161</v>
      </c>
      <c r="Z5" s="152"/>
      <c r="AA5" s="152"/>
      <c r="AB5" s="152"/>
      <c r="AC5" s="139"/>
    </row>
    <row r="6" spans="1:29" ht="19.95" customHeight="1" thickBot="1">
      <c r="A6" s="152" t="s">
        <v>145</v>
      </c>
      <c r="B6" s="152" t="s">
        <v>145</v>
      </c>
      <c r="C6" s="152" t="s">
        <v>145</v>
      </c>
      <c r="D6" s="152" t="s">
        <v>145</v>
      </c>
      <c r="E6" s="152" t="s">
        <v>145</v>
      </c>
      <c r="F6" s="152" t="s">
        <v>145</v>
      </c>
      <c r="G6" s="152" t="s">
        <v>145</v>
      </c>
      <c r="H6" s="152" t="s">
        <v>145</v>
      </c>
      <c r="I6" s="152" t="s">
        <v>145</v>
      </c>
      <c r="J6" s="372">
        <v>148</v>
      </c>
      <c r="K6" s="152"/>
      <c r="L6" s="152" t="s">
        <v>41</v>
      </c>
      <c r="M6" s="152"/>
      <c r="N6" s="184"/>
      <c r="O6" s="65"/>
      <c r="P6" s="374"/>
      <c r="Q6" s="374"/>
      <c r="R6" s="374"/>
      <c r="S6" s="374"/>
      <c r="T6" s="374"/>
      <c r="U6" s="374"/>
      <c r="V6" s="374"/>
      <c r="W6" s="374"/>
      <c r="X6" s="374"/>
      <c r="Y6" s="372">
        <v>5</v>
      </c>
      <c r="Z6" s="152"/>
      <c r="AA6" s="152"/>
      <c r="AB6" s="152"/>
      <c r="AC6" s="184"/>
    </row>
    <row r="7" spans="1:29" ht="19.95" customHeight="1" thickBot="1">
      <c r="A7" s="248" t="s">
        <v>162</v>
      </c>
      <c r="B7" s="251">
        <v>102</v>
      </c>
      <c r="C7" s="251">
        <v>102</v>
      </c>
      <c r="D7" s="251">
        <v>115</v>
      </c>
      <c r="E7" s="251">
        <v>122</v>
      </c>
      <c r="F7" s="238">
        <v>256</v>
      </c>
      <c r="G7" s="238">
        <v>307</v>
      </c>
      <c r="H7" s="238">
        <v>518</v>
      </c>
      <c r="I7" s="483">
        <v>704</v>
      </c>
      <c r="J7" s="546">
        <v>276</v>
      </c>
      <c r="K7" s="250"/>
      <c r="L7" s="250"/>
      <c r="M7" s="247"/>
      <c r="N7" s="375"/>
      <c r="O7" s="65"/>
      <c r="P7" s="376" t="s">
        <v>162</v>
      </c>
      <c r="Q7" s="377">
        <v>4</v>
      </c>
      <c r="R7" s="376">
        <v>4</v>
      </c>
      <c r="S7" s="376">
        <v>4</v>
      </c>
      <c r="T7" s="378">
        <v>8</v>
      </c>
      <c r="U7" s="376">
        <v>1</v>
      </c>
      <c r="V7" s="376">
        <v>2</v>
      </c>
      <c r="W7" s="376">
        <v>6</v>
      </c>
      <c r="X7" s="506">
        <v>21</v>
      </c>
      <c r="Y7" s="547">
        <v>8</v>
      </c>
      <c r="Z7" s="152"/>
      <c r="AA7" s="152"/>
      <c r="AB7" s="152"/>
      <c r="AC7" s="375"/>
    </row>
    <row r="8" spans="1:29" ht="18" customHeight="1" thickBot="1">
      <c r="A8" s="379" t="s">
        <v>163</v>
      </c>
      <c r="B8" s="380">
        <v>82</v>
      </c>
      <c r="C8" s="381">
        <v>62</v>
      </c>
      <c r="D8" s="381">
        <v>99</v>
      </c>
      <c r="E8" s="381">
        <v>112</v>
      </c>
      <c r="F8" s="382">
        <v>224</v>
      </c>
      <c r="G8" s="382">
        <v>526</v>
      </c>
      <c r="H8" s="382">
        <v>521</v>
      </c>
      <c r="I8" s="383">
        <v>768</v>
      </c>
      <c r="J8" s="381">
        <v>454</v>
      </c>
      <c r="K8" s="381">
        <v>390</v>
      </c>
      <c r="L8" s="381">
        <v>416</v>
      </c>
      <c r="M8" s="384">
        <v>154</v>
      </c>
      <c r="N8" s="385">
        <f>SUM(B8:M8)</f>
        <v>3808</v>
      </c>
      <c r="O8" s="5"/>
      <c r="P8" s="249" t="s">
        <v>163</v>
      </c>
      <c r="Q8" s="386">
        <v>1</v>
      </c>
      <c r="R8" s="387">
        <v>1</v>
      </c>
      <c r="S8" s="387">
        <v>4</v>
      </c>
      <c r="T8" s="387">
        <v>2</v>
      </c>
      <c r="U8" s="387">
        <v>2</v>
      </c>
      <c r="V8" s="381">
        <v>7</v>
      </c>
      <c r="W8" s="381">
        <v>7</v>
      </c>
      <c r="X8" s="381">
        <v>3</v>
      </c>
      <c r="Y8" s="381">
        <v>1</v>
      </c>
      <c r="Z8" s="388">
        <v>7</v>
      </c>
      <c r="AA8" s="388">
        <v>7</v>
      </c>
      <c r="AB8" s="389">
        <v>5</v>
      </c>
      <c r="AC8" s="390">
        <f>SUM(Q8:AB8)</f>
        <v>47</v>
      </c>
    </row>
    <row r="9" spans="1:29" ht="18" customHeight="1" thickBot="1">
      <c r="A9" s="391" t="s">
        <v>164</v>
      </c>
      <c r="B9" s="185">
        <v>81</v>
      </c>
      <c r="C9" s="186">
        <v>39</v>
      </c>
      <c r="D9" s="186">
        <v>72</v>
      </c>
      <c r="E9" s="187">
        <v>89</v>
      </c>
      <c r="F9" s="187">
        <v>258</v>
      </c>
      <c r="G9" s="187">
        <v>416</v>
      </c>
      <c r="H9" s="264">
        <v>554</v>
      </c>
      <c r="I9" s="264">
        <v>568</v>
      </c>
      <c r="J9" s="263">
        <v>578</v>
      </c>
      <c r="K9" s="187">
        <v>337</v>
      </c>
      <c r="L9" s="187">
        <v>169</v>
      </c>
      <c r="M9" s="187">
        <v>168</v>
      </c>
      <c r="N9" s="188">
        <f t="shared" ref="N9:N20" si="5">SUM(B9:M9)</f>
        <v>3329</v>
      </c>
      <c r="O9" s="67" t="s">
        <v>17</v>
      </c>
      <c r="P9" s="392" t="s">
        <v>164</v>
      </c>
      <c r="Q9" s="235">
        <v>0</v>
      </c>
      <c r="R9" s="236">
        <v>5</v>
      </c>
      <c r="S9" s="236">
        <v>4</v>
      </c>
      <c r="T9" s="236">
        <v>1</v>
      </c>
      <c r="U9" s="236">
        <v>1</v>
      </c>
      <c r="V9" s="236">
        <v>1</v>
      </c>
      <c r="W9" s="236">
        <v>1</v>
      </c>
      <c r="X9" s="236">
        <v>1</v>
      </c>
      <c r="Y9" s="235">
        <v>0</v>
      </c>
      <c r="Z9" s="235">
        <v>0</v>
      </c>
      <c r="AA9" s="235">
        <v>0</v>
      </c>
      <c r="AB9" s="235">
        <v>2</v>
      </c>
      <c r="AC9" s="230">
        <f t="shared" ref="AC9:AC20" si="6">SUM(Q9:AB9)</f>
        <v>16</v>
      </c>
    </row>
    <row r="10" spans="1:29" ht="18" customHeight="1" thickBot="1">
      <c r="A10" s="391" t="s">
        <v>165</v>
      </c>
      <c r="B10" s="159">
        <v>81</v>
      </c>
      <c r="C10" s="159">
        <v>48</v>
      </c>
      <c r="D10" s="160">
        <v>71</v>
      </c>
      <c r="E10" s="159">
        <v>128</v>
      </c>
      <c r="F10" s="159">
        <v>171</v>
      </c>
      <c r="G10" s="159">
        <v>350</v>
      </c>
      <c r="H10" s="265">
        <v>569</v>
      </c>
      <c r="I10" s="159">
        <v>553</v>
      </c>
      <c r="J10" s="159">
        <v>458</v>
      </c>
      <c r="K10" s="159">
        <v>306</v>
      </c>
      <c r="L10" s="159">
        <v>220</v>
      </c>
      <c r="M10" s="160">
        <v>229</v>
      </c>
      <c r="N10" s="178">
        <f t="shared" si="5"/>
        <v>3184</v>
      </c>
      <c r="O10" s="151"/>
      <c r="P10" s="392" t="s">
        <v>165</v>
      </c>
      <c r="Q10" s="393">
        <v>1</v>
      </c>
      <c r="R10" s="393">
        <v>2</v>
      </c>
      <c r="S10" s="393">
        <v>1</v>
      </c>
      <c r="T10" s="393">
        <v>0</v>
      </c>
      <c r="U10" s="393">
        <v>0</v>
      </c>
      <c r="V10" s="393">
        <v>0</v>
      </c>
      <c r="W10" s="393">
        <v>1</v>
      </c>
      <c r="X10" s="393">
        <v>1</v>
      </c>
      <c r="Y10" s="393">
        <v>0</v>
      </c>
      <c r="Z10" s="393">
        <v>1</v>
      </c>
      <c r="AA10" s="393">
        <v>0</v>
      </c>
      <c r="AB10" s="393">
        <v>0</v>
      </c>
      <c r="AC10" s="394">
        <f t="shared" si="6"/>
        <v>7</v>
      </c>
    </row>
    <row r="11" spans="1:29" ht="18" customHeight="1" thickBot="1">
      <c r="A11" s="395" t="s">
        <v>166</v>
      </c>
      <c r="B11" s="396">
        <v>112</v>
      </c>
      <c r="C11" s="396">
        <v>85</v>
      </c>
      <c r="D11" s="396">
        <v>60</v>
      </c>
      <c r="E11" s="396">
        <v>97</v>
      </c>
      <c r="F11" s="396">
        <v>95</v>
      </c>
      <c r="G11" s="396">
        <v>305</v>
      </c>
      <c r="H11" s="397">
        <v>544</v>
      </c>
      <c r="I11" s="396">
        <v>449</v>
      </c>
      <c r="J11" s="396">
        <v>475</v>
      </c>
      <c r="K11" s="396">
        <v>505</v>
      </c>
      <c r="L11" s="396">
        <v>219</v>
      </c>
      <c r="M11" s="398">
        <v>98</v>
      </c>
      <c r="N11" s="158">
        <f t="shared" si="5"/>
        <v>3044</v>
      </c>
      <c r="O11" s="67"/>
      <c r="P11" s="391" t="s">
        <v>166</v>
      </c>
      <c r="Q11" s="399">
        <v>16</v>
      </c>
      <c r="R11" s="399">
        <v>1</v>
      </c>
      <c r="S11" s="399">
        <v>19</v>
      </c>
      <c r="T11" s="399">
        <v>3</v>
      </c>
      <c r="U11" s="399">
        <v>13</v>
      </c>
      <c r="V11" s="399">
        <v>1</v>
      </c>
      <c r="W11" s="399">
        <v>2</v>
      </c>
      <c r="X11" s="399">
        <v>2</v>
      </c>
      <c r="Y11" s="399">
        <v>0</v>
      </c>
      <c r="Z11" s="400">
        <v>24</v>
      </c>
      <c r="AA11" s="399">
        <v>4</v>
      </c>
      <c r="AB11" s="399">
        <v>2</v>
      </c>
      <c r="AC11" s="401">
        <f t="shared" si="6"/>
        <v>87</v>
      </c>
    </row>
    <row r="12" spans="1:29" ht="18" customHeight="1" thickBot="1">
      <c r="A12" s="402" t="s">
        <v>167</v>
      </c>
      <c r="B12" s="140">
        <v>84</v>
      </c>
      <c r="C12" s="140">
        <v>100</v>
      </c>
      <c r="D12" s="141">
        <v>77</v>
      </c>
      <c r="E12" s="141">
        <v>80</v>
      </c>
      <c r="F12" s="79">
        <v>236</v>
      </c>
      <c r="G12" s="79">
        <v>438</v>
      </c>
      <c r="H12" s="80">
        <v>631</v>
      </c>
      <c r="I12" s="266">
        <v>752</v>
      </c>
      <c r="J12" s="78">
        <v>523</v>
      </c>
      <c r="K12" s="79">
        <v>427</v>
      </c>
      <c r="L12" s="78">
        <v>253</v>
      </c>
      <c r="M12" s="142">
        <v>136</v>
      </c>
      <c r="N12" s="403">
        <f t="shared" si="5"/>
        <v>3737</v>
      </c>
      <c r="O12" s="67"/>
      <c r="P12" s="404" t="s">
        <v>168</v>
      </c>
      <c r="Q12" s="405">
        <v>7</v>
      </c>
      <c r="R12" s="405">
        <v>7</v>
      </c>
      <c r="S12" s="406">
        <v>13</v>
      </c>
      <c r="T12" s="406">
        <v>3</v>
      </c>
      <c r="U12" s="406">
        <v>8</v>
      </c>
      <c r="V12" s="406">
        <v>11</v>
      </c>
      <c r="W12" s="405">
        <v>5</v>
      </c>
      <c r="X12" s="406">
        <v>11</v>
      </c>
      <c r="Y12" s="406">
        <v>9</v>
      </c>
      <c r="Z12" s="406">
        <v>9</v>
      </c>
      <c r="AA12" s="407">
        <v>20</v>
      </c>
      <c r="AB12" s="407">
        <v>37</v>
      </c>
      <c r="AC12" s="408">
        <f t="shared" si="6"/>
        <v>140</v>
      </c>
    </row>
    <row r="13" spans="1:29" ht="18" customHeight="1" thickBot="1">
      <c r="A13" s="402" t="s">
        <v>169</v>
      </c>
      <c r="B13" s="406">
        <v>41</v>
      </c>
      <c r="C13" s="406">
        <v>44</v>
      </c>
      <c r="D13" s="406">
        <v>67</v>
      </c>
      <c r="E13" s="406">
        <v>103</v>
      </c>
      <c r="F13" s="399">
        <v>311</v>
      </c>
      <c r="G13" s="406">
        <v>415</v>
      </c>
      <c r="H13" s="406">
        <v>539</v>
      </c>
      <c r="I13" s="400">
        <v>1165</v>
      </c>
      <c r="J13" s="406">
        <v>534</v>
      </c>
      <c r="K13" s="406">
        <v>297</v>
      </c>
      <c r="L13" s="405">
        <v>205</v>
      </c>
      <c r="M13" s="409">
        <v>92</v>
      </c>
      <c r="N13" s="410">
        <f t="shared" si="5"/>
        <v>3813</v>
      </c>
      <c r="O13" s="67"/>
      <c r="P13" s="411" t="s">
        <v>169</v>
      </c>
      <c r="Q13" s="406">
        <v>9</v>
      </c>
      <c r="R13" s="406">
        <v>22</v>
      </c>
      <c r="S13" s="405">
        <v>18</v>
      </c>
      <c r="T13" s="406">
        <v>9</v>
      </c>
      <c r="U13" s="412">
        <v>21</v>
      </c>
      <c r="V13" s="406">
        <v>14</v>
      </c>
      <c r="W13" s="406">
        <v>6</v>
      </c>
      <c r="X13" s="406">
        <v>13</v>
      </c>
      <c r="Y13" s="406">
        <v>7</v>
      </c>
      <c r="Z13" s="413">
        <v>81</v>
      </c>
      <c r="AA13" s="412">
        <v>31</v>
      </c>
      <c r="AB13" s="413">
        <v>37</v>
      </c>
      <c r="AC13" s="414">
        <f t="shared" si="6"/>
        <v>268</v>
      </c>
    </row>
    <row r="14" spans="1:29" ht="18" customHeight="1" thickBot="1">
      <c r="A14" s="402" t="s">
        <v>170</v>
      </c>
      <c r="B14" s="406">
        <v>57</v>
      </c>
      <c r="C14" s="405">
        <v>35</v>
      </c>
      <c r="D14" s="406">
        <v>95</v>
      </c>
      <c r="E14" s="405">
        <v>112</v>
      </c>
      <c r="F14" s="406">
        <v>131</v>
      </c>
      <c r="G14" s="415">
        <v>340</v>
      </c>
      <c r="H14" s="415">
        <v>483</v>
      </c>
      <c r="I14" s="416">
        <v>1339</v>
      </c>
      <c r="J14" s="415">
        <v>614</v>
      </c>
      <c r="K14" s="415">
        <v>349</v>
      </c>
      <c r="L14" s="415">
        <v>236</v>
      </c>
      <c r="M14" s="417">
        <v>68</v>
      </c>
      <c r="N14" s="403">
        <f t="shared" si="5"/>
        <v>3859</v>
      </c>
      <c r="O14" s="67"/>
      <c r="P14" s="411" t="s">
        <v>170</v>
      </c>
      <c r="Q14" s="406">
        <v>19</v>
      </c>
      <c r="R14" s="406">
        <v>12</v>
      </c>
      <c r="S14" s="406">
        <v>8</v>
      </c>
      <c r="T14" s="405">
        <v>12</v>
      </c>
      <c r="U14" s="406">
        <v>7</v>
      </c>
      <c r="V14" s="406">
        <v>15</v>
      </c>
      <c r="W14" s="415">
        <v>16</v>
      </c>
      <c r="X14" s="417">
        <v>12</v>
      </c>
      <c r="Y14" s="405">
        <v>16</v>
      </c>
      <c r="Z14" s="406">
        <v>6</v>
      </c>
      <c r="AA14" s="405">
        <v>12</v>
      </c>
      <c r="AB14" s="405">
        <v>6</v>
      </c>
      <c r="AC14" s="408">
        <f t="shared" si="6"/>
        <v>141</v>
      </c>
    </row>
    <row r="15" spans="1:29" ht="18" hidden="1" customHeight="1" thickBot="1">
      <c r="A15" s="402" t="s">
        <v>171</v>
      </c>
      <c r="B15" s="418">
        <v>68</v>
      </c>
      <c r="C15" s="406">
        <v>42</v>
      </c>
      <c r="D15" s="406">
        <v>44</v>
      </c>
      <c r="E15" s="405">
        <v>75</v>
      </c>
      <c r="F15" s="405">
        <v>135</v>
      </c>
      <c r="G15" s="405">
        <v>448</v>
      </c>
      <c r="H15" s="406">
        <v>507</v>
      </c>
      <c r="I15" s="406">
        <v>808</v>
      </c>
      <c r="J15" s="412">
        <v>795</v>
      </c>
      <c r="K15" s="405">
        <v>313</v>
      </c>
      <c r="L15" s="405">
        <v>246</v>
      </c>
      <c r="M15" s="405">
        <v>143</v>
      </c>
      <c r="N15" s="403">
        <f t="shared" si="5"/>
        <v>3624</v>
      </c>
      <c r="O15" s="67"/>
      <c r="P15" s="411" t="s">
        <v>171</v>
      </c>
      <c r="Q15" s="419">
        <v>9</v>
      </c>
      <c r="R15" s="406">
        <v>16</v>
      </c>
      <c r="S15" s="406">
        <v>12</v>
      </c>
      <c r="T15" s="405">
        <v>6</v>
      </c>
      <c r="U15" s="420">
        <v>7</v>
      </c>
      <c r="V15" s="420">
        <v>14</v>
      </c>
      <c r="W15" s="406">
        <v>9</v>
      </c>
      <c r="X15" s="406">
        <v>14</v>
      </c>
      <c r="Y15" s="406">
        <v>9</v>
      </c>
      <c r="Z15" s="406">
        <v>9</v>
      </c>
      <c r="AA15" s="420">
        <v>8</v>
      </c>
      <c r="AB15" s="420">
        <v>7</v>
      </c>
      <c r="AC15" s="408">
        <f t="shared" si="6"/>
        <v>120</v>
      </c>
    </row>
    <row r="16" spans="1:29" ht="18" hidden="1" customHeight="1" thickBot="1">
      <c r="A16" s="421" t="s">
        <v>172</v>
      </c>
      <c r="B16" s="422">
        <v>71</v>
      </c>
      <c r="C16" s="422">
        <v>97</v>
      </c>
      <c r="D16" s="422">
        <v>61</v>
      </c>
      <c r="E16" s="423">
        <v>105</v>
      </c>
      <c r="F16" s="423">
        <v>198</v>
      </c>
      <c r="G16" s="423">
        <v>442</v>
      </c>
      <c r="H16" s="424">
        <v>790</v>
      </c>
      <c r="I16" s="425">
        <v>674</v>
      </c>
      <c r="J16" s="425">
        <v>594</v>
      </c>
      <c r="K16" s="423">
        <v>275</v>
      </c>
      <c r="L16" s="423">
        <v>133</v>
      </c>
      <c r="M16" s="423">
        <v>108</v>
      </c>
      <c r="N16" s="403">
        <f t="shared" si="5"/>
        <v>3548</v>
      </c>
      <c r="O16" s="5"/>
      <c r="P16" s="153" t="s">
        <v>172</v>
      </c>
      <c r="Q16" s="422">
        <v>7</v>
      </c>
      <c r="R16" s="422">
        <v>13</v>
      </c>
      <c r="S16" s="422">
        <v>12</v>
      </c>
      <c r="T16" s="423">
        <v>11</v>
      </c>
      <c r="U16" s="423">
        <v>12</v>
      </c>
      <c r="V16" s="423">
        <v>15</v>
      </c>
      <c r="W16" s="423">
        <v>20</v>
      </c>
      <c r="X16" s="423">
        <v>15</v>
      </c>
      <c r="Y16" s="423">
        <v>15</v>
      </c>
      <c r="Z16" s="423">
        <v>20</v>
      </c>
      <c r="AA16" s="423">
        <v>9</v>
      </c>
      <c r="AB16" s="423">
        <v>7</v>
      </c>
      <c r="AC16" s="426">
        <f t="shared" si="6"/>
        <v>156</v>
      </c>
    </row>
    <row r="17" spans="1:30" ht="13.8" hidden="1" thickBot="1">
      <c r="A17" s="8" t="s">
        <v>173</v>
      </c>
      <c r="B17" s="419">
        <v>38</v>
      </c>
      <c r="C17" s="423">
        <v>19</v>
      </c>
      <c r="D17" s="423">
        <v>38</v>
      </c>
      <c r="E17" s="423">
        <v>203</v>
      </c>
      <c r="F17" s="423">
        <v>146</v>
      </c>
      <c r="G17" s="423">
        <v>439</v>
      </c>
      <c r="H17" s="424">
        <v>964</v>
      </c>
      <c r="I17" s="424">
        <v>1154</v>
      </c>
      <c r="J17" s="423">
        <v>423</v>
      </c>
      <c r="K17" s="423">
        <v>388</v>
      </c>
      <c r="L17" s="423">
        <v>176</v>
      </c>
      <c r="M17" s="423">
        <v>143</v>
      </c>
      <c r="N17" s="427">
        <f t="shared" si="5"/>
        <v>4131</v>
      </c>
      <c r="O17" s="5"/>
      <c r="P17" s="7" t="s">
        <v>173</v>
      </c>
      <c r="Q17" s="423">
        <v>7</v>
      </c>
      <c r="R17" s="423">
        <v>7</v>
      </c>
      <c r="S17" s="423">
        <v>8</v>
      </c>
      <c r="T17" s="423">
        <v>12</v>
      </c>
      <c r="U17" s="423">
        <v>9</v>
      </c>
      <c r="V17" s="423">
        <v>6</v>
      </c>
      <c r="W17" s="423">
        <v>11</v>
      </c>
      <c r="X17" s="423">
        <v>8</v>
      </c>
      <c r="Y17" s="423">
        <v>16</v>
      </c>
      <c r="Z17" s="423">
        <v>40</v>
      </c>
      <c r="AA17" s="423">
        <v>17</v>
      </c>
      <c r="AB17" s="423">
        <v>16</v>
      </c>
      <c r="AC17" s="423">
        <f t="shared" si="6"/>
        <v>157</v>
      </c>
    </row>
    <row r="18" spans="1:30" ht="13.8" hidden="1" thickBot="1">
      <c r="A18" s="143" t="s">
        <v>174</v>
      </c>
      <c r="B18" s="425">
        <v>49</v>
      </c>
      <c r="C18" s="425">
        <v>63</v>
      </c>
      <c r="D18" s="425">
        <v>50</v>
      </c>
      <c r="E18" s="425">
        <v>71</v>
      </c>
      <c r="F18" s="425">
        <v>144</v>
      </c>
      <c r="G18" s="425">
        <v>374</v>
      </c>
      <c r="H18" s="428">
        <v>729</v>
      </c>
      <c r="I18" s="428">
        <v>1097</v>
      </c>
      <c r="J18" s="428">
        <v>650</v>
      </c>
      <c r="K18" s="425">
        <v>397</v>
      </c>
      <c r="L18" s="425">
        <v>192</v>
      </c>
      <c r="M18" s="425">
        <v>217</v>
      </c>
      <c r="N18" s="427">
        <f t="shared" si="5"/>
        <v>4033</v>
      </c>
      <c r="O18" s="5"/>
      <c r="P18" s="9" t="s">
        <v>174</v>
      </c>
      <c r="Q18" s="425">
        <v>10</v>
      </c>
      <c r="R18" s="425">
        <v>6</v>
      </c>
      <c r="S18" s="425">
        <v>14</v>
      </c>
      <c r="T18" s="425">
        <v>10</v>
      </c>
      <c r="U18" s="425">
        <v>10</v>
      </c>
      <c r="V18" s="425">
        <v>19</v>
      </c>
      <c r="W18" s="425">
        <v>11</v>
      </c>
      <c r="X18" s="425">
        <v>20</v>
      </c>
      <c r="Y18" s="425">
        <v>15</v>
      </c>
      <c r="Z18" s="425">
        <v>8</v>
      </c>
      <c r="AA18" s="425">
        <v>11</v>
      </c>
      <c r="AB18" s="425">
        <v>8</v>
      </c>
      <c r="AC18" s="423">
        <f t="shared" si="6"/>
        <v>142</v>
      </c>
    </row>
    <row r="19" spans="1:30" ht="13.8" hidden="1" thickBot="1">
      <c r="A19" s="8" t="s">
        <v>175</v>
      </c>
      <c r="B19" s="425">
        <v>53</v>
      </c>
      <c r="C19" s="425">
        <v>39</v>
      </c>
      <c r="D19" s="425">
        <v>74</v>
      </c>
      <c r="E19" s="425">
        <v>64</v>
      </c>
      <c r="F19" s="425">
        <v>208</v>
      </c>
      <c r="G19" s="425">
        <v>491</v>
      </c>
      <c r="H19" s="425">
        <v>454</v>
      </c>
      <c r="I19" s="428">
        <v>1068</v>
      </c>
      <c r="J19" s="425">
        <v>568</v>
      </c>
      <c r="K19" s="425">
        <v>407</v>
      </c>
      <c r="L19" s="425">
        <v>228</v>
      </c>
      <c r="M19" s="425">
        <v>81</v>
      </c>
      <c r="N19" s="429">
        <f t="shared" si="5"/>
        <v>3735</v>
      </c>
      <c r="O19" s="5"/>
      <c r="P19" s="7" t="s">
        <v>175</v>
      </c>
      <c r="Q19" s="425">
        <v>12</v>
      </c>
      <c r="R19" s="425">
        <v>13</v>
      </c>
      <c r="S19" s="425">
        <v>46</v>
      </c>
      <c r="T19" s="425">
        <v>9</v>
      </c>
      <c r="U19" s="425">
        <v>20</v>
      </c>
      <c r="V19" s="425">
        <v>4</v>
      </c>
      <c r="W19" s="425">
        <v>8</v>
      </c>
      <c r="X19" s="425">
        <v>30</v>
      </c>
      <c r="Y19" s="425">
        <v>22</v>
      </c>
      <c r="Z19" s="425">
        <v>20</v>
      </c>
      <c r="AA19" s="425">
        <v>16</v>
      </c>
      <c r="AB19" s="425">
        <v>12</v>
      </c>
      <c r="AC19" s="430">
        <f t="shared" si="6"/>
        <v>212</v>
      </c>
    </row>
    <row r="20" spans="1:30" ht="13.8" hidden="1" thickBot="1">
      <c r="A20" s="8" t="s">
        <v>176</v>
      </c>
      <c r="B20" s="431">
        <v>67</v>
      </c>
      <c r="C20" s="431">
        <v>62</v>
      </c>
      <c r="D20" s="431">
        <v>57</v>
      </c>
      <c r="E20" s="431">
        <v>77</v>
      </c>
      <c r="F20" s="431">
        <v>473</v>
      </c>
      <c r="G20" s="431">
        <v>468</v>
      </c>
      <c r="H20" s="432">
        <v>659</v>
      </c>
      <c r="I20" s="431">
        <v>851</v>
      </c>
      <c r="J20" s="431">
        <v>542</v>
      </c>
      <c r="K20" s="431">
        <v>270</v>
      </c>
      <c r="L20" s="431">
        <v>208</v>
      </c>
      <c r="M20" s="431">
        <v>174</v>
      </c>
      <c r="N20" s="433">
        <f t="shared" si="5"/>
        <v>3908</v>
      </c>
      <c r="O20" s="5" t="s">
        <v>3</v>
      </c>
      <c r="P20" s="9" t="s">
        <v>176</v>
      </c>
      <c r="Q20" s="425">
        <v>6</v>
      </c>
      <c r="R20" s="425">
        <v>25</v>
      </c>
      <c r="S20" s="425">
        <v>29</v>
      </c>
      <c r="T20" s="425">
        <v>4</v>
      </c>
      <c r="U20" s="425">
        <v>17</v>
      </c>
      <c r="V20" s="425">
        <v>19</v>
      </c>
      <c r="W20" s="425">
        <v>14</v>
      </c>
      <c r="X20" s="425">
        <v>37</v>
      </c>
      <c r="Y20" s="434">
        <v>76</v>
      </c>
      <c r="Z20" s="425">
        <v>34</v>
      </c>
      <c r="AA20" s="425">
        <v>17</v>
      </c>
      <c r="AB20" s="425">
        <v>18</v>
      </c>
      <c r="AC20" s="430">
        <f t="shared" si="6"/>
        <v>296</v>
      </c>
    </row>
    <row r="21" spans="1:30">
      <c r="A21" s="10"/>
      <c r="B21" s="144"/>
      <c r="C21" s="144"/>
      <c r="D21" s="144"/>
      <c r="E21" s="144"/>
      <c r="F21" s="144"/>
      <c r="G21" s="144"/>
      <c r="H21" s="144"/>
      <c r="I21" s="144"/>
      <c r="J21" s="144"/>
      <c r="K21" s="144"/>
      <c r="L21" s="144"/>
      <c r="M21" s="144"/>
      <c r="N21" s="11"/>
      <c r="O21" s="5"/>
      <c r="P21" s="12"/>
      <c r="Q21" s="145"/>
      <c r="R21" s="145"/>
      <c r="S21" s="145"/>
      <c r="T21" s="145"/>
      <c r="U21" s="145"/>
      <c r="V21" s="145"/>
      <c r="W21" s="145"/>
      <c r="X21" s="145"/>
      <c r="Y21" s="145"/>
      <c r="Z21" s="145"/>
      <c r="AA21" s="145"/>
      <c r="AB21" s="145"/>
      <c r="AC21" s="144"/>
    </row>
    <row r="22" spans="1:30" ht="13.5" customHeight="1">
      <c r="A22" s="747" t="s">
        <v>240</v>
      </c>
      <c r="B22" s="748"/>
      <c r="C22" s="748"/>
      <c r="D22" s="748"/>
      <c r="E22" s="748"/>
      <c r="F22" s="748"/>
      <c r="G22" s="748"/>
      <c r="H22" s="748"/>
      <c r="I22" s="748"/>
      <c r="J22" s="748"/>
      <c r="K22" s="748"/>
      <c r="L22" s="748"/>
      <c r="M22" s="748"/>
      <c r="N22" s="749"/>
      <c r="O22" s="5"/>
      <c r="P22" s="747" t="str">
        <f>+A22</f>
        <v>※2024年 第37週（9/9～9/15） 現在</v>
      </c>
      <c r="Q22" s="748"/>
      <c r="R22" s="748"/>
      <c r="S22" s="748"/>
      <c r="T22" s="748"/>
      <c r="U22" s="748"/>
      <c r="V22" s="748"/>
      <c r="W22" s="748"/>
      <c r="X22" s="748"/>
      <c r="Y22" s="748"/>
      <c r="Z22" s="748"/>
      <c r="AA22" s="748"/>
      <c r="AB22" s="748"/>
      <c r="AC22" s="749"/>
    </row>
    <row r="23" spans="1:30" ht="13.8" thickBot="1">
      <c r="A23" s="175" t="s">
        <v>41</v>
      </c>
      <c r="B23" s="5"/>
      <c r="C23" s="5"/>
      <c r="D23" s="5"/>
      <c r="E23" s="5"/>
      <c r="F23" s="5"/>
      <c r="G23" s="5" t="s">
        <v>17</v>
      </c>
      <c r="H23" s="5"/>
      <c r="I23" s="5"/>
      <c r="J23" s="5"/>
      <c r="K23" s="5"/>
      <c r="L23" s="5"/>
      <c r="M23" s="5"/>
      <c r="N23" s="14"/>
      <c r="O23" s="5"/>
      <c r="P23" s="176"/>
      <c r="Q23" s="5"/>
      <c r="R23" s="5"/>
      <c r="S23" s="5"/>
      <c r="T23" s="5"/>
      <c r="U23" s="5"/>
      <c r="V23" s="5"/>
      <c r="W23" s="5"/>
      <c r="X23" s="5"/>
      <c r="Y23" s="5"/>
      <c r="Z23" s="5"/>
      <c r="AA23" s="5"/>
      <c r="AB23" s="5"/>
      <c r="AC23" s="16"/>
    </row>
    <row r="24" spans="1:30" ht="33" customHeight="1" thickBot="1">
      <c r="A24" s="752" t="s">
        <v>177</v>
      </c>
      <c r="B24" s="753"/>
      <c r="C24" s="754"/>
      <c r="D24" s="750" t="s">
        <v>211</v>
      </c>
      <c r="E24" s="751"/>
      <c r="F24" s="5"/>
      <c r="G24" s="5" t="s">
        <v>17</v>
      </c>
      <c r="H24" s="5"/>
      <c r="I24" s="5"/>
      <c r="J24" s="5"/>
      <c r="K24" s="5"/>
      <c r="L24" s="5"/>
      <c r="M24" s="5"/>
      <c r="N24" s="14"/>
      <c r="O24" s="67" t="s">
        <v>17</v>
      </c>
      <c r="P24" s="93"/>
      <c r="Q24" s="435" t="s">
        <v>178</v>
      </c>
      <c r="R24" s="733" t="s">
        <v>206</v>
      </c>
      <c r="S24" s="734"/>
      <c r="T24" s="735"/>
      <c r="U24" s="5"/>
      <c r="V24" s="5"/>
      <c r="W24" s="5"/>
      <c r="X24" s="5"/>
      <c r="Y24" s="5"/>
      <c r="Z24" s="5"/>
      <c r="AA24" s="5"/>
      <c r="AB24" s="5"/>
      <c r="AC24" s="16"/>
    </row>
    <row r="25" spans="1:30" ht="15" customHeight="1">
      <c r="A25" s="13"/>
      <c r="B25" s="5"/>
      <c r="C25" s="5"/>
      <c r="D25" s="5" t="s">
        <v>3</v>
      </c>
      <c r="E25" s="5"/>
      <c r="F25" s="5"/>
      <c r="G25" s="5"/>
      <c r="H25" s="5"/>
      <c r="I25" s="5"/>
      <c r="J25" s="5"/>
      <c r="K25" s="5"/>
      <c r="L25" s="5"/>
      <c r="M25" s="5"/>
      <c r="N25" s="14"/>
      <c r="O25" s="67" t="s">
        <v>17</v>
      </c>
      <c r="P25" s="92"/>
      <c r="Q25" s="5"/>
      <c r="R25" s="5"/>
      <c r="S25" s="5"/>
      <c r="T25" s="5"/>
      <c r="U25" s="5"/>
      <c r="V25" s="5"/>
      <c r="W25" s="5"/>
      <c r="X25" s="5"/>
      <c r="Y25" s="5"/>
      <c r="Z25" s="5"/>
      <c r="AA25" s="5"/>
      <c r="AB25" s="5"/>
      <c r="AC25" s="16"/>
    </row>
    <row r="26" spans="1:30" ht="9" customHeight="1">
      <c r="A26" s="13"/>
      <c r="B26" s="5"/>
      <c r="C26" s="5"/>
      <c r="D26" s="5"/>
      <c r="E26" s="5"/>
      <c r="F26" s="5"/>
      <c r="G26" s="5"/>
      <c r="H26" s="5"/>
      <c r="I26" s="5"/>
      <c r="J26" s="5"/>
      <c r="K26" s="5"/>
      <c r="L26" s="5"/>
      <c r="M26" s="5"/>
      <c r="N26" s="14"/>
      <c r="O26" s="67" t="s">
        <v>17</v>
      </c>
      <c r="P26" s="15"/>
      <c r="Q26" s="5"/>
      <c r="R26" s="5"/>
      <c r="S26" s="5"/>
      <c r="T26" s="5"/>
      <c r="U26" s="5"/>
      <c r="V26" s="5"/>
      <c r="W26" s="5"/>
      <c r="X26" s="5"/>
      <c r="Y26" s="5"/>
      <c r="Z26" s="5"/>
      <c r="AA26" s="5"/>
      <c r="AB26" s="5"/>
      <c r="AC26" s="16"/>
    </row>
    <row r="27" spans="1:30">
      <c r="A27" s="13"/>
      <c r="B27" s="5"/>
      <c r="C27" s="5"/>
      <c r="D27" s="5"/>
      <c r="E27" s="5"/>
      <c r="F27" s="5"/>
      <c r="G27" s="5"/>
      <c r="H27" s="5"/>
      <c r="I27" s="5"/>
      <c r="J27" s="5"/>
      <c r="K27" s="5"/>
      <c r="L27" s="5"/>
      <c r="M27" s="5"/>
      <c r="N27" s="14"/>
      <c r="O27" s="5" t="s">
        <v>17</v>
      </c>
      <c r="P27" s="6"/>
      <c r="AC27" s="17"/>
    </row>
    <row r="28" spans="1:30">
      <c r="A28" s="13"/>
      <c r="B28" s="5"/>
      <c r="C28" s="5"/>
      <c r="D28" s="5"/>
      <c r="E28" s="5"/>
      <c r="F28" s="5"/>
      <c r="G28" s="5"/>
      <c r="H28" s="5"/>
      <c r="I28" s="5"/>
      <c r="J28" s="5"/>
      <c r="K28" s="5"/>
      <c r="L28" s="5"/>
      <c r="M28" s="5"/>
      <c r="N28" s="14"/>
      <c r="O28" s="5" t="s">
        <v>17</v>
      </c>
      <c r="P28" s="6"/>
      <c r="AC28" s="17"/>
    </row>
    <row r="29" spans="1:30">
      <c r="A29" s="13"/>
      <c r="B29" s="5"/>
      <c r="C29" s="5"/>
      <c r="D29" s="5"/>
      <c r="E29" s="5"/>
      <c r="F29" s="5"/>
      <c r="G29" s="5"/>
      <c r="H29" s="5"/>
      <c r="I29" s="5"/>
      <c r="J29" s="5"/>
      <c r="K29" s="5"/>
      <c r="L29" s="5"/>
      <c r="M29" s="5"/>
      <c r="N29" s="14"/>
      <c r="O29" s="5" t="s">
        <v>17</v>
      </c>
      <c r="P29" s="6"/>
      <c r="AC29" s="17"/>
      <c r="AD29" s="100"/>
    </row>
    <row r="30" spans="1:30">
      <c r="A30" s="13"/>
      <c r="B30" s="5"/>
      <c r="C30" s="5"/>
      <c r="D30" s="5"/>
      <c r="E30" s="5"/>
      <c r="F30" s="5"/>
      <c r="G30" s="5"/>
      <c r="H30" s="5"/>
      <c r="I30" s="5"/>
      <c r="J30" s="5"/>
      <c r="K30" s="5"/>
      <c r="L30" s="5"/>
      <c r="M30" s="5"/>
      <c r="N30" s="14"/>
      <c r="O30" s="5"/>
      <c r="P30" s="6"/>
      <c r="AC30" s="17"/>
    </row>
    <row r="31" spans="1:30" ht="21.6">
      <c r="A31" s="193" t="s">
        <v>179</v>
      </c>
      <c r="B31" s="5"/>
      <c r="C31" s="5"/>
      <c r="D31" s="5"/>
      <c r="E31" s="5"/>
      <c r="F31" s="5"/>
      <c r="G31" s="5"/>
      <c r="H31" s="5"/>
      <c r="I31" s="5"/>
      <c r="J31" s="5"/>
      <c r="K31" s="5"/>
      <c r="L31" s="5"/>
      <c r="M31" s="5"/>
      <c r="N31" s="14"/>
      <c r="O31" s="5"/>
      <c r="P31" s="6"/>
      <c r="AC31" s="17"/>
    </row>
    <row r="32" spans="1:30" ht="13.8" thickBot="1">
      <c r="A32" s="18"/>
      <c r="B32" s="19"/>
      <c r="C32" s="19"/>
      <c r="D32" s="19"/>
      <c r="E32" s="19"/>
      <c r="F32" s="19"/>
      <c r="G32" s="19"/>
      <c r="H32" s="19"/>
      <c r="I32" s="19"/>
      <c r="J32" s="19"/>
      <c r="K32" s="19"/>
      <c r="L32" s="19"/>
      <c r="M32" s="19"/>
      <c r="N32" s="20"/>
      <c r="O32" s="5"/>
      <c r="P32" s="21"/>
      <c r="Q32" s="22"/>
      <c r="R32" s="22"/>
      <c r="S32" s="22"/>
      <c r="T32" s="22"/>
      <c r="U32" s="22"/>
      <c r="V32" s="22"/>
      <c r="W32" s="22"/>
      <c r="X32" s="22"/>
      <c r="Y32" s="22"/>
      <c r="Z32" s="22"/>
      <c r="AA32" s="22"/>
      <c r="AB32" s="22"/>
      <c r="AC32" s="23"/>
    </row>
    <row r="33" spans="1:29">
      <c r="A33" s="436"/>
      <c r="C33" s="5"/>
      <c r="D33" s="5"/>
      <c r="E33" s="5"/>
      <c r="F33" s="5"/>
      <c r="G33" s="5"/>
      <c r="H33" s="5"/>
      <c r="I33" s="5"/>
      <c r="J33" s="5"/>
      <c r="K33" s="5"/>
      <c r="L33" s="5"/>
      <c r="M33" s="5"/>
      <c r="N33" s="5"/>
      <c r="O33" s="5"/>
    </row>
    <row r="34" spans="1:29">
      <c r="O34" s="5"/>
    </row>
    <row r="35" spans="1:29">
      <c r="K35" s="146" t="s">
        <v>3</v>
      </c>
      <c r="O35" s="5"/>
    </row>
    <row r="36" spans="1:29">
      <c r="O36" s="5"/>
    </row>
    <row r="37" spans="1:29">
      <c r="O37" s="5"/>
    </row>
    <row r="38" spans="1:29">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row>
    <row r="39" spans="1:29">
      <c r="Q39" s="75" t="s">
        <v>180</v>
      </c>
      <c r="R39" s="75"/>
      <c r="S39" s="75"/>
      <c r="T39" s="75"/>
      <c r="U39" s="75"/>
      <c r="V39" s="75"/>
      <c r="W39" s="75"/>
      <c r="X39" s="75"/>
    </row>
    <row r="40" spans="1:29">
      <c r="Q40" s="75" t="s">
        <v>181</v>
      </c>
      <c r="R40" s="75"/>
      <c r="S40" s="75"/>
      <c r="T40" s="75"/>
      <c r="U40" s="75"/>
      <c r="V40" s="75"/>
      <c r="W40" s="75"/>
      <c r="X40" s="75"/>
    </row>
  </sheetData>
  <mergeCells count="9">
    <mergeCell ref="R24:T24"/>
    <mergeCell ref="A1:N1"/>
    <mergeCell ref="P1:AC1"/>
    <mergeCell ref="A2:N2"/>
    <mergeCell ref="P2:AC2"/>
    <mergeCell ref="A22:N22"/>
    <mergeCell ref="P22:AC22"/>
    <mergeCell ref="D24:E24"/>
    <mergeCell ref="A24:C24"/>
  </mergeCells>
  <phoneticPr fontId="84"/>
  <pageMargins left="0.75" right="0.75" top="1" bottom="1" header="0.51200000000000001" footer="0.51200000000000001"/>
  <pageSetup paperSize="9" scale="44" orientation="portrait" horizontalDpi="1200" verticalDpi="12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96CDF-B498-48B9-BEC1-BF904EFF0737}">
  <sheetPr codeName="Sheet9">
    <tabColor rgb="FFFF0000"/>
  </sheetPr>
  <dimension ref="A1:G33"/>
  <sheetViews>
    <sheetView view="pageBreakPreview" topLeftCell="B1" zoomScaleNormal="112" zoomScaleSheetLayoutView="100" workbookViewId="0">
      <selection activeCell="C10" sqref="C10:D10"/>
    </sheetView>
  </sheetViews>
  <sheetFormatPr defaultColWidth="9" defaultRowHeight="13.2"/>
  <cols>
    <col min="1" max="1" width="5" style="1" customWidth="1"/>
    <col min="2" max="2" width="25.77734375" style="58" customWidth="1"/>
    <col min="3" max="3" width="69.109375" style="1" customWidth="1"/>
    <col min="4" max="4" width="109.88671875" style="1" customWidth="1"/>
    <col min="5" max="5" width="3.88671875" style="1" customWidth="1"/>
    <col min="6" max="16384" width="9" style="1"/>
  </cols>
  <sheetData>
    <row r="1" spans="1:7" ht="18.75" customHeight="1">
      <c r="B1" s="58" t="s">
        <v>126</v>
      </c>
      <c r="D1" s="538" t="str">
        <f>+D23</f>
        <v>対前週
インフルエンザ 　     　     23%   増加
新型コロナウイルス       -17% 　減少</v>
      </c>
    </row>
    <row r="2" spans="1:7" ht="17.25" customHeight="1" thickBot="1">
      <c r="B2" t="s">
        <v>216</v>
      </c>
      <c r="D2" s="760"/>
      <c r="E2" s="761"/>
    </row>
    <row r="3" spans="1:7" ht="16.5" customHeight="1" thickBot="1">
      <c r="B3" s="350" t="s">
        <v>127</v>
      </c>
      <c r="C3" s="351" t="s">
        <v>128</v>
      </c>
      <c r="D3" s="83" t="s">
        <v>129</v>
      </c>
    </row>
    <row r="4" spans="1:7" ht="17.25" customHeight="1" thickBot="1">
      <c r="B4" s="352" t="s">
        <v>130</v>
      </c>
      <c r="C4" s="353" t="s">
        <v>217</v>
      </c>
      <c r="D4" s="59"/>
    </row>
    <row r="5" spans="1:7" ht="17.25" customHeight="1">
      <c r="B5" s="762" t="s">
        <v>131</v>
      </c>
      <c r="C5" s="765" t="s">
        <v>132</v>
      </c>
      <c r="D5" s="766"/>
    </row>
    <row r="6" spans="1:7" ht="19.2" customHeight="1">
      <c r="B6" s="763"/>
      <c r="C6" s="767" t="s">
        <v>133</v>
      </c>
      <c r="D6" s="768"/>
      <c r="G6" s="94"/>
    </row>
    <row r="7" spans="1:7" ht="19.95" customHeight="1">
      <c r="B7" s="763"/>
      <c r="C7" s="111" t="s">
        <v>134</v>
      </c>
      <c r="D7" s="112"/>
      <c r="G7" s="94"/>
    </row>
    <row r="8" spans="1:7" ht="25.2" customHeight="1" thickBot="1">
      <c r="B8" s="764"/>
      <c r="C8" s="96" t="s">
        <v>135</v>
      </c>
      <c r="D8" s="95"/>
      <c r="G8" s="94"/>
    </row>
    <row r="9" spans="1:7" ht="46.2" customHeight="1" thickBot="1">
      <c r="B9" s="354" t="s">
        <v>136</v>
      </c>
      <c r="C9" s="769" t="s">
        <v>218</v>
      </c>
      <c r="D9" s="770"/>
    </row>
    <row r="10" spans="1:7" ht="83.4" customHeight="1" thickBot="1">
      <c r="B10" s="355" t="s">
        <v>137</v>
      </c>
      <c r="C10" s="771" t="s">
        <v>219</v>
      </c>
      <c r="D10" s="772"/>
    </row>
    <row r="11" spans="1:7" ht="63" customHeight="1" thickBot="1">
      <c r="B11" s="60"/>
      <c r="C11" s="356" t="s">
        <v>220</v>
      </c>
      <c r="D11" s="357" t="s">
        <v>221</v>
      </c>
      <c r="F11" s="1" t="s">
        <v>17</v>
      </c>
    </row>
    <row r="12" spans="1:7" ht="37.950000000000003" customHeight="1" thickBot="1">
      <c r="B12" s="354" t="s">
        <v>223</v>
      </c>
      <c r="C12" s="771" t="s">
        <v>222</v>
      </c>
      <c r="D12" s="772"/>
    </row>
    <row r="13" spans="1:7" ht="93" customHeight="1" thickBot="1">
      <c r="B13" s="358" t="s">
        <v>138</v>
      </c>
      <c r="C13" s="359" t="s">
        <v>224</v>
      </c>
      <c r="D13" s="360" t="s">
        <v>225</v>
      </c>
      <c r="F13" t="s">
        <v>3</v>
      </c>
    </row>
    <row r="14" spans="1:7" ht="102.6" customHeight="1" thickBot="1">
      <c r="A14" t="s">
        <v>41</v>
      </c>
      <c r="B14" s="361" t="s">
        <v>139</v>
      </c>
      <c r="C14" s="758" t="s">
        <v>226</v>
      </c>
      <c r="D14" s="759"/>
    </row>
    <row r="15" spans="1:7" ht="17.25" customHeight="1"/>
    <row r="16" spans="1:7" ht="17.25" customHeight="1">
      <c r="B16" s="755" t="s">
        <v>140</v>
      </c>
      <c r="C16" s="174"/>
      <c r="D16" s="1" t="s">
        <v>41</v>
      </c>
    </row>
    <row r="17" spans="2:5">
      <c r="B17" s="755"/>
      <c r="C17"/>
    </row>
    <row r="18" spans="2:5">
      <c r="B18" s="755"/>
      <c r="E18" s="1" t="s">
        <v>17</v>
      </c>
    </row>
    <row r="19" spans="2:5">
      <c r="B19" s="755"/>
    </row>
    <row r="20" spans="2:5">
      <c r="B20" s="755"/>
    </row>
    <row r="21" spans="2:5" ht="16.2">
      <c r="B21" s="755"/>
      <c r="D21" s="243" t="s">
        <v>141</v>
      </c>
    </row>
    <row r="22" spans="2:5">
      <c r="B22" s="755"/>
    </row>
    <row r="23" spans="2:5">
      <c r="B23" s="755"/>
      <c r="D23" s="756" t="s">
        <v>228</v>
      </c>
    </row>
    <row r="24" spans="2:5">
      <c r="B24" s="755"/>
      <c r="D24" s="757"/>
    </row>
    <row r="25" spans="2:5">
      <c r="B25" s="755"/>
      <c r="D25" s="757"/>
    </row>
    <row r="26" spans="2:5">
      <c r="B26" s="755"/>
      <c r="D26" s="757"/>
    </row>
    <row r="27" spans="2:5">
      <c r="B27" s="755"/>
      <c r="D27" s="757"/>
    </row>
    <row r="28" spans="2:5">
      <c r="B28" s="755"/>
    </row>
    <row r="29" spans="2:5">
      <c r="B29" s="755"/>
      <c r="D29" s="1" t="s">
        <v>41</v>
      </c>
    </row>
    <row r="30" spans="2:5">
      <c r="B30" s="755"/>
      <c r="D30" s="1" t="s">
        <v>41</v>
      </c>
    </row>
    <row r="31" spans="2:5">
      <c r="B31" s="755"/>
    </row>
    <row r="32" spans="2:5">
      <c r="B32" s="755"/>
    </row>
    <row r="33" spans="2:2">
      <c r="B33" s="755"/>
    </row>
  </sheetData>
  <mergeCells count="10">
    <mergeCell ref="B16:B33"/>
    <mergeCell ref="D23:D27"/>
    <mergeCell ref="C14:D14"/>
    <mergeCell ref="D2:E2"/>
    <mergeCell ref="B5:B8"/>
    <mergeCell ref="C5:D5"/>
    <mergeCell ref="C6:D6"/>
    <mergeCell ref="C9:D9"/>
    <mergeCell ref="C10:D10"/>
    <mergeCell ref="C12:D12"/>
  </mergeCells>
  <phoneticPr fontId="84"/>
  <hyperlinks>
    <hyperlink ref="C6" r:id="rId1" location="h2_1" xr:uid="{B5E764AE-5943-4A97-AD1C-025941C051BF}"/>
  </hyperlinks>
  <pageMargins left="0.7" right="0.7" top="0.75" bottom="0.75" header="0.3" footer="0.3"/>
  <pageSetup paperSize="9" scale="42" orientation="portrait" horizontalDpi="1200" verticalDpi="1200" r:id="rId2"/>
  <headerFooter alignWithMargins="0"/>
  <colBreaks count="1" manualBreakCount="1">
    <brk id="4"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55"/>
  <sheetViews>
    <sheetView view="pageBreakPreview" zoomScale="110" zoomScaleNormal="100" zoomScaleSheetLayoutView="110" workbookViewId="0">
      <selection activeCell="G5" sqref="G5"/>
    </sheetView>
  </sheetViews>
  <sheetFormatPr defaultColWidth="9" defaultRowHeight="13.2"/>
  <cols>
    <col min="1" max="1" width="21.33203125" style="28" customWidth="1"/>
    <col min="2" max="2" width="19.88671875" style="28" customWidth="1"/>
    <col min="3" max="3" width="91.6640625" style="156" customWidth="1"/>
    <col min="4" max="4" width="14.44140625" style="29" customWidth="1"/>
    <col min="5" max="5" width="13.6640625" style="29" customWidth="1"/>
    <col min="6" max="6" width="13.88671875" style="1" customWidth="1"/>
    <col min="7" max="7" width="58.6640625" style="1" customWidth="1"/>
    <col min="8" max="10" width="9" style="1"/>
    <col min="11" max="11" width="14.109375" style="1" customWidth="1"/>
    <col min="12" max="16384" width="9" style="1"/>
  </cols>
  <sheetData>
    <row r="1" spans="1:5" ht="44.25" customHeight="1">
      <c r="A1" s="437" t="s">
        <v>243</v>
      </c>
      <c r="B1" s="462" t="s">
        <v>205</v>
      </c>
      <c r="C1" s="438" t="s">
        <v>448</v>
      </c>
      <c r="D1" s="439" t="s">
        <v>182</v>
      </c>
      <c r="E1" s="440" t="s">
        <v>183</v>
      </c>
    </row>
    <row r="2" spans="1:5" ht="23.4" customHeight="1">
      <c r="A2" s="484" t="s">
        <v>207</v>
      </c>
      <c r="B2" s="485" t="s">
        <v>284</v>
      </c>
      <c r="C2" s="486" t="s">
        <v>293</v>
      </c>
      <c r="D2" s="487">
        <v>45554</v>
      </c>
      <c r="E2" s="488">
        <v>45555</v>
      </c>
    </row>
    <row r="3" spans="1:5" ht="23.4" customHeight="1">
      <c r="A3" s="523" t="s">
        <v>207</v>
      </c>
      <c r="B3" s="524" t="s">
        <v>285</v>
      </c>
      <c r="C3" s="525" t="s">
        <v>294</v>
      </c>
      <c r="D3" s="526">
        <v>45554</v>
      </c>
      <c r="E3" s="557">
        <v>45555</v>
      </c>
    </row>
    <row r="4" spans="1:5" ht="23.4" customHeight="1">
      <c r="A4" s="528" t="s">
        <v>207</v>
      </c>
      <c r="B4" s="529" t="s">
        <v>286</v>
      </c>
      <c r="C4" s="530" t="s">
        <v>295</v>
      </c>
      <c r="D4" s="531">
        <v>45554</v>
      </c>
      <c r="E4" s="532">
        <v>45555</v>
      </c>
    </row>
    <row r="5" spans="1:5" ht="23.4" customHeight="1">
      <c r="A5" s="523" t="s">
        <v>250</v>
      </c>
      <c r="B5" s="524" t="s">
        <v>287</v>
      </c>
      <c r="C5" s="525" t="s">
        <v>288</v>
      </c>
      <c r="D5" s="526">
        <v>45391</v>
      </c>
      <c r="E5" s="527">
        <v>45555</v>
      </c>
    </row>
    <row r="6" spans="1:5" ht="23.4" customHeight="1">
      <c r="A6" s="528" t="s">
        <v>208</v>
      </c>
      <c r="B6" s="529" t="s">
        <v>289</v>
      </c>
      <c r="C6" s="530" t="s">
        <v>296</v>
      </c>
      <c r="D6" s="531">
        <v>45553</v>
      </c>
      <c r="E6" s="532">
        <v>45554</v>
      </c>
    </row>
    <row r="7" spans="1:5" ht="23.4" customHeight="1">
      <c r="A7" s="563" t="s">
        <v>208</v>
      </c>
      <c r="B7" s="564" t="s">
        <v>290</v>
      </c>
      <c r="C7" s="565" t="s">
        <v>297</v>
      </c>
      <c r="D7" s="566">
        <v>45553</v>
      </c>
      <c r="E7" s="567">
        <v>45554</v>
      </c>
    </row>
    <row r="8" spans="1:5" ht="23.4" customHeight="1">
      <c r="A8" s="533" t="s">
        <v>207</v>
      </c>
      <c r="B8" s="534" t="s">
        <v>230</v>
      </c>
      <c r="C8" s="535" t="s">
        <v>298</v>
      </c>
      <c r="D8" s="536">
        <v>45553</v>
      </c>
      <c r="E8" s="537">
        <v>45553</v>
      </c>
    </row>
    <row r="9" spans="1:5" ht="23.4" customHeight="1">
      <c r="A9" s="533" t="s">
        <v>207</v>
      </c>
      <c r="B9" s="534" t="s">
        <v>284</v>
      </c>
      <c r="C9" s="535" t="s">
        <v>299</v>
      </c>
      <c r="D9" s="536">
        <v>45553</v>
      </c>
      <c r="E9" s="537">
        <v>45553</v>
      </c>
    </row>
    <row r="10" spans="1:5" ht="23.4" customHeight="1">
      <c r="A10" s="533" t="s">
        <v>208</v>
      </c>
      <c r="B10" s="534" t="s">
        <v>291</v>
      </c>
      <c r="C10" s="535" t="s">
        <v>300</v>
      </c>
      <c r="D10" s="536">
        <v>45553</v>
      </c>
      <c r="E10" s="537">
        <v>45553</v>
      </c>
    </row>
    <row r="11" spans="1:5" ht="23.4" customHeight="1">
      <c r="A11" s="523" t="s">
        <v>207</v>
      </c>
      <c r="B11" s="524" t="s">
        <v>292</v>
      </c>
      <c r="C11" s="525" t="s">
        <v>301</v>
      </c>
      <c r="D11" s="526">
        <v>45553</v>
      </c>
      <c r="E11" s="527">
        <v>45553</v>
      </c>
    </row>
    <row r="12" spans="1:5" ht="23.4" customHeight="1">
      <c r="A12" s="523" t="s">
        <v>207</v>
      </c>
      <c r="B12" s="524" t="s">
        <v>272</v>
      </c>
      <c r="C12" s="525" t="s">
        <v>302</v>
      </c>
      <c r="D12" s="526">
        <v>45553</v>
      </c>
      <c r="E12" s="527">
        <v>45553</v>
      </c>
    </row>
    <row r="13" spans="1:5" ht="23.4" customHeight="1">
      <c r="A13" s="518" t="s">
        <v>207</v>
      </c>
      <c r="B13" s="519" t="s">
        <v>273</v>
      </c>
      <c r="C13" s="520" t="s">
        <v>303</v>
      </c>
      <c r="D13" s="521">
        <v>45553</v>
      </c>
      <c r="E13" s="522">
        <v>45553</v>
      </c>
    </row>
    <row r="14" spans="1:5" ht="23.4" customHeight="1">
      <c r="A14" s="484" t="s">
        <v>207</v>
      </c>
      <c r="B14" s="485" t="s">
        <v>229</v>
      </c>
      <c r="C14" s="486" t="s">
        <v>304</v>
      </c>
      <c r="D14" s="487">
        <v>45553</v>
      </c>
      <c r="E14" s="488">
        <v>45553</v>
      </c>
    </row>
    <row r="15" spans="1:5" ht="23.4" customHeight="1">
      <c r="A15" s="484" t="s">
        <v>207</v>
      </c>
      <c r="B15" s="485" t="s">
        <v>274</v>
      </c>
      <c r="C15" s="486" t="s">
        <v>305</v>
      </c>
      <c r="D15" s="487">
        <v>45553</v>
      </c>
      <c r="E15" s="488">
        <v>45553</v>
      </c>
    </row>
    <row r="16" spans="1:5" ht="23.4" customHeight="1">
      <c r="A16" s="484" t="s">
        <v>208</v>
      </c>
      <c r="B16" s="485" t="s">
        <v>275</v>
      </c>
      <c r="C16" s="486" t="s">
        <v>306</v>
      </c>
      <c r="D16" s="487">
        <v>45553</v>
      </c>
      <c r="E16" s="488">
        <v>45553</v>
      </c>
    </row>
    <row r="17" spans="1:5" ht="23.4" customHeight="1">
      <c r="A17" s="494" t="s">
        <v>207</v>
      </c>
      <c r="B17" s="495" t="s">
        <v>276</v>
      </c>
      <c r="C17" s="496" t="s">
        <v>307</v>
      </c>
      <c r="D17" s="497">
        <v>45552</v>
      </c>
      <c r="E17" s="498">
        <v>45553</v>
      </c>
    </row>
    <row r="18" spans="1:5" ht="23.4" customHeight="1">
      <c r="A18" s="489" t="s">
        <v>207</v>
      </c>
      <c r="B18" s="490" t="s">
        <v>277</v>
      </c>
      <c r="C18" s="491" t="s">
        <v>308</v>
      </c>
      <c r="D18" s="492">
        <v>45552</v>
      </c>
      <c r="E18" s="493">
        <v>45553</v>
      </c>
    </row>
    <row r="19" spans="1:5" ht="23.4" customHeight="1">
      <c r="A19" s="489" t="s">
        <v>207</v>
      </c>
      <c r="B19" s="490" t="s">
        <v>278</v>
      </c>
      <c r="C19" s="491" t="s">
        <v>279</v>
      </c>
      <c r="D19" s="492">
        <v>45552</v>
      </c>
      <c r="E19" s="493">
        <v>45552</v>
      </c>
    </row>
    <row r="20" spans="1:5" ht="23.4" customHeight="1">
      <c r="A20" s="553" t="s">
        <v>207</v>
      </c>
      <c r="B20" s="554" t="s">
        <v>280</v>
      </c>
      <c r="C20" s="555" t="s">
        <v>281</v>
      </c>
      <c r="D20" s="556">
        <v>45552</v>
      </c>
      <c r="E20" s="557">
        <v>45552</v>
      </c>
    </row>
    <row r="21" spans="1:5" ht="23.4" customHeight="1">
      <c r="A21" s="489" t="s">
        <v>207</v>
      </c>
      <c r="B21" s="490" t="s">
        <v>282</v>
      </c>
      <c r="C21" s="491" t="s">
        <v>283</v>
      </c>
      <c r="D21" s="492">
        <v>45552</v>
      </c>
      <c r="E21" s="493">
        <v>45552</v>
      </c>
    </row>
    <row r="22" spans="1:5" ht="23.4" customHeight="1">
      <c r="A22" s="558" t="s">
        <v>207</v>
      </c>
      <c r="B22" s="559" t="s">
        <v>253</v>
      </c>
      <c r="C22" s="560" t="s">
        <v>254</v>
      </c>
      <c r="D22" s="561">
        <v>45551</v>
      </c>
      <c r="E22" s="562">
        <v>45552</v>
      </c>
    </row>
    <row r="23" spans="1:5" ht="23.4" customHeight="1">
      <c r="A23" s="518" t="s">
        <v>207</v>
      </c>
      <c r="B23" s="519" t="s">
        <v>255</v>
      </c>
      <c r="C23" s="520" t="s">
        <v>256</v>
      </c>
      <c r="D23" s="521">
        <v>45550</v>
      </c>
      <c r="E23" s="522">
        <v>45552</v>
      </c>
    </row>
    <row r="24" spans="1:5" ht="23.4" customHeight="1">
      <c r="A24" s="507" t="s">
        <v>208</v>
      </c>
      <c r="B24" s="508" t="s">
        <v>257</v>
      </c>
      <c r="C24" s="509" t="s">
        <v>258</v>
      </c>
      <c r="D24" s="510">
        <v>45550</v>
      </c>
      <c r="E24" s="511">
        <v>45552</v>
      </c>
    </row>
    <row r="25" spans="1:5" ht="23.4" customHeight="1">
      <c r="A25" s="494" t="s">
        <v>207</v>
      </c>
      <c r="B25" s="495" t="s">
        <v>259</v>
      </c>
      <c r="C25" s="496" t="s">
        <v>260</v>
      </c>
      <c r="D25" s="497">
        <v>45549</v>
      </c>
      <c r="E25" s="498">
        <v>45552</v>
      </c>
    </row>
    <row r="26" spans="1:5" ht="23.4" customHeight="1">
      <c r="A26" s="569" t="s">
        <v>207</v>
      </c>
      <c r="B26" s="570" t="s">
        <v>261</v>
      </c>
      <c r="C26" s="571" t="s">
        <v>262</v>
      </c>
      <c r="D26" s="572">
        <v>45549</v>
      </c>
      <c r="E26" s="573">
        <v>45552</v>
      </c>
    </row>
    <row r="27" spans="1:5" ht="23.4" customHeight="1">
      <c r="A27" s="484" t="s">
        <v>207</v>
      </c>
      <c r="B27" s="485" t="s">
        <v>230</v>
      </c>
      <c r="C27" s="486" t="s">
        <v>263</v>
      </c>
      <c r="D27" s="487">
        <v>45548</v>
      </c>
      <c r="E27" s="488">
        <v>45552</v>
      </c>
    </row>
    <row r="28" spans="1:5" ht="23.4" customHeight="1">
      <c r="A28" s="507" t="s">
        <v>207</v>
      </c>
      <c r="B28" s="508" t="s">
        <v>264</v>
      </c>
      <c r="C28" s="509" t="s">
        <v>265</v>
      </c>
      <c r="D28" s="510">
        <v>45548</v>
      </c>
      <c r="E28" s="511">
        <v>45552</v>
      </c>
    </row>
    <row r="29" spans="1:5" ht="23.4" customHeight="1">
      <c r="A29" s="569" t="s">
        <v>207</v>
      </c>
      <c r="B29" s="570" t="s">
        <v>266</v>
      </c>
      <c r="C29" s="571" t="s">
        <v>267</v>
      </c>
      <c r="D29" s="572">
        <v>45548</v>
      </c>
      <c r="E29" s="573">
        <v>45552</v>
      </c>
    </row>
    <row r="30" spans="1:5" ht="23.4" customHeight="1">
      <c r="A30" s="533" t="s">
        <v>207</v>
      </c>
      <c r="B30" s="534" t="s">
        <v>268</v>
      </c>
      <c r="C30" s="535" t="s">
        <v>269</v>
      </c>
      <c r="D30" s="536">
        <v>45548</v>
      </c>
      <c r="E30" s="493">
        <v>45552</v>
      </c>
    </row>
    <row r="31" spans="1:5" ht="23.4" customHeight="1">
      <c r="A31" s="528" t="s">
        <v>213</v>
      </c>
      <c r="B31" s="529" t="s">
        <v>270</v>
      </c>
      <c r="C31" s="530" t="s">
        <v>271</v>
      </c>
      <c r="D31" s="531">
        <v>45548</v>
      </c>
      <c r="E31" s="562">
        <v>45552</v>
      </c>
    </row>
    <row r="32" spans="1:5" ht="23.4" customHeight="1">
      <c r="A32" s="563" t="s">
        <v>207</v>
      </c>
      <c r="B32" s="564" t="s">
        <v>244</v>
      </c>
      <c r="C32" s="565" t="s">
        <v>245</v>
      </c>
      <c r="D32" s="566">
        <v>45548</v>
      </c>
      <c r="E32" s="568">
        <v>45552</v>
      </c>
    </row>
    <row r="33" spans="1:11" ht="23.4" customHeight="1">
      <c r="A33" s="563" t="s">
        <v>207</v>
      </c>
      <c r="B33" s="564" t="s">
        <v>246</v>
      </c>
      <c r="C33" s="565" t="s">
        <v>247</v>
      </c>
      <c r="D33" s="566">
        <v>45548</v>
      </c>
      <c r="E33" s="568">
        <v>45552</v>
      </c>
    </row>
    <row r="34" spans="1:11" ht="23.4" customHeight="1">
      <c r="A34" s="523" t="s">
        <v>207</v>
      </c>
      <c r="B34" s="524" t="s">
        <v>248</v>
      </c>
      <c r="C34" s="525" t="s">
        <v>249</v>
      </c>
      <c r="D34" s="526">
        <v>45548</v>
      </c>
      <c r="E34" s="557">
        <v>45552</v>
      </c>
    </row>
    <row r="35" spans="1:11" ht="23.4" customHeight="1">
      <c r="A35" s="569" t="s">
        <v>250</v>
      </c>
      <c r="B35" s="570" t="s">
        <v>251</v>
      </c>
      <c r="C35" s="571" t="s">
        <v>252</v>
      </c>
      <c r="D35" s="572">
        <v>45548</v>
      </c>
      <c r="E35" s="573">
        <v>45552</v>
      </c>
    </row>
    <row r="36" spans="1:11" ht="23.4" customHeight="1">
      <c r="A36" s="518"/>
      <c r="B36" s="519"/>
      <c r="C36" s="520"/>
      <c r="D36" s="521"/>
      <c r="E36" s="522"/>
    </row>
    <row r="37" spans="1:11" ht="23.4" customHeight="1">
      <c r="A37" s="518"/>
      <c r="B37" s="519"/>
      <c r="C37" s="520"/>
      <c r="D37" s="521"/>
      <c r="E37" s="522"/>
    </row>
    <row r="38" spans="1:11" s="65" customFormat="1" ht="24" hidden="1" customHeight="1">
      <c r="A38" s="289"/>
      <c r="B38" s="289"/>
      <c r="C38" s="65" t="s">
        <v>184</v>
      </c>
      <c r="D38" s="464" t="s">
        <v>203</v>
      </c>
      <c r="E38" s="464" t="s">
        <v>204</v>
      </c>
    </row>
    <row r="39" spans="1:11" ht="20.25" customHeight="1">
      <c r="A39" s="25"/>
      <c r="B39" s="26"/>
      <c r="C39" s="441" t="s">
        <v>185</v>
      </c>
      <c r="D39" s="463"/>
      <c r="E39" s="463"/>
      <c r="J39" s="77"/>
      <c r="K39" s="77"/>
    </row>
    <row r="40" spans="1:11" ht="20.25" customHeight="1">
      <c r="A40" s="281" t="s">
        <v>186</v>
      </c>
      <c r="B40" s="282">
        <v>34</v>
      </c>
      <c r="C40" s="154"/>
      <c r="D40" s="27"/>
      <c r="E40" s="27"/>
      <c r="J40" s="77"/>
      <c r="K40" s="77"/>
    </row>
    <row r="41" spans="1:11" ht="20.25" customHeight="1">
      <c r="A41" s="179"/>
      <c r="B41" s="267"/>
      <c r="C41" s="154"/>
      <c r="D41" s="27"/>
      <c r="E41" s="27"/>
      <c r="J41" s="77"/>
      <c r="K41" s="77"/>
    </row>
    <row r="42" spans="1:11" ht="20.25" customHeight="1">
      <c r="A42" s="1"/>
      <c r="B42" s="1"/>
      <c r="C42" s="268"/>
      <c r="D42" s="180"/>
      <c r="E42" s="180"/>
      <c r="J42" s="77"/>
      <c r="K42" s="77"/>
    </row>
    <row r="43" spans="1:11">
      <c r="A43" s="155" t="s">
        <v>187</v>
      </c>
      <c r="B43" s="155"/>
      <c r="C43" s="288"/>
      <c r="D43" s="181"/>
      <c r="E43" s="181"/>
    </row>
    <row r="44" spans="1:11">
      <c r="A44" s="773" t="s">
        <v>188</v>
      </c>
      <c r="B44" s="773"/>
      <c r="C44" s="774"/>
      <c r="D44" s="182"/>
      <c r="E44" s="182"/>
    </row>
    <row r="49" s="1" customFormat="1"/>
    <row r="50" s="1" customFormat="1"/>
    <row r="51" s="1" customFormat="1"/>
    <row r="52" s="1" customFormat="1"/>
    <row r="53" s="1" customFormat="1"/>
    <row r="54" s="1" customFormat="1"/>
    <row r="55" s="1" customFormat="1"/>
  </sheetData>
  <autoFilter ref="A1:E37" xr:uid="{00000000-0001-0000-0800-000000000000}"/>
  <mergeCells count="1">
    <mergeCell ref="A44:C44"/>
  </mergeCells>
  <phoneticPr fontId="29"/>
  <printOptions horizontalCentered="1" verticalCentered="1"/>
  <pageMargins left="0.64" right="0.39" top="0.98425196850393704" bottom="0.7" header="0.51181102362204722" footer="0.51181102362204722"/>
  <pageSetup paperSize="9" scale="28" orientation="landscape" horizontalDpi="300" verticalDpi="300" r:id="rId1"/>
  <headerFooter alignWithMargins="0"/>
  <colBreaks count="1" manualBreakCount="1">
    <brk id="5" max="29"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ヘッドライン</vt:lpstr>
      <vt:lpstr>スポンサー公告</vt:lpstr>
      <vt:lpstr>37　ノロウイルス関連情報 </vt:lpstr>
      <vt:lpstr>37  衛生訓話</vt:lpstr>
      <vt:lpstr>37　食中毒記事等 </vt:lpstr>
      <vt:lpstr>37 海外情報</vt:lpstr>
      <vt:lpstr>37　感染症統計</vt:lpstr>
      <vt:lpstr>35　感染症情報</vt:lpstr>
      <vt:lpstr>37　食品回収</vt:lpstr>
      <vt:lpstr>Sheet1</vt:lpstr>
      <vt:lpstr>37　食品表示</vt:lpstr>
      <vt:lpstr>37　 残留農薬など</vt:lpstr>
      <vt:lpstr>'35　感染症情報'!Print_Area</vt:lpstr>
      <vt:lpstr>'37  衛生訓話'!Print_Area</vt:lpstr>
      <vt:lpstr>'37　 残留農薬など'!Print_Area</vt:lpstr>
      <vt:lpstr>'37　ノロウイルス関連情報 '!Print_Area</vt:lpstr>
      <vt:lpstr>'37 海外情報'!Print_Area</vt:lpstr>
      <vt:lpstr>'37　感染症統計'!Print_Area</vt:lpstr>
      <vt:lpstr>'37　食中毒記事等 '!Print_Area</vt:lpstr>
      <vt:lpstr>'37　食品回収'!Print_Area</vt:lpstr>
      <vt:lpstr>'37　食品表示'!Print_Area</vt:lpstr>
      <vt:lpstr>スポンサー公告!Print_Area</vt:lpstr>
      <vt:lpstr>'37　食中毒記事等 '!Print_Titles</vt:lpstr>
      <vt:lpstr>'37　食品表示'!Print_Titles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2017-11-10T10:38:10Z</dcterms:created>
  <dcterms:modified xsi:type="dcterms:W3CDTF">2024-09-22T05:39:17Z</dcterms:modified>
  <cp:category/>
  <cp:contentStatus/>
</cp:coreProperties>
</file>