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hidePivotFieldList="1"/>
  <xr:revisionPtr revIDLastSave="539" documentId="8_{36903809-4B38-47F6-A7AE-BEDE18CFF441}" xr6:coauthVersionLast="47" xr6:coauthVersionMax="47" xr10:uidLastSave="{05025A2E-4A31-4972-8D73-5DB130BD7409}"/>
  <bookViews>
    <workbookView xWindow="-108" yWindow="-108" windowWidth="23256" windowHeight="12456" tabRatio="615" firstSheet="1" activeTab="2" xr2:uid="{00000000-000D-0000-FFFF-FFFF00000000}"/>
  </bookViews>
  <sheets>
    <sheet name="ヘッドライン" sheetId="78" state="hidden" r:id="rId1"/>
    <sheet name="スポンサー公告" sheetId="188" r:id="rId2"/>
    <sheet name="36　ノロウイルス関連情報 " sheetId="101" r:id="rId3"/>
    <sheet name="36  衛生訓話 " sheetId="196" r:id="rId4"/>
    <sheet name="36　食中毒記事等 " sheetId="29" r:id="rId5"/>
    <sheet name="36 海外情報" sheetId="123" r:id="rId6"/>
    <sheet name="36　感染症統計" sheetId="125" r:id="rId7"/>
    <sheet name="35　感染症情報" sheetId="124" r:id="rId8"/>
    <sheet name="36　食品回収" sheetId="60" r:id="rId9"/>
    <sheet name="Sheet1" sheetId="170" state="hidden" r:id="rId10"/>
    <sheet name="36　食品表示" sheetId="156" r:id="rId11"/>
    <sheet name="36  残留農薬など" sheetId="34" r:id="rId12"/>
  </sheets>
  <definedNames>
    <definedName name="_xlnm._FilterDatabase" localSheetId="2" hidden="1">'36　ノロウイルス関連情報 '!$A$22:$G$75</definedName>
    <definedName name="_xlnm._FilterDatabase" localSheetId="4" hidden="1">'36　食中毒記事等 '!$A$1:$D$1</definedName>
    <definedName name="_xlnm._FilterDatabase" localSheetId="8" hidden="1">'36　食品回収'!$A$1:$E$34</definedName>
    <definedName name="_xlnm._FilterDatabase" localSheetId="10" hidden="1">'36　食品表示'!$A$1:$C$1</definedName>
    <definedName name="_xlnm.Print_Area" localSheetId="7">'35　感染症情報'!$A$1:$D$33</definedName>
    <definedName name="_xlnm.Print_Area" localSheetId="3">'36  衛生訓話 '!$A$1:$N$26</definedName>
    <definedName name="_xlnm.Print_Area" localSheetId="11">'36  残留農薬など'!$A$1:$N$17</definedName>
    <definedName name="_xlnm.Print_Area" localSheetId="2">'36　ノロウイルス関連情報 '!$A$1:$N$84</definedName>
    <definedName name="_xlnm.Print_Area" localSheetId="5">'36 海外情報'!$A$1:$C$43</definedName>
    <definedName name="_xlnm.Print_Area" localSheetId="6">'36　感染症統計'!$A$1:$AC$38</definedName>
    <definedName name="_xlnm.Print_Area" localSheetId="4">'36　食中毒記事等 '!$A$1:$D$58</definedName>
    <definedName name="_xlnm.Print_Area" localSheetId="8">'36　食品回収'!$A$1:$E$42</definedName>
    <definedName name="_xlnm.Print_Area" localSheetId="10">'36　食品表示'!$A$1:$C$24</definedName>
    <definedName name="_xlnm.Print_Area" localSheetId="1">スポンサー公告!$A$1:$U$70</definedName>
    <definedName name="_xlnm.Print_Titles" localSheetId="4">'36　食中毒記事等 '!$1:$1</definedName>
    <definedName name="_xlnm.Print_Titles" localSheetId="10">'36　食品表示'!$1:$1</definedName>
    <definedName name="x__Hlk12648929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78" l="1"/>
  <c r="B13" i="78"/>
  <c r="B18" i="78"/>
  <c r="I4" i="125"/>
  <c r="J4" i="125"/>
  <c r="X4" i="125"/>
  <c r="Y4" i="125"/>
  <c r="D1" i="124" l="1"/>
  <c r="G24" i="101"/>
  <c r="G25" i="101"/>
  <c r="B25" i="101" s="1"/>
  <c r="G26" i="101"/>
  <c r="B26" i="101" s="1"/>
  <c r="G27" i="101"/>
  <c r="B27" i="101" s="1"/>
  <c r="G28" i="101"/>
  <c r="B28" i="101" s="1"/>
  <c r="G29" i="101"/>
  <c r="B29" i="101" s="1"/>
  <c r="G30" i="101"/>
  <c r="B30" i="101" s="1"/>
  <c r="G31" i="101"/>
  <c r="B31" i="101" s="1"/>
  <c r="G32" i="101"/>
  <c r="B32" i="101" s="1"/>
  <c r="G33" i="101"/>
  <c r="B33" i="101" s="1"/>
  <c r="G34" i="101"/>
  <c r="B34" i="101" s="1"/>
  <c r="G35" i="101"/>
  <c r="B35" i="101" s="1"/>
  <c r="G36" i="101"/>
  <c r="B36" i="101" s="1"/>
  <c r="G37" i="101"/>
  <c r="B37" i="101" s="1"/>
  <c r="G38" i="101"/>
  <c r="B38" i="101" s="1"/>
  <c r="G39" i="101"/>
  <c r="B39" i="101" s="1"/>
  <c r="G40" i="101"/>
  <c r="B40" i="101" s="1"/>
  <c r="G41" i="101"/>
  <c r="B41" i="101" s="1"/>
  <c r="G42" i="101"/>
  <c r="B42" i="101" s="1"/>
  <c r="G43" i="101"/>
  <c r="B43" i="101" s="1"/>
  <c r="G44" i="101"/>
  <c r="B44" i="101" s="1"/>
  <c r="G45" i="101"/>
  <c r="B45" i="101" s="1"/>
  <c r="G46" i="101"/>
  <c r="B46" i="101" s="1"/>
  <c r="G47" i="101"/>
  <c r="B47" i="101" s="1"/>
  <c r="G48" i="101"/>
  <c r="B48" i="101" s="1"/>
  <c r="G49" i="101"/>
  <c r="B49" i="101" s="1"/>
  <c r="G50" i="101"/>
  <c r="B50" i="101" s="1"/>
  <c r="G51" i="101"/>
  <c r="B51" i="101" s="1"/>
  <c r="G52" i="101"/>
  <c r="B52" i="101" s="1"/>
  <c r="G53" i="101"/>
  <c r="B53" i="101" s="1"/>
  <c r="G54" i="101"/>
  <c r="B54" i="101" s="1"/>
  <c r="G55" i="101"/>
  <c r="B55" i="101" s="1"/>
  <c r="G56" i="101"/>
  <c r="B56" i="101" s="1"/>
  <c r="G57" i="101"/>
  <c r="B57" i="101" s="1"/>
  <c r="G58" i="101"/>
  <c r="B58" i="101" s="1"/>
  <c r="G59" i="101"/>
  <c r="B59" i="101" s="1"/>
  <c r="G60" i="101"/>
  <c r="B60" i="101" s="1"/>
  <c r="G61" i="101"/>
  <c r="B61" i="101" s="1"/>
  <c r="G62" i="101"/>
  <c r="B62" i="101" s="1"/>
  <c r="G63" i="101"/>
  <c r="B63" i="101" s="1"/>
  <c r="G64" i="101"/>
  <c r="B64" i="101" s="1"/>
  <c r="G65" i="101"/>
  <c r="B65" i="101" s="1"/>
  <c r="G66" i="101"/>
  <c r="B66" i="101" s="1"/>
  <c r="G67" i="101"/>
  <c r="B67" i="101" s="1"/>
  <c r="G68" i="101"/>
  <c r="B68" i="101" s="1"/>
  <c r="G69" i="101"/>
  <c r="G70" i="101"/>
  <c r="B70" i="101" s="1"/>
  <c r="G23" i="101"/>
  <c r="M71" i="101"/>
  <c r="N71" i="101"/>
  <c r="G75" i="101"/>
  <c r="G74" i="101"/>
  <c r="G73" i="101"/>
  <c r="B10" i="78"/>
  <c r="H4" i="125"/>
  <c r="W4" i="125"/>
  <c r="N12" i="170"/>
  <c r="M75" i="101" l="1"/>
  <c r="B17" i="78"/>
  <c r="B16" i="78" l="1"/>
  <c r="B15" i="78"/>
  <c r="M3" i="170" l="1"/>
  <c r="U4" i="125" l="1"/>
  <c r="V4" i="125"/>
  <c r="O19" i="170" l="1"/>
  <c r="P19" i="170"/>
  <c r="Q19" i="170"/>
  <c r="R19" i="170"/>
  <c r="S19" i="170"/>
  <c r="N19" i="170"/>
  <c r="O12" i="170"/>
  <c r="P12" i="170"/>
  <c r="Q12" i="170"/>
  <c r="R12" i="170"/>
  <c r="S12" i="170"/>
  <c r="R24" i="170" l="1"/>
  <c r="P24" i="170"/>
  <c r="O24" i="170"/>
  <c r="S24" i="170"/>
  <c r="Q24" i="170"/>
  <c r="N24" i="170"/>
  <c r="B14" i="78"/>
  <c r="G4" i="170" l="1"/>
  <c r="E4" i="170"/>
  <c r="J4" i="170"/>
  <c r="F4" i="170"/>
  <c r="D4" i="170"/>
  <c r="I4" i="170"/>
  <c r="H4" i="170"/>
  <c r="T4" i="125"/>
  <c r="D4" i="125" l="1"/>
  <c r="Q4" i="125" l="1"/>
  <c r="B4" i="125"/>
  <c r="N8" i="125" l="1"/>
  <c r="AC8" i="125"/>
  <c r="B11" i="78" l="1"/>
  <c r="N9" i="125" l="1"/>
  <c r="N10" i="125"/>
  <c r="Z4" i="125" l="1"/>
  <c r="K4" i="125"/>
  <c r="G11" i="78" l="1"/>
  <c r="F4" i="125" l="1"/>
  <c r="E4" i="125"/>
  <c r="B24" i="101" l="1"/>
  <c r="R4" i="125" l="1"/>
  <c r="S4" i="125"/>
  <c r="AA4" i="125"/>
  <c r="AB4" i="125"/>
  <c r="C4" i="125"/>
  <c r="G4" i="125"/>
  <c r="L4" i="125"/>
  <c r="M4" i="125"/>
  <c r="P22" i="125" l="1"/>
  <c r="AC20" i="125"/>
  <c r="N20" i="125"/>
  <c r="AC19" i="125"/>
  <c r="N19" i="125"/>
  <c r="AC18" i="125"/>
  <c r="N18" i="125"/>
  <c r="AC17" i="125"/>
  <c r="N17" i="125"/>
  <c r="AC16" i="125"/>
  <c r="N16" i="125"/>
  <c r="AC15" i="125"/>
  <c r="N15" i="125"/>
  <c r="AC14" i="125"/>
  <c r="N14" i="125"/>
  <c r="AC13" i="125"/>
  <c r="N13" i="125"/>
  <c r="AC12" i="125"/>
  <c r="N12" i="125"/>
  <c r="AC11" i="125"/>
  <c r="N11" i="125"/>
  <c r="AC10" i="125"/>
  <c r="AC9" i="125"/>
  <c r="P4" i="125"/>
  <c r="AC4" i="125" l="1"/>
  <c r="N4" i="125"/>
  <c r="B23" i="101"/>
  <c r="F11" i="78" l="1"/>
  <c r="I74" i="101" l="1"/>
  <c r="I73" i="101"/>
  <c r="H11" i="78" s="1"/>
  <c r="K75" i="101"/>
  <c r="F75" i="10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9" authorId="0" shapeId="0" xr:uid="{C274F3AF-2F43-4CFC-B5B5-D182602AA288}">
      <text>
        <r>
          <rPr>
            <b/>
            <sz val="9"/>
            <color indexed="81"/>
            <rFont val="ＭＳ Ｐゴシック"/>
            <family val="3"/>
            <charset val="128"/>
          </rPr>
          <t>作成者:</t>
        </r>
        <r>
          <rPr>
            <sz val="9"/>
            <color indexed="81"/>
            <rFont val="ＭＳ Ｐゴシック"/>
            <family val="3"/>
            <charset val="128"/>
          </rPr>
          <t xml:space="preserve">
コロナ流行時期</t>
        </r>
      </text>
    </comment>
  </commentList>
</comments>
</file>

<file path=xl/sharedStrings.xml><?xml version="1.0" encoding="utf-8"?>
<sst xmlns="http://schemas.openxmlformats.org/spreadsheetml/2006/main" count="658" uniqueCount="449">
  <si>
    <t>皆様  週刊情報2024-10(9)を配信いたします</t>
    <phoneticPr fontId="5"/>
  </si>
  <si>
    <t>l</t>
    <phoneticPr fontId="32"/>
  </si>
  <si>
    <t>　　　　◆商業的目的を理由とする無断転用を禁止します</t>
    <phoneticPr fontId="5"/>
  </si>
  <si>
    <t xml:space="preserve"> </t>
    <phoneticPr fontId="5"/>
  </si>
  <si>
    <t>　　　　フード・セーフティー　http://www7b.biglobe.ne.jp/~food-safty/　　更新2023/12/10</t>
    <phoneticPr fontId="5"/>
  </si>
  <si>
    <t>　　　　◆配信停止・お客様情報の変更◆ 本メールへの返信でご連絡ください</t>
    <phoneticPr fontId="5"/>
  </si>
  <si>
    <t xml:space="preserve">　　週刊情報の概要 </t>
    <phoneticPr fontId="5"/>
  </si>
  <si>
    <t>************************************************************************</t>
    <phoneticPr fontId="5"/>
  </si>
  <si>
    <t>1.　食中毒</t>
    <rPh sb="3" eb="6">
      <t>ショクチュウドク</t>
    </rPh>
    <phoneticPr fontId="32"/>
  </si>
  <si>
    <t>2.　ノロウイルス</t>
    <phoneticPr fontId="32"/>
  </si>
  <si>
    <t xml:space="preserve"> 全国指数</t>
    <phoneticPr fontId="5"/>
  </si>
  <si>
    <t xml:space="preserve">3．残留農薬等  　　         </t>
    <phoneticPr fontId="5"/>
  </si>
  <si>
    <t xml:space="preserve">4．食品表示 　　   　      </t>
    <phoneticPr fontId="5"/>
  </si>
  <si>
    <t>5．海外情報              　</t>
    <phoneticPr fontId="5"/>
  </si>
  <si>
    <t>　　　　　　　　　　　　　=+'44　海外情報'!B18</t>
    <phoneticPr fontId="5"/>
  </si>
  <si>
    <t>　</t>
    <phoneticPr fontId="32"/>
  </si>
  <si>
    <t xml:space="preserve">6．感染症統計        </t>
    <phoneticPr fontId="5"/>
  </si>
  <si>
    <t>　</t>
    <phoneticPr fontId="5"/>
  </si>
  <si>
    <t>7．感染症情報       　    　</t>
    <phoneticPr fontId="5"/>
  </si>
  <si>
    <t>8．衛生訓話</t>
    <rPh sb="2" eb="4">
      <t>エイセイ</t>
    </rPh>
    <rPh sb="4" eb="6">
      <t>クンワ</t>
    </rPh>
    <phoneticPr fontId="5"/>
  </si>
  <si>
    <t>9．スポンサー広告</t>
    <rPh sb="7" eb="9">
      <t>コウコク</t>
    </rPh>
    <phoneticPr fontId="5"/>
  </si>
  <si>
    <t>　</t>
  </si>
  <si>
    <t>以下に貼り付け</t>
    <rPh sb="0" eb="2">
      <t>イカ</t>
    </rPh>
    <rPh sb="3" eb="4">
      <t>ハ</t>
    </rPh>
    <rPh sb="5" eb="6">
      <t>ツ</t>
    </rPh>
    <phoneticPr fontId="5"/>
  </si>
  <si>
    <t xml:space="preserve"> </t>
    <phoneticPr fontId="32"/>
  </si>
  <si>
    <t>飲食店で食中毒が発生したらどうなる？実際に起こりうるトラブル</t>
  </si>
  <si>
    <t>トップページ ＞ 食中毒が発生したらどうなる</t>
  </si>
  <si>
    <t>食中毒の危険性はどこでもあるもの</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</si>
  <si>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2"/>
  </si>
  <si>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</si>
  <si>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</si>
  <si>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</si>
  <si>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2"/>
  </si>
  <si>
    <t>保健所の検査が入る</t>
  </si>
  <si>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2"/>
  </si>
  <si>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</si>
  <si>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</si>
  <si>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2"/>
  </si>
  <si>
    <t>原因を知って予防することが重要</t>
  </si>
  <si>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2"/>
  </si>
  <si>
    <t>ノロウイルス指数平年同等　散発事故発生</t>
    <rPh sb="6" eb="8">
      <t>シスウ</t>
    </rPh>
    <rPh sb="8" eb="10">
      <t>ヘイネン</t>
    </rPh>
    <rPh sb="10" eb="12">
      <t>ドウトウ</t>
    </rPh>
    <rPh sb="13" eb="15">
      <t>サンパツ</t>
    </rPh>
    <rPh sb="15" eb="17">
      <t>ジコ</t>
    </rPh>
    <rPh sb="17" eb="19">
      <t>ハッセイ</t>
    </rPh>
    <phoneticPr fontId="5"/>
  </si>
  <si>
    <t>出典:東京都感染症情報センター</t>
    <rPh sb="0" eb="2">
      <t>シュッテン</t>
    </rPh>
    <rPh sb="3" eb="6">
      <t>トウキョウト</t>
    </rPh>
    <rPh sb="6" eb="9">
      <t>カンセンショウ</t>
    </rPh>
    <rPh sb="9" eb="11">
      <t>ジョウホウ</t>
    </rPh>
    <phoneticPr fontId="5"/>
  </si>
  <si>
    <t xml:space="preserve"> </t>
    <phoneticPr fontId="84"/>
  </si>
  <si>
    <t>　　　　レベル5</t>
    <phoneticPr fontId="5"/>
  </si>
  <si>
    <t>　　　　レベル4</t>
    <phoneticPr fontId="5"/>
  </si>
  <si>
    <t>　　　　レベル3</t>
    <phoneticPr fontId="5"/>
  </si>
  <si>
    <r>
      <t xml:space="preserve">　    </t>
    </r>
    <r>
      <rPr>
        <sz val="9"/>
        <rFont val="ＭＳ Ｐゴシック"/>
        <family val="3"/>
        <charset val="128"/>
      </rPr>
      <t>レベル2</t>
    </r>
    <phoneticPr fontId="5"/>
  </si>
  <si>
    <r>
      <t xml:space="preserve">       </t>
    </r>
    <r>
      <rPr>
        <sz val="9"/>
        <rFont val="ＭＳ Ｐゴシック"/>
        <family val="3"/>
        <charset val="128"/>
      </rPr>
      <t xml:space="preserve"> レベル1</t>
    </r>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</si>
  <si>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</si>
  <si>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</si>
  <si>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</si>
  <si>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</si>
  <si>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</si>
  <si>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</si>
  <si>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</si>
  <si>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</si>
  <si>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</si>
  <si>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</si>
  <si>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</si>
  <si>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</si>
  <si>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r>
      <t>大量発症事故（業種／内容）　　</t>
    </r>
    <r>
      <rPr>
        <b/>
        <sz val="12"/>
        <color indexed="53"/>
        <rFont val="ＭＳ Ｐゴシック"/>
        <family val="3"/>
        <charset val="128"/>
      </rPr>
      <t>今週 　, 　</t>
    </r>
    <r>
      <rPr>
        <b/>
        <sz val="12"/>
        <rFont val="ＭＳ Ｐゴシック"/>
        <family val="3"/>
        <charset val="128"/>
      </rPr>
      <t>先週</t>
    </r>
    <rPh sb="0" eb="2">
      <t>タイリョウ</t>
    </rPh>
    <rPh sb="2" eb="4">
      <t>ハッショウ</t>
    </rPh>
    <rPh sb="4" eb="6">
      <t>ジコ</t>
    </rPh>
    <rPh sb="7" eb="9">
      <t>ギョウシュ</t>
    </rPh>
    <rPh sb="10" eb="12">
      <t>ナイヨウ</t>
    </rPh>
    <rPh sb="15" eb="17">
      <t>コンシュウ</t>
    </rPh>
    <rPh sb="22" eb="24">
      <t>センシュウ</t>
    </rPh>
    <phoneticPr fontId="5"/>
  </si>
  <si>
    <t>ニュースソース</t>
  </si>
  <si>
    <t>日時</t>
    <rPh sb="0" eb="2">
      <t>ニチジ</t>
    </rPh>
    <phoneticPr fontId="5"/>
  </si>
  <si>
    <t>北海道</t>
  </si>
  <si>
    <t>北海道</t>
    <rPh sb="0" eb="3">
      <t>ホッカイドウ</t>
    </rPh>
    <phoneticPr fontId="84"/>
  </si>
  <si>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</si>
  <si>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</si>
  <si>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</si>
  <si>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</si>
  <si>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</si>
  <si>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</si>
  <si>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</si>
  <si>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</si>
  <si>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</si>
  <si>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</si>
  <si>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</si>
  <si>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</si>
  <si>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</si>
  <si>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</si>
  <si>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</si>
  <si>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</si>
  <si>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</si>
  <si>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</si>
  <si>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</si>
  <si>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</si>
  <si>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</si>
  <si>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</si>
  <si>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</si>
  <si>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</si>
  <si>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</si>
  <si>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</si>
  <si>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</si>
  <si>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</si>
  <si>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</si>
  <si>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</si>
  <si>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</si>
  <si>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</si>
  <si>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</si>
  <si>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</si>
  <si>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</si>
  <si>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</si>
  <si>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</si>
  <si>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</si>
  <si>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</si>
  <si>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</si>
  <si>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</si>
  <si>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</si>
  <si>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</si>
  <si>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</si>
  <si>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</si>
  <si>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</si>
  <si>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今週</t>
    <rPh sb="0" eb="2">
      <t>コンシュウ</t>
    </rPh>
    <phoneticPr fontId="5"/>
  </si>
  <si>
    <t>管理レベル「1」　</t>
    <phoneticPr fontId="5"/>
  </si>
  <si>
    <t>先週に比べて全国平均は</t>
    <phoneticPr fontId="5"/>
  </si>
  <si>
    <t>　：先週より</t>
  </si>
  <si>
    <t>東京都は</t>
  </si>
  <si>
    <t>　：先週より</t>
    <phoneticPr fontId="5"/>
  </si>
  <si>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</si>
  <si>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</si>
  <si>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</si>
  <si>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県内で流行・食中毒原因が一件以上報告される
定点観測値が2.00を超える
5.00未満</t>
    <rPh sb="41" eb="43">
      <t>ミマン</t>
    </rPh>
    <phoneticPr fontId="84"/>
  </si>
  <si>
    <t>【情報共有】　週間・情報収集/情報共有は月一回以上
【体調管理】従業員の健康チェックは続ける</t>
    <phoneticPr fontId="84"/>
  </si>
  <si>
    <t>　　　　　　　　　　　　　　　　　　　　　　　　　　　　　　　　　　　　</t>
    <phoneticPr fontId="5"/>
  </si>
  <si>
    <t>毎週　　ひとつ　　覚えていきましょう</t>
    <phoneticPr fontId="5"/>
  </si>
  <si>
    <t>発生</t>
    <rPh sb="0" eb="2">
      <t>ハッセイ</t>
    </rPh>
    <phoneticPr fontId="5"/>
  </si>
  <si>
    <t>ソース</t>
    <phoneticPr fontId="5"/>
  </si>
  <si>
    <t>日付</t>
    <rPh sb="0" eb="2">
      <t>ヒヅケ</t>
    </rPh>
    <phoneticPr fontId="5"/>
  </si>
  <si>
    <t xml:space="preserve">                        </t>
    <phoneticPr fontId="5"/>
  </si>
  <si>
    <t>1類感染症</t>
  </si>
  <si>
    <t>報告なし</t>
    <rPh sb="0" eb="2">
      <t>ホウコク</t>
    </rPh>
    <phoneticPr fontId="5"/>
  </si>
  <si>
    <t xml:space="preserve">
</t>
    <phoneticPr fontId="84"/>
  </si>
  <si>
    <t>2類感染症</t>
    <phoneticPr fontId="5"/>
  </si>
  <si>
    <t>指定感染症 新型コロナウイルス感染症</t>
    <phoneticPr fontId="5"/>
  </si>
  <si>
    <t>厚生労働省：国内の発生状況など
https://www.mhlw.go.jp/stf/covid-19/kokunainohasseijoukyou.html#h2_1
厚生労働省：データからわかる－新型コロナウイルス感染症情報－
https：//covid19.mhlw.go.jp/</t>
    <phoneticPr fontId="84"/>
  </si>
  <si>
    <t>https://www.mhlw.go.jp/stf/covid-19/kokunainohasseijoukyou.html#h2_1</t>
    <phoneticPr fontId="84"/>
  </si>
  <si>
    <t>厚生労働省：データからわかる－新型コロナウイルス感染症情報－</t>
    <phoneticPr fontId="84"/>
  </si>
  <si>
    <t>https：//covid19.mhlw.go.jp/</t>
    <phoneticPr fontId="84"/>
  </si>
  <si>
    <t>3類感染症</t>
    <phoneticPr fontId="5"/>
  </si>
  <si>
    <t>腸管出血性大腸菌感染症</t>
    <phoneticPr fontId="5"/>
  </si>
  <si>
    <t>4類感染症</t>
    <phoneticPr fontId="84"/>
  </si>
  <si>
    <t>5類感染症</t>
    <phoneticPr fontId="5"/>
  </si>
  <si>
    <t>インフルエンザ
と
新型コロナ</t>
    <rPh sb="10" eb="12">
      <t>シンガタ</t>
    </rPh>
    <phoneticPr fontId="84"/>
  </si>
  <si>
    <t>注意</t>
    <rPh sb="0" eb="2">
      <t>チュウイ</t>
    </rPh>
    <phoneticPr fontId="84"/>
  </si>
  <si>
    <t>国・地域</t>
    <rPh sb="0" eb="1">
      <t>クニ</t>
    </rPh>
    <rPh sb="2" eb="4">
      <t>チイキ</t>
    </rPh>
    <phoneticPr fontId="5"/>
  </si>
  <si>
    <t>※2024年 第24週（6/10～6/16） 現在</t>
    <rPh sb="5" eb="6">
      <t>ネン</t>
    </rPh>
    <rPh sb="7" eb="8">
      <t>ダイ</t>
    </rPh>
    <rPh sb="10" eb="11">
      <t>シュウ</t>
    </rPh>
    <rPh sb="23" eb="25">
      <t>ゲンザイ</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</si>
  <si>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</si>
  <si>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t xml:space="preserve"> </t>
    <phoneticPr fontId="15"/>
  </si>
  <si>
    <r>
      <t>全国 報告数推移　　　　　　</t>
    </r>
    <r>
      <rPr>
        <b/>
        <sz val="11"/>
        <rFont val="ＭＳ Ｐゴシック"/>
        <family val="3"/>
        <charset val="128"/>
      </rPr>
      <t>届出患者数（人）</t>
    </r>
    <rPh sb="14" eb="16">
      <t>トドケデ</t>
    </rPh>
    <rPh sb="16" eb="19">
      <t>カンジャスウ</t>
    </rPh>
    <rPh sb="20" eb="21">
      <t>ニン</t>
    </rPh>
    <phoneticPr fontId="5"/>
  </si>
  <si>
    <t>1月</t>
    <rPh sb="1" eb="2">
      <t>ガツ</t>
    </rPh>
    <phoneticPr fontId="84"/>
  </si>
  <si>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</si>
  <si>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</si>
  <si>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</si>
  <si>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</si>
  <si>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</si>
  <si>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</si>
  <si>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</si>
  <si>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</si>
  <si>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</si>
  <si>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</si>
  <si>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</si>
  <si>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</si>
  <si>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</si>
  <si>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84"/>
  </si>
  <si>
    <t>2024年</t>
    <rPh sb="4" eb="5">
      <t>ネン</t>
    </rPh>
    <phoneticPr fontId="84"/>
  </si>
  <si>
    <t>2023年</t>
    <phoneticPr fontId="5"/>
  </si>
  <si>
    <t>2022年</t>
    <phoneticPr fontId="5"/>
  </si>
  <si>
    <t>2021年</t>
  </si>
  <si>
    <t>2020年</t>
    <phoneticPr fontId="5"/>
  </si>
  <si>
    <t>2019年</t>
    <phoneticPr fontId="5"/>
  </si>
  <si>
    <t>2019年</t>
    <rPh sb="4" eb="5">
      <t>ネン</t>
    </rPh>
    <phoneticPr fontId="5"/>
  </si>
  <si>
    <t>2018年</t>
    <phoneticPr fontId="5"/>
  </si>
  <si>
    <t>2017年</t>
    <phoneticPr fontId="5"/>
  </si>
  <si>
    <t>2016年</t>
    <phoneticPr fontId="5"/>
  </si>
  <si>
    <t>2015年</t>
    <phoneticPr fontId="5"/>
  </si>
  <si>
    <t>2014年</t>
    <phoneticPr fontId="5"/>
  </si>
  <si>
    <t>2013年</t>
    <phoneticPr fontId="5"/>
  </si>
  <si>
    <t>2012年</t>
    <phoneticPr fontId="5"/>
  </si>
  <si>
    <t>2011年</t>
  </si>
  <si>
    <t>腸管出血性大腸菌</t>
    <rPh sb="0" eb="2">
      <t>チョウカン</t>
    </rPh>
    <rPh sb="2" eb="5">
      <t>シュッケツセイ</t>
    </rPh>
    <rPh sb="5" eb="8">
      <t>ダイチョウキン</t>
    </rPh>
    <phoneticPr fontId="5"/>
  </si>
  <si>
    <t>赤痢</t>
    <rPh sb="0" eb="2">
      <t>セキリ</t>
    </rPh>
    <phoneticPr fontId="5"/>
  </si>
  <si>
    <t>※2023年 第11週（3/13～3/19）  現在</t>
    <phoneticPr fontId="84"/>
  </si>
  <si>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</si>
  <si>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</si>
  <si>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発表</t>
    <rPh sb="0" eb="2">
      <t>ハッピョウ</t>
    </rPh>
    <phoneticPr fontId="5"/>
  </si>
  <si>
    <t>掲載日</t>
    <rPh sb="0" eb="3">
      <t>ケイサイビ</t>
    </rPh>
    <phoneticPr fontId="5"/>
  </si>
  <si>
    <t>　</t>
    <phoneticPr fontId="29"/>
  </si>
  <si>
    <r>
      <rPr>
        <sz val="11"/>
        <color rgb="FFFFC000"/>
        <rFont val="ＭＳ Ｐゴシック"/>
        <family val="3"/>
        <charset val="128"/>
        <scheme val="minor"/>
      </rPr>
      <t xml:space="preserve">  ■</t>
    </r>
    <r>
      <rPr>
        <sz val="9"/>
        <color theme="1"/>
        <rFont val="ＭＳ Ｐゴシック"/>
        <family val="3"/>
        <charset val="128"/>
        <scheme val="minor"/>
      </rPr>
      <t>賞味消費期限</t>
    </r>
    <r>
      <rPr>
        <sz val="11"/>
        <color theme="1"/>
        <rFont val="ＭＳ Ｐゴシック"/>
        <family val="3"/>
        <charset val="128"/>
        <scheme val="minor"/>
      </rPr>
      <t>　</t>
    </r>
    <r>
      <rPr>
        <sz val="11"/>
        <color rgb="FF6EF729"/>
        <rFont val="ＭＳ Ｐゴシック"/>
        <family val="3"/>
        <charset val="128"/>
        <scheme val="minor"/>
      </rPr>
      <t>■</t>
    </r>
    <r>
      <rPr>
        <sz val="9"/>
        <color theme="1"/>
        <rFont val="ＭＳ Ｐゴシック"/>
        <family val="3"/>
        <charset val="128"/>
        <scheme val="minor"/>
      </rPr>
      <t>アレルギー</t>
    </r>
    <r>
      <rPr>
        <sz val="11"/>
        <color theme="5" tint="0.39997558519241921"/>
        <rFont val="ＭＳ Ｐゴシック"/>
        <family val="3"/>
        <charset val="128"/>
        <scheme val="minor"/>
      </rPr>
      <t>■</t>
    </r>
    <r>
      <rPr>
        <sz val="8"/>
        <color theme="1"/>
        <rFont val="ＭＳ Ｐゴシック"/>
        <family val="3"/>
        <charset val="128"/>
        <scheme val="minor"/>
      </rPr>
      <t>残留添加物・農薬</t>
    </r>
    <r>
      <rPr>
        <sz val="11"/>
        <color theme="1"/>
        <rFont val="ＭＳ Ｐゴシック"/>
        <family val="3"/>
        <charset val="128"/>
        <scheme val="minor"/>
      </rPr>
      <t xml:space="preserve">  </t>
    </r>
    <r>
      <rPr>
        <sz val="11"/>
        <color theme="0" tint="-0.14999847407452621"/>
        <rFont val="ＭＳ Ｐゴシック"/>
        <family val="3"/>
        <charset val="128"/>
        <scheme val="minor"/>
      </rPr>
      <t>■</t>
    </r>
    <r>
      <rPr>
        <sz val="11"/>
        <color theme="1"/>
        <rFont val="ＭＳ Ｐゴシック"/>
        <family val="3"/>
        <charset val="128"/>
        <scheme val="minor"/>
      </rPr>
      <t>異物　</t>
    </r>
    <r>
      <rPr>
        <sz val="11"/>
        <color theme="7" tint="0.39997558519241921"/>
        <rFont val="ＭＳ Ｐゴシック"/>
        <family val="3"/>
        <charset val="128"/>
        <scheme val="minor"/>
      </rPr>
      <t>　■</t>
    </r>
    <r>
      <rPr>
        <sz val="11"/>
        <color theme="1"/>
        <rFont val="ＭＳ Ｐゴシック"/>
        <family val="3"/>
        <charset val="128"/>
        <scheme val="minor"/>
      </rPr>
      <t>細菌　　</t>
    </r>
    <r>
      <rPr>
        <sz val="11"/>
        <color indexed="40"/>
        <rFont val="ＭＳ Ｐゴシック"/>
        <family val="3"/>
        <charset val="128"/>
        <scheme val="minor"/>
      </rPr>
      <t>■</t>
    </r>
    <r>
      <rPr>
        <sz val="11"/>
        <color theme="1"/>
        <rFont val="ＭＳ Ｐゴシック"/>
        <family val="3"/>
        <charset val="128"/>
        <scheme val="minor"/>
      </rPr>
      <t>表示ミス     □</t>
    </r>
    <r>
      <rPr>
        <b/>
        <sz val="11"/>
        <color theme="1"/>
        <rFont val="ＭＳ Ｐゴシック"/>
        <family val="3"/>
        <charset val="128"/>
        <scheme val="minor"/>
      </rPr>
      <t>その他</t>
    </r>
    <phoneticPr fontId="5"/>
  </si>
  <si>
    <t>計</t>
    <rPh sb="0" eb="1">
      <t>ケイ</t>
    </rPh>
    <phoneticPr fontId="29"/>
  </si>
  <si>
    <t>注意　本件は「リコールプラス」「リコールナビ」のホームページより引用しています。詳細に関してはリンク先ＨＰよりご確認ください。</t>
    <rPh sb="0" eb="2">
      <t>チュウイ</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</si>
  <si>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</si>
  <si>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賞味</t>
    <rPh sb="0" eb="2">
      <t>ショウミ</t>
    </rPh>
    <phoneticPr fontId="84"/>
  </si>
  <si>
    <t>アレルゲン</t>
    <phoneticPr fontId="84"/>
  </si>
  <si>
    <t>残留</t>
    <rPh sb="0" eb="2">
      <t>ザンリュウ</t>
    </rPh>
    <phoneticPr fontId="84"/>
  </si>
  <si>
    <t>異物</t>
    <rPh sb="0" eb="2">
      <t>イブツ</t>
    </rPh>
    <phoneticPr fontId="84"/>
  </si>
  <si>
    <t>細菌</t>
    <rPh sb="0" eb="2">
      <t>サイキン</t>
    </rPh>
    <phoneticPr fontId="84"/>
  </si>
  <si>
    <t>表示</t>
    <rPh sb="0" eb="2">
      <t>ヒョウジ</t>
    </rPh>
    <phoneticPr fontId="84"/>
  </si>
  <si>
    <t>その他</t>
    <rPh sb="2" eb="3">
      <t>タ</t>
    </rPh>
    <phoneticPr fontId="84"/>
  </si>
  <si>
    <t>インフルエンザ新型</t>
    <rPh sb="7" eb="9">
      <t>シンガタ</t>
    </rPh>
    <phoneticPr fontId="84"/>
  </si>
  <si>
    <t>コロナウイルス感染症</t>
    <rPh sb="7" eb="10">
      <t>カンセンショウ</t>
    </rPh>
    <phoneticPr fontId="84"/>
  </si>
  <si>
    <t>報告数</t>
    <rPh sb="0" eb="3">
      <t>ホウコクスウ</t>
    </rPh>
    <phoneticPr fontId="84"/>
  </si>
  <si>
    <t>総数</t>
    <rPh sb="0" eb="2">
      <t>ソウスウ</t>
    </rPh>
    <phoneticPr fontId="84"/>
  </si>
  <si>
    <t>男性</t>
    <rPh sb="0" eb="2">
      <t>ダンセイ</t>
    </rPh>
    <phoneticPr fontId="84"/>
  </si>
  <si>
    <t>女性</t>
    <rPh sb="0" eb="2">
      <t>ジョセイ</t>
    </rPh>
    <phoneticPr fontId="84"/>
  </si>
  <si>
    <t>なお、情報提供ページは提供者側により短期間で削除される場合もあります。予めご了解ください。</t>
    <phoneticPr fontId="5"/>
  </si>
  <si>
    <t>列1</t>
    <phoneticPr fontId="29"/>
  </si>
  <si>
    <t>列2</t>
    <phoneticPr fontId="29"/>
  </si>
  <si>
    <t xml:space="preserve">業者
 </t>
    <rPh sb="0" eb="2">
      <t>ギョウシャ</t>
    </rPh>
    <phoneticPr fontId="5"/>
  </si>
  <si>
    <t>急増注意</t>
    <rPh sb="0" eb="2">
      <t>キュウゾウ</t>
    </rPh>
    <rPh sb="2" eb="4">
      <t>チュウイ</t>
    </rPh>
    <phoneticPr fontId="5"/>
  </si>
  <si>
    <t>回収＆返金</t>
  </si>
  <si>
    <t>回収＆返金/交換</t>
  </si>
  <si>
    <t>ライフコーポレー...</t>
  </si>
  <si>
    <t>（最近５年間の週値の比較） ノロウイルスの感染周期は4年ですね　2024年は警戒年度です</t>
    <rPh sb="1" eb="3">
      <t>サイキン</t>
    </rPh>
    <rPh sb="3" eb="6">
      <t>ゴネンカン</t>
    </rPh>
    <rPh sb="7" eb="8">
      <t>シュウ</t>
    </rPh>
    <rPh sb="8" eb="9">
      <t>アタイ</t>
    </rPh>
    <rPh sb="10" eb="12">
      <t>ヒカク</t>
    </rPh>
    <rPh sb="21" eb="25">
      <t>カンセンシュウキ</t>
    </rPh>
    <rPh sb="27" eb="28">
      <t>ネン</t>
    </rPh>
    <rPh sb="36" eb="37">
      <t>ネン</t>
    </rPh>
    <rPh sb="38" eb="42">
      <t>ケイカイネンド</t>
    </rPh>
    <phoneticPr fontId="5"/>
  </si>
  <si>
    <t>★数年間では、平均的比率でノロウイルス継続</t>
    <rPh sb="0" eb="21">
      <t>ヘイキンテキヒリツケイゾク</t>
    </rPh>
    <phoneticPr fontId="5"/>
  </si>
  <si>
    <t>例年並み</t>
    <rPh sb="0" eb="2">
      <t>レイネン</t>
    </rPh>
    <rPh sb="2" eb="3">
      <t>ナ</t>
    </rPh>
    <phoneticPr fontId="84"/>
  </si>
  <si>
    <t>　</t>
    <phoneticPr fontId="84"/>
  </si>
  <si>
    <t>ユニー</t>
  </si>
  <si>
    <t>回収＆交換</t>
  </si>
  <si>
    <t>くすもと食品</t>
  </si>
  <si>
    <t>2024年第34週</t>
    <rPh sb="4" eb="5">
      <t>ネン</t>
    </rPh>
    <rPh sb="5" eb="6">
      <t>ダイ</t>
    </rPh>
    <rPh sb="8" eb="9">
      <t>シュウ</t>
    </rPh>
    <phoneticPr fontId="84"/>
  </si>
  <si>
    <t>2024年8月、熊本・天草市の『轟(とどろき)の滝』で川遊びした人たちが次々と体調不良を訴えている問題で、同月27日、熊本県が水質調査の結果を公表しました。果たして、原因は？現地を取材した『読売テレビ』西山耕平ディレクターの報告を交え、関西福祉大学・勝田吉彰教授の解説です。</t>
    <phoneticPr fontId="84"/>
  </si>
  <si>
    <t>読売テレビ</t>
    <rPh sb="0" eb="2">
      <t>ヨミウリ</t>
    </rPh>
    <phoneticPr fontId="84"/>
  </si>
  <si>
    <t>今週のニュース（Noroｖｉｒｕｓ） (9/9-9/15)</t>
    <rPh sb="0" eb="2">
      <t>コンシュウ</t>
    </rPh>
    <phoneticPr fontId="5"/>
  </si>
  <si>
    <t>静岡県</t>
    <phoneticPr fontId="84"/>
  </si>
  <si>
    <t>食中毒情報 (9/9-9/15)</t>
    <rPh sb="0" eb="3">
      <t>ショクチュウドク</t>
    </rPh>
    <rPh sb="3" eb="5">
      <t>ジョウホウ</t>
    </rPh>
    <phoneticPr fontId="5"/>
  </si>
  <si>
    <t>海外情報 (9/9-9/15)</t>
    <rPh sb="0" eb="4">
      <t>カイガイジョウホウ</t>
    </rPh>
    <phoneticPr fontId="5"/>
  </si>
  <si>
    <t>食品表示
 (9/9-9/15)</t>
    <rPh sb="0" eb="2">
      <t>ショクヒン</t>
    </rPh>
    <rPh sb="2" eb="4">
      <t>ヒョウジ</t>
    </rPh>
    <phoneticPr fontId="5"/>
  </si>
  <si>
    <t>食品表示 (9/9-9/15)</t>
    <phoneticPr fontId="5"/>
  </si>
  <si>
    <r>
      <t>残留農薬</t>
    </r>
    <r>
      <rPr>
        <sz val="20"/>
        <color rgb="FF000000"/>
        <rFont val="ＭＳ Ｐゴシック"/>
        <family val="3"/>
        <charset val="128"/>
      </rPr>
      <t xml:space="preserve"> (9/9-9/15)</t>
    </r>
    <phoneticPr fontId="5"/>
  </si>
  <si>
    <t>※2024年 第36週（9/2～9/8） 現在</t>
    <phoneticPr fontId="5"/>
  </si>
  <si>
    <t>2024年第35週（8月26日〜9月1日）</t>
    <phoneticPr fontId="84"/>
  </si>
  <si>
    <t>結核例　257例</t>
    <rPh sb="7" eb="8">
      <t>レイ</t>
    </rPh>
    <phoneticPr fontId="5"/>
  </si>
  <si>
    <t>細菌性赤痢6例 菌種：S. flexneri（B群）1例＿感染地域：米国 S. sonnei（D群）5例＿感染地域：東京都5例</t>
    <phoneticPr fontId="84"/>
  </si>
  <si>
    <t xml:space="preserve">腸管出血性大腸菌感染症139例（有症者93例、うちHUS 2例）
感染地域：国内100例、韓国7例、インド1例、中国1例、国内・国外不明30例
国内の感染地域：兵庫県7例、岩手県6例、東京都6例、茨城県5例、三重県5例、北海道4例、愛知県4例、岡山県4例、福岡県4例、山形県3例、群馬県3例、埼玉県3例、大阪府3例、山口県3例、秋田県2例、
栃木県2例、千葉県2例、神奈川県2例、香川県2例、愛媛県2例、長崎県2例、鹿児島県2例、青森県1例、宮城県1例、新潟県1例、山梨県1例、静岡県1例、滋賀県1例、奈良県1例、和歌山県1例、広島県1例
、徳島県1例、熊本県1例、大分県1例、宮崎県1例、千葉県/兵庫県1例、国内（都道府県不明）10例
</t>
    <phoneticPr fontId="84"/>
  </si>
  <si>
    <t>年齢群：1歳（3例）、2歳（1例）、3歳（1例）、4歳（2例）、5歳（3例）、6歳（1例）、          7歳（2例）、8歳（3例）、9歳（3例）、10代（16例）、20代（33例）、30代（20例）、
40代（16例）、50代（13例）、60代（11例）、70代（5例）、80代（3例）、90代以上（3例）</t>
    <phoneticPr fontId="84"/>
  </si>
  <si>
    <t>血清群・毒素型：‌O157 VT1・VT2（36例）、O157 VT2（26例）、O103 VT1（18例）、O26 VT1（12例）、O111VT1・VT2（2例）、
O157 VT1（2例）、O1VT1（1例）、O111 VT1（1例）、O115 VT1（1例）、O145 VT2（1例）、O146 VT1・VT2（1例）、
O146 VT2（1例）、O152 VT1（1例）、O165 VT1・VT2（1例）、O26 VT2（1例）、O6 VT1（1例）、O8 VT2（1例）、その他・不明（32例）
累積報告数：2,209例（有症者1,384例、うちHUS 41例．死亡なし）</t>
    <phoneticPr fontId="84"/>
  </si>
  <si>
    <t>感染地域：ミャンマー2例、インド1例、インドネシア1例</t>
    <phoneticPr fontId="84"/>
  </si>
  <si>
    <t>腸チフス　
4例</t>
    <rPh sb="0" eb="1">
      <t>チョウ</t>
    </rPh>
    <rPh sb="7" eb="8">
      <t>レイ</t>
    </rPh>
    <phoneticPr fontId="5"/>
  </si>
  <si>
    <t>E型肝炎10例 感染地域（感染源）：‌山形県1例（サラミ）、千葉県1例（肉）、
　　東京都1例（不明）、神奈川県1例（レバー）、新潟県1例（不明）、
　　国内（都道府県不明）1例（不明、国内・国外不明4例（不明4例）
A型肝炎4例 感染地域：岐阜県1例、インド2例、パキスタン1例</t>
    <phoneticPr fontId="84"/>
  </si>
  <si>
    <t>レジオネラ症43例（肺炎型43例）
感染地域：‌東京都7例、富山県3例、北海道2例、神奈川県2例、静岡県2例、沖縄県2例、宮城県1例、秋田県1例、栃木県1例、
千葉県1例、滋賀県1例、兵庫県1例、奈良県1例、福岡県1例、長崎県1例、熊本県1例、大分県1例、鹿児島県1例、
国内（都道府県不明）4例、国内・国外不明9例
年齢群：‌20代（1例）、40代（1例）、50代（9例）、60代（8例）、70代（12例）、80代（11例）、90代以上（1例）累積報告数：1,437例</t>
    <phoneticPr fontId="84"/>
  </si>
  <si>
    <t>アメーバ赤痢7例（腸管アメーバ症7例）
感染地域：‌群馬県1例、埼玉県1例、愛知県1例、ヨルダン1例、国内・国外不明3例
感染経路：‌性的接触1例（異性間・同性間不明）、経口感染1例、その他・不明5例
ウイルス性肝炎2例 B型肝炎ウイルス2例＿感染経路：‌性的接触1例（異性間）、針等の鋭利なものの刺入1例</t>
    <phoneticPr fontId="84"/>
  </si>
  <si>
    <t>2024年第35週</t>
    <rPh sb="4" eb="5">
      <t>ネン</t>
    </rPh>
    <rPh sb="5" eb="6">
      <t>ダイ</t>
    </rPh>
    <rPh sb="8" eb="9">
      <t>シュウ</t>
    </rPh>
    <phoneticPr fontId="84"/>
  </si>
  <si>
    <r>
      <t xml:space="preserve">対前週
</t>
    </r>
    <r>
      <rPr>
        <b/>
        <sz val="14"/>
        <color rgb="FFFF0000"/>
        <rFont val="ＭＳ Ｐゴシック"/>
        <family val="3"/>
        <charset val="128"/>
      </rPr>
      <t>インフルエンザ 　     　     23%   増加</t>
    </r>
    <r>
      <rPr>
        <b/>
        <sz val="11"/>
        <color rgb="FFFF0000"/>
        <rFont val="ＭＳ Ｐゴシック"/>
        <family val="3"/>
        <charset val="128"/>
      </rPr>
      <t xml:space="preserve">
</t>
    </r>
    <r>
      <rPr>
        <b/>
        <sz val="14"/>
        <color rgb="FF0070C0"/>
        <rFont val="ＭＳ Ｐゴシック"/>
        <family val="3"/>
        <charset val="128"/>
      </rPr>
      <t>新型コロナウイルス       -17% 　減少</t>
    </r>
    <rPh sb="0" eb="3">
      <t>タイゼンシュウゾウカゾウカ</t>
    </rPh>
    <rPh sb="30" eb="32">
      <t>ゾウカ</t>
    </rPh>
    <rPh sb="55" eb="57">
      <t>ゲンショウ</t>
    </rPh>
    <phoneticPr fontId="84"/>
  </si>
  <si>
    <t>いなげや</t>
  </si>
  <si>
    <t>蒸し野菜(ミックスサラダ) 一部消費期限誤表示</t>
  </si>
  <si>
    <t>ショクリュー</t>
  </si>
  <si>
    <t>オマール海老のスープ他 一部賞味期限誤表示</t>
  </si>
  <si>
    <t>デリシア</t>
  </si>
  <si>
    <t>豊科店 北海道レーズンバターサンド他 一部保存温度逸脱</t>
  </si>
  <si>
    <t>CrystalD...</t>
  </si>
  <si>
    <t>ドリップパックコーヒー 一部一括表示欠落</t>
  </si>
  <si>
    <t>正栄食品工業</t>
  </si>
  <si>
    <t>Anchor加塩グラスフェッドバター 一部賞味期限誤表示</t>
  </si>
  <si>
    <t>山崎屋</t>
  </si>
  <si>
    <t>橿原店 しょうがのきざみ奈良漬 期限誤表示</t>
  </si>
  <si>
    <t>東洋水産</t>
  </si>
  <si>
    <t>マルちゃん ごつ盛り ワンタン醤油ラーメン他 一部外装不良コメントあり</t>
  </si>
  <si>
    <t>木綿豆腐商品 一部ピンク色に変色</t>
  </si>
  <si>
    <t>ビーアンドエヌ</t>
  </si>
  <si>
    <t>ジャムパン うさぎちゃん 一部消費期限誤表示</t>
  </si>
  <si>
    <t>エコス</t>
  </si>
  <si>
    <t>赤魚ねぎ塩 一部消費期限誤表示,賞味期限切れ</t>
  </si>
  <si>
    <t>イオン商品調達</t>
  </si>
  <si>
    <t>粒マスタード 一部ガラス片混入の恐れコメントあり</t>
  </si>
  <si>
    <t>マックスバリュ東...</t>
  </si>
  <si>
    <t>答志島味付けめかぶ 一部保存温度変更シール誤貼付</t>
  </si>
  <si>
    <t>おきなや</t>
  </si>
  <si>
    <t>幸南食糧</t>
  </si>
  <si>
    <t>サミット</t>
  </si>
  <si>
    <t>万城食品</t>
  </si>
  <si>
    <t>不二屋本店</t>
  </si>
  <si>
    <t>KINGチキンスープカリー 一部アレルゲン(大豆,ごま)表示欠落</t>
  </si>
  <si>
    <t>むすんでひらいて...</t>
  </si>
  <si>
    <t>サーモン尽しセット 一部ラベル誤貼付でアレルギー(小麦,卵)表示欠落</t>
  </si>
  <si>
    <t>庄内店 関西風お好み焼き 一部アレルゲン表示欠落</t>
  </si>
  <si>
    <t>富士シティオ</t>
  </si>
  <si>
    <t>武蔵小杉店 黒まいたけの天ぷら 一部アレルゲン表示欠落</t>
  </si>
  <si>
    <t>やよい</t>
  </si>
  <si>
    <t>葉とうがらしちりめん 一部酵母菌発生で風味変化</t>
  </si>
  <si>
    <t>神戸物産</t>
  </si>
  <si>
    <t>マルエツ</t>
  </si>
  <si>
    <t>カスミ</t>
  </si>
  <si>
    <t>生活協同組合コー...</t>
  </si>
  <si>
    <t>金トビ志賀</t>
  </si>
  <si>
    <t>ツルヤ</t>
  </si>
  <si>
    <t>ベイシア</t>
  </si>
  <si>
    <t>ｲﾀﾘｱﾝﾋﾞｽｹｯﾄ(ﾍｰｾﾞﾙﾅｯﾂ&amp;ｺｺｱ) 一部金属異物混入の恐れ</t>
  </si>
  <si>
    <t>鹿島田店 さつまいも蒸しケーキ 一部消費期限誤表記</t>
  </si>
  <si>
    <t>開成駅前店 牛角ビビンバナムル 他 計3商品 要冷蔵品を常温販売</t>
  </si>
  <si>
    <t>水戸堀町 店半熟玉子とちくわ天うどん 一部(卵)表示欠落</t>
  </si>
  <si>
    <t>12店舗 ホーレン草 一部残留農薬一律津基準違反</t>
  </si>
  <si>
    <t>ヤマトストアーで販売 手もみ風生ラーメン 一部賞味期限誤表記</t>
  </si>
  <si>
    <t>ハンバーグカレードリア 一部ラベル誤貼付でアレルゲン表示欠落</t>
  </si>
  <si>
    <t>自社製肉焼売一部ラベル誤貼付でアレルゲン表示欠落</t>
  </si>
  <si>
    <t>長久手南店 さんま(甘塩味) 一部消費期限誤表示</t>
  </si>
  <si>
    <t>三元豚のロースカツ丼 一部ラベル誤貼付で特定原材料表示欠落</t>
  </si>
  <si>
    <t>冷しぶっかけそば 一部消費期限誤印字</t>
  </si>
  <si>
    <t>生姜のコクうま海鮮中華粥 一部細菌試験で陽性反応コメントあり</t>
  </si>
  <si>
    <t>手伸ばしもちもちナン 一部特定原材料(卵)表示欠落</t>
  </si>
  <si>
    <t>瑞浪店 あじ開き 一部賞味期限誤表記</t>
  </si>
  <si>
    <t>本づけまぐろ丼のたれ 一部開封前個装が膨張の恐れ</t>
  </si>
  <si>
    <t>-</t>
    <phoneticPr fontId="84"/>
  </si>
  <si>
    <t xml:space="preserve"> GⅡ　35週　0例</t>
    <rPh sb="6" eb="7">
      <t>シュウ</t>
    </rPh>
    <phoneticPr fontId="5"/>
  </si>
  <si>
    <t xml:space="preserve"> GⅡ　36週　0例</t>
    <rPh sb="9" eb="10">
      <t>レイ</t>
    </rPh>
    <phoneticPr fontId="5"/>
  </si>
  <si>
    <t>2024/35週</t>
    <phoneticPr fontId="84"/>
  </si>
  <si>
    <t>2024/36週</t>
    <phoneticPr fontId="84"/>
  </si>
  <si>
    <t>　上位2種目(賞味期限・アレルギー表記ミス)で全体の　(62%)</t>
    <rPh sb="1" eb="3">
      <t>ジョウイ</t>
    </rPh>
    <rPh sb="4" eb="6">
      <t>シュモク</t>
    </rPh>
    <rPh sb="7" eb="11">
      <t>ショウミキゲン</t>
    </rPh>
    <rPh sb="17" eb="19">
      <t>ヒョウキ</t>
    </rPh>
    <rPh sb="23" eb="25">
      <t>ゼンタイ</t>
    </rPh>
    <phoneticPr fontId="5"/>
  </si>
  <si>
    <t>福岡市は１０日、博多区の保育所で、感染性胃腸炎の集団感染が確認されたと発表しました。福岡市によりますと、今月１日（日）、園児２人に嘔吐と下痢の症状が現れているのを保護者が確認しました。翌日、医療機関を受診した園児１人から、ノロウイルスが検出されたということです。報告を受けて、福岡市保健所が感染拡大防止や健康観察の実施を指導しましたが、１日から７日までに０歳から５歳まで、複数のクラスの園児あわせて１０人に嘔吐、下痢、発熱の症状が確認されました。</t>
    <phoneticPr fontId="84"/>
  </si>
  <si>
    <t>KBC</t>
    <phoneticPr fontId="84"/>
  </si>
  <si>
    <t>　今週のお題(鳥肉の加熱不足に注意：カンピロバクタ－が怖い)</t>
    <rPh sb="27" eb="28">
      <t>コワ</t>
    </rPh>
    <phoneticPr fontId="5"/>
  </si>
  <si>
    <t>　↓　職場の先輩は、以下のことを理解して　わかり易く　指導しましょう　↓</t>
    <phoneticPr fontId="5"/>
  </si>
  <si>
    <t xml:space="preserve"> 　鳥肉の加熱不足でカンピロバクタ－食中毒が多発しています</t>
    <rPh sb="18" eb="21">
      <t>ショクチュウドク</t>
    </rPh>
    <rPh sb="22" eb="24">
      <t>タハツ</t>
    </rPh>
    <phoneticPr fontId="5"/>
  </si>
  <si>
    <t>　いま最も注意すべき食中毒菌の徹底予防対策.</t>
    <phoneticPr fontId="5"/>
  </si>
  <si>
    <t>★カンピロバクターに罹ったら病院に行けば治る。美味しければ何でも出す。
客が注文するから出している。今まで食中毒は経験していないから食べても大丈夫。
これらはすべて大間違いです。
★カンピロバクターの危険性
①ギラン・バレー症候群(自己免疫疾患)のリスクを上げるといわれています。
一般に免疫能というのは、その病原体にさらされるほど上昇します。
そして免疫能が上昇しすぎて自分の体まで攻撃する状態を自己免疫状態といいます。
②抗菌薬が効かないカンピロバクターが誕生しています。 鶏の飼育に欠かせない抗生物質の大量使用が原因です。このような鶏に感染しているカンピロバクターの多くは、薬剤が効かない耐性菌です。</t>
    <rPh sb="29" eb="30">
      <t>ナン</t>
    </rPh>
    <rPh sb="32" eb="33">
      <t>ダ</t>
    </rPh>
    <rPh sb="36" eb="37">
      <t>キャク</t>
    </rPh>
    <rPh sb="38" eb="40">
      <t>チュウモン</t>
    </rPh>
    <rPh sb="44" eb="45">
      <t>ダ</t>
    </rPh>
    <rPh sb="50" eb="51">
      <t>イマ</t>
    </rPh>
    <rPh sb="53" eb="56">
      <t>ショクチュウドク</t>
    </rPh>
    <rPh sb="57" eb="59">
      <t>ケイケン</t>
    </rPh>
    <rPh sb="66" eb="67">
      <t>タ</t>
    </rPh>
    <rPh sb="70" eb="73">
      <t>ダイジョウブ</t>
    </rPh>
    <rPh sb="82" eb="85">
      <t>オオマチガ</t>
    </rPh>
    <rPh sb="112" eb="115">
      <t>ショウコウグン</t>
    </rPh>
    <rPh sb="186" eb="188">
      <t>ジブン</t>
    </rPh>
    <rPh sb="189" eb="190">
      <t>カラダ</t>
    </rPh>
    <rPh sb="192" eb="194">
      <t>コウゲキ</t>
    </rPh>
    <rPh sb="196" eb="198">
      <t>ジョウタイ</t>
    </rPh>
    <rPh sb="201" eb="203">
      <t>メンエキ</t>
    </rPh>
    <rPh sb="203" eb="205">
      <t>ジョウタイ</t>
    </rPh>
    <rPh sb="256" eb="258">
      <t>シヨウ</t>
    </rPh>
    <rPh sb="259" eb="261">
      <t>ゲンイン</t>
    </rPh>
    <rPh sb="286" eb="287">
      <t>オオ</t>
    </rPh>
    <rPh sb="290" eb="292">
      <t>ヤクザイ</t>
    </rPh>
    <rPh sb="293" eb="294">
      <t>キ</t>
    </rPh>
    <phoneticPr fontId="5"/>
  </si>
  <si>
    <t xml:space="preserve">腸管出血性大腸菌感染症（Ｏ２６） 未就学児施設で集団発生(tysテレビ山口) - goo ニュース </t>
    <phoneticPr fontId="15"/>
  </si>
  <si>
    <t>テレビ山口</t>
    <phoneticPr fontId="15"/>
  </si>
  <si>
    <t>山口県は13日、宇部健康福祉センター管内にある未就学児施設で、腸管出血性大腸菌感染症（O26）の集団発生が確認されたと発表しました。患者は6歳以下の女の子2人、男の子1人の合わせて3人で、腹痛や下痢などの症状があるということです。また、無症状ですが、女の子2人が病原体を保有していました。O26は感染すると腹痛、下痢、血便などの症状がでるもので、重篤化した場合死に至ることもあるといいます。県内での腸管出血性大腸菌感染症の集団発生は、2016年以来となります。
県は、患者の家族や施設関係者の健康診断など、防疫活動を行っています。腸管出血性大腸菌感染症は夏から秋にかけて患者数が増える傾向にあり、県は十分な手洗いや食品の十分な加熱などを呼びかけています。</t>
    <phoneticPr fontId="15"/>
  </si>
  <si>
    <t>山口県</t>
    <phoneticPr fontId="15"/>
  </si>
  <si>
    <t>https://news.goo.ne.jp/article/tys/region/tys-1426659.html</t>
    <phoneticPr fontId="15"/>
  </si>
  <si>
    <t>食中毒事故に関するお詫びとお知らせ（第二報）</t>
    <phoneticPr fontId="15"/>
  </si>
  <si>
    <t>千葉県</t>
    <rPh sb="0" eb="3">
      <t>チバケン</t>
    </rPh>
    <phoneticPr fontId="15"/>
  </si>
  <si>
    <t>株式会社将泰庵社告</t>
    <rPh sb="7" eb="9">
      <t>シャコク</t>
    </rPh>
    <phoneticPr fontId="15"/>
  </si>
  <si>
    <t>https://shoutaian.co.jp/news/321/</t>
    <phoneticPr fontId="15"/>
  </si>
  <si>
    <t>　当社が運営する「将泰庵DINER」が8月下旬に提供した食事で複数名の体調不良者が発生した件について、9月6日(金曜日)に船橋保健所長は腸管出血性大腸菌O157による食中毒と断定されました。
発症されたお客さまとそのご家族の方々には多大なる苦痛とご迷惑をおかけしたことを心より深くお詫び申し上げます。また、当該店舗を日頃からご利用いただいているお客さまおよび関係者の皆さまにも多大なご迷惑とご心配をおかけしましたことを、重ねてお詫び申し上げます。
　その後の船橋保健所の調査により、8月25日(日曜日)～8月28日(水曜日)の期間に加熱不十分なハンバーグを喫食していた方が県外の方を含め広域にわたって複数確認されていることから、改めてお知らせいたします。
　誠に恐縮ではございますが、令和6（2024）年8月24日(土曜日)～8月29日(木曜日)の期間に当該店舗を利用された方で、下痢、腹痛、血便などの症状が見られた場合（現在症状が出ている方・既に回復された方）は、下記連絡先にご連絡をお願い申し上げます。</t>
    <phoneticPr fontId="15"/>
  </si>
  <si>
    <t>「飲めるハンバーグ」が原因の食中毒、新たに27人　発症者は34人に　13人からO157検出　千葉・船橋</t>
    <phoneticPr fontId="15"/>
  </si>
  <si>
    <t>千葉県船橋市の飲食店「将泰庵（しょうたいあん）DINER（ダイナー）」で発生した食中毒について、市は9月11日、新たに27人から下痢などの症状を確認し、発症者は計34人に増えたことを発表しました。発表によると、食中毒は人気メニュー「飲めるハンバーグ」が原因。8月25～28日に同店で加熱の不十分なハンバーグを食べ、食中毒を発症した人のうち、13人の便から腸管出血性大腸菌O157を検出したといいます。9月6日発表時点の発症者は7人でしたが、計34人に増えました。市は6～8日まで同店を営業停止処分としましたが、市保健所の指導を経て、9日から営業を再開しています。市は、ハンバーグを食べた人が県外を含め広域にわたり複数確認されていることや、O157は人から人への感染があることから、感染拡大が懸念されるといいます。同店を利用して食中毒症状が見られた場合の連絡先は、将泰庵のお客様相談窓口「0120-57-1129（8時30分～17時30分）」です。</t>
    <phoneticPr fontId="15"/>
  </si>
  <si>
    <t>https://news.yahoo.co.jp/articles/0d9a297e1627c13a39e3062244f40712fa6893db</t>
    <phoneticPr fontId="15"/>
  </si>
  <si>
    <t>ねとらぼ</t>
    <phoneticPr fontId="15"/>
  </si>
  <si>
    <t>南部町で給食後に腹痛など72人　保健所「食中毒と扱わない」　給食再開へ</t>
    <phoneticPr fontId="15"/>
  </si>
  <si>
    <t>青森県</t>
    <rPh sb="0" eb="3">
      <t>アオモリケン</t>
    </rPh>
    <phoneticPr fontId="15"/>
  </si>
  <si>
    <t>青森県南部町の小中学校で５日、給食後に一部の児童生徒などが腹痛や下痢といった症状を訴えていた問題で、三戸地方保健所は、「食中毒と取り扱わない」と判断しました。南部町によりますと、５日の給食後、町内５つの小中学校で複数の児童や生徒・教職員に腹痛や下痢などの症状が出ました。体調不良を訴えた人は最終的に７２人に上ります。５日の献立は、麻婆茄子やわかめスープなどで、町の給食センターで調理されたものでした。原因を調査していた三戸地方保健所は、「今回の件は食中毒として取り扱わない」としたと１２日に町が発表しました。その理由として、発症者の便から共通する細菌やウイルスが検出されなかったことや多くが軽症で短時間に回復したこと、給食の調理工程で特段問題となる事象は認められなかったことなどを挙げています。
これを受け、町では６つの小中学校で見合わせていた給食を１７日から再開するよう準備を進めています。</t>
    <phoneticPr fontId="15"/>
  </si>
  <si>
    <t>https://www.aba-net.com/news/news-124490.html</t>
    <phoneticPr fontId="15"/>
  </si>
  <si>
    <t>県内ニュース</t>
    <rPh sb="0" eb="2">
      <t>ケンナイ</t>
    </rPh>
    <phoneticPr fontId="15"/>
  </si>
  <si>
    <t>群馬・高崎市の飲食店で男女8人が食中毒　店は3日間の営業停止</t>
    <phoneticPr fontId="15"/>
  </si>
  <si>
    <t>群馬県</t>
    <rPh sb="0" eb="3">
      <t>グンマケン</t>
    </rPh>
    <phoneticPr fontId="15"/>
  </si>
  <si>
    <t>上毛新聞</t>
    <rPh sb="0" eb="4">
      <t>ジョウモウシンブン</t>
    </rPh>
    <phoneticPr fontId="15"/>
  </si>
  <si>
    <t>群馬県高崎市は10日、同市柳川町の飲食店で8月30日夜に食事をした20～30代の男女8人が下痢や発熱、腹痛などの症状を訴え、このうち2人の便からカンピロバクターが検出されたと発表した。市は同店が提供した食事による食中毒と断定。食品衛生法に基づき、同店を10日から3日間の営業停止とした。　市生活衛生課によると、8人はレバーやももなどの焼き鳥を食べた二つのグループ計12人の一部。いずれも快方に向かっているという。</t>
    <phoneticPr fontId="15"/>
  </si>
  <si>
    <t>https://www.jomo-news.co.jp/articles/-/530021</t>
    <phoneticPr fontId="15"/>
  </si>
  <si>
    <t xml:space="preserve">京急百貨店内のウナギ店での集団食中毒 横浜市が営業禁止処分を解除 - 47NEWS </t>
    <phoneticPr fontId="15"/>
  </si>
  <si>
    <t xml:space="preserve">47NEWS </t>
    <phoneticPr fontId="15"/>
  </si>
  <si>
    <t>　京急百貨店（横浜市港南区）内の飲食店「日本橋鰻伊勢定」が販売したうなぎ弁当などで集団食中毒が発生した問題で、市保健所は１１日、同店の営業禁止処分を解除したと発表した。手洗い方法の見直しや従事者の健康確認・記録の徹底などの指導内容が改善されたという。食中毒は７月２４～２５日にかけて同店が販売したうなぎ弁当やかば焼きが原因で発生し、１５９人が発症。因果関係は不明だが９０代の女性が亡くなった。発症者の便や調理場の作業台、従事者の手指などから黄色ブドウ球菌が検出された。保健所は同２９日に同店が販売した食品を原因とした食中毒と判断し、営業禁止処分にした。その後、手洗い方法を定めたマニュアルを店内に整備したり、食品の調理・保管方法を見直したりするなど指導内容が改善されたため、解除を決めた。同店が１０階の店舗とは別に調理・販売していた地下１階催事場のブースは、衛生管理状況が改善されたことなどから８月１９日に解除し、別の飲食店が出店している。</t>
    <phoneticPr fontId="15"/>
  </si>
  <si>
    <t>https://www.kanaloco.jp/news/government/article-1109374.html</t>
    <phoneticPr fontId="15"/>
  </si>
  <si>
    <t>神奈川県</t>
    <rPh sb="0" eb="4">
      <t>カナガワケン</t>
    </rPh>
    <phoneticPr fontId="15"/>
  </si>
  <si>
    <t>日大』学食で集団食中毒 10人救急搬送・8人入院 患者から「黄色ブドウ球菌 - BIGLOBEニュース</t>
    <phoneticPr fontId="15"/>
  </si>
  <si>
    <t xml:space="preserve">千葉県は、日本大学松戸歯学部(松戸市)の学食で、ランチをした学生や教職員が食中毒症状を訴え、10人が救急搬送されたと発表。トレンドニュースキャスター取材班は、県の担当課から詳しい話を聞いた。県の衛生指導課によると、先月26日、日大松戸歯学部内の飲食店「カフェテラス クオリティータイム」を利用した、計16人が食中毒症状を訴えた。うち10人が、下痢やおう吐、腹痛により、同日午後6時ごろに救急搬送。
　患者から黄色ブドウ球菌　保健所が患者の便を検査したところ、5人から黄色ブドウ球菌を検出。
よって、黄色ブドウ球菌による食中毒と断定し、店を2日間の営業停止処分とした。なお、患者は全員回復しているという。
店側の問題点発覚
食中毒症状を訴えた患者全員が、「お肉のランチ 豚しゃぶのサラダ仕立て」を食べていた。
また、保健所の立ち入り調査では、店の「加熱を要する食品への加熱不足」が発覚。
さらに、調理済み食品の保管状態にも、問題があることが分かった。
予防3原則
「黄色ブドウ球菌食中毒」は、特に夏場に多く発生し、飲食店や家庭での調理が原因となることが多い。
黄色ブドウ球菌による食中毒を予防するためには、
・手洗いと消毒の徹底：調理前や調理中にこまめに手を洗い、アルコール消毒を行う。
・適切な温度管理：食材の中心温度を75℃以上で加熱し、菌の増殖を防ぐ。
・理後すぐに喫食：調理してから喫食するまでの時間を短くし、菌の増殖を予防。
これらを、習慣化していくことが大事となる。
</t>
    <phoneticPr fontId="15"/>
  </si>
  <si>
    <t>Biglobeニュース</t>
    <phoneticPr fontId="15"/>
  </si>
  <si>
    <t>https://news.biglobe.ne.jp/trend/0911/tnc_240911_5851447810.html</t>
    <phoneticPr fontId="15"/>
  </si>
  <si>
    <t>静岡県富士市の焼き鳥店で食中毒　生の鶏料理が原因か　県は中心部まで十分に加熱するよう呼びかけ</t>
    <phoneticPr fontId="15"/>
  </si>
  <si>
    <t>静岡朝日テレビ</t>
    <rPh sb="0" eb="2">
      <t>シズオカ</t>
    </rPh>
    <rPh sb="2" eb="4">
      <t>アサヒ</t>
    </rPh>
    <phoneticPr fontId="15"/>
  </si>
  <si>
    <t>静岡県</t>
    <rPh sb="0" eb="2">
      <t>シズオカ</t>
    </rPh>
    <rPh sb="2" eb="3">
      <t>ケン</t>
    </rPh>
    <phoneticPr fontId="15"/>
  </si>
  <si>
    <t>静岡県富士市の飲食店で料理を食べた男性３人が、腹痛などの症状を訴え食中毒と診断されました。静岡県によりますと、８月２９日富士市吉原の焼き鳥店で料理を食べた２０代の男性３人が下痢や腹痛、発熱などの症状を訴えました。３人の便からは食中毒の原因となるカンピロバクターが検出されたということです。いずれも入院はせず快方に向かっています。
　保健所は９日から当面の間の店に営業禁止を命じました。男性らは生の鶏料理を食べていて、静岡県は鶏肉を食べる際には中心部まで十分に加熱するよう注意を呼びかけています。</t>
    <phoneticPr fontId="15"/>
  </si>
  <si>
    <t>https://news.yahoo.co.jp/articles/c7b22d2c4b0d837c1a835c32eea8e9be229a3890</t>
    <phoneticPr fontId="15"/>
  </si>
  <si>
    <t>ふぐによる食中毒が発生しました</t>
    <phoneticPr fontId="15"/>
  </si>
  <si>
    <t>愛知県</t>
    <rPh sb="0" eb="3">
      <t>アイチケン</t>
    </rPh>
    <phoneticPr fontId="15"/>
  </si>
  <si>
    <t>https://www.pref.aichi.jp/press-release/syokuchuudoku240909.html</t>
    <phoneticPr fontId="15"/>
  </si>
  <si>
    <t>　愛知県では、県民の皆様への注意喚起及び情報提供を行うため、食中毒の発生等の食品に関わる事件・事故の概要について、公表することとしております。なお、公表の期間は、原則として公表を行った日から14日間としております。　2024年9月6日（金曜日）午後1時20分頃、半田市内の医療機関から愛知県半田保健所に、「ふぐによる食中毒が疑われる患者を治療中である。」との連絡がありました。
　愛知県半田保健所が調査した結果、患者は自身が釣ったふぐを自宅で調理し喫食していました。患者はふぐ中毒特有の症状を呈しており、患者を診察した医師から食中毒の届出がありました。これらのことから、愛知県半田保健所はふぐを原因とする食中毒と断定しました。なお、患者は9月9日（月曜日）現在、医療機関に入院中ですが、快方に向かっています。
1名（男性、80代）　　主な症状　　手足のしびれ、呼吸困難、意識混濁
原因食品　　ふぐの煮付け（種類不明）　ふぐの入手先及び調理法　　　　　　　　　　　　　　　　　　　　　　　　　　　　　　　2024年9月2日（月曜日）に、患者自身が自宅近くで釣ったふぐを、同日午後6時頃に、自宅で煮付けにした。</t>
    <phoneticPr fontId="15"/>
  </si>
  <si>
    <t>愛知県公表</t>
    <rPh sb="0" eb="3">
      <t>アイチケン</t>
    </rPh>
    <rPh sb="3" eb="5">
      <t>コウヒョウ</t>
    </rPh>
    <phoneticPr fontId="15"/>
  </si>
  <si>
    <t xml:space="preserve">食べたら死に至る危険も…ナラ枯れの木周辺に生える「カエンタケ」、山梨・甲州市で見つかる </t>
    <phoneticPr fontId="15"/>
  </si>
  <si>
    <t>強力な毒キノコ、市が注意呼びかけ
　山梨県甲州市の塩山ふれあいの森総合公園周辺で強力な毒キノコ「カエンタケ」が見つかった。市が除去したが、誤って食べると死に至ることもあるといい、「見つけたら触らずに、市に連絡を」と呼びかけている。市によると、カエンタケは赤やオレンジ色で手の指が地面から出ているような形をしている。触ると皮膚に炎症などを起こすことがあるほか、誤って食べると発熱や嘔吐おうと、腹痛などの症状が出て、死に至ることもあるという。ナラ類やカシ類が枯れる「ナラ枯れ」を起こした木の近くに生えることが多いという。
確認されたカエンタケの大きさは５センチほど。市民からの情報提供を受け、市が除去した。ナラ枯れも多い地域という。</t>
    <phoneticPr fontId="15"/>
  </si>
  <si>
    <t>山梨県</t>
    <rPh sb="0" eb="3">
      <t>ヤマナシケン</t>
    </rPh>
    <phoneticPr fontId="15"/>
  </si>
  <si>
    <t>https://news.goo.ne.jp/article/yomiuri/nation/20240907-567-OYT1T50042.html</t>
    <phoneticPr fontId="15"/>
  </si>
  <si>
    <t>讀賣新聞</t>
    <phoneticPr fontId="15"/>
  </si>
  <si>
    <t xml:space="preserve">注文弁当食べた会社職員20数人が「集団食中毒」 再度注目される「中国の食品安全問題」＝中国 </t>
    <phoneticPr fontId="84"/>
  </si>
  <si>
    <t>5日、中国河南省鄭州市のある会社の職員20人以上が「食中毒」になったことがわかった。この日、会社はデリバリー弁当「黄燜鶏米飯（煮込み鶏）」を51食注文し、社員に配った。しかし、これを食べた職員の過半数が、24時間以内に「めまい」「嘔吐」「下痢」などの食中毒の症状が現れたという。
問題の宅配食は、中国発のファストフードチェーン「楊銘宇黄燜鶏米飯（緑地新都会店）」のもので全世界で数千店は展開している。
同社の職員によると、診断結果は「食中毒」で、6人が治療のために入院している。弁当提供した店は900元（約１万８千円）の食事代の弁償には同意したものの、それ以上の補償はできないと主張した。会社側はこの件を衛生部門に報告し、いまは調査結果を待っている状況だという。
一方、食事を提供したチェーン店の店長も、「うちも警察に通報した、いまは関連部門の検査結果を待っている。もし本当に自分たちの責任であれば責任をとる。しかし、自分たちに問題がなかった場合は、関連動画を削除させる」と主張している。店長が自ら「警察に通報した」ことから、「店長は自分も被害者だと考えているようだ。となると、外部から仕入れた食材に問題があるのかもしれない」という声も上がっている。「楊銘宇黄燜鶏米飯」のチェーン店では過去にも、食品安全の問題を指摘されていた。
　7月、 四川省成都市に住む梁さんは中国大手食配サービス「美団」を通じて「成都楊銘宇黄燜鶏米飯（銀泰城店）」に食事注文したら、「煮込みネズミまるごと一匹」が出てきたという。後にメディアの取材に応じた梁さんは「食事をそろそろ終えようという時に、食事の入れ物のなかに何らかの黒い塊を見つけた。最初は何かの調味料かと思って観察していたら、自分を見つめる黒い目だった。黒い塊をよく見ると、ネズミをまるごと一匹煮込んだものだった」と振り返っている。
似たような話は他にも上がっている。
「自分も以前あのチェーン店で食事した時、店長は帰った客の食べ残しの鶏肉をつまみ出して注文品のなかに入れ、そのままフードデリバリー配達員に渡すところを目撃した。あの店でよく食べていたが、店長のやり方を見た瞬間、絶望したよ」との声もある。なお、「楊銘宇黄燜鶏米飯」は中国のほか、ヨーロッパ、アメリカ、日本などにも進出している。</t>
    <phoneticPr fontId="84"/>
  </si>
  <si>
    <t>中国</t>
    <rPh sb="0" eb="2">
      <t>チュウゴク</t>
    </rPh>
    <phoneticPr fontId="84"/>
  </si>
  <si>
    <t>https://www.epochtimes.jp/2024/09/250642.html</t>
    <phoneticPr fontId="84"/>
  </si>
  <si>
    <t xml:space="preserve">	中学校で生徒 100人超が集団食中毒か＝中国ネット「またか」「厳罰に処して」 - goo ニュース </t>
    <phoneticPr fontId="84"/>
  </si>
  <si>
    <t>中国・河南省の中学校で集団食中毒とみられる騒動が起きた。中国メディアの縦覧新聞が12日付で伝えた。報道によると、集団食中毒が発生したとみられるのは同省三門峡市義馬市の第一中学校で、多くの生徒が下痢や嘔吐など食中毒の症状を発症して病院に搬送された。11日に複数のネットユーザーが現場で撮影した動画などを投稿しており、生徒の保護者だというユーザーは「子どもにめまいや嘔吐の症状が出ている。病院で点滴を受けている」と書き込んだ。
関係者とみられるユーザーの情報によると、食中毒の症状を訴えた生徒は100人以上に上っている。ある生徒の保護者は「症状が出ているのは主に1年生のようだ。私の子どもは3年生で、同学年で症状が出ているのは10人くらい」と語ったという。
義馬市教育体育局は12日、「同中学校では配餐制（給食のように専門業者に一括して委託）を採用しており、問題の食事のサンプルはすでに検査部門に送られている。また職員が現場に行き、調査を行っている」と説明。「一部の生徒に下痢や嘔吐の症状が出ているが、具体的な人数は不明」とした。
また、義馬市政府の関係者は「症状が軽い生徒は保護者が連れ帰った。現在は11人の生徒が2つの病院で治療を受けているが、容体は安定している」と述べた。
中国のネットユーザーからは「また食の安全問題だ」「こういう事件のほとんどが材料が変質していたことによるもの」「食品の安全問題は一番に解決すべき問題。特に子どもたちに関するものは」「厳しく調べ、厳罰に処してほしい」「国は食品の安全管理に力を注ぐべき」などのコメントが寄せられている。</t>
    <phoneticPr fontId="84"/>
  </si>
  <si>
    <t>https://news.goo.ne.jp/article/recordchina/business/recordchina-RC_940450.html</t>
    <phoneticPr fontId="84"/>
  </si>
  <si>
    <t>食中毒と性行為が引き金？バチルス菌による男性の生殖器感染の初症例</t>
    <phoneticPr fontId="84"/>
  </si>
  <si>
    <t xml:space="preserve">ある男性の生殖器に食中毒を引き起こす可能性のある細菌が最近発見され、当然ながら多くの人が驚いている。最近、イギリスのメディア「デイリー・メール」は、米が原因となり生殖器に影響を及ぼした食中毒の初症例が報告されたと報道した。レバノン出身の38歳の男性は、陰茎の赤み、腫れ、かさぶたなどの症状が1週間続いたため、泌尿器科を訪れたという。
　彼は医師に対し、ひどい下痢と嘔吐を起こした直後に不快な症状が始まったと伝えた。
男性が治療を受けたレバノンのベイルート・アメリカン大学医療センターの医療スタッフらは、感染の可能性を調べるため男性の性器の綿棒検査を行った。その結果、米やパスタなどの炭水化物を多く含む食品によく見られるバチルスセレウス（Bacillus cereus）と呼ばれる細菌を発見した。このため、セレウス菌による食中毒は「チャーハン症候群」と呼ばれることもある。セレウス菌は熱に強く、135度以上の温度で4時間まで耐えることができる。また、乾燥食品内でも長期間生存すると知られている。セレウス菌感染のリスクを避けるためには、調理した食品を室温に放置しないことが望まれる。
妻との関係後に嘔吐…「嘔吐が皮膚感染の原因と推定される」医師たちは、この男性の珍しい生殖器感染が、妻との激しい性行為後に発生した下痢と嘔吐によって引き起こされた可能性が高いと結論づけた。性行為の直後、陰茎の血管は変化し、皮膚に細菌が侵入するリスクが高まる。この男性は性行為直後に下痢と嘔吐をした際、細菌が自分の陰茎に浸透したと考えられる。医師たちは、生殖器に加えて皮膚でもセレウス菌を確認するのは非常に珍しいと述べている。
二人の子供の父親であるこの男性は、通常は目の感染を治療するために使われる「フシジン酸」という局所抗生物質で治療を受けた。
</t>
    <phoneticPr fontId="84"/>
  </si>
  <si>
    <t>イギリス</t>
    <phoneticPr fontId="84"/>
  </si>
  <si>
    <t xml:space="preserve">ベトナム農産物、EU市場の基準を満たすことを目指す </t>
    <phoneticPr fontId="84"/>
  </si>
  <si>
    <t>このほど、EUは、植物保護製剤の4種類の有効成分に対するMRL＝農薬残留基準値の変更規制に関する草案を発表しました。来年2月に発効する予定です。草案に盛り込まれた新たな内容に関し、農業農村開発省傘下の衛生植物検疫届出機関および照会所SPSベトナム事務所のゴー・スアン・ナム副所長は、次のように語りました。
（テープ）
「現在の開発傾向に合致するために、個人や世帯、協同組合、企業など農産物生産者は、市場の規定の変更を見守らなければなりません。というのは農産物や食品の輸出を促進したい意向があるからです。EU市場向けの農産物・食品の輸出に対する厳しい要求の1 つは、市場のすべての基準と規制を満たすということです。基準と規制を満たさないまま、輸出した場合、違反警告が発出されると同時にベトナム企業に悪い影響を与えてしまいます」ベトナム農業農村開発省植物防疫局のルオン・ゴック・クアン氏は、このように話しました。
（テープ）
「近年、EU諸国は常に、輸出規制の点検・改正を頻繁に行っています。そのため、今後、農産物・食品輸出企業は輸出の前に、輸出規制に関する最新情報を十分に取得しなければなりません。」EUの輸出に関する新たな規定を受け、最近、ベトナム企業は生産に注力するだけでなく、情報をタイムリーに入手し、生産計画を調整する必要があります。そのため、農産物栽培地や包装・加工施設、農産物生産協会、農産物管理機関、行政当局などは、緊密に連携し、生産から輸出までのプロセスの標準化を促進する必要があります。また、多くのベトナムの農業企業は、EU市場の要求を満たすよう、最も質の高い製品の生産を急いでいます。これに関し、オランダ市場向けの新鮮なマンゴー輸出企業「ヤサカ」のグエン・チョン・ズン副社長は、次のように語りました。
（テープ）
「私たちは農民たちに対し、化学肥料や無機肥料の代わりに有機肥料を使用するよう手解きしています。これにより、今後、輸出用農産物・食品は輸入業者の品質基準を満たすであろうと期待しています」
計画によりますと、来年2月に、EUはMRL＝農薬残留基準値の変更規制を導入するとしています。従って、多くのベトナム企業は、EU 基準だけでなく、他の市場の基準を満たすような製品の生産を目指し、これらの変更を見極めたうえで、生産計画を適切に調整してきました。</t>
    <phoneticPr fontId="84"/>
  </si>
  <si>
    <t>ベトナム</t>
    <phoneticPr fontId="84"/>
  </si>
  <si>
    <t>https://vovworld.vn/ja-JP/%E9%80%B1%E9%96%93%E3%81%AE%E5%9B%BD%E5%86%85%E3%83%8B%E3%83%A5%E3%83%BC%E3%82%B9/%E3%83%98%E3%83%88%E3%83%8A%E3%83%A0%E8%BE%B2%E7%94%A3%E7%89%A9eu%E5%B8%82%E5%A0%B4%E3%81%AE%E5%9F%BA%E6%BA%96%E3%82%92%E6%BA%80%E3%81%9F%E3%81%99%E3%81%93%E3%81%A8%E3%82%92%E7%9B%AE%E6%8C%87%E3%81%99-1327164.vov</t>
    <phoneticPr fontId="84"/>
  </si>
  <si>
    <t>https://www.msn.com/ja-jp/health/other/%E9%A3%9F%E4%B8%AD%E6%AF%92%E3%81%A8%E6%80%A7%E8%A1%8C%E7%82%BA%E3%81%8C%E5%BC%95%E3%81%8D%E9%87%91-%E3%83%90%E3%83%81%E3%83%AB%E3%82%B9%E8%8F%8C%E3%81%AB%E3%82%88%E3%82%8B%E7%94%B7%E6%80%A7%E3%81%AE%E7%94%9F%E6%AE%96%E5%99%A8%E6%84%9F%E6%9F%93%E3%81%AE%E5%88%9D%E7%97%87%E4%BE%8B/ar-AA1qyzKn</t>
    <phoneticPr fontId="84"/>
  </si>
  <si>
    <t>https://www.jetro.go.jp/biznews/2024/09/4ce24de012b1cd94.html</t>
    <phoneticPr fontId="84"/>
  </si>
  <si>
    <t>カナダ・オンタリオ州政府は9月5日、州内の対象となる全てのコンビニエンスストアで、ビール、シードル、ワイン、購入後すぐに飲める缶やペットボトル状のアルコール飲料を販売できるようになったと発表外部サイトへ、新しいウィンドウで開きますした。ウオッカやジン、ウイスキーなどの飲料は引き続きオンタリオ州酒類管理員会外部サイトへ、新しいウィンドウで開きます（LCBO、注1）のネットワークを通じて独占的に販売される。
　これまでカナダでの酒類の輸入・販売については、各州の専売公社が一元管理することとなっており、同州ではLCBOがその役割を担ってきた。この政策は、ダグ・フォード州首相の2018年の選挙公約に基づくもので、州政府は州内のアルコール飲料市場を拡大し、消費者の選択肢と利便性を向上させるため、10月末までに州内の全てのコンビニエンスストア、食料品店、大型店舗が希望すれば、これらの製品を販売できるよう、段階的に拡充していくと発表外部サイトへ、新しいウィンドウで開きますしていた。10月末には、アルコール飲料を購入可能な店舗が8,500店舗にまで拡大する予定で、禁酒法が廃止されて以来、約100年ぶりの消費者の選択肢と利便性の拡大となる。
　州政府は同州のアルコール飲料メーカーが新しい市場に適応できるよう、酒類販売に関する枠組みや規制の掲示、競争力ある価格設定の導入、パックサイズに関する制限と独占権の撤廃、アルコール飲料容器のリサイクルプログラムの継続、地元アルコール飲料生産者への支援、ビアストア外部サイトへ、新しいウィンドウで開きます（注2）への最大2億2,500万カナダ・ドル（約238億5,000万円、Cドル、1Cドル＝約106円）の投資などを講じている。
今後、同州産の製品と消費者にとって公正で競争力ある市場を促進するため、州政府は2024年内をめどに、ビール、ワイン、アルコール飲料にかかる税金と手数料の見直しを行うなど、引き続き利害関係者との協議を行うとしている。
（注1）同州の酒類の流通経路などについては、ジェトロの調査レポート「カナダ・オンタリオ州における日本産酒類および酒器の流通に関する調査（2024年3月）」参照。
（注2）同州に拠点を置く同州最大のビール小売業者。2023年には260以上のビール醸造会社と提携し、6,500人の労働者を雇用している。</t>
    <phoneticPr fontId="84"/>
  </si>
  <si>
    <t>https://newsclip.be/thai-news/thai-economy/14132</t>
    <phoneticPr fontId="84"/>
  </si>
  <si>
    <t>【シンガポール】喫茶店「コメダ珈琲店」をチェーン展開するコメダ（名古屋市）は6日、シンガポールでカフェやタイ料理店を運営するプーン・リソーシーズの株式70％を1680万シンガポールドル（約18億円）で取得すると発表した。
　プーンはカフェ「Kaffe &amp; Toast」、タイ料理店「Saap Saap Thai」などハラル対応のメニューを提供する3つのチェーン店計30店を病院内、公共施設、ショッピングモールなどに出店する。2023年12月期売上高は3292万シンガポールドル。コメダは同社の買収で、「コメダ珈琲店」のシンガポール国内および東南アジア各国での展開も視野に入れる。</t>
    <phoneticPr fontId="84"/>
  </si>
  <si>
    <t>https://www.nikkei.com/article/DGXZQOUC163460W4A810C2000000/</t>
    <phoneticPr fontId="84"/>
  </si>
  <si>
    <t>日清食品ホールディングス（HD）が米国で高価格帯と位置づける2ドル（約290円）前後のカップ麺に注力している。値下げ競争から距離を置き、柱である米国事業の利益率を引き上げる狙いだ。「MARUCHAN」ブランドの安価な即席麺でシェア首位を独走する東洋水産を高単価の商品で追撃する。
米州事業が屋台骨
サンフランシスコ近郊のコンビニエンスストア。所狭しと並んでいるのは日清食品HDが2019年度に米国で...</t>
    <phoneticPr fontId="84"/>
  </si>
  <si>
    <t>https://www.mk.co.kr/jp/business/11113232</t>
    <phoneticPr fontId="84"/>
  </si>
  <si>
    <t>酒類輸入および流通企業トランスベヴァリッジがネグロニーカクテルを飲めば一杯当り1ドルずつ寄付する「ネグロニーウィーク(Negroni Week)」行事を開くと9日明らかにした。今月16日から22日までの1週間行われる今回のイベントは、全国のバー、カフェ、レストランなど約200の店舗で行われる。 コンビニCUのスマートオーダーを通じた特別プロモーションも準備した。ネグロニはカンパリを利用して作るカクテルだ。 1919年、イタリアのカミロ·ネグロニ(Camillo Negroni)伯爵が「アメリカーノ」カクテルにソーダ水の代わりにジンを入れてほしいと頼んだことから由来したと伝えられている。当時はレモンガニッシュが一般的だったが、甘い味と香りの強いオレンジを使ってネグロニカクテルを作って今まで愛されている。ネグロニは、世界で最も売れているクラシックカクテル3年連続1位（2024ドリンク·インターナショナル発表）に選ばれたこともある。ネグロニーウィークは2013年、カンパリと米国の有名雑誌社のインバイブ(Imbibe)が協業して始まった。 毎年、期間を決めてイベント参加店でネグロニを注文すれば、1ドルずつ慈善団体に寄付する方式で全世界で開かれる。ネグロニーウィーク公式ウェブサイトとカンパリ公式インスタグラムアカウントを通じて、参加業場とプレミアム寄付業場をリアルタイムで確認することができる。ネグロニーウィークを控え、14日までカンパリを購入する顧客には抽選で「カンパリレッドハンズアジア2024」決勝戦とゲストバーテンディングアフターパーティーに参加できる招待券を提供する。 今回の決勝戦では、カンパリのインギャラリー総括であり、カンパリグローバルアンバサダーのトマソ·セカ(Tommaso Cecca)が来韓してカクテルを披露する予定だ。トレーダーズ単独でネグロニRTE（Ready To Enjoy）製品も販売する。 氷のコップによってバーテンダーのネグロニーウイスキーを簡単に作れるプリミックス製品だ。トランスベヴァリッジ関係者は「カンパリグループはその間の環境問題と地域社会に関心を持って着実に奉仕活動をする社会貢献活動を実践してきた」として「ネグロニーウィークを通じて私たちが共に作るより良い世の中に参加することになって嬉しい」と話した。</t>
    <phoneticPr fontId="84"/>
  </si>
  <si>
    <t>https://www.jetro.go.jp/biznews/2024/09/2c2986e8a6b9b52b.html</t>
    <phoneticPr fontId="84"/>
  </si>
  <si>
    <t>台湾の経済部は9月5日、日本と台湾のスーパーマーケット密度を比較した資料を公表外部サイトへ、新しいウィンドウで開きますした。同部はこの資料を作成した意図として「台湾と日本は地理的に近く、経営方式を参考にするなどの協力も行われており、日台の比較には参考価値があるため」としている。同資料によると、2024年6月末の台湾のスーパーマーケット店舗数は2,266店、日本は5,967店だった。台湾の場合、1店舗がカバーする人口は1万332人、面積は16平方キロだったのに対し、日本の場合は、1店舗当たり同2万763人、面積は63平方キロで、面積と人口の双方で台湾の密度が上回った。2023年の1店舗当たり売上金額は、台湾が1億800万台湾元（約4億7,520万円、1台湾元＝約4.4円）、日本は26億2,000万円だった。2024年1～7月の全スーパーマーケットの売上金額の伸び率は、台湾が前年同期比5.3％で、日本の2.8％を上回った。台湾は大型店舗の増加や各種新商品の販売などの影響を受け、好調だった。台湾の全スーパーマーケットの2024年通年の売上金額は、下半期の購買ピークシーズン到来などにより、2億5,000万台湾元を超え、史上最高額となる見通し。
　台湾のスーパーマーケットのうち最も店舗数が多いのは、地場系の全聯福利中心（PXマート）で、店舗数は9月時点で1,186店だ（注）。日本企業との協業も行われており、2019年にはエイチ・ツー・オー リテイリングと合弁で全聯阪急麵包を立ち上げ、PXマートでベーカリー事業を展開している。2024年2月末には全聯傘下のキャッシュレス決済プラットフォームの全支付（PXpay）がPayPayと連携を開始した。　　（注）全聯福利中心ウェブサイトから「生鮮野菜・果物」で検索した。</t>
    <phoneticPr fontId="84"/>
  </si>
  <si>
    <t xml:space="preserve">https://diamond-rm.net/overseas/american_economy/491841/     </t>
    <phoneticPr fontId="84"/>
  </si>
  <si>
    <t>パンデミック後の米狂乱物価は落ち着きを取り戻しつつあるが、多くの中間層や低所得層では消費が息切れしている。こうした中、多くの家庭で外食から内食へのシフトが起きたことへの対策として、米ファストフードチェーン大手のマクドナルド（McDonald’s）などが客を呼び戻そうと、夏季限定の低価格メニュー提供を始めたことが話題だ。一方、外食離れした客が流入するスーパーマーケットチェーンにとっては食品売上を伸ばすチャンスだが、実際には小売間の価格競争が激化しており、収益面の圧力となりそうだ。マクドナルドCEO「値上げで客が内食へ」
　マクドナルドは６月25日に1カ月間の予定で提供を開始した5ドル（約750円）のバリューセットメニューのキャンペーン期間を8月まで延長すると、7月25日に発表した。競合バーガーキング（Burger King）も5ドルメニューを開始し、ウェンディーズ（Wendy’s）も5ドルメニューに加えて3ドル（約450円）の朝食セットを投入するなど、価格競争が続いている。　マクドナルドのクリス・ケンプチンスキー（Chris Kempczinski）最高経営責任者（CEO）は7月29日のアナリスト向けカンファレンスで、「当社の米国内の既存店における4～6月期売上高は前年同期比で0.7%落ち込んだ。インフレで値上げを重ねたことが客離れを招いた」と分析。その上で、「当社など外食におけるインフレは、生鮮スーパーマーケットのインフレよりはるかにペースが速く、一部の消費者はより頻繁に内食をするようになった」と指摘した。
　事実、米国農務省（USDA）経済調査局の季節調整前のまとめによれば、内食（food-at-home）の物価上昇率は2024年6月に前年同月比で1.1%増に収まっていたのに対し、外食（food-away-from-home）は同期間に4.1%も上昇した。同調査局によれば、内食と外食のインフレ率は1970年代から2000年代にかけてほぼ同じペースで上昇していたが、2010年代から外食だけ値上がりが顕著に加速した。つまり、パンデミック前からすでに高くなっていた外食の価格が、パンデミック後の人件費や材料費の高騰で、ついに手の届きにくいレベルまで上昇したのだ。</t>
    <phoneticPr fontId="84"/>
  </si>
  <si>
    <t>https://www.jetro.go.jp/biz/areareports/2024/068463d072b7cc0f.html</t>
    <phoneticPr fontId="84"/>
  </si>
  <si>
    <t>世界最大の経済規模を誇る米国の景気は、GDPの7割を占める個人消費が支えてきた面があるが、最近、減速の兆しが見られる。個人消費の中でも、小売りに含まれる衣料や外食は柔軟に支出を調整できるため、関連する企業の業績・先行きを見ることで、消費のトレンドをつかみやすい。本レポートでは、小売・外食企業の直近の業績を概観し、先行きがどのように動き得るのかを理解するための注目点について見方を提示する。
米国の経済規模とそれを支える消費
米国の名目GDPは27兆ドル（2023年）と世界最大で中国の約1.5倍、日本の約6.5倍の規模を誇る（図1参照）。先進国の中では高い経済成長率になっており、新型コロナ禍の影響が直撃した2020年もG7諸国の中でマイナス成長の幅を最も小さく抑えた（表1参照）。
図1：名目GDPの世界ランキング(2023年)
米国は27兆3,6oo万ドルで世界最大。 中国が17兆6,600万ドルで2位。 日本は4兆2,100万ドルで4位。 
出所：IMF「世界経済見通し（2024年4月）」から作成
　米国の実質GDP成長率は2020年に、2008年に起きたリーマン・ショック以来、12年ぶりのマイナス成長となったが、図2のとおり、2021年は第二次大戦後最大の伸び率を記録。2023年も年率2.5％と、潜在成長率の1.8％を大きく上回る高い伸びを示した。その成長を牽引してきたのがGDPの7割を占める個人消費だ。米国人の消費には、お金があれば即決で物を買っていくという、日本との「文化の違い」くらいにしか言い表せない側面がある。また、日本と大きく異なるのが金融所得の大きさだ。米国商務省の個人所得統計によると、2024年4～6月の金融所得は季節調整済み年率換算で3兆7,000億ドルと新型コロナ禍前を大幅に上回る水準になった。この金融所得の大きさも、米国人の旺盛な消費を支える一因といえよう。</t>
    <phoneticPr fontId="84"/>
  </si>
  <si>
    <t>https://www.hawaiinisumu.com/news/4063</t>
    <phoneticPr fontId="84"/>
  </si>
  <si>
    <t>アラカイディべロップメント社は、オアフ島西部のエバビーチ初のホテル建設プロジェクトのために1億3500ドルを確保し、ハイアット・プレイスブランドのホテルと長期滞在型のハイアット・ハウスの建設に着手した。このプロジェクトはエバビーチの約3.5エーカーの敷地を開発するもので、ホオピリ・マスター・プランコミュニティとして、ハワイ大学ウエストオアフ校、そしてスカイライン鉄道駅などとあわせてホテルが建設される。ハイアット プレイスは108室の客室、ハイアット ハウス 長期滞在用ルーム 132室を備えた5階建てのビルが建設される予定で、プールやスパ、会議室、ダイニングルーム、ビジネスセンターなどが含まれる。アメニティなどが少なめの「セレクトサービスホテル」と呼ばれるスタイルのホテルとなる。
　オアフ島では過去20年間でホテル数が13%減少したが、現在計画中建設中の物件は12軒以上あり、そのほとんどが2027年までに完成する予定であり、多くのホテルが集中しているワイキキでは新規ホテル参入障壁が高いため、郊外型のセレクトサービスホテルが西オアフ中心に増加中である。特にオアフ島西部には、2016年のハンプトンイン&amp;スイーツ・カポレイ、2017年にはエンバシースイーツ、2019年にマリオットレジデンスインがオープンした。さらにカポレイにはもうセレクトサービスホテルのエレメント・バイ・ウェスティンが建設中となっている。</t>
    <phoneticPr fontId="84"/>
  </si>
  <si>
    <t>https://www.mk.co.kr/jp/business/11113899</t>
    <phoneticPr fontId="84"/>
  </si>
  <si>
    <t>ゴールデンブルー(代表取締役パク·ソヨン)は10日、英国で開かれた国際酒類品評会IWSC(International Wine&amp;Spirit Competition)で出品作4種が賞を受賞したと明らかにした。1969年に始まり、今年で55回目を迎えるIWSCは、サンフランシスコ酒類品評会(San Francisco World Spirits Competition)、ベルギーのブリュッセルモンドセレクション(Monde-selection)と共に、世界3大酒類品評会として知られている。
毎年、全世界から集まったスピリットを厳格なブラインドテイスティングを通じて審査し、受賞作を選定する主流界のオスカーだ。
K-ウイスキーの「ゴールデンブルーサピルス」は、2015年にIWSCに初めて参加して以来、今年まで10年連続で受賞し、高い品質力を認められた。
ゴールデンブルーダイヤモンド、ゴールデンブルー20年サミット、ファントムオリジナル17を含め、計4つの製品が高い点数を記録し、賞を受賞した。
ゴールデンブルーのパク·ソヨン代表理事は「世界市場で認められる製品を作ろうとするゴールデンブルーの挑戦と革新が認められた」として「今後も国内酒の価値と品格をより一層広く知らせる」と話した。</t>
    <phoneticPr fontId="84"/>
  </si>
  <si>
    <t>https://www.youtube.com/watch?v=FHQr_YbUMTA</t>
    <phoneticPr fontId="84"/>
  </si>
  <si>
    <t>西鉄グループは、９日、タイの首都バンコクで２号店となるホテルを開業しました。村橋佑一郎記者「数多くの日系企業が拠点をもつバンコクのシーロム地区。ここに西鉄のホテル２号店がオープンしました」バンコクに開業したのは、西鉄が手がける「クルーム」ブランドのホテルです。１号店のソラリアは、観光客を主なターゲットとしていますが、ここでは通常の客室に加えビジネス客の長期滞在にも対応できるようキッチンや洗濯乾燥機を備えた部屋も用意しています。西鉄グループは、２０１５年から韓国・タイ・台湾でホテル事業を展開していて、コロナ後に回復している宿泊需要を取り込みたい考えです。タイでは去年の外国人観光客数が２８００万人あまりと前の年から２倍以上に増えていて、日系などのホテルの建設ラッシュが続いています。</t>
    <phoneticPr fontId="84"/>
  </si>
  <si>
    <t>タイ</t>
    <phoneticPr fontId="84"/>
  </si>
  <si>
    <t>台湾</t>
    <rPh sb="0" eb="2">
      <t>タイワン</t>
    </rPh>
    <phoneticPr fontId="84"/>
  </si>
  <si>
    <t>米国</t>
    <rPh sb="0" eb="2">
      <t>ベイコク</t>
    </rPh>
    <phoneticPr fontId="84"/>
  </si>
  <si>
    <t>韓国</t>
    <rPh sb="0" eb="2">
      <t>カンコク</t>
    </rPh>
    <phoneticPr fontId="84"/>
  </si>
  <si>
    <t>シンガポール</t>
    <phoneticPr fontId="84"/>
  </si>
  <si>
    <t>カナダ</t>
    <phoneticPr fontId="84"/>
  </si>
  <si>
    <t>台湾のスーパーマーケットの店舗密集度など、日本を上回る(台湾) | ビジネス短信 - ジェトロ</t>
  </si>
  <si>
    <t>外食の「逆襲」で激化する、米スーパーマーケットの価格競争 - ダイヤモンド・チェーンストア</t>
  </si>
  <si>
    <t xml:space="preserve">米国の小売り・外食にみる消費減速の兆し | 地域・分析レポート - 海外ビジネス情報 - ジェトロ </t>
  </si>
  <si>
    <t xml:space="preserve">オアフ島西部エバビーチに初のホテル建設計画始動 - ハワイに住む </t>
  </si>
  <si>
    <t xml:space="preserve">ゴールデンブルー(代表取締役パク·ソヨン)は10日、英国で開かれた国際酒類品評会IWSC ... mk.co.kr </t>
  </si>
  <si>
    <t xml:space="preserve">外国人観光客増でホテルの建設ラッシュ続くタイの首都バンコク 西鉄が２か所目のホテル開業 ... YouTube </t>
  </si>
  <si>
    <t>酒類輸入および流通企業トランスベヴァリッジがネグロニーカクテルを飲めば一杯当り1ドルずつ ... mk.co.k</t>
  </si>
  <si>
    <t>日清食品、2ドル麺で「マルちゃん」追撃　主戦場は米国　行方友芽 - 日本経済新聞</t>
  </si>
  <si>
    <t xml:space="preserve">コメダ、シンガポールの外食会社買収 - newsclip.be </t>
  </si>
  <si>
    <t>カナダ・オンタリオ州での酒類販売、コンビニなどでも販売可能に、約100年ぶりの方針転換(カナダ) ｜ ジェトロ</t>
  </si>
  <si>
    <t>　高知市保健所は６日、高知市横浜の飲食店を利用した２０代の男女４人が食中毒の症状を訴え、うち３人からノロウイルスを検出したと発表した。市は…</t>
    <phoneticPr fontId="84"/>
  </si>
  <si>
    <t>高知新聞</t>
    <rPh sb="0" eb="4">
      <t>コウチシンブン</t>
    </rPh>
    <phoneticPr fontId="84"/>
  </si>
  <si>
    <t>製薬会社としても食品会社としても失敗した危機管理―小林製薬</t>
    <phoneticPr fontId="84"/>
  </si>
  <si>
    <t>事案の背景――製薬会社としてのアイデンティティーが希薄
　秋山　では、もう少し細かく見ていきましょう。1つ目の製造物責任ですが、この対談をしている2024年8月末においては、今回の健康被害についての確実な因果関係は立証されてはいませんが、おそらく製造現場でのコンタミネーション（異物混入）が原因で被害が起こったであろう、という推測の段階です。こちらについて、「明確な因果性は立証されていないけれどもかなり疑わしい」という場合でも賠償責任は発生するのでしょうか？　
　浅見　製造物責任法は「製造物の欠陥により…被害が生じた」と定めているので、欠陥、今回でいえば入っていたらいけない成分が入っていたことと健康危害が生じたこととの因果関係を立証することは必要です。
　秋山　今回、因果性がある可能性はかなり高いとは思うものの、最終的にどう認定・判断されるかについては、現段階ではまだ分からないということですね。すると、裁判になる可能性もありますね。
　浅見　そうですね。会社は謝罪と補償するとの方針を示しているものの、会社からの補償額に納得いかない被害者の方がいれば裁判になる可能性はあります。
　秋山　次に、２つ目の取締役の責任です。ここでいう会社の損害額というのは、どのように算定するのでしょうか。被害者への直接の補償の額は明らかに該当すると思いますが、取締役の不適切な対応により、ブランドイメージが低下して当該商品や他の商品が売れなくなった分とか、株価が下がったことで株主価値が低下した分とか、いろいろな損害が想定できます。
　浅見　被害者の入院・治療費やそのためにかかった費用のほかには、会社が、この事案の対応のために弁護士やコンサルティング会社に支払った額、被害者に対して補償することになった額、紅麹原材料の出荷先（取引先）や当該商品をドラッグストアなどから回収したときにかかった額など、今回の対応が遅れたことによって負うことになった諸々のコストが損害額です。この事件の結果、会社の他の商品が売れなくなったことなども、その因果関係が証明できれば、逸失利益として損害に含まれますね。</t>
    <phoneticPr fontId="84"/>
  </si>
  <si>
    <t>https://project.nikkeibp.co.jp/HumanCapital/atcl/column/00079/090600020/?P=2</t>
    <phoneticPr fontId="84"/>
  </si>
  <si>
    <t xml:space="preserve">【ロピア】「異常」73店で64万パック表示違反品を販売――なぜ問題は放置され続けた？ 　サイゾーウーマン </t>
    <phoneticPr fontId="84"/>
  </si>
  <si>
    <t>・ロピア、73店舗で表示違反品を64万パック販売
・ロピアの食品表示違反は「100％企業の怠慢」
・現場の危機感を弱める要因は？
ロピア、73店舗で表示違反品を64万パック販売
　現在、もっとも勢いのあるスーパー「ロピア」。店名の由来でもある「ロープライスユートピア」を掲げた低価格や大容量パック、インパクト大な見た目の総菜や肉が人気を集めている。
しかし昨年6月、原料や原産地名を表示しないまま商品を販売した食品表示違反で農林水産省から指摘が入っていることを知る消費者は、どれだけいるだろうか？　少なくとも2020年4月1日から23年7月26日までの間に、ロピア中央林間店ほか73店舗において64万5994パックを表示違反のまま販売していたと報じられ、ロピアは「法令に対する認識不足と社内管理体制の不足」と説明している。
＜関連＞食品表示漏れ等に関するお詫びとお知らせ
　最長約3年3カ月間にわたって違反が放置されていたとは、人気スーパーのあまりにずさんな姿勢に開いた口が塞がらないが、なぜこのような事態が起こったのだろうか？　問題の根本について、創業105年の老舗スーパー「やまと」の元3代目社長で、著書に『こうして店は潰れた～地域土着スーパー「やまと」の教訓～』（商業界）を持つ小林久氏に解説してもらった。これだけの期間、問題が放置されていたのは『法令に対する認証不足』ではなく、商品のダブルチェックや問屋やメーカーへの指導の優先順位が低くなっていたのだと推測されます。新規出店の速度が早すぎて、一番大切な商品管理が本部や店舗で追いついていないのでは？」表示違反内容の一例を挙げると、「冷やしても美味しい！おさつスティック」が使用していない原材料名「植物油脂」「はちみつ」を表示、原材料を原材料に占める重量の割合の高いものから順に表示せず、原料原産地名（国産）を不表示。「カニサラダ（かに風味）」は原材料名を不表示、原料原産地名「アルゼンチン産」を不表示となっている。こうした表示違反は、スーパーではまま起こり得る問題なのか？「普通はめったにありません 。表示違反商品をこんなふうに長期間販売していたらお客さんは確実に離れていく。単独のディスカウントストアならともかく、日本を代表するスーパーでこれほどの数が出るのは驚きです。私のスーパーでは、自社製造商品での表示漏れはなかったが、ベンダー（問屋やメーカー）から仕入れた時点で表示内容に漏れがあったことはありました。その場合は徹底的に再発防止の指導を行います」</t>
    <phoneticPr fontId="84"/>
  </si>
  <si>
    <t>https://cyzowoman.jp/2024/09/post_485194_1.html</t>
    <phoneticPr fontId="84"/>
  </si>
  <si>
    <t xml:space="preserve">消費者庁／機能性表示食品制度を法令化／「届け出マニュアル」を制定（2024年9月12日号） </t>
    <phoneticPr fontId="84"/>
  </si>
  <si>
    <t>消費者庁は9月1日、機能性表示食品の届け出に関する規定を法令化した。8月30日には、これまで届け出の指標となっていた、機能性表示食品の届け出ガイドラインを廃止し、「機能性表示食品の届け出等に関するマニュアル」を制定し、公表した。2025年4月1日に予定している「届け出に関する告示」の施行に向けて、届け出に必要な具体的な様式を定めて公表する。
　機能性表示食品制度の改正に伴い、届け出の方法を規定した告示や、GMP基準を示した告示も公布した。機能性表示食品の質疑応答集も改正した。
消費者庁によると、2025年4月に「届け出に関する告示」を施行するまでは、従来通りの様式で機能性表示食品の届け出を行うことができるという。</t>
    <phoneticPr fontId="84"/>
  </si>
  <si>
    <t>https://netkeizai.com/articles/detail/12405</t>
    <phoneticPr fontId="84"/>
  </si>
  <si>
    <t>ホテル・洋菓子店・ベーカリーのメニューカード・プライスカードにおけるアレルギー表示をカンタン・正確に印刷するサービスを開始</t>
    <phoneticPr fontId="84"/>
  </si>
  <si>
    <t>食品安全管理システムを提供する「株式会社スマショク」（本社：京都府京都市、代表取締役社長：西田 陽介）は、カーデックス株式会社（本社：東京都港区、代表取締役：坂東 信弘）が提供する「カードプリンター edikio GUEST」とデータ連携し、アレルギー表示の課題に対応するソリューションを提供することをお知らせいたします。
■ スマショクシリーズ「スマート食品表示」概要
食品表示は、正しく表示しないと最大1億円以下の罰金、2年以下の懲役と重い罪が設定されています。しかし、その法律は1,200ページ以上もあり、守るためには専門知識が求められます。
そんな複雑な食品表示を自動作成、かつ適法性の高い表示を作成することができます。重要な「産地表示」「アレルギー」「栄養成分」も自動で計算されます。
サービス名：「スマート食品表示」
利用料金　： 2,480円（税込） ~
公式サイト： https://smashoku.com/label/</t>
    <phoneticPr fontId="84"/>
  </si>
  <si>
    <t>https://foods-ch.infomart.co.jp/news/116247</t>
    <phoneticPr fontId="84"/>
  </si>
  <si>
    <t xml:space="preserve">容器破損が判明…カップラーメン「マルちゃん・ごつ盛り」「でかまる」の一部商品を自主回収 ... </t>
    <phoneticPr fontId="84"/>
  </si>
  <si>
    <t>https://www.47news.jp/11465750.html</t>
    <phoneticPr fontId="84"/>
  </si>
  <si>
    <t>東洋水産は9月9日、カップラーメン「マルちゃん　ごつ盛り」シリーズなど3種類の一部商品について、自主回収すると発表した。対象商品は「マルちゃん　ごつ盛り　ワンタン醤油ラーメン」「マルちゃん　ごつ盛り　豚骨醤油ラーメン」「マルちゃん　でかまる　バリシャキ！もやし味噌ラーメン」の3種類。同社によると、外装不良や容器破損があることが判明したという。
　商品を料金着払いで同社に送ると後日、商品代金相当のクオカードを届けるという。同社は「今後は、二度と同様の事故のないよう、品質管理体制の一層の強化に努めてまいりますので、何卒ご理解とご協力を賜りますようお願い申し上げます」としている。</t>
    <phoneticPr fontId="84"/>
  </si>
  <si>
    <t>事例から学ぶ食品衛生法とその関係法令　VOD</t>
    <phoneticPr fontId="84"/>
  </si>
  <si>
    <t>①食品衛生法と関連法令の概要                                                                                ②食品衛生法の改正経過と時代背景
     1) 関連法令のいろいろ（お弁当の写真を例示）                                                        1) 戦前の警察所管→ 戦後闇市の取り締まり
     2) 知っておきたい法令用語、必須用語                                                                        2) 戦後から現行法令までのみちのり
     3) 食品衛生法の概要（営業許可から規格基準まで）                                                 3) 一律規制から自主衛生管理へ（経験と勘からリスク管理へ）
     4) その他
 ③ 2018年法改正の概要                                                                                           ④ まとめとケーススタディー（過去の事例から学ぶ）
     1) 法改正の背景 監視指導の平準化　根拠ある指導                                                   法令順守の意味が変わる
     2) 許可業種の見直し                                                                                                     事業者の責務が明確に
     3) HACCPの制度化 営業許可の基準（要件）に衛生管理計画は含まない              基本はコミュニケーション
    4) 自主回収の届け出義務化                                                                                          消費者教育も重要に（食育など）
     5) その他                                                                                                                        SDGｓと食品衛生法
    ◯　受講料：22000円（税込）  ◯　講　師：北林卓氏   （栃木県庁、食品衛生監視員）</t>
    <phoneticPr fontId="84"/>
  </si>
  <si>
    <t>https://www.tech-d.jp/seminar/show/5862</t>
    <phoneticPr fontId="84"/>
  </si>
  <si>
    <t>健康被害、１日から報告義務化＝機能性表示食品とトクホ―「紅麹」問題受け事業者に</t>
    <phoneticPr fontId="84"/>
  </si>
  <si>
    <t>サプリメントなどの機能性表示食品と特定保健用食品（トクホ）に関し、９月１日から、事業者が健康被害情報を把握した場合の消費者庁などへの報告が義務化される。小林製薬の「紅麹（べにこうじ）」配合サプリを巡る問題を受け、行政が迅速に情報を把握し、被害拡大を防ぐのが目的。
　消費者庁によると、これまでもガイドラインなどで健康被害の報告を求めていたが、期限などは明確になっていなかった。そこで食品表示基準などを改正。今後は、医師が診断した健康被害と疑われる情報を事業者が把握した場合、食品との因果関係が不明の場合でも、速やかに消費者庁や保健所に報告することを義務化する。おおむね３０日以内に同じ症例が複数発生した場合は１５日以内、死亡や入院など重い症例は１例でも１５日以内に報告するよう期限を明確にした。機能性表示食品は、事業者が安全性や科学的根拠を国に届け出ることで表示して販売できる。国の審査が必要なトクホとは異なるため、制度の信頼性向上に向け、事業者に届け出後の定期的な自己点検を義務化。１年ごとに自己評価した上で公表することが求められ、初回の報告は２０２５年度中となる。
　違反した場合は、機能性表示を行わないよう事業者に指示、命令できる。健康被害の報告を怠った場合は、営業の禁止や停止の行政措置が可能となる。　</t>
    <phoneticPr fontId="84"/>
  </si>
  <si>
    <t>https://www.risktaisaku.com/articles/-/94898</t>
    <phoneticPr fontId="84"/>
  </si>
  <si>
    <t>有機農業ニュースクリップ on X: "【残留農薬】厚労省は9月10日、（株）ワタリが輸入したチリ産など</t>
    <phoneticPr fontId="15"/>
  </si>
  <si>
    <t xml:space="preserve">タイ政府、低品質な輸入品や法律違反の外国企業問題を解決するための5つの措置を承認 </t>
    <phoneticPr fontId="15"/>
  </si>
  <si>
    <t>タイ政府は9月3日、タイ商務省が提出した低品質な輸入品や法律に違反する外国企業の問題を解決するための5つの措置（63の行動計画）外部サイトへ、新しいウィンドウで開きますを承認した。この計画は、低品質な製品が国内に大量に流入している点について、企業や消費者から苦情が寄せられていたことを受けて同省が提案したものであり、関連する政府機関に63の行動計画を実施することを求めている。なお、5つの措置の内容は次のとおり。
　　税関など関係当局の輸入品検査の強化：通関時のコンテナ開封率の引き上げや、タイ工業規格協会やタイ保健省食品・医薬品局などによる規格外輸入品の検査強化など
電子商取引などの各種制度の見直し：外国の電子商取引業者のタイでの法人設立の義務付けや、工業規格基準の規制対象の拡大など
税制措置：関税、法人所得税、付加価値税（VAT）、アンチ・ダンピング措置（AD）、輸入増加に対するセーフガード措置の強化など
中小企業支援措置：技術開発や電子商取引を通じて輸出を拡大するなど、国内中小企業の競争力強化を促進
貿易相手国との連携：日中韓などの貿易相手国と連携し、タイを電子商取引のリージョナルハブとして推進
政府はまた、今後、担当機関が定期的な進捗状況の確認と検討の場を設けることも決定した。現地報道によれば、タイ商工会議所（TCC）のサナン・アンウボンクン会頭は当該措置について、「（低品質な輸入品の流入による）影響を受けている事業者にとっては良い対策だ」と評価した。一方、対象製品へのアンチ・ダンピング措置の発動強化など、非常に安価な輸入品に対しては、より積極的な対策をとるよう政府に提案した（8月22日付「ネーション」紙）。</t>
    <phoneticPr fontId="15"/>
  </si>
  <si>
    <t>諸外国における残留農薬基準値に関する情報</t>
    <phoneticPr fontId="15"/>
  </si>
  <si>
    <t>我が国におけるコメ、青果物、茶で使用可能な農薬成分の残留基準値が輸出先国・地域と日本とで異なることから、日本の残留農薬基準値を満たしていても輸出先国・地域の残留農薬基準値を満たせずに輸出できない場合があります。
　コメ、青果物、茶の輸出における残留農薬に関する課題に対して、輸出先国・地域の残留農薬基準値も踏まえた防除暦等を使用した生産を促進するとともに、輸出先国・地域の残留農薬　　　　基準（インポートトレランス）が設定されるよう、輸出先国・地域の当局への申請に必要な各種試験を実施していくこととしています。その一環として、コメ、青果物、茶の輸出促進を進めていく参考として、
　調査対象品目、調査対象国・地域等
　ぬ〇 調査対象品目（15品目）
　コメ、りんご、ぶどう、もも、なし、かんきつ（かんきつ類、温州みかん）、いちご、かき、メロン、ながいも、かんしょ、茶、トマト、たまねぎ
　〇 調査対象国・地域等（国際基準及び20か国・地域）
　日本、Codex、香港、台湾、韓国、中国、シンガポール、マレーシア、インドネシア、タイ、ベトナム、フィリピン、インド、米国、カナダ、オーストラリア、ニュージーラン　ド、EU、　　　　　英国、ロシア、アラブ首長国連邦
　〇 調査対象農薬成分：調査対象品目に対し、日本において残留農薬基準値の設定がある農薬成分</t>
    <phoneticPr fontId="15"/>
  </si>
  <si>
    <t>A1020工場　B223ライン</t>
    <rPh sb="5" eb="7">
      <t>コウジョウ</t>
    </rPh>
    <phoneticPr fontId="84"/>
  </si>
  <si>
    <t>1030データ検索</t>
    <rPh sb="7" eb="9">
      <t>ケンサク</t>
    </rPh>
    <phoneticPr fontId="84"/>
  </si>
  <si>
    <t>必要なデータが一瞬で見つかる</t>
    <rPh sb="0" eb="2">
      <t>ヒツヨウ</t>
    </rPh>
    <rPh sb="7" eb="9">
      <t>イッシュン</t>
    </rPh>
    <rPh sb="10" eb="11">
      <t>ミ</t>
    </rPh>
    <phoneticPr fontId="84"/>
  </si>
  <si>
    <t>現状把握</t>
    <rPh sb="0" eb="4">
      <t>ゲンジョウハアク</t>
    </rPh>
    <phoneticPr fontId="84"/>
  </si>
  <si>
    <t>対策も確実</t>
    <rPh sb="0" eb="2">
      <t>タイサク</t>
    </rPh>
    <rPh sb="3" eb="5">
      <t>カクジツ</t>
    </rPh>
    <phoneticPr fontId="84"/>
  </si>
  <si>
    <t>カミナシの実力はデータの即時利用</t>
    <rPh sb="5" eb="7">
      <t>ジツリョク</t>
    </rPh>
    <rPh sb="12" eb="16">
      <t>ソクジリヨウ</t>
    </rPh>
    <phoneticPr fontId="84"/>
  </si>
  <si>
    <t>15,000か所の実績</t>
    <rPh sb="7" eb="8">
      <t>ショ</t>
    </rPh>
    <rPh sb="9" eb="11">
      <t>ジッセキ</t>
    </rPh>
    <phoneticPr fontId="84"/>
  </si>
  <si>
    <t>現状システムの有機化</t>
    <rPh sb="0" eb="2">
      <t>ゲンジョウ</t>
    </rPh>
    <rPh sb="7" eb="10">
      <t>ユウキカ</t>
    </rPh>
    <phoneticPr fontId="84"/>
  </si>
  <si>
    <t>株式会社カミナシの実力はDATAの有効活用の実現</t>
    <rPh sb="0" eb="4">
      <t>カブシキガイシャ</t>
    </rPh>
    <rPh sb="9" eb="11">
      <t>ジツリョク</t>
    </rPh>
    <rPh sb="17" eb="21">
      <t>ユウコウカツヨウ</t>
    </rPh>
    <rPh sb="22" eb="24">
      <t>ジツゲン</t>
    </rPh>
    <phoneticPr fontId="32"/>
  </si>
  <si>
    <t>★カンピロバクター食中毒対策のポイントは、「加熱」と「消毒」です。　肉の色が変わるまでしっかりと加熱することで菌は死にます。　　　　　目安は、75度以上の熱で数分間（中心の温度が75度以上で1分間）しっかり火を通すことです。
★原因食材は鶏肉です。ササミの湯通し程度では死滅しないと考えてください。また前述したように、この菌はわずかな数であっても感染する恐れがあるので、二次汚染に注意することがとても大事です。肉を触った手でサラダを作ったり、肉を切った包丁やまな板でカマボコなど生食用品を切ったりすると、その菌は簡単にほかの食材に広がります。肉を扱った手や調理器具はしっかり洗い、またアルコール消毒、漂白剤、塩素消毒などこまめに行いましょう。</t>
    <rPh sb="241" eb="242">
      <t>ヨウ</t>
    </rPh>
    <rPh sb="242" eb="243">
      <t>ヒン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</si>
</sst>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4" formatCode="0_);[Red]\(0\)"/>
  </numFmts>
  <fonts count="179">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color indexed="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2"/>
      <color rgb="FFFF0000"/>
      <name val="ＭＳ Ｐゴシック"/>
      <family val="3"/>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b/>
      <sz val="12"/>
      <color rgb="FFFF0000"/>
      <name val="メイリオ"/>
      <family val="3"/>
      <charset val="128"/>
    </font>
    <font>
      <sz val="11"/>
      <color rgb="FFFF0000"/>
      <name val="ＭＳ Ｐゴシック"/>
      <family val="3"/>
      <charset val="128"/>
    </font>
    <font>
      <b/>
      <sz val="14"/>
      <color theme="4"/>
      <name val="ＭＳ Ｐゴシック"/>
      <family val="3"/>
      <charset val="128"/>
    </font>
    <font>
      <sz val="11"/>
      <color theme="1"/>
      <name val="Meiryo"/>
      <family val="3"/>
      <charset val="128"/>
    </font>
    <font>
      <sz val="6"/>
      <name val="ＭＳ Ｐゴシック"/>
      <family val="3"/>
      <charset val="128"/>
      <scheme val="minor"/>
    </font>
    <font>
      <b/>
      <sz val="16"/>
      <name val="ＭＳ Ｐゴシック"/>
      <family val="3"/>
      <charset val="128"/>
    </font>
    <font>
      <sz val="20"/>
      <name val="ＭＳ Ｐゴシック"/>
      <family val="3"/>
      <charset val="128"/>
    </font>
    <font>
      <b/>
      <sz val="22"/>
      <name val="ＭＳ Ｐゴシック"/>
      <family val="3"/>
      <charset val="128"/>
    </font>
    <font>
      <sz val="11"/>
      <name val="ＭＳ Ｐゴシック"/>
      <family val="3"/>
      <charset val="128"/>
      <scheme val="minor"/>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b/>
      <sz val="10"/>
      <color theme="0"/>
      <name val="ＭＳ Ｐゴシック"/>
      <family val="3"/>
      <charset val="128"/>
    </font>
    <font>
      <b/>
      <sz val="12"/>
      <name val="ＭＳ Ｐゴシック"/>
      <family val="3"/>
      <charset val="128"/>
      <scheme val="minor"/>
    </font>
    <font>
      <b/>
      <sz val="11"/>
      <color theme="1"/>
      <name val="ＭＳ Ｐゴシック"/>
      <family val="3"/>
      <charset val="128"/>
    </font>
    <font>
      <sz val="11"/>
      <color rgb="FF000000"/>
      <name val="ＭＳ Ｐゴシック"/>
      <family val="3"/>
      <charset val="128"/>
    </font>
    <font>
      <sz val="11"/>
      <color theme="1"/>
      <name val="ＭＳ Ｐゴシック"/>
      <family val="3"/>
      <charset val="128"/>
      <scheme val="major"/>
    </font>
    <font>
      <sz val="11"/>
      <name val="ＭＳ Ｐゴシック"/>
      <family val="3"/>
      <charset val="128"/>
      <scheme val="major"/>
    </font>
    <font>
      <b/>
      <sz val="11"/>
      <name val="游ゴシック"/>
      <family val="3"/>
      <charset val="128"/>
    </font>
    <font>
      <b/>
      <sz val="11"/>
      <color theme="1"/>
      <name val="游ゴシック"/>
      <family val="3"/>
      <charset val="128"/>
    </font>
    <font>
      <b/>
      <sz val="9"/>
      <color rgb="FFFF0000"/>
      <name val="ＭＳ Ｐゴシック"/>
      <family val="3"/>
      <charset val="128"/>
    </font>
    <font>
      <sz val="16"/>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9"/>
      <name val="ＭＳ Ｐゴシック"/>
      <family val="3"/>
      <charset val="128"/>
    </font>
    <font>
      <b/>
      <sz val="11"/>
      <name val="ＭＳ Ｐゴシック"/>
      <family val="3"/>
      <charset val="128"/>
      <scheme val="minor"/>
    </font>
    <font>
      <b/>
      <sz val="16"/>
      <color indexed="18"/>
      <name val="游ゴシック"/>
      <family val="3"/>
      <charset val="128"/>
    </font>
    <font>
      <b/>
      <sz val="20"/>
      <color rgb="FF000000"/>
      <name val="ＭＳ Ｐゴシック"/>
      <family val="3"/>
      <charset val="128"/>
    </font>
    <font>
      <b/>
      <sz val="20"/>
      <color rgb="FF333333"/>
      <name val="ＭＳ Ｐゴシック"/>
      <family val="3"/>
      <charset val="128"/>
      <scheme val="minor"/>
    </font>
    <font>
      <b/>
      <sz val="8"/>
      <color rgb="FFFF0000"/>
      <name val="メイリオ"/>
      <family val="3"/>
      <charset val="128"/>
    </font>
    <font>
      <b/>
      <sz val="8"/>
      <color rgb="FFFF0000"/>
      <name val="ＭＳ Ｐゴシック"/>
      <family val="3"/>
      <charset val="128"/>
    </font>
    <font>
      <sz val="9"/>
      <name val="Meiryo UI"/>
      <family val="3"/>
      <charset val="128"/>
    </font>
    <font>
      <sz val="9"/>
      <color theme="1"/>
      <name val="Meiryo"/>
      <family val="3"/>
      <charset val="128"/>
    </font>
    <font>
      <b/>
      <sz val="14"/>
      <name val="游ゴシック"/>
      <family val="3"/>
      <charset val="128"/>
    </font>
    <font>
      <b/>
      <sz val="14"/>
      <color theme="1"/>
      <name val="游ゴシック"/>
      <family val="3"/>
      <charset val="128"/>
    </font>
    <font>
      <b/>
      <sz val="14"/>
      <color rgb="FF000000"/>
      <name val="游ゴシック"/>
      <family val="3"/>
      <charset val="128"/>
    </font>
    <font>
      <sz val="14"/>
      <color rgb="FF000000"/>
      <name val="Meiryo"/>
      <family val="3"/>
      <charset val="128"/>
    </font>
    <font>
      <b/>
      <sz val="18"/>
      <color rgb="FF333333"/>
      <name val="メイリオ"/>
      <family val="3"/>
      <charset val="128"/>
    </font>
    <font>
      <b/>
      <sz val="14"/>
      <color rgb="FF454545"/>
      <name val="游ゴシック"/>
      <family val="3"/>
      <charset val="128"/>
    </font>
    <font>
      <b/>
      <sz val="9"/>
      <color indexed="81"/>
      <name val="ＭＳ Ｐゴシック"/>
      <family val="3"/>
      <charset val="128"/>
    </font>
    <font>
      <sz val="9"/>
      <color indexed="81"/>
      <name val="ＭＳ Ｐゴシック"/>
      <family val="3"/>
      <charset val="128"/>
    </font>
    <font>
      <b/>
      <sz val="14"/>
      <color rgb="FFFF0000"/>
      <name val="ＭＳ Ｐゴシック"/>
      <family val="3"/>
      <charset val="128"/>
    </font>
    <font>
      <b/>
      <sz val="20"/>
      <color rgb="FF333333"/>
      <name val="メイリオ"/>
      <family val="3"/>
      <charset val="128"/>
    </font>
    <font>
      <b/>
      <sz val="13"/>
      <name val="游ゴシック"/>
      <family val="3"/>
      <charset val="128"/>
    </font>
    <font>
      <sz val="12"/>
      <name val="ＭＳ Ｐゴシック"/>
      <family val="3"/>
      <charset val="128"/>
      <scheme val="minor"/>
    </font>
    <font>
      <b/>
      <sz val="11"/>
      <color rgb="FF222324"/>
      <name val="ＭＳ Ｐゴシック"/>
      <family val="2"/>
      <charset val="128"/>
    </font>
    <font>
      <b/>
      <sz val="14"/>
      <color indexed="8"/>
      <name val="ＭＳ Ｐゴシック"/>
      <family val="3"/>
      <charset val="128"/>
    </font>
    <font>
      <sz val="20"/>
      <color indexed="9"/>
      <name val="ＭＳ Ｐゴシック"/>
      <family val="3"/>
      <charset val="128"/>
    </font>
    <font>
      <sz val="13"/>
      <name val="ＭＳ Ｐゴシック"/>
      <family val="3"/>
      <charset val="128"/>
    </font>
    <font>
      <sz val="22"/>
      <name val="ＭＳ Ｐゴシック"/>
      <family val="3"/>
      <charset val="128"/>
    </font>
    <font>
      <b/>
      <u/>
      <sz val="11"/>
      <name val="ＭＳ Ｐゴシック"/>
      <family val="3"/>
      <charset val="128"/>
    </font>
    <font>
      <b/>
      <sz val="18"/>
      <name val="Microsoft YaHei"/>
      <family val="3"/>
      <charset val="134"/>
    </font>
    <font>
      <sz val="8"/>
      <color theme="1"/>
      <name val="ＭＳ Ｐゴシック"/>
      <family val="3"/>
      <charset val="128"/>
      <scheme val="minor"/>
    </font>
    <font>
      <sz val="11"/>
      <color rgb="FFFFC000"/>
      <name val="ＭＳ Ｐゴシック"/>
      <family val="3"/>
      <charset val="128"/>
      <scheme val="minor"/>
    </font>
    <font>
      <sz val="11"/>
      <color rgb="FF6EF729"/>
      <name val="ＭＳ Ｐゴシック"/>
      <family val="3"/>
      <charset val="128"/>
      <scheme val="minor"/>
    </font>
    <font>
      <sz val="11"/>
      <color theme="5" tint="0.39997558519241921"/>
      <name val="ＭＳ Ｐゴシック"/>
      <family val="3"/>
      <charset val="128"/>
      <scheme val="minor"/>
    </font>
    <font>
      <sz val="11"/>
      <color theme="0" tint="-0.14999847407452621"/>
      <name val="ＭＳ Ｐゴシック"/>
      <family val="3"/>
      <charset val="128"/>
      <scheme val="minor"/>
    </font>
    <font>
      <sz val="11"/>
      <color theme="7" tint="0.39997558519241921"/>
      <name val="ＭＳ Ｐゴシック"/>
      <family val="3"/>
      <charset val="128"/>
      <scheme val="minor"/>
    </font>
    <font>
      <sz val="11"/>
      <color indexed="40"/>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b/>
      <sz val="10"/>
      <color theme="1"/>
      <name val="ＭＳ Ｐゴシック"/>
      <family val="3"/>
      <charset val="128"/>
      <scheme val="minor"/>
    </font>
    <font>
      <b/>
      <sz val="10"/>
      <color rgb="FF666666"/>
      <name val="Arial"/>
      <family val="2"/>
    </font>
    <font>
      <b/>
      <u/>
      <sz val="12"/>
      <name val="ＭＳ Ｐゴシック"/>
      <family val="3"/>
      <charset val="128"/>
    </font>
    <font>
      <b/>
      <sz val="12"/>
      <color indexed="10"/>
      <name val="ＭＳ Ｐゴシック"/>
      <family val="3"/>
      <charset val="128"/>
    </font>
    <font>
      <b/>
      <sz val="18"/>
      <name val="メイリオ"/>
      <family val="3"/>
      <charset val="128"/>
    </font>
    <font>
      <sz val="20"/>
      <color rgb="FF000000"/>
      <name val="ＭＳ Ｐゴシック"/>
      <family val="3"/>
      <charset val="128"/>
    </font>
    <font>
      <sz val="11"/>
      <color rgb="FFFFFF00"/>
      <name val="ＭＳ Ｐゴシック"/>
      <family val="3"/>
      <charset val="128"/>
      <scheme val="minor"/>
    </font>
    <font>
      <sz val="10"/>
      <color rgb="FF2B2B2B"/>
      <name val="游ゴシック"/>
      <family val="2"/>
      <charset val="128"/>
    </font>
    <font>
      <b/>
      <sz val="17"/>
      <name val="ＭＳ Ｐゴシック"/>
      <family val="3"/>
      <charset val="128"/>
    </font>
    <font>
      <u/>
      <sz val="11"/>
      <color theme="10"/>
      <name val="ＭＳ Ｐゴシック"/>
      <family val="3"/>
      <charset val="128"/>
      <scheme val="minor"/>
    </font>
    <font>
      <b/>
      <sz val="13"/>
      <color theme="1"/>
      <name val="游ゴシック"/>
      <family val="3"/>
      <charset val="128"/>
    </font>
    <font>
      <b/>
      <sz val="14"/>
      <color rgb="FF000000"/>
      <name val="ＭＳ Ｐゴシック"/>
      <family val="3"/>
      <charset val="128"/>
    </font>
    <font>
      <sz val="10"/>
      <name val="Arial"/>
      <family val="2"/>
    </font>
    <font>
      <b/>
      <sz val="10"/>
      <color indexed="62"/>
      <name val="ＭＳ Ｐゴシック"/>
      <family val="3"/>
      <charset val="128"/>
    </font>
    <font>
      <sz val="10"/>
      <color indexed="62"/>
      <name val="ＭＳ Ｐゴシック"/>
      <family val="3"/>
      <charset val="128"/>
    </font>
    <font>
      <b/>
      <sz val="14"/>
      <color indexed="12"/>
      <name val="ＭＳ Ｐゴシック"/>
      <family val="3"/>
      <charset val="128"/>
    </font>
    <font>
      <b/>
      <sz val="16"/>
      <name val="Microsoft YaHei"/>
      <family val="2"/>
      <charset val="134"/>
    </font>
    <font>
      <b/>
      <sz val="16.5"/>
      <name val="ＭＳ Ｐゴシック"/>
      <family val="3"/>
      <charset val="128"/>
    </font>
    <font>
      <b/>
      <sz val="17"/>
      <name val="Microsoft YaHei"/>
      <family val="2"/>
      <charset val="134"/>
    </font>
    <font>
      <b/>
      <sz val="14"/>
      <color indexed="53"/>
      <name val="ＭＳ Ｐゴシック"/>
      <family val="3"/>
      <charset val="128"/>
    </font>
    <font>
      <b/>
      <sz val="16"/>
      <name val="メイリオ"/>
      <family val="3"/>
      <charset val="128"/>
    </font>
    <font>
      <b/>
      <sz val="14"/>
      <color rgb="FF0070C0"/>
      <name val="ＭＳ Ｐゴシック"/>
      <family val="3"/>
      <charset val="128"/>
    </font>
    <font>
      <b/>
      <sz val="16"/>
      <color rgb="FFFFFC79"/>
      <name val="ＭＳ Ｐゴシック"/>
      <family val="3"/>
      <charset val="128"/>
    </font>
    <font>
      <b/>
      <sz val="8"/>
      <color indexed="10"/>
      <name val="ＭＳ Ｐゴシック"/>
      <family val="3"/>
      <charset val="128"/>
    </font>
    <font>
      <b/>
      <sz val="10"/>
      <color indexed="9"/>
      <name val="ＭＳ Ｐゴシック"/>
      <family val="3"/>
      <charset val="128"/>
    </font>
    <font>
      <sz val="11"/>
      <color rgb="FFFF0000"/>
      <name val="HGS行書体"/>
      <family val="4"/>
      <charset val="128"/>
    </font>
    <font>
      <b/>
      <sz val="19"/>
      <color rgb="FF000000"/>
      <name val="メイリオ"/>
      <family val="3"/>
      <charset val="128"/>
    </font>
    <font>
      <b/>
      <sz val="16"/>
      <color indexed="8"/>
      <name val="游ゴシック"/>
      <family val="3"/>
      <charset val="128"/>
    </font>
    <font>
      <b/>
      <sz val="11"/>
      <color rgb="FF002060"/>
      <name val="AR P新藝体E"/>
      <family val="3"/>
      <charset val="128"/>
    </font>
    <font>
      <sz val="11"/>
      <color theme="1"/>
      <name val="AR P丸ゴシック体E"/>
      <family val="3"/>
      <charset val="128"/>
    </font>
    <font>
      <sz val="16"/>
      <color rgb="FF0070C0"/>
      <name val="ＭＳ Ｐゴシック"/>
      <family val="3"/>
      <charset val="128"/>
      <scheme val="minor"/>
    </font>
    <font>
      <b/>
      <sz val="11"/>
      <color theme="1"/>
      <name val="AR P丸ゴシック体E"/>
      <family val="3"/>
      <charset val="128"/>
    </font>
    <font>
      <b/>
      <sz val="22"/>
      <color theme="1"/>
      <name val="AR P丸ゴシック体E"/>
      <family val="3"/>
      <charset val="128"/>
    </font>
    <font>
      <sz val="22"/>
      <color theme="1"/>
      <name val="AR P丸ゴシック体E"/>
      <family val="3"/>
      <charset val="128"/>
    </font>
  </fonts>
  <fills count="51">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53"/>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6EF729"/>
        <bgColor indexed="64"/>
      </patternFill>
    </fill>
    <fill>
      <patternFill patternType="solid">
        <fgColor theme="0" tint="-4.9989318521683403E-2"/>
        <bgColor indexed="64"/>
      </patternFill>
    </fill>
    <fill>
      <patternFill patternType="solid">
        <fgColor theme="2"/>
        <bgColor indexed="64"/>
      </patternFill>
    </fill>
    <fill>
      <patternFill patternType="solid">
        <fgColor rgb="FFFAFEC2"/>
        <bgColor indexed="64"/>
      </patternFill>
    </fill>
    <fill>
      <patternFill patternType="solid">
        <fgColor theme="7" tint="0.79998168889431442"/>
        <bgColor indexed="64"/>
      </patternFill>
    </fill>
    <fill>
      <patternFill patternType="solid">
        <fgColor rgb="FFD4FDC3"/>
        <bgColor indexed="64"/>
      </patternFill>
    </fill>
    <fill>
      <patternFill patternType="solid">
        <fgColor theme="2" tint="-9.9978637043366805E-2"/>
        <bgColor indexed="64"/>
      </patternFill>
    </fill>
    <fill>
      <patternFill patternType="solid">
        <fgColor rgb="FFFFCC99"/>
        <bgColor indexed="64"/>
      </patternFill>
    </fill>
    <fill>
      <patternFill patternType="solid">
        <fgColor rgb="FFFFFFCC"/>
        <bgColor indexed="64"/>
      </patternFill>
    </fill>
    <fill>
      <patternFill patternType="solid">
        <fgColor theme="9" tint="0.59999389629810485"/>
        <bgColor indexed="64"/>
      </patternFill>
    </fill>
    <fill>
      <patternFill patternType="solid">
        <fgColor rgb="FFDFEAFF"/>
        <bgColor indexed="64"/>
      </patternFill>
    </fill>
    <fill>
      <patternFill patternType="solid">
        <fgColor indexed="12"/>
        <bgColor indexed="64"/>
      </patternFill>
    </fill>
    <fill>
      <patternFill patternType="solid">
        <fgColor theme="7" tint="0.39997558519241921"/>
        <bgColor indexed="64"/>
      </patternFill>
    </fill>
    <fill>
      <patternFill patternType="solid">
        <fgColor rgb="FF6DDDF7"/>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1" tint="4.9989318521683403E-2"/>
        <bgColor indexed="64"/>
      </patternFill>
    </fill>
    <fill>
      <patternFill patternType="solid">
        <fgColor theme="1"/>
        <bgColor indexed="64"/>
      </patternFill>
    </fill>
    <fill>
      <patternFill patternType="solid">
        <fgColor theme="5" tint="-0.499984740745262"/>
        <bgColor indexed="64"/>
      </patternFill>
    </fill>
    <fill>
      <patternFill patternType="solid">
        <fgColor rgb="FFFF0000"/>
        <bgColor indexed="64"/>
      </patternFill>
    </fill>
    <fill>
      <patternFill patternType="solid">
        <fgColor theme="7" tint="-0.249977111117893"/>
        <bgColor indexed="64"/>
      </patternFill>
    </fill>
    <fill>
      <patternFill patternType="solid">
        <fgColor theme="9" tint="0.79998168889431442"/>
        <bgColor indexed="64"/>
      </patternFill>
    </fill>
  </fills>
  <borders count="236">
    <border>
      <left/>
      <right/>
      <top/>
      <bottom/>
      <diagonal/>
    </border>
    <border>
      <left style="medium">
        <color indexed="12"/>
      </left>
      <right style="medium">
        <color indexed="12"/>
      </right>
      <top/>
      <bottom/>
      <diagonal/>
    </border>
    <border>
      <left style="medium">
        <color indexed="48"/>
      </left>
      <right style="medium">
        <color indexed="23"/>
      </right>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12"/>
      </left>
      <right style="medium">
        <color indexed="23"/>
      </right>
      <top/>
      <bottom style="medium">
        <color indexed="23"/>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style="medium">
        <color indexed="12"/>
      </left>
      <right/>
      <top/>
      <bottom style="medium">
        <color indexed="12"/>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55"/>
      </left>
      <right style="medium">
        <color indexed="55"/>
      </right>
      <top/>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thin">
        <color indexed="64"/>
      </left>
      <right/>
      <top/>
      <bottom/>
      <diagonal/>
    </border>
    <border>
      <left/>
      <right style="thin">
        <color indexed="64"/>
      </right>
      <top/>
      <bottom/>
      <diagonal/>
    </border>
    <border>
      <left/>
      <right style="medium">
        <color indexed="12"/>
      </right>
      <top/>
      <bottom/>
      <diagonal/>
    </border>
    <border>
      <left/>
      <right/>
      <top style="thin">
        <color auto="1"/>
      </top>
      <bottom/>
      <diagonal/>
    </border>
    <border>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style="medium">
        <color rgb="FF888888"/>
      </right>
      <top/>
      <bottom style="medium">
        <color rgb="FF888888"/>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medium">
        <color indexed="23"/>
      </left>
      <right/>
      <top/>
      <bottom style="medium">
        <color indexed="55"/>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right/>
      <top style="medium">
        <color auto="1"/>
      </top>
      <bottom/>
      <diagonal/>
    </border>
    <border>
      <left/>
      <right style="medium">
        <color auto="1"/>
      </right>
      <top style="medium">
        <color auto="1"/>
      </top>
      <bottom/>
      <diagonal/>
    </border>
    <border>
      <left/>
      <right style="medium">
        <color rgb="FFD0D0D0"/>
      </right>
      <top/>
      <bottom style="medium">
        <color rgb="FFD0D0D0"/>
      </bottom>
      <diagonal/>
    </border>
    <border>
      <left/>
      <right style="thin">
        <color indexed="64"/>
      </right>
      <top/>
      <bottom style="thin">
        <color indexed="64"/>
      </bottom>
      <diagonal/>
    </border>
    <border>
      <left style="thin">
        <color indexed="64"/>
      </left>
      <right style="thin">
        <color indexed="64"/>
      </right>
      <top/>
      <bottom/>
      <diagonal/>
    </border>
    <border>
      <left style="medium">
        <color indexed="12"/>
      </left>
      <right style="medium">
        <color auto="1"/>
      </right>
      <top/>
      <bottom/>
      <diagonal/>
    </border>
    <border>
      <left style="medium">
        <color rgb="FF888888"/>
      </left>
      <right style="medium">
        <color rgb="FF888888"/>
      </right>
      <top style="medium">
        <color rgb="FF888888"/>
      </top>
      <bottom style="medium">
        <color rgb="FF888888"/>
      </bottom>
      <diagonal/>
    </border>
    <border>
      <left style="medium">
        <color indexed="12"/>
      </left>
      <right style="medium">
        <color indexed="12"/>
      </right>
      <top style="thick">
        <color indexed="12"/>
      </top>
      <bottom/>
      <diagonal/>
    </border>
    <border>
      <left style="medium">
        <color indexed="12"/>
      </left>
      <right style="thick">
        <color indexed="12"/>
      </right>
      <top style="thick">
        <color indexed="12"/>
      </top>
      <bottom/>
      <diagonal/>
    </border>
    <border>
      <left style="medium">
        <color indexed="12"/>
      </left>
      <right style="thick">
        <color indexed="12"/>
      </right>
      <top/>
      <bottom/>
      <diagonal/>
    </border>
    <border>
      <left style="medium">
        <color indexed="12"/>
      </left>
      <right style="thick">
        <color indexed="12"/>
      </right>
      <top/>
      <bottom style="thick">
        <color indexed="12"/>
      </bottom>
      <diagonal/>
    </border>
    <border>
      <left style="medium">
        <color indexed="23"/>
      </left>
      <right style="medium">
        <color indexed="12"/>
      </right>
      <top/>
      <bottom style="medium">
        <color indexed="23"/>
      </bottom>
      <diagonal/>
    </border>
    <border>
      <left/>
      <right style="medium">
        <color indexed="23"/>
      </right>
      <top/>
      <bottom/>
      <diagonal/>
    </border>
    <border>
      <left style="medium">
        <color theme="0" tint="-0.499984740745262"/>
      </left>
      <right style="medium">
        <color theme="0" tint="-0.499984740745262"/>
      </right>
      <top/>
      <bottom style="medium">
        <color theme="0" tint="-0.499984740745262"/>
      </bottom>
      <diagonal/>
    </border>
    <border>
      <left style="thin">
        <color auto="1"/>
      </left>
      <right/>
      <top/>
      <bottom style="thin">
        <color auto="1"/>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theme="3"/>
      </left>
      <right style="medium">
        <color theme="3"/>
      </right>
      <top style="medium">
        <color theme="3"/>
      </top>
      <bottom style="thin">
        <color theme="3"/>
      </bottom>
      <diagonal/>
    </border>
    <border>
      <left style="medium">
        <color theme="3"/>
      </left>
      <right style="medium">
        <color theme="3"/>
      </right>
      <top style="thin">
        <color theme="3"/>
      </top>
      <bottom/>
      <diagonal/>
    </border>
    <border>
      <left/>
      <right/>
      <top style="medium">
        <color rgb="FF888888"/>
      </top>
      <bottom style="medium">
        <color rgb="FF888888"/>
      </bottom>
      <diagonal/>
    </border>
    <border>
      <left style="medium">
        <color rgb="FF888888"/>
      </left>
      <right style="medium">
        <color theme="0" tint="-0.24994659260841701"/>
      </right>
      <top style="medium">
        <color rgb="FF888888"/>
      </top>
      <bottom style="medium">
        <color rgb="FF888888"/>
      </bottom>
      <diagonal/>
    </border>
    <border>
      <left style="medium">
        <color theme="0" tint="-0.24994659260841701"/>
      </left>
      <right/>
      <top style="medium">
        <color rgb="FF888888"/>
      </top>
      <bottom style="medium">
        <color rgb="FF888888"/>
      </bottom>
      <diagonal/>
    </border>
    <border>
      <left/>
      <right style="medium">
        <color theme="0" tint="-0.24994659260841701"/>
      </right>
      <top style="medium">
        <color rgb="FF888888"/>
      </top>
      <bottom style="medium">
        <color rgb="FF888888"/>
      </bottom>
      <diagonal/>
    </border>
    <border>
      <left style="medium">
        <color indexed="23"/>
      </left>
      <right/>
      <top/>
      <bottom style="medium">
        <color indexed="23"/>
      </bottom>
      <diagonal/>
    </border>
    <border>
      <left/>
      <right style="medium">
        <color theme="3"/>
      </right>
      <top/>
      <bottom/>
      <diagonal/>
    </border>
    <border>
      <left style="medium">
        <color indexed="12"/>
      </left>
      <right style="medium">
        <color auto="1"/>
      </right>
      <top/>
      <bottom style="thick">
        <color indexed="12"/>
      </bottom>
      <diagonal/>
    </border>
    <border>
      <left/>
      <right/>
      <top/>
      <bottom style="thin">
        <color indexed="64"/>
      </bottom>
      <diagonal/>
    </border>
    <border>
      <left style="medium">
        <color indexed="12"/>
      </left>
      <right/>
      <top/>
      <bottom style="thick">
        <color indexed="12"/>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thin">
        <color auto="1"/>
      </left>
      <right/>
      <top style="double">
        <color auto="1"/>
      </top>
      <bottom/>
      <diagonal/>
    </border>
    <border>
      <left style="medium">
        <color indexed="64"/>
      </left>
      <right style="thin">
        <color indexed="64"/>
      </right>
      <top/>
      <bottom style="thin">
        <color indexed="64"/>
      </bottom>
      <diagonal/>
    </border>
    <border>
      <left style="medium">
        <color auto="1"/>
      </left>
      <right style="medium">
        <color indexed="12"/>
      </right>
      <top style="thin">
        <color indexed="12"/>
      </top>
      <bottom/>
      <diagonal/>
    </border>
    <border>
      <left style="medium">
        <color auto="1"/>
      </left>
      <right/>
      <top style="thin">
        <color indexed="12"/>
      </top>
      <bottom style="medium">
        <color indexed="12"/>
      </bottom>
      <diagonal/>
    </border>
    <border>
      <left/>
      <right style="medium">
        <color theme="3"/>
      </right>
      <top style="thin">
        <color indexed="12"/>
      </top>
      <bottom style="medium">
        <color indexed="12"/>
      </bottom>
      <diagonal/>
    </border>
    <border>
      <left/>
      <right style="medium">
        <color indexed="12"/>
      </right>
      <top style="thin">
        <color indexed="12"/>
      </top>
      <bottom/>
      <diagonal/>
    </border>
    <border>
      <left/>
      <right style="medium">
        <color indexed="12"/>
      </right>
      <top style="thin">
        <color indexed="12"/>
      </top>
      <bottom style="medium">
        <color indexed="12"/>
      </bottom>
      <diagonal/>
    </border>
    <border>
      <left style="thick">
        <color indexed="12"/>
      </left>
      <right style="medium">
        <color indexed="12"/>
      </right>
      <top style="thin">
        <color indexed="12"/>
      </top>
      <bottom/>
      <diagonal/>
    </border>
    <border>
      <left/>
      <right style="medium">
        <color indexed="12"/>
      </right>
      <top style="thin">
        <color indexed="12"/>
      </top>
      <bottom style="thick">
        <color indexed="12"/>
      </bottom>
      <diagonal/>
    </border>
    <border>
      <left style="thin">
        <color indexed="12"/>
      </left>
      <right style="thin">
        <color indexed="12"/>
      </right>
      <top style="medium">
        <color auto="1"/>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medium">
        <color auto="1"/>
      </left>
      <right style="thin">
        <color auto="1"/>
      </right>
      <top style="medium">
        <color auto="1"/>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23"/>
      </left>
      <right/>
      <top style="medium">
        <color indexed="23"/>
      </top>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style="medium">
        <color indexed="23"/>
      </right>
      <top style="medium">
        <color indexed="23"/>
      </top>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thick">
        <color indexed="23"/>
      </left>
      <right/>
      <top style="thin">
        <color indexed="23"/>
      </top>
      <bottom style="thin">
        <color indexed="23"/>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23"/>
      </left>
      <right style="medium">
        <color theme="0" tint="-0.24994659260841701"/>
      </right>
      <top style="medium">
        <color indexed="55"/>
      </top>
      <bottom/>
      <diagonal/>
    </border>
    <border>
      <left style="thick">
        <color indexed="23"/>
      </left>
      <right style="thin">
        <color indexed="23"/>
      </right>
      <top style="thin">
        <color indexed="23"/>
      </top>
      <bottom style="thin">
        <color indexed="23"/>
      </bottom>
      <diagonal/>
    </border>
    <border>
      <left style="medium">
        <color indexed="23"/>
      </left>
      <right/>
      <top style="medium">
        <color indexed="23"/>
      </top>
      <bottom style="medium">
        <color indexed="23"/>
      </bottom>
      <diagonal/>
    </border>
    <border>
      <left style="thin">
        <color indexed="23"/>
      </left>
      <right style="thin">
        <color indexed="23"/>
      </right>
      <top style="thin">
        <color indexed="23"/>
      </top>
      <bottom style="medium">
        <color indexed="23"/>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12"/>
      </bottom>
      <diagonal/>
    </border>
    <border>
      <left/>
      <right style="medium">
        <color indexed="64"/>
      </right>
      <top style="medium">
        <color indexed="64"/>
      </top>
      <bottom/>
      <diagonal/>
    </border>
    <border>
      <left style="medium">
        <color indexed="12"/>
      </left>
      <right/>
      <top style="medium">
        <color indexed="12"/>
      </top>
      <bottom style="medium">
        <color indexed="16"/>
      </bottom>
      <diagonal/>
    </border>
    <border>
      <left/>
      <right/>
      <top style="medium">
        <color indexed="12"/>
      </top>
      <bottom style="medium">
        <color indexed="16"/>
      </bottom>
      <diagonal/>
    </border>
    <border>
      <left/>
      <right style="medium">
        <color indexed="12"/>
      </right>
      <top style="medium">
        <color indexed="12"/>
      </top>
      <bottom style="medium">
        <color indexed="16"/>
      </bottom>
      <diagonal/>
    </border>
    <border>
      <left style="medium">
        <color indexed="12"/>
      </left>
      <right style="medium">
        <color indexed="12"/>
      </right>
      <top style="medium">
        <color indexed="12"/>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style="medium">
        <color auto="1"/>
      </left>
      <right/>
      <top style="medium">
        <color indexed="12"/>
      </top>
      <bottom style="thin">
        <color indexed="12"/>
      </bottom>
      <diagonal/>
    </border>
    <border>
      <left style="medium">
        <color indexed="55"/>
      </left>
      <right style="medium">
        <color indexed="55"/>
      </right>
      <top style="medium">
        <color indexed="55"/>
      </top>
      <bottom style="medium">
        <color indexed="55"/>
      </bottom>
      <diagonal/>
    </border>
    <border>
      <left/>
      <right style="medium">
        <color indexed="55"/>
      </right>
      <top style="medium">
        <color indexed="55"/>
      </top>
      <bottom style="medium">
        <color indexed="55"/>
      </bottom>
      <diagonal/>
    </border>
    <border>
      <left/>
      <right style="medium">
        <color indexed="55"/>
      </right>
      <top style="medium">
        <color indexed="55"/>
      </top>
      <bottom/>
      <diagonal/>
    </border>
    <border>
      <left style="medium">
        <color indexed="55"/>
      </left>
      <right/>
      <top style="medium">
        <color indexed="55"/>
      </top>
      <bottom/>
      <diagonal/>
    </border>
    <border>
      <left style="medium">
        <color indexed="55"/>
      </left>
      <right/>
      <top style="medium">
        <color indexed="55"/>
      </top>
      <bottom style="medium">
        <color indexed="55"/>
      </bottom>
      <diagonal/>
    </border>
    <border>
      <left style="medium">
        <color indexed="55"/>
      </left>
      <right style="medium">
        <color indexed="55"/>
      </right>
      <top style="medium">
        <color indexed="55"/>
      </top>
      <bottom/>
      <diagonal/>
    </border>
    <border>
      <left/>
      <right/>
      <top style="medium">
        <color indexed="55"/>
      </top>
      <bottom style="medium">
        <color indexed="55"/>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style="medium">
        <color indexed="48"/>
      </left>
      <right/>
      <top style="medium">
        <color indexed="48"/>
      </top>
      <bottom/>
      <diagonal/>
    </border>
    <border>
      <left/>
      <right/>
      <top style="medium">
        <color indexed="48"/>
      </top>
      <bottom/>
      <diagonal/>
    </border>
    <border>
      <left/>
      <right style="medium">
        <color indexed="48"/>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23"/>
      </left>
      <right style="medium">
        <color indexed="23"/>
      </right>
      <top style="medium">
        <color indexed="23"/>
      </top>
      <bottom style="medium">
        <color indexed="23"/>
      </bottom>
      <diagonal/>
    </border>
    <border>
      <left style="medium">
        <color auto="1"/>
      </left>
      <right style="medium">
        <color auto="1"/>
      </right>
      <top style="medium">
        <color auto="1"/>
      </top>
      <bottom style="medium">
        <color auto="1"/>
      </bottom>
      <diagonal/>
    </border>
    <border>
      <left style="medium">
        <color indexed="48"/>
      </left>
      <right/>
      <top style="medium">
        <color indexed="23"/>
      </top>
      <bottom style="medium">
        <color indexed="23"/>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style="medium">
        <color indexed="48"/>
      </left>
      <right/>
      <top style="medium">
        <color indexed="48"/>
      </top>
      <bottom style="medium">
        <color indexed="48"/>
      </bottom>
      <diagonal/>
    </border>
    <border>
      <left/>
      <right/>
      <top style="medium">
        <color indexed="48"/>
      </top>
      <bottom style="medium">
        <color indexed="48"/>
      </bottom>
      <diagonal/>
    </border>
    <border>
      <left/>
      <right style="medium">
        <color indexed="48"/>
      </right>
      <top style="medium">
        <color indexed="48"/>
      </top>
      <bottom style="medium">
        <color indexed="48"/>
      </bottom>
      <diagonal/>
    </border>
    <border>
      <left/>
      <right/>
      <top style="medium">
        <color indexed="23"/>
      </top>
      <bottom style="medium">
        <color indexed="23"/>
      </bottom>
      <diagonal/>
    </border>
    <border>
      <left style="medium">
        <color auto="1"/>
      </left>
      <right/>
      <top style="medium">
        <color auto="1"/>
      </top>
      <bottom style="medium">
        <color auto="1"/>
      </bottom>
      <diagonal/>
    </border>
    <border>
      <left style="medium">
        <color indexed="23"/>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top style="medium">
        <color indexed="64"/>
      </top>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style="medium">
        <color indexed="12"/>
      </left>
      <right style="medium">
        <color indexed="12"/>
      </right>
      <top style="thin">
        <color indexed="12"/>
      </top>
      <bottom/>
      <diagonal/>
    </border>
    <border>
      <left/>
      <right/>
      <top style="thin">
        <color indexed="12"/>
      </top>
      <bottom style="medium">
        <color indexed="64"/>
      </bottom>
      <diagonal/>
    </border>
    <border>
      <left/>
      <right/>
      <top style="thin">
        <color indexed="64"/>
      </top>
      <bottom style="medium">
        <color indexed="64"/>
      </bottom>
      <diagonal/>
    </border>
    <border>
      <left/>
      <right/>
      <top style="thin">
        <color indexed="12"/>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12"/>
      </right>
      <top style="medium">
        <color indexed="12"/>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rgb="FF888888"/>
      </left>
      <right/>
      <top style="thin">
        <color indexed="23"/>
      </top>
      <bottom style="thin">
        <color indexed="23"/>
      </bottom>
      <diagonal/>
    </border>
    <border>
      <left/>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12"/>
      </top>
      <bottom style="medium">
        <color indexed="64"/>
      </bottom>
      <diagonal/>
    </border>
    <border>
      <left/>
      <right/>
      <top/>
      <bottom style="medium">
        <color auto="1"/>
      </bottom>
      <diagonal/>
    </border>
  </borders>
  <cellStyleXfs count="26">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68" fillId="0" borderId="0">
      <alignment vertical="center"/>
    </xf>
    <xf numFmtId="0" fontId="6" fillId="0" borderId="0"/>
    <xf numFmtId="0" fontId="68" fillId="0" borderId="0">
      <alignment vertical="center"/>
    </xf>
    <xf numFmtId="0" fontId="6" fillId="0" borderId="0"/>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3" fillId="0" borderId="0">
      <alignment vertical="center"/>
    </xf>
    <xf numFmtId="0" fontId="4" fillId="0" borderId="0">
      <alignment vertical="center"/>
    </xf>
    <xf numFmtId="0" fontId="68"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06" fillId="0" borderId="0"/>
    <xf numFmtId="0" fontId="107" fillId="0" borderId="0" applyNumberFormat="0" applyFill="0" applyBorder="0" applyAlignment="0" applyProtection="0"/>
    <xf numFmtId="0" fontId="106" fillId="0" borderId="0"/>
    <xf numFmtId="0" fontId="154" fillId="0" borderId="0" applyNumberFormat="0" applyFill="0" applyBorder="0" applyAlignment="0" applyProtection="0">
      <alignment vertical="center"/>
    </xf>
  </cellStyleXfs>
  <cellXfs count="832">
    <xf numFmtId="0" fontId="0" fillId="0" borderId="0" xfId="0">
      <alignment vertical="center"/>
    </xf>
    <xf numFmtId="0" fontId="6" fillId="0" borderId="0" xfId="2">
      <alignment vertical="center"/>
    </xf>
    <xf numFmtId="0" fontId="10" fillId="0" borderId="0" xfId="2" applyFont="1" applyAlignment="1">
      <alignment horizontal="center" vertical="center"/>
    </xf>
    <xf numFmtId="14" fontId="10" fillId="0" borderId="0" xfId="2" applyNumberFormat="1" applyFont="1" applyAlignment="1">
      <alignment horizontal="center" vertical="center"/>
    </xf>
    <xf numFmtId="0" fontId="10" fillId="0" borderId="0" xfId="2" applyFont="1" applyAlignment="1">
      <alignment vertical="top" wrapText="1"/>
    </xf>
    <xf numFmtId="0" fontId="6" fillId="5" borderId="0" xfId="2" applyFill="1">
      <alignment vertical="center"/>
    </xf>
    <xf numFmtId="0" fontId="6" fillId="0" borderId="3" xfId="2" applyBorder="1">
      <alignment vertical="center"/>
    </xf>
    <xf numFmtId="0" fontId="22" fillId="5" borderId="5" xfId="2" applyFont="1" applyFill="1" applyBorder="1" applyAlignment="1">
      <alignment horizontal="center" vertical="center"/>
    </xf>
    <xf numFmtId="0" fontId="22" fillId="5" borderId="2" xfId="2" applyFont="1" applyFill="1" applyBorder="1" applyAlignment="1">
      <alignment horizontal="center" vertical="center"/>
    </xf>
    <xf numFmtId="0" fontId="22" fillId="0" borderId="5" xfId="2" applyFont="1" applyBorder="1" applyAlignment="1">
      <alignment horizontal="center" vertical="center"/>
    </xf>
    <xf numFmtId="0" fontId="22" fillId="5" borderId="6" xfId="2" applyFont="1" applyFill="1" applyBorder="1" applyAlignment="1">
      <alignment horizontal="center" vertical="center"/>
    </xf>
    <xf numFmtId="177" fontId="16" fillId="5" borderId="7" xfId="2" applyNumberFormat="1" applyFont="1" applyFill="1" applyBorder="1" applyAlignment="1">
      <alignment horizontal="center" vertical="center" wrapText="1"/>
    </xf>
    <xf numFmtId="0" fontId="22" fillId="5" borderId="3" xfId="2" applyFont="1" applyFill="1" applyBorder="1" applyAlignment="1">
      <alignment horizontal="center" vertical="center"/>
    </xf>
    <xf numFmtId="0" fontId="6" fillId="5" borderId="6" xfId="2" applyFill="1" applyBorder="1">
      <alignment vertical="center"/>
    </xf>
    <xf numFmtId="0" fontId="6" fillId="5" borderId="7" xfId="2" applyFill="1" applyBorder="1">
      <alignment vertical="center"/>
    </xf>
    <xf numFmtId="0" fontId="6" fillId="5" borderId="3" xfId="2" applyFill="1" applyBorder="1">
      <alignment vertical="center"/>
    </xf>
    <xf numFmtId="0" fontId="6" fillId="5" borderId="8" xfId="2" applyFill="1" applyBorder="1">
      <alignment vertical="center"/>
    </xf>
    <xf numFmtId="0" fontId="6" fillId="0" borderId="8" xfId="2" applyBorder="1">
      <alignment vertical="center"/>
    </xf>
    <xf numFmtId="0" fontId="6" fillId="5" borderId="9" xfId="2" applyFill="1" applyBorder="1">
      <alignment vertical="center"/>
    </xf>
    <xf numFmtId="0" fontId="6" fillId="5" borderId="10" xfId="2" applyFill="1" applyBorder="1">
      <alignment vertical="center"/>
    </xf>
    <xf numFmtId="0" fontId="6" fillId="5" borderId="11" xfId="2" applyFill="1" applyBorder="1">
      <alignment vertical="center"/>
    </xf>
    <xf numFmtId="0" fontId="6" fillId="0" borderId="12" xfId="2" applyBorder="1">
      <alignment vertical="center"/>
    </xf>
    <xf numFmtId="0" fontId="6" fillId="0" borderId="13" xfId="2" applyBorder="1">
      <alignment vertical="center"/>
    </xf>
    <xf numFmtId="0" fontId="6" fillId="0" borderId="14" xfId="2" applyBorder="1">
      <alignment vertical="center"/>
    </xf>
    <xf numFmtId="0" fontId="24" fillId="0" borderId="0" xfId="2" applyFont="1">
      <alignment vertical="center"/>
    </xf>
    <xf numFmtId="0" fontId="9" fillId="5" borderId="0" xfId="2" applyFont="1" applyFill="1" applyAlignment="1">
      <alignment horizontal="center" vertical="center" wrapText="1"/>
    </xf>
    <xf numFmtId="14" fontId="9" fillId="5" borderId="0" xfId="2" applyNumberFormat="1" applyFont="1" applyFill="1" applyAlignment="1">
      <alignment horizontal="center" vertical="center"/>
    </xf>
    <xf numFmtId="14" fontId="25" fillId="5" borderId="0" xfId="2" applyNumberFormat="1" applyFont="1" applyFill="1" applyAlignment="1">
      <alignment horizontal="center" vertical="center"/>
    </xf>
    <xf numFmtId="0" fontId="6" fillId="0" borderId="0" xfId="2" applyAlignment="1">
      <alignment horizontal="center" vertical="center"/>
    </xf>
    <xf numFmtId="0" fontId="25" fillId="0" borderId="0" xfId="2" applyFont="1" applyAlignment="1">
      <alignment horizontal="center" vertical="center"/>
    </xf>
    <xf numFmtId="0" fontId="8" fillId="5" borderId="0" xfId="1" applyFill="1" applyAlignment="1" applyProtection="1">
      <alignment vertical="center" wrapText="1"/>
    </xf>
    <xf numFmtId="0" fontId="6" fillId="5" borderId="0" xfId="2" applyFill="1" applyAlignment="1">
      <alignment vertical="center" wrapText="1"/>
    </xf>
    <xf numFmtId="0" fontId="33" fillId="8" borderId="22" xfId="17" applyFont="1" applyFill="1" applyBorder="1" applyAlignment="1">
      <alignment horizontal="left" vertical="center"/>
    </xf>
    <xf numFmtId="0" fontId="33" fillId="8" borderId="23" xfId="17" applyFont="1" applyFill="1" applyBorder="1" applyAlignment="1">
      <alignment horizontal="center" vertical="center"/>
    </xf>
    <xf numFmtId="0" fontId="33" fillId="8" borderId="23" xfId="2" applyFont="1" applyFill="1" applyBorder="1" applyAlignment="1">
      <alignment horizontal="center" vertical="center"/>
    </xf>
    <xf numFmtId="0" fontId="34" fillId="8" borderId="23" xfId="2" applyFont="1" applyFill="1" applyBorder="1" applyAlignment="1">
      <alignment horizontal="center" vertical="center"/>
    </xf>
    <xf numFmtId="0" fontId="34" fillId="8" borderId="24" xfId="2" applyFont="1" applyFill="1" applyBorder="1" applyAlignment="1">
      <alignment horizontal="center" vertical="center"/>
    </xf>
    <xf numFmtId="0" fontId="1" fillId="0" borderId="0" xfId="17">
      <alignment vertical="center"/>
    </xf>
    <xf numFmtId="0" fontId="40" fillId="0" borderId="0" xfId="17" applyFont="1">
      <alignment vertical="center"/>
    </xf>
    <xf numFmtId="0" fontId="34" fillId="8" borderId="25" xfId="2" applyFont="1" applyFill="1" applyBorder="1" applyAlignment="1">
      <alignment horizontal="center" vertical="center"/>
    </xf>
    <xf numFmtId="0" fontId="34" fillId="8" borderId="26" xfId="2" applyFont="1" applyFill="1" applyBorder="1" applyAlignment="1">
      <alignment horizontal="center" vertical="center"/>
    </xf>
    <xf numFmtId="0" fontId="1" fillId="9" borderId="26" xfId="17" applyFill="1" applyBorder="1">
      <alignment vertical="center"/>
    </xf>
    <xf numFmtId="0" fontId="37" fillId="0" borderId="0" xfId="17" applyFont="1" applyAlignment="1">
      <alignment horizontal="center" vertical="center"/>
    </xf>
    <xf numFmtId="0" fontId="8" fillId="0" borderId="25" xfId="1" applyFill="1" applyBorder="1" applyAlignment="1" applyProtection="1">
      <alignment vertical="center"/>
    </xf>
    <xf numFmtId="0" fontId="1" fillId="9" borderId="26" xfId="17" applyFill="1" applyBorder="1" applyAlignment="1">
      <alignment horizontal="center" vertical="center"/>
    </xf>
    <xf numFmtId="0" fontId="8" fillId="9" borderId="0" xfId="1" applyFill="1" applyBorder="1" applyAlignment="1" applyProtection="1">
      <alignment vertical="center" wrapText="1"/>
    </xf>
    <xf numFmtId="0" fontId="6" fillId="9" borderId="26" xfId="2" applyFill="1" applyBorder="1" applyAlignment="1">
      <alignment vertical="center" wrapText="1"/>
    </xf>
    <xf numFmtId="0" fontId="45" fillId="0" borderId="0" xfId="17" applyFont="1" applyAlignment="1">
      <alignment vertical="center" wrapText="1"/>
    </xf>
    <xf numFmtId="0" fontId="47" fillId="0" borderId="0" xfId="17" applyFont="1" applyAlignment="1">
      <alignment horizontal="left" vertical="center"/>
    </xf>
    <xf numFmtId="0" fontId="37" fillId="0" borderId="0" xfId="17" applyFont="1" applyAlignment="1">
      <alignment vertical="top" wrapText="1"/>
    </xf>
    <xf numFmtId="0" fontId="7" fillId="3" borderId="16" xfId="17" applyFont="1" applyFill="1" applyBorder="1" applyAlignment="1">
      <alignment horizontal="center" vertical="center" wrapText="1"/>
    </xf>
    <xf numFmtId="0" fontId="7" fillId="3" borderId="15" xfId="17" applyFont="1" applyFill="1" applyBorder="1" applyAlignment="1">
      <alignment horizontal="center" vertical="center" wrapText="1"/>
    </xf>
    <xf numFmtId="0" fontId="7" fillId="3" borderId="17" xfId="17" applyFont="1" applyFill="1" applyBorder="1" applyAlignment="1">
      <alignment horizontal="center" vertical="center" wrapText="1"/>
    </xf>
    <xf numFmtId="0" fontId="7" fillId="3" borderId="18" xfId="17" applyFont="1" applyFill="1" applyBorder="1" applyAlignment="1">
      <alignment horizontal="center" vertical="center" wrapText="1"/>
    </xf>
    <xf numFmtId="0" fontId="13" fillId="3" borderId="18" xfId="17" applyFont="1" applyFill="1" applyBorder="1" applyAlignment="1">
      <alignment horizontal="center" vertical="center" wrapText="1"/>
    </xf>
    <xf numFmtId="0" fontId="58" fillId="3" borderId="18" xfId="17" applyFont="1" applyFill="1" applyBorder="1" applyAlignment="1">
      <alignment horizontal="center" vertical="center" wrapText="1"/>
    </xf>
    <xf numFmtId="0" fontId="7" fillId="3" borderId="19"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22" fillId="0" borderId="0" xfId="2" applyFont="1" applyAlignment="1">
      <alignment vertical="top" wrapText="1"/>
    </xf>
    <xf numFmtId="0" fontId="6" fillId="2" borderId="31" xfId="2" applyFill="1" applyBorder="1" applyAlignment="1">
      <alignment vertical="top" wrapText="1"/>
    </xf>
    <xf numFmtId="0" fontId="0" fillId="0" borderId="33" xfId="0" applyBorder="1">
      <alignment vertical="center"/>
    </xf>
    <xf numFmtId="0" fontId="14" fillId="0" borderId="33" xfId="0" applyFont="1" applyBorder="1">
      <alignment vertical="center"/>
    </xf>
    <xf numFmtId="0" fontId="0" fillId="0" borderId="34" xfId="0" applyBorder="1">
      <alignment vertical="center"/>
    </xf>
    <xf numFmtId="0" fontId="0" fillId="0" borderId="28" xfId="0" applyBorder="1">
      <alignment vertical="center"/>
    </xf>
    <xf numFmtId="0" fontId="6" fillId="18" borderId="0" xfId="2" applyFill="1">
      <alignment vertical="center"/>
    </xf>
    <xf numFmtId="0" fontId="0" fillId="18" borderId="0" xfId="0" applyFill="1">
      <alignment vertical="center"/>
    </xf>
    <xf numFmtId="0" fontId="1" fillId="5" borderId="0" xfId="2" applyFont="1" applyFill="1">
      <alignment vertical="center"/>
    </xf>
    <xf numFmtId="0" fontId="0" fillId="0" borderId="33" xfId="0" applyBorder="1" applyAlignment="1">
      <alignment vertical="top"/>
    </xf>
    <xf numFmtId="0" fontId="0" fillId="0" borderId="0" xfId="0" applyAlignment="1">
      <alignment vertical="top"/>
    </xf>
    <xf numFmtId="0" fontId="0" fillId="0" borderId="0" xfId="0" applyAlignment="1">
      <alignment horizontal="left" vertical="center"/>
    </xf>
    <xf numFmtId="0" fontId="71" fillId="0" borderId="0" xfId="0" applyFont="1" applyAlignment="1">
      <alignment horizontal="left" vertical="center"/>
    </xf>
    <xf numFmtId="0" fontId="72" fillId="0" borderId="0" xfId="0" applyFont="1" applyAlignment="1">
      <alignment horizontal="center" vertical="center" wrapText="1"/>
    </xf>
    <xf numFmtId="0" fontId="72" fillId="0" borderId="0" xfId="0" applyFont="1" applyAlignment="1">
      <alignment horizontal="left" vertical="center" wrapText="1"/>
    </xf>
    <xf numFmtId="0" fontId="82" fillId="0" borderId="0" xfId="17" applyFont="1">
      <alignment vertical="center"/>
    </xf>
    <xf numFmtId="0" fontId="81" fillId="0" borderId="0" xfId="2" applyFont="1">
      <alignment vertical="center"/>
    </xf>
    <xf numFmtId="0" fontId="83" fillId="19" borderId="65" xfId="0" applyFont="1" applyFill="1" applyBorder="1" applyAlignment="1">
      <alignment horizontal="center" vertical="center" wrapText="1"/>
    </xf>
    <xf numFmtId="14" fontId="6" fillId="0" borderId="0" xfId="2" applyNumberFormat="1">
      <alignment vertical="center"/>
    </xf>
    <xf numFmtId="0" fontId="1" fillId="0" borderId="4" xfId="0" applyFont="1" applyBorder="1" applyAlignment="1">
      <alignment horizontal="center" vertical="center" wrapText="1"/>
    </xf>
    <xf numFmtId="0" fontId="0" fillId="0" borderId="4" xfId="0" applyBorder="1" applyAlignment="1">
      <alignment horizontal="center" vertical="center" wrapText="1"/>
    </xf>
    <xf numFmtId="0" fontId="30" fillId="0" borderId="4" xfId="0" applyFont="1" applyBorder="1" applyAlignment="1">
      <alignment horizontal="center" vertical="center" wrapText="1"/>
    </xf>
    <xf numFmtId="0" fontId="90" fillId="0" borderId="0" xfId="2" applyFont="1" applyAlignment="1">
      <alignment horizontal="center" vertical="center"/>
    </xf>
    <xf numFmtId="14" fontId="89" fillId="0" borderId="0" xfId="2" applyNumberFormat="1" applyFont="1" applyAlignment="1">
      <alignment horizontal="center" vertical="center"/>
    </xf>
    <xf numFmtId="0" fontId="8" fillId="0" borderId="0" xfId="1" applyAlignment="1" applyProtection="1">
      <alignment vertical="center" wrapText="1"/>
    </xf>
    <xf numFmtId="0" fontId="6" fillId="0" borderId="32" xfId="0" applyFont="1" applyBorder="1">
      <alignment vertical="center"/>
    </xf>
    <xf numFmtId="0" fontId="6" fillId="0" borderId="23" xfId="0" applyFont="1" applyBorder="1">
      <alignment vertical="center"/>
    </xf>
    <xf numFmtId="0" fontId="6" fillId="0" borderId="33" xfId="0" applyFont="1" applyBorder="1">
      <alignment vertical="center"/>
    </xf>
    <xf numFmtId="0" fontId="6" fillId="0" borderId="0" xfId="0" applyFont="1">
      <alignment vertical="center"/>
    </xf>
    <xf numFmtId="0" fontId="88" fillId="0" borderId="33" xfId="0" applyFont="1" applyBorder="1">
      <alignment vertical="center"/>
    </xf>
    <xf numFmtId="0" fontId="88" fillId="0" borderId="0" xfId="0" applyFont="1">
      <alignment vertical="center"/>
    </xf>
    <xf numFmtId="0" fontId="88" fillId="5" borderId="33" xfId="0" applyFont="1" applyFill="1" applyBorder="1">
      <alignment vertical="center"/>
    </xf>
    <xf numFmtId="0" fontId="88" fillId="5" borderId="0" xfId="0" applyFont="1" applyFill="1">
      <alignment vertical="center"/>
    </xf>
    <xf numFmtId="0" fontId="6" fillId="5" borderId="73" xfId="2" applyFill="1" applyBorder="1">
      <alignment vertical="center"/>
    </xf>
    <xf numFmtId="0" fontId="6" fillId="0" borderId="73" xfId="2" applyBorder="1">
      <alignment vertical="center"/>
    </xf>
    <xf numFmtId="0" fontId="6" fillId="0" borderId="0" xfId="2" applyAlignment="1">
      <alignment horizontal="left" vertical="top"/>
    </xf>
    <xf numFmtId="0" fontId="6" fillId="27" borderId="78" xfId="2" applyFill="1" applyBorder="1" applyAlignment="1">
      <alignment horizontal="left" vertical="top"/>
    </xf>
    <xf numFmtId="0" fontId="8" fillId="27" borderId="77" xfId="1" applyFill="1" applyBorder="1" applyAlignment="1" applyProtection="1">
      <alignment horizontal="left" vertical="top"/>
    </xf>
    <xf numFmtId="0" fontId="82" fillId="0" borderId="0" xfId="17" applyFont="1" applyAlignment="1">
      <alignment horizontal="left" vertical="center"/>
    </xf>
    <xf numFmtId="0" fontId="89" fillId="20" borderId="21" xfId="2" applyFont="1" applyFill="1" applyBorder="1" applyAlignment="1">
      <alignment horizontal="center" vertical="center"/>
    </xf>
    <xf numFmtId="0" fontId="85" fillId="22" borderId="79" xfId="2" applyFont="1" applyFill="1" applyBorder="1" applyAlignment="1">
      <alignment horizontal="center" vertical="center"/>
    </xf>
    <xf numFmtId="0" fontId="6" fillId="0" borderId="0" xfId="2" applyAlignment="1">
      <alignment horizontal="left" vertical="center"/>
    </xf>
    <xf numFmtId="0" fontId="101" fillId="5" borderId="33" xfId="0" applyFont="1" applyFill="1" applyBorder="1">
      <alignment vertical="center"/>
    </xf>
    <xf numFmtId="0" fontId="101" fillId="5" borderId="0" xfId="0" applyFont="1" applyFill="1" applyAlignment="1">
      <alignment horizontal="left" vertical="center"/>
    </xf>
    <xf numFmtId="0" fontId="101" fillId="5" borderId="0" xfId="0" applyFont="1" applyFill="1">
      <alignment vertical="center"/>
    </xf>
    <xf numFmtId="176" fontId="101" fillId="5" borderId="0" xfId="0" applyNumberFormat="1" applyFont="1" applyFill="1" applyAlignment="1">
      <alignment horizontal="left" vertical="center"/>
    </xf>
    <xf numFmtId="183" fontId="101" fillId="5" borderId="0" xfId="0" applyNumberFormat="1" applyFont="1" applyFill="1" applyAlignment="1">
      <alignment horizontal="center" vertical="center"/>
    </xf>
    <xf numFmtId="0" fontId="101" fillId="5" borderId="33" xfId="0" applyFont="1" applyFill="1" applyBorder="1" applyAlignment="1">
      <alignment vertical="top"/>
    </xf>
    <xf numFmtId="0" fontId="101" fillId="5" borderId="0" xfId="0" applyFont="1" applyFill="1" applyAlignment="1">
      <alignment vertical="top"/>
    </xf>
    <xf numFmtId="14" fontId="101" fillId="5" borderId="0" xfId="0" applyNumberFormat="1" applyFont="1" applyFill="1" applyAlignment="1">
      <alignment horizontal="left" vertical="center"/>
    </xf>
    <xf numFmtId="14" fontId="101" fillId="0" borderId="0" xfId="0" applyNumberFormat="1" applyFont="1">
      <alignment vertical="center"/>
    </xf>
    <xf numFmtId="0" fontId="102" fillId="0" borderId="0" xfId="0" applyFont="1">
      <alignment vertical="center"/>
    </xf>
    <xf numFmtId="0" fontId="8" fillId="27" borderId="66" xfId="1" applyFill="1" applyBorder="1" applyAlignment="1" applyProtection="1">
      <alignment horizontal="left" vertical="top"/>
    </xf>
    <xf numFmtId="0" fontId="6" fillId="27" borderId="76" xfId="2" applyFill="1" applyBorder="1" applyAlignment="1">
      <alignment horizontal="left" vertical="top"/>
    </xf>
    <xf numFmtId="0" fontId="34" fillId="8" borderId="0" xfId="2" applyFont="1" applyFill="1" applyAlignment="1">
      <alignment horizontal="center" vertical="center"/>
    </xf>
    <xf numFmtId="14" fontId="1" fillId="0" borderId="0" xfId="17" applyNumberFormat="1" applyAlignment="1">
      <alignment horizontal="center" vertical="center"/>
    </xf>
    <xf numFmtId="0" fontId="1" fillId="9" borderId="0" xfId="17" applyFill="1">
      <alignment vertical="center"/>
    </xf>
    <xf numFmtId="0" fontId="1" fillId="9" borderId="0" xfId="17" applyFill="1" applyAlignment="1">
      <alignment horizontal="center" vertical="center"/>
    </xf>
    <xf numFmtId="0" fontId="1" fillId="0" borderId="25" xfId="17" applyBorder="1">
      <alignment vertical="center"/>
    </xf>
    <xf numFmtId="0" fontId="6" fillId="9" borderId="0" xfId="2" applyFill="1" applyAlignment="1">
      <alignment vertical="center" wrapText="1"/>
    </xf>
    <xf numFmtId="0" fontId="48" fillId="0" borderId="0" xfId="17" applyFont="1" applyAlignment="1">
      <alignment horizontal="left" vertical="center"/>
    </xf>
    <xf numFmtId="0" fontId="49" fillId="0" borderId="28" xfId="17" applyFont="1" applyBorder="1">
      <alignment vertical="center"/>
    </xf>
    <xf numFmtId="0" fontId="49" fillId="0" borderId="28" xfId="17" applyFont="1" applyBorder="1" applyAlignment="1">
      <alignment horizontal="right" vertical="center"/>
    </xf>
    <xf numFmtId="0" fontId="37" fillId="0" borderId="30" xfId="17" applyFont="1" applyBorder="1" applyAlignment="1">
      <alignment horizontal="center" vertical="center"/>
    </xf>
    <xf numFmtId="0" fontId="37" fillId="0" borderId="82" xfId="17" applyFont="1" applyBorder="1" applyAlignment="1">
      <alignment horizontal="center" vertical="center" wrapText="1"/>
    </xf>
    <xf numFmtId="0" fontId="51" fillId="0" borderId="0" xfId="17" applyFont="1" applyAlignment="1">
      <alignment horizontal="center" vertical="center"/>
    </xf>
    <xf numFmtId="0" fontId="52" fillId="0" borderId="0" xfId="17" applyFont="1" applyAlignment="1">
      <alignment horizontal="center" vertical="center" wrapText="1"/>
    </xf>
    <xf numFmtId="0" fontId="1" fillId="0" borderId="0" xfId="17" applyAlignment="1">
      <alignment vertical="center" shrinkToFit="1"/>
    </xf>
    <xf numFmtId="0" fontId="12" fillId="0" borderId="72" xfId="2" applyFont="1" applyBorder="1" applyAlignment="1">
      <alignment horizontal="center" vertical="center" wrapText="1"/>
    </xf>
    <xf numFmtId="0" fontId="7" fillId="5" borderId="0" xfId="17" applyFont="1" applyFill="1" applyAlignment="1">
      <alignment horizontal="center" vertical="center" wrapText="1"/>
    </xf>
    <xf numFmtId="0" fontId="7" fillId="3" borderId="0" xfId="17" applyFont="1" applyFill="1" applyAlignment="1">
      <alignment horizontal="center" vertical="center" wrapText="1"/>
    </xf>
    <xf numFmtId="0" fontId="13" fillId="3" borderId="0" xfId="17" applyFont="1" applyFill="1" applyAlignment="1">
      <alignment horizontal="center" vertical="center" wrapText="1"/>
    </xf>
    <xf numFmtId="0" fontId="58" fillId="3" borderId="0" xfId="17" applyFont="1" applyFill="1" applyAlignment="1">
      <alignment horizontal="center" vertical="center" wrapText="1"/>
    </xf>
    <xf numFmtId="0" fontId="1" fillId="5" borderId="0" xfId="2" applyFont="1" applyFill="1" applyAlignment="1">
      <alignment horizontal="center" vertical="center"/>
    </xf>
    <xf numFmtId="0" fontId="45" fillId="5" borderId="0" xfId="0" applyFont="1" applyFill="1" applyAlignment="1">
      <alignment horizontal="center" vertical="center" wrapText="1"/>
    </xf>
    <xf numFmtId="180" fontId="49" fillId="5" borderId="0" xfId="17" applyNumberFormat="1" applyFont="1" applyFill="1" applyAlignment="1">
      <alignment horizontal="center" vertical="center"/>
    </xf>
    <xf numFmtId="0" fontId="1" fillId="5" borderId="0" xfId="17" applyFill="1">
      <alignment vertical="center"/>
    </xf>
    <xf numFmtId="0" fontId="1" fillId="5" borderId="0" xfId="17" applyFill="1" applyAlignment="1">
      <alignment horizontal="center" vertical="center"/>
    </xf>
    <xf numFmtId="0" fontId="49" fillId="0" borderId="0" xfId="16" applyFont="1">
      <alignment vertical="center"/>
    </xf>
    <xf numFmtId="0" fontId="10" fillId="0" borderId="0" xfId="16" applyFont="1">
      <alignment vertical="center"/>
    </xf>
    <xf numFmtId="177" fontId="1" fillId="18" borderId="20" xfId="2" applyNumberFormat="1" applyFont="1" applyFill="1" applyBorder="1" applyAlignment="1">
      <alignment horizontal="center" vertical="center" wrapText="1"/>
    </xf>
    <xf numFmtId="177" fontId="6" fillId="6" borderId="4" xfId="2" applyNumberFormat="1" applyFill="1" applyBorder="1" applyAlignment="1">
      <alignment horizontal="center" vertical="center" shrinkToFit="1"/>
    </xf>
    <xf numFmtId="177" fontId="6" fillId="5" borderId="4" xfId="2" applyNumberFormat="1" applyFill="1" applyBorder="1" applyAlignment="1">
      <alignment horizontal="center" vertical="center" shrinkToFit="1"/>
    </xf>
    <xf numFmtId="177" fontId="6" fillId="0" borderId="4" xfId="2" applyNumberFormat="1" applyBorder="1" applyAlignment="1">
      <alignment horizontal="center" vertical="center" shrinkToFit="1"/>
    </xf>
    <xf numFmtId="0" fontId="22" fillId="0" borderId="2" xfId="2" applyFont="1" applyBorder="1" applyAlignment="1">
      <alignment horizontal="center" vertical="center"/>
    </xf>
    <xf numFmtId="177" fontId="6" fillId="5" borderId="0" xfId="2" applyNumberFormat="1" applyFill="1" applyAlignment="1">
      <alignment horizontal="center" vertical="center" wrapText="1"/>
    </xf>
    <xf numFmtId="0" fontId="6" fillId="5" borderId="0" xfId="2" applyFill="1" applyAlignment="1">
      <alignment horizontal="center" vertical="center" wrapText="1"/>
    </xf>
    <xf numFmtId="0" fontId="1" fillId="0" borderId="0" xfId="2" applyFont="1">
      <alignment vertical="center"/>
    </xf>
    <xf numFmtId="0" fontId="49" fillId="18" borderId="83" xfId="16" applyFont="1" applyFill="1" applyBorder="1">
      <alignment vertical="center"/>
    </xf>
    <xf numFmtId="0" fontId="10" fillId="18" borderId="83" xfId="16" applyFont="1" applyFill="1" applyBorder="1">
      <alignment vertical="center"/>
    </xf>
    <xf numFmtId="0" fontId="36" fillId="0" borderId="0" xfId="17" applyFont="1" applyAlignment="1">
      <alignment horizontal="left" vertical="center" indent="2"/>
    </xf>
    <xf numFmtId="0" fontId="103" fillId="0" borderId="0" xfId="17" applyFont="1">
      <alignment vertical="center"/>
    </xf>
    <xf numFmtId="0" fontId="1" fillId="18" borderId="0" xfId="2" applyFont="1" applyFill="1">
      <alignment vertical="center"/>
    </xf>
    <xf numFmtId="0" fontId="23" fillId="18" borderId="20" xfId="2" applyFont="1" applyFill="1" applyBorder="1" applyAlignment="1">
      <alignment horizontal="center" vertical="top" wrapText="1"/>
    </xf>
    <xf numFmtId="0" fontId="22" fillId="5" borderId="5" xfId="2" applyFont="1" applyFill="1" applyBorder="1" applyAlignment="1">
      <alignment horizontal="left" vertical="center"/>
    </xf>
    <xf numFmtId="14" fontId="25" fillId="18" borderId="0" xfId="2" applyNumberFormat="1" applyFont="1" applyFill="1" applyAlignment="1">
      <alignment horizontal="left" vertical="center"/>
    </xf>
    <xf numFmtId="0" fontId="25" fillId="18" borderId="0" xfId="19" applyFont="1" applyFill="1">
      <alignment vertical="center"/>
    </xf>
    <xf numFmtId="0" fontId="25" fillId="18" borderId="0" xfId="2" applyFont="1" applyFill="1" applyAlignment="1">
      <alignment horizontal="left" vertical="center"/>
    </xf>
    <xf numFmtId="0" fontId="40" fillId="18" borderId="0" xfId="17" applyFont="1" applyFill="1">
      <alignment vertical="center"/>
    </xf>
    <xf numFmtId="177" fontId="12" fillId="18" borderId="50" xfId="2" applyNumberFormat="1" applyFont="1" applyFill="1" applyBorder="1" applyAlignment="1">
      <alignment horizontal="center" vertical="center" wrapText="1"/>
    </xf>
    <xf numFmtId="0" fontId="99" fillId="18" borderId="74" xfId="0" applyFont="1" applyFill="1" applyBorder="1" applyAlignment="1">
      <alignment horizontal="center" vertical="center" wrapText="1"/>
    </xf>
    <xf numFmtId="0" fontId="99" fillId="18" borderId="81" xfId="0" applyFont="1" applyFill="1" applyBorder="1" applyAlignment="1">
      <alignment horizontal="center" vertical="center" wrapText="1"/>
    </xf>
    <xf numFmtId="0" fontId="12" fillId="0" borderId="0" xfId="2" applyFont="1" applyAlignment="1">
      <alignment horizontal="center" vertical="center"/>
    </xf>
    <xf numFmtId="14" fontId="85" fillId="0" borderId="0" xfId="2" applyNumberFormat="1" applyFont="1" applyAlignment="1">
      <alignment horizontal="center" vertical="center"/>
    </xf>
    <xf numFmtId="0" fontId="12" fillId="0" borderId="0" xfId="2" applyFont="1" applyAlignment="1">
      <alignment vertical="top" wrapText="1"/>
    </xf>
    <xf numFmtId="0" fontId="40" fillId="0" borderId="0" xfId="17" applyFont="1" applyAlignment="1">
      <alignment horizontal="center" vertical="center"/>
    </xf>
    <xf numFmtId="0" fontId="101" fillId="5" borderId="0" xfId="0" applyFont="1" applyFill="1" applyAlignment="1">
      <alignment horizontal="left" vertical="top"/>
    </xf>
    <xf numFmtId="0" fontId="108" fillId="18" borderId="0" xfId="17" applyFont="1" applyFill="1" applyAlignment="1">
      <alignment horizontal="left" vertical="center"/>
    </xf>
    <xf numFmtId="0" fontId="85" fillId="0" borderId="0" xfId="2" applyFont="1" applyAlignment="1">
      <alignment vertical="top" wrapText="1"/>
    </xf>
    <xf numFmtId="180" fontId="49" fillId="10" borderId="85" xfId="17" applyNumberFormat="1" applyFont="1" applyFill="1" applyBorder="1" applyAlignment="1">
      <alignment horizontal="center" vertical="center"/>
    </xf>
    <xf numFmtId="14" fontId="89" fillId="20" borderId="75" xfId="2" applyNumberFormat="1" applyFont="1" applyFill="1" applyBorder="1" applyAlignment="1">
      <alignment vertical="center" shrinkToFit="1"/>
    </xf>
    <xf numFmtId="14" fontId="28" fillId="20" borderId="86" xfId="2" applyNumberFormat="1" applyFont="1" applyFill="1" applyBorder="1" applyAlignment="1">
      <alignment horizontal="center" vertical="center" shrinkToFit="1"/>
    </xf>
    <xf numFmtId="14" fontId="85" fillId="20" borderId="89" xfId="1" applyNumberFormat="1" applyFont="1" applyFill="1" applyBorder="1" applyAlignment="1" applyProtection="1">
      <alignment vertical="center" wrapText="1"/>
    </xf>
    <xf numFmtId="14" fontId="85" fillId="20" borderId="87" xfId="2" applyNumberFormat="1" applyFont="1" applyFill="1" applyBorder="1">
      <alignment vertical="center"/>
    </xf>
    <xf numFmtId="0" fontId="8" fillId="0" borderId="0" xfId="1" applyAlignment="1" applyProtection="1">
      <alignment vertical="center"/>
    </xf>
    <xf numFmtId="0" fontId="69" fillId="0" borderId="0" xfId="0" applyFont="1">
      <alignment vertical="center"/>
    </xf>
    <xf numFmtId="0" fontId="114" fillId="5" borderId="6" xfId="2" applyFont="1" applyFill="1" applyBorder="1">
      <alignment vertical="center"/>
    </xf>
    <xf numFmtId="0" fontId="113" fillId="0" borderId="73" xfId="0" applyFont="1" applyBorder="1">
      <alignment vertical="center"/>
    </xf>
    <xf numFmtId="0" fontId="112" fillId="30" borderId="0" xfId="0" applyFont="1" applyFill="1" applyAlignment="1">
      <alignment horizontal="center" vertical="center" wrapText="1"/>
    </xf>
    <xf numFmtId="177" fontId="12" fillId="18" borderId="90" xfId="2" applyNumberFormat="1" applyFont="1" applyFill="1" applyBorder="1" applyAlignment="1">
      <alignment horizontal="center" vertical="center" wrapText="1"/>
    </xf>
    <xf numFmtId="0" fontId="9" fillId="18" borderId="0" xfId="2" applyFont="1" applyFill="1" applyAlignment="1">
      <alignment horizontal="center" vertical="center" wrapText="1"/>
    </xf>
    <xf numFmtId="14" fontId="25" fillId="18" borderId="0" xfId="2" applyNumberFormat="1" applyFont="1" applyFill="1" applyAlignment="1">
      <alignment horizontal="center" vertical="center"/>
    </xf>
    <xf numFmtId="0" fontId="25" fillId="18" borderId="0" xfId="19" applyFont="1" applyFill="1" applyAlignment="1">
      <alignment horizontal="center" vertical="center"/>
    </xf>
    <xf numFmtId="0" fontId="25" fillId="18" borderId="0" xfId="19" applyFont="1" applyFill="1" applyAlignment="1">
      <alignment horizontal="center" vertical="center" wrapText="1"/>
    </xf>
    <xf numFmtId="0" fontId="103" fillId="0" borderId="0" xfId="17" applyFont="1" applyAlignment="1">
      <alignment horizontal="left" vertical="center"/>
    </xf>
    <xf numFmtId="177" fontId="1" fillId="18" borderId="91" xfId="2" applyNumberFormat="1" applyFont="1" applyFill="1" applyBorder="1" applyAlignment="1">
      <alignment horizontal="center" vertical="center" wrapText="1"/>
    </xf>
    <xf numFmtId="0" fontId="115" fillId="18" borderId="92" xfId="2" applyFont="1" applyFill="1" applyBorder="1" applyAlignment="1">
      <alignment horizontal="center" vertical="center"/>
    </xf>
    <xf numFmtId="177" fontId="115" fillId="18" borderId="92" xfId="2" applyNumberFormat="1" applyFont="1" applyFill="1" applyBorder="1" applyAlignment="1">
      <alignment horizontal="center" vertical="center" shrinkToFit="1"/>
    </xf>
    <xf numFmtId="0" fontId="116" fillId="0" borderId="92" xfId="0" applyFont="1" applyBorder="1" applyAlignment="1">
      <alignment horizontal="center" vertical="center" wrapText="1"/>
    </xf>
    <xf numFmtId="177" fontId="12" fillId="18" borderId="92" xfId="2" applyNumberFormat="1" applyFont="1" applyFill="1" applyBorder="1" applyAlignment="1">
      <alignment horizontal="center" vertical="center" wrapText="1"/>
    </xf>
    <xf numFmtId="0" fontId="23" fillId="22" borderId="2" xfId="2" applyFont="1" applyFill="1" applyBorder="1" applyAlignment="1">
      <alignment horizontal="center" vertical="top" wrapText="1"/>
    </xf>
    <xf numFmtId="177" fontId="1" fillId="22" borderId="20" xfId="2" applyNumberFormat="1" applyFont="1" applyFill="1" applyBorder="1" applyAlignment="1">
      <alignment horizontal="center" vertical="center" wrapText="1"/>
    </xf>
    <xf numFmtId="0" fontId="23" fillId="22" borderId="2" xfId="2" applyFont="1" applyFill="1" applyBorder="1" applyAlignment="1">
      <alignment horizontal="center" vertical="center" wrapText="1"/>
    </xf>
    <xf numFmtId="0" fontId="83" fillId="0" borderId="65" xfId="0" applyFont="1" applyBorder="1" applyAlignment="1">
      <alignment horizontal="center" vertical="center" wrapText="1"/>
    </xf>
    <xf numFmtId="0" fontId="120" fillId="0" borderId="0" xfId="0" applyFont="1">
      <alignment vertical="center"/>
    </xf>
    <xf numFmtId="0" fontId="6" fillId="0" borderId="51" xfId="2" applyBorder="1">
      <alignment vertical="center"/>
    </xf>
    <xf numFmtId="0" fontId="8" fillId="0" borderId="93" xfId="1" applyFill="1" applyBorder="1" applyAlignment="1" applyProtection="1">
      <alignment vertical="center" wrapText="1"/>
    </xf>
    <xf numFmtId="0" fontId="6" fillId="0" borderId="52" xfId="2" applyBorder="1">
      <alignment vertical="center"/>
    </xf>
    <xf numFmtId="0" fontId="101" fillId="5" borderId="33" xfId="0" applyFont="1" applyFill="1" applyBorder="1" applyAlignment="1">
      <alignment horizontal="left" vertical="top"/>
    </xf>
    <xf numFmtId="0" fontId="35" fillId="18" borderId="0" xfId="2" applyFont="1" applyFill="1">
      <alignment vertical="center"/>
    </xf>
    <xf numFmtId="0" fontId="36" fillId="18" borderId="0" xfId="17" applyFont="1" applyFill="1">
      <alignment vertical="center"/>
    </xf>
    <xf numFmtId="0" fontId="37" fillId="18" borderId="0" xfId="17" applyFont="1" applyFill="1" applyAlignment="1">
      <alignment vertical="top" wrapText="1"/>
    </xf>
    <xf numFmtId="0" fontId="38" fillId="18" borderId="0" xfId="2" applyFont="1" applyFill="1" applyAlignment="1">
      <alignment horizontal="center" vertical="center"/>
    </xf>
    <xf numFmtId="0" fontId="80" fillId="18" borderId="0" xfId="17" applyFont="1" applyFill="1" applyAlignment="1">
      <alignment horizontal="left" vertical="center"/>
    </xf>
    <xf numFmtId="0" fontId="39" fillId="18" borderId="0" xfId="2" applyFont="1" applyFill="1" applyAlignment="1">
      <alignment vertical="center" wrapText="1"/>
    </xf>
    <xf numFmtId="0" fontId="41" fillId="18" borderId="0" xfId="2" applyFont="1" applyFill="1" applyAlignment="1">
      <alignment vertical="center" wrapText="1"/>
    </xf>
    <xf numFmtId="0" fontId="43" fillId="18" borderId="0" xfId="2" applyFont="1" applyFill="1">
      <alignment vertical="center"/>
    </xf>
    <xf numFmtId="0" fontId="44" fillId="18" borderId="0" xfId="2" applyFont="1" applyFill="1" applyAlignment="1">
      <alignment horizontal="center" vertical="center"/>
    </xf>
    <xf numFmtId="0" fontId="37" fillId="18" borderId="0" xfId="17" applyFont="1" applyFill="1" applyAlignment="1">
      <alignment horizontal="center" vertical="center"/>
    </xf>
    <xf numFmtId="0" fontId="42" fillId="18" borderId="0" xfId="17" applyFont="1" applyFill="1" applyAlignment="1">
      <alignment vertical="top" wrapText="1"/>
    </xf>
    <xf numFmtId="0" fontId="1" fillId="18" borderId="0" xfId="17" applyFill="1" applyAlignment="1">
      <alignment horizontal="center" vertical="center"/>
    </xf>
    <xf numFmtId="0" fontId="45" fillId="18" borderId="0" xfId="2" applyFont="1" applyFill="1" applyAlignment="1">
      <alignment vertical="center" wrapText="1"/>
    </xf>
    <xf numFmtId="0" fontId="41" fillId="18" borderId="0" xfId="2" applyFont="1" applyFill="1">
      <alignment vertical="center"/>
    </xf>
    <xf numFmtId="0" fontId="37" fillId="18" borderId="0" xfId="17" applyFont="1" applyFill="1">
      <alignment vertical="center"/>
    </xf>
    <xf numFmtId="0" fontId="46" fillId="18" borderId="0" xfId="17" applyFont="1" applyFill="1" applyAlignment="1">
      <alignment horizontal="center" vertical="center" wrapText="1"/>
    </xf>
    <xf numFmtId="0" fontId="47" fillId="18" borderId="0" xfId="17" applyFont="1" applyFill="1">
      <alignment vertical="center"/>
    </xf>
    <xf numFmtId="0" fontId="6" fillId="18" borderId="0" xfId="2" applyFill="1" applyAlignment="1">
      <alignment horizontal="center" vertical="center"/>
    </xf>
    <xf numFmtId="0" fontId="45" fillId="18" borderId="0" xfId="17" applyFont="1" applyFill="1" applyAlignment="1">
      <alignment vertical="center" wrapText="1"/>
    </xf>
    <xf numFmtId="0" fontId="50" fillId="18" borderId="0" xfId="17" applyFont="1" applyFill="1" applyAlignment="1">
      <alignment horizontal="center" vertical="center"/>
    </xf>
    <xf numFmtId="0" fontId="8" fillId="18" borderId="0" xfId="1" applyFill="1" applyAlignment="1" applyProtection="1">
      <alignment horizontal="center" vertical="center"/>
    </xf>
    <xf numFmtId="0" fontId="53" fillId="18" borderId="0" xfId="17" applyFont="1" applyFill="1" applyAlignment="1">
      <alignment horizontal="center" vertical="center"/>
    </xf>
    <xf numFmtId="0" fontId="0" fillId="18" borderId="0" xfId="0" applyFill="1" applyAlignment="1">
      <alignment vertical="center" wrapText="1"/>
    </xf>
    <xf numFmtId="0" fontId="1" fillId="18" borderId="70" xfId="17" applyFill="1" applyBorder="1" applyAlignment="1">
      <alignment horizontal="center" vertical="center" wrapText="1"/>
    </xf>
    <xf numFmtId="0" fontId="1" fillId="18" borderId="0" xfId="17" applyFill="1">
      <alignment vertical="center"/>
    </xf>
    <xf numFmtId="0" fontId="1" fillId="18" borderId="71" xfId="17" applyFill="1" applyBorder="1" applyAlignment="1">
      <alignment horizontal="center" vertical="center"/>
    </xf>
    <xf numFmtId="0" fontId="122" fillId="0" borderId="0" xfId="0" applyFont="1" applyAlignment="1">
      <alignment vertical="top" wrapText="1"/>
    </xf>
    <xf numFmtId="183" fontId="101" fillId="5" borderId="0" xfId="0" applyNumberFormat="1" applyFont="1" applyFill="1" applyAlignment="1">
      <alignment horizontal="left" vertical="center"/>
    </xf>
    <xf numFmtId="14" fontId="89" fillId="20" borderId="94" xfId="2" applyNumberFormat="1" applyFont="1" applyFill="1" applyBorder="1" applyAlignment="1">
      <alignment horizontal="center" vertical="center"/>
    </xf>
    <xf numFmtId="14" fontId="89" fillId="20" borderId="95" xfId="2" applyNumberFormat="1" applyFont="1" applyFill="1" applyBorder="1" applyAlignment="1">
      <alignment horizontal="center" vertical="center"/>
    </xf>
    <xf numFmtId="14" fontId="89" fillId="20" borderId="96" xfId="2" applyNumberFormat="1" applyFont="1" applyFill="1" applyBorder="1" applyAlignment="1">
      <alignment horizontal="center" vertical="center"/>
    </xf>
    <xf numFmtId="0" fontId="31" fillId="22" borderId="97" xfId="2" applyFont="1" applyFill="1" applyBorder="1" applyAlignment="1">
      <alignment horizontal="center" vertical="center" wrapText="1"/>
    </xf>
    <xf numFmtId="177" fontId="10" fillId="33" borderId="4" xfId="2" applyNumberFormat="1" applyFont="1" applyFill="1" applyBorder="1" applyAlignment="1">
      <alignment horizontal="center" vertical="center" wrapText="1"/>
    </xf>
    <xf numFmtId="0" fontId="126" fillId="34" borderId="0" xfId="0" applyFont="1" applyFill="1" applyAlignment="1">
      <alignment horizontal="center" vertical="center" wrapText="1"/>
    </xf>
    <xf numFmtId="0" fontId="83" fillId="35" borderId="65" xfId="0" applyFont="1" applyFill="1" applyBorder="1" applyAlignment="1">
      <alignment horizontal="center" vertical="center" wrapText="1"/>
    </xf>
    <xf numFmtId="0" fontId="127" fillId="0" borderId="98" xfId="2" applyFont="1" applyBorder="1" applyAlignment="1">
      <alignment horizontal="left" vertical="top" wrapText="1"/>
    </xf>
    <xf numFmtId="0" fontId="12" fillId="0" borderId="100" xfId="2" applyFont="1" applyBorder="1" applyAlignment="1">
      <alignment horizontal="center" vertical="center" wrapText="1"/>
    </xf>
    <xf numFmtId="0" fontId="88" fillId="33" borderId="4" xfId="2" applyFont="1" applyFill="1" applyBorder="1" applyAlignment="1">
      <alignment horizontal="center" vertical="center"/>
    </xf>
    <xf numFmtId="177" fontId="88" fillId="33" borderId="4" xfId="2" applyNumberFormat="1" applyFont="1" applyFill="1" applyBorder="1" applyAlignment="1">
      <alignment horizontal="center" vertical="center" shrinkToFit="1"/>
    </xf>
    <xf numFmtId="14" fontId="85" fillId="20" borderId="1" xfId="1" applyNumberFormat="1" applyFont="1" applyFill="1" applyBorder="1" applyAlignment="1" applyProtection="1">
      <alignment horizontal="center" vertical="center" shrinkToFit="1"/>
    </xf>
    <xf numFmtId="0" fontId="83" fillId="0" borderId="74" xfId="0" applyFont="1" applyBorder="1" applyAlignment="1">
      <alignment horizontal="center" vertical="center" wrapText="1"/>
    </xf>
    <xf numFmtId="0" fontId="110" fillId="20" borderId="95" xfId="2" applyFont="1" applyFill="1" applyBorder="1" applyAlignment="1">
      <alignment horizontal="center" vertical="center" wrapText="1"/>
    </xf>
    <xf numFmtId="0" fontId="110" fillId="20" borderId="95" xfId="2" applyFont="1" applyFill="1" applyBorder="1" applyAlignment="1">
      <alignment horizontal="center" vertical="center"/>
    </xf>
    <xf numFmtId="0" fontId="110" fillId="20" borderId="94" xfId="2" applyFont="1" applyFill="1" applyBorder="1" applyAlignment="1">
      <alignment horizontal="center" vertical="center"/>
    </xf>
    <xf numFmtId="0" fontId="89" fillId="20" borderId="96" xfId="2" applyFont="1" applyFill="1" applyBorder="1" applyAlignment="1">
      <alignment horizontal="center" vertical="center"/>
    </xf>
    <xf numFmtId="0" fontId="125" fillId="0" borderId="0" xfId="2" applyFont="1">
      <alignment vertical="center"/>
    </xf>
    <xf numFmtId="0" fontId="6" fillId="0" borderId="0" xfId="2" applyAlignment="1">
      <alignment horizontal="center" vertical="top"/>
    </xf>
    <xf numFmtId="14" fontId="85" fillId="20" borderId="88" xfId="1" applyNumberFormat="1" applyFont="1" applyFill="1" applyBorder="1" applyAlignment="1" applyProtection="1">
      <alignment horizontal="center" vertical="center" wrapText="1"/>
    </xf>
    <xf numFmtId="0" fontId="121" fillId="34" borderId="0" xfId="0" applyFont="1" applyFill="1" applyAlignment="1">
      <alignment horizontal="center" vertical="center" wrapText="1"/>
    </xf>
    <xf numFmtId="0" fontId="23" fillId="18" borderId="0" xfId="2" applyFont="1" applyFill="1" applyAlignment="1">
      <alignment horizontal="center" vertical="top" wrapText="1"/>
    </xf>
    <xf numFmtId="0" fontId="22" fillId="18" borderId="20" xfId="2" applyFont="1" applyFill="1" applyBorder="1" applyAlignment="1">
      <alignment horizontal="center" vertical="center" wrapText="1"/>
    </xf>
    <xf numFmtId="0" fontId="22" fillId="18" borderId="103" xfId="2" applyFont="1" applyFill="1" applyBorder="1" applyAlignment="1">
      <alignment horizontal="left" vertical="center"/>
    </xf>
    <xf numFmtId="0" fontId="23" fillId="18" borderId="91" xfId="2" applyFont="1" applyFill="1" applyBorder="1" applyAlignment="1">
      <alignment horizontal="center" vertical="top" wrapText="1"/>
    </xf>
    <xf numFmtId="0" fontId="22" fillId="18" borderId="91" xfId="2" applyFont="1" applyFill="1" applyBorder="1" applyAlignment="1">
      <alignment horizontal="center" vertical="center" wrapText="1"/>
    </xf>
    <xf numFmtId="0" fontId="87" fillId="0" borderId="0" xfId="2" applyFont="1" applyAlignment="1">
      <alignment vertical="top" wrapText="1"/>
    </xf>
    <xf numFmtId="0" fontId="8" fillId="0" borderId="104" xfId="1" applyBorder="1" applyAlignment="1" applyProtection="1">
      <alignment horizontal="left" vertical="top" wrapText="1"/>
    </xf>
    <xf numFmtId="0" fontId="117" fillId="0" borderId="98" xfId="2" applyFont="1" applyBorder="1" applyAlignment="1">
      <alignment horizontal="left" vertical="top" wrapText="1"/>
    </xf>
    <xf numFmtId="0" fontId="8" fillId="0" borderId="0" xfId="1" applyFill="1" applyAlignment="1" applyProtection="1">
      <alignment vertical="center"/>
    </xf>
    <xf numFmtId="14" fontId="18" fillId="20" borderId="1" xfId="2" applyNumberFormat="1" applyFont="1" applyFill="1" applyBorder="1" applyAlignment="1">
      <alignment horizontal="center" vertical="center" wrapText="1" shrinkToFit="1"/>
    </xf>
    <xf numFmtId="0" fontId="69" fillId="18" borderId="0" xfId="0" applyFont="1" applyFill="1" applyAlignment="1">
      <alignment horizontal="center" vertical="center" wrapText="1"/>
    </xf>
    <xf numFmtId="0" fontId="45" fillId="5" borderId="0" xfId="17" applyFont="1" applyFill="1" applyAlignment="1">
      <alignment vertical="center" wrapText="1"/>
    </xf>
    <xf numFmtId="0" fontId="6" fillId="0" borderId="0" xfId="4"/>
    <xf numFmtId="0" fontId="132" fillId="0" borderId="0" xfId="2" applyFont="1">
      <alignment vertical="center"/>
    </xf>
    <xf numFmtId="0" fontId="31" fillId="20" borderId="97" xfId="2" applyFont="1" applyFill="1" applyBorder="1" applyAlignment="1">
      <alignment horizontal="center" vertical="center" wrapText="1"/>
    </xf>
    <xf numFmtId="14" fontId="85" fillId="20" borderId="75" xfId="2" applyNumberFormat="1" applyFont="1" applyFill="1" applyBorder="1" applyAlignment="1">
      <alignment horizontal="center" vertical="center" wrapText="1" shrinkToFit="1"/>
    </xf>
    <xf numFmtId="14" fontId="89" fillId="20" borderId="107" xfId="2" applyNumberFormat="1" applyFont="1" applyFill="1" applyBorder="1" applyAlignment="1">
      <alignment vertical="center" shrinkToFit="1"/>
    </xf>
    <xf numFmtId="0" fontId="116" fillId="22" borderId="92" xfId="0" applyFont="1" applyFill="1" applyBorder="1" applyAlignment="1">
      <alignment horizontal="center" vertical="center" wrapText="1"/>
    </xf>
    <xf numFmtId="0" fontId="116" fillId="36" borderId="92" xfId="0" applyFont="1" applyFill="1" applyBorder="1" applyAlignment="1">
      <alignment horizontal="center" vertical="center" wrapText="1"/>
    </xf>
    <xf numFmtId="0" fontId="99" fillId="22" borderId="74" xfId="0" applyFont="1" applyFill="1" applyBorder="1" applyAlignment="1">
      <alignment horizontal="center" vertical="center" wrapText="1"/>
    </xf>
    <xf numFmtId="0" fontId="0" fillId="22" borderId="4" xfId="0" applyFill="1" applyBorder="1" applyAlignment="1">
      <alignment horizontal="center" vertical="center" wrapText="1"/>
    </xf>
    <xf numFmtId="184" fontId="9" fillId="18" borderId="0" xfId="2" applyNumberFormat="1" applyFont="1" applyFill="1" applyAlignment="1">
      <alignment horizontal="center" vertical="center"/>
    </xf>
    <xf numFmtId="184" fontId="25" fillId="18" borderId="0" xfId="2" applyNumberFormat="1" applyFont="1" applyFill="1" applyAlignment="1">
      <alignment horizontal="left" vertical="center"/>
    </xf>
    <xf numFmtId="0" fontId="136" fillId="0" borderId="0" xfId="0" applyFont="1">
      <alignment vertical="center"/>
    </xf>
    <xf numFmtId="0" fontId="0" fillId="0" borderId="48" xfId="0" applyBorder="1" applyAlignment="1">
      <alignment horizontal="center" vertical="center"/>
    </xf>
    <xf numFmtId="0" fontId="145" fillId="0" borderId="108" xfId="0" applyFont="1" applyBorder="1" applyAlignment="1">
      <alignment horizontal="center" vertical="center"/>
    </xf>
    <xf numFmtId="0" fontId="145" fillId="0" borderId="109" xfId="0" applyFont="1" applyBorder="1" applyAlignment="1">
      <alignment horizontal="center" vertical="center"/>
    </xf>
    <xf numFmtId="0" fontId="145" fillId="0" borderId="110" xfId="0" applyFont="1" applyBorder="1" applyAlignment="1">
      <alignment horizontal="center" vertical="center"/>
    </xf>
    <xf numFmtId="0" fontId="144" fillId="0" borderId="108" xfId="0" applyFont="1" applyBorder="1" applyAlignment="1">
      <alignment horizontal="center" vertical="center"/>
    </xf>
    <xf numFmtId="0" fontId="144" fillId="0" borderId="110" xfId="0" applyFont="1" applyBorder="1" applyAlignment="1">
      <alignment horizontal="center" vertical="center"/>
    </xf>
    <xf numFmtId="0" fontId="144" fillId="0" borderId="109" xfId="0" applyFont="1" applyBorder="1" applyAlignment="1">
      <alignment horizontal="center" vertical="center"/>
    </xf>
    <xf numFmtId="0" fontId="145" fillId="0" borderId="111" xfId="0" applyFont="1" applyBorder="1" applyAlignment="1">
      <alignment horizontal="center" vertical="center"/>
    </xf>
    <xf numFmtId="0" fontId="145" fillId="0" borderId="112" xfId="0" applyFont="1" applyBorder="1" applyAlignment="1">
      <alignment horizontal="center" vertical="center"/>
    </xf>
    <xf numFmtId="0" fontId="145" fillId="0" borderId="113" xfId="0" applyFont="1" applyBorder="1" applyAlignment="1">
      <alignment horizontal="center" vertical="center"/>
    </xf>
    <xf numFmtId="0" fontId="145" fillId="0" borderId="114" xfId="0" applyFont="1" applyBorder="1" applyAlignment="1">
      <alignment horizontal="center" vertical="center"/>
    </xf>
    <xf numFmtId="0" fontId="147" fillId="18" borderId="0" xfId="2" applyFont="1" applyFill="1" applyAlignment="1">
      <alignment horizontal="center" vertical="center" wrapText="1"/>
    </xf>
    <xf numFmtId="184" fontId="147" fillId="18" borderId="0" xfId="2" applyNumberFormat="1" applyFont="1" applyFill="1" applyAlignment="1">
      <alignment horizontal="center" vertical="center"/>
    </xf>
    <xf numFmtId="14" fontId="89" fillId="20" borderId="1" xfId="2" applyNumberFormat="1" applyFont="1" applyFill="1" applyBorder="1" applyAlignment="1">
      <alignment horizontal="center" vertical="center" wrapText="1" shrinkToFit="1"/>
    </xf>
    <xf numFmtId="0" fontId="129" fillId="18" borderId="0" xfId="0" applyFont="1" applyFill="1" applyAlignment="1">
      <alignment horizontal="center" vertical="center" wrapText="1"/>
    </xf>
    <xf numFmtId="0" fontId="8" fillId="0" borderId="104" xfId="1" applyBorder="1" applyAlignment="1" applyProtection="1">
      <alignment horizontal="left" vertical="center" wrapText="1"/>
    </xf>
    <xf numFmtId="0" fontId="96" fillId="18" borderId="0" xfId="0" applyFont="1" applyFill="1" applyAlignment="1">
      <alignment horizontal="center" vertical="center" wrapText="1"/>
    </xf>
    <xf numFmtId="0" fontId="146" fillId="18" borderId="0" xfId="0" applyFont="1" applyFill="1" applyAlignment="1">
      <alignment vertical="center" wrapText="1"/>
    </xf>
    <xf numFmtId="0" fontId="25" fillId="18" borderId="0" xfId="19" applyFont="1" applyFill="1" applyAlignment="1">
      <alignment horizontal="left" vertical="center"/>
    </xf>
    <xf numFmtId="0" fontId="109" fillId="18" borderId="115" xfId="0" applyFont="1" applyFill="1" applyBorder="1" applyAlignment="1">
      <alignment horizontal="left" vertical="center"/>
    </xf>
    <xf numFmtId="0" fontId="149" fillId="22" borderId="97" xfId="2" applyFont="1" applyFill="1" applyBorder="1" applyAlignment="1">
      <alignment horizontal="center" vertical="center" wrapText="1"/>
    </xf>
    <xf numFmtId="0" fontId="151" fillId="0" borderId="0" xfId="0" applyFont="1">
      <alignment vertical="center"/>
    </xf>
    <xf numFmtId="0" fontId="117" fillId="0" borderId="0" xfId="2" applyFont="1" applyAlignment="1">
      <alignment vertical="top" wrapText="1"/>
    </xf>
    <xf numFmtId="0" fontId="152" fillId="0" borderId="0" xfId="0" applyFont="1">
      <alignment vertical="center"/>
    </xf>
    <xf numFmtId="0" fontId="85" fillId="20" borderId="95" xfId="1" applyFont="1" applyFill="1" applyBorder="1" applyAlignment="1" applyProtection="1">
      <alignment horizontal="center" vertical="center"/>
    </xf>
    <xf numFmtId="0" fontId="83" fillId="38" borderId="65" xfId="0" applyFont="1" applyFill="1" applyBorder="1" applyAlignment="1">
      <alignment horizontal="center" vertical="center" wrapText="1"/>
    </xf>
    <xf numFmtId="14" fontId="85" fillId="20" borderId="3" xfId="1" applyNumberFormat="1" applyFont="1" applyFill="1" applyBorder="1" applyAlignment="1" applyProtection="1">
      <alignment horizontal="center" vertical="center" shrinkToFit="1"/>
    </xf>
    <xf numFmtId="0" fontId="8" fillId="0" borderId="0" xfId="1" applyAlignment="1" applyProtection="1">
      <alignment horizontal="left" vertical="center" wrapText="1"/>
    </xf>
    <xf numFmtId="0" fontId="6" fillId="0" borderId="106" xfId="2" applyBorder="1">
      <alignment vertical="center"/>
    </xf>
    <xf numFmtId="0" fontId="127" fillId="0" borderId="116" xfId="1" applyFont="1" applyFill="1" applyBorder="1" applyAlignment="1" applyProtection="1">
      <alignment vertical="top" wrapText="1"/>
    </xf>
    <xf numFmtId="0" fontId="8" fillId="0" borderId="118" xfId="1" applyBorder="1" applyAlignment="1" applyProtection="1">
      <alignment horizontal="left" vertical="center" wrapText="1"/>
    </xf>
    <xf numFmtId="0" fontId="8" fillId="0" borderId="117" xfId="1" applyFill="1" applyBorder="1" applyAlignment="1" applyProtection="1">
      <alignment vertical="center" wrapText="1"/>
    </xf>
    <xf numFmtId="0" fontId="8" fillId="0" borderId="117" xfId="1" applyFill="1" applyBorder="1" applyAlignment="1" applyProtection="1">
      <alignment vertical="top" wrapText="1"/>
    </xf>
    <xf numFmtId="0" fontId="117" fillId="0" borderId="119" xfId="1" applyFont="1" applyFill="1" applyBorder="1" applyAlignment="1" applyProtection="1">
      <alignment horizontal="left" vertical="top" wrapText="1"/>
    </xf>
    <xf numFmtId="0" fontId="8" fillId="0" borderId="120" xfId="1" applyBorder="1" applyAlignment="1" applyProtection="1">
      <alignment vertical="center" wrapText="1"/>
    </xf>
    <xf numFmtId="0" fontId="118" fillId="0" borderId="121" xfId="1" applyFont="1" applyFill="1" applyBorder="1" applyAlignment="1" applyProtection="1">
      <alignment horizontal="left" vertical="top" wrapText="1"/>
    </xf>
    <xf numFmtId="0" fontId="8" fillId="0" borderId="122" xfId="1" applyFill="1" applyBorder="1" applyAlignment="1" applyProtection="1">
      <alignment horizontal="left" vertical="center" wrapText="1"/>
    </xf>
    <xf numFmtId="0" fontId="85" fillId="22" borderId="123" xfId="2" applyFont="1" applyFill="1" applyBorder="1" applyAlignment="1">
      <alignment horizontal="center" vertical="center"/>
    </xf>
    <xf numFmtId="14" fontId="85" fillId="22" borderId="80" xfId="2" applyNumberFormat="1" applyFont="1" applyFill="1" applyBorder="1" applyAlignment="1">
      <alignment horizontal="center" vertical="center"/>
    </xf>
    <xf numFmtId="0" fontId="145" fillId="0" borderId="127" xfId="0" applyFont="1" applyBorder="1" applyAlignment="1">
      <alignment horizontal="center" vertical="center"/>
    </xf>
    <xf numFmtId="0" fontId="144" fillId="0" borderId="127" xfId="0" applyFont="1" applyBorder="1" applyAlignment="1">
      <alignment horizontal="center" vertical="center"/>
    </xf>
    <xf numFmtId="0" fontId="11" fillId="0" borderId="129" xfId="17" applyFont="1" applyBorder="1" applyAlignment="1">
      <alignment horizontal="center" vertical="center" shrinkToFit="1"/>
    </xf>
    <xf numFmtId="0" fontId="49" fillId="0" borderId="130" xfId="17" applyFont="1" applyBorder="1" applyAlignment="1">
      <alignment vertical="center" shrinkToFit="1"/>
    </xf>
    <xf numFmtId="0" fontId="49" fillId="10" borderId="134" xfId="17" applyFont="1" applyFill="1" applyBorder="1" applyAlignment="1">
      <alignment horizontal="center" vertical="center"/>
    </xf>
    <xf numFmtId="0" fontId="49" fillId="0" borderId="130" xfId="17" applyFont="1" applyBorder="1" applyAlignment="1">
      <alignment horizontal="center" vertical="center"/>
    </xf>
    <xf numFmtId="0" fontId="91" fillId="18" borderId="137" xfId="17" applyFont="1" applyFill="1" applyBorder="1" applyAlignment="1">
      <alignment horizontal="center" vertical="center" wrapText="1"/>
    </xf>
    <xf numFmtId="14" fontId="91" fillId="18" borderId="138" xfId="17" applyNumberFormat="1" applyFont="1" applyFill="1" applyBorder="1" applyAlignment="1">
      <alignment horizontal="center" vertical="center"/>
    </xf>
    <xf numFmtId="0" fontId="12" fillId="0" borderId="140" xfId="2" applyFont="1" applyBorder="1" applyAlignment="1">
      <alignment horizontal="center" vertical="center" wrapText="1"/>
    </xf>
    <xf numFmtId="14" fontId="36" fillId="18" borderId="138" xfId="17" applyNumberFormat="1" applyFont="1" applyFill="1" applyBorder="1" applyAlignment="1">
      <alignment horizontal="center" vertical="center"/>
    </xf>
    <xf numFmtId="0" fontId="12" fillId="0" borderId="141" xfId="2" applyFont="1" applyBorder="1" applyAlignment="1">
      <alignment horizontal="center" vertical="center" wrapText="1"/>
    </xf>
    <xf numFmtId="14" fontId="91" fillId="18" borderId="138" xfId="17" applyNumberFormat="1" applyFont="1" applyFill="1" applyBorder="1" applyAlignment="1">
      <alignment horizontal="center" vertical="center" wrapText="1"/>
    </xf>
    <xf numFmtId="0" fontId="12" fillId="0" borderId="142" xfId="2" applyFont="1" applyBorder="1" applyAlignment="1">
      <alignment horizontal="center" vertical="center" wrapText="1"/>
    </xf>
    <xf numFmtId="14" fontId="12" fillId="18" borderId="138" xfId="17" applyNumberFormat="1" applyFont="1" applyFill="1" applyBorder="1" applyAlignment="1">
      <alignment horizontal="center" vertical="center" wrapText="1"/>
    </xf>
    <xf numFmtId="0" fontId="12" fillId="0" borderId="143" xfId="2" applyFont="1" applyBorder="1" applyAlignment="1">
      <alignment horizontal="center" vertical="center" wrapText="1"/>
    </xf>
    <xf numFmtId="0" fontId="36" fillId="18" borderId="137" xfId="17" applyFont="1" applyFill="1" applyBorder="1" applyAlignment="1">
      <alignment horizontal="center" vertical="center" wrapText="1"/>
    </xf>
    <xf numFmtId="0" fontId="12" fillId="0" borderId="140" xfId="2" applyFont="1" applyBorder="1" applyAlignment="1">
      <alignment horizontal="center" vertical="center"/>
    </xf>
    <xf numFmtId="0" fontId="12" fillId="5" borderId="143" xfId="2" applyFont="1" applyFill="1" applyBorder="1" applyAlignment="1">
      <alignment horizontal="center" vertical="center" wrapText="1"/>
    </xf>
    <xf numFmtId="14" fontId="22" fillId="18" borderId="138" xfId="17" applyNumberFormat="1" applyFont="1" applyFill="1" applyBorder="1" applyAlignment="1">
      <alignment horizontal="center" vertical="center"/>
    </xf>
    <xf numFmtId="0" fontId="1" fillId="18" borderId="137" xfId="17" applyFill="1" applyBorder="1" applyAlignment="1">
      <alignment horizontal="center" vertical="center" wrapText="1"/>
    </xf>
    <xf numFmtId="0" fontId="12" fillId="0" borderId="145" xfId="2" applyFont="1" applyBorder="1" applyAlignment="1">
      <alignment horizontal="center" vertical="center" wrapText="1"/>
    </xf>
    <xf numFmtId="0" fontId="1" fillId="18" borderId="146" xfId="17" applyFill="1" applyBorder="1" applyAlignment="1">
      <alignment horizontal="center" vertical="center" wrapText="1"/>
    </xf>
    <xf numFmtId="0" fontId="56" fillId="3" borderId="147" xfId="17" applyFont="1" applyFill="1" applyBorder="1" applyAlignment="1">
      <alignment horizontal="center" vertical="center" wrapText="1"/>
    </xf>
    <xf numFmtId="0" fontId="7" fillId="3" borderId="148" xfId="17" applyFont="1" applyFill="1" applyBorder="1" applyAlignment="1">
      <alignment horizontal="center" vertical="center" wrapText="1"/>
    </xf>
    <xf numFmtId="0" fontId="7" fillId="24" borderId="148" xfId="17" applyFont="1" applyFill="1" applyBorder="1" applyAlignment="1">
      <alignment horizontal="center" vertical="center" wrapText="1"/>
    </xf>
    <xf numFmtId="0" fontId="13" fillId="3" borderId="148" xfId="17" applyFont="1" applyFill="1" applyBorder="1" applyAlignment="1">
      <alignment horizontal="center" vertical="center" wrapText="1"/>
    </xf>
    <xf numFmtId="0" fontId="58" fillId="3" borderId="148" xfId="17" applyFont="1" applyFill="1" applyBorder="1" applyAlignment="1">
      <alignment horizontal="center" vertical="center" wrapText="1"/>
    </xf>
    <xf numFmtId="0" fontId="7" fillId="3" borderId="150" xfId="17" applyFont="1" applyFill="1" applyBorder="1" applyAlignment="1">
      <alignment horizontal="center" vertical="center" wrapText="1"/>
    </xf>
    <xf numFmtId="176" fontId="59" fillId="3" borderId="154" xfId="17" applyNumberFormat="1" applyFont="1" applyFill="1" applyBorder="1" applyAlignment="1">
      <alignment horizontal="center" vertical="center" wrapText="1"/>
    </xf>
    <xf numFmtId="0" fontId="59" fillId="3" borderId="154" xfId="17" applyFont="1" applyFill="1" applyBorder="1" applyAlignment="1">
      <alignment horizontal="left" vertical="center" wrapText="1"/>
    </xf>
    <xf numFmtId="176" fontId="59" fillId="11" borderId="155" xfId="17" applyNumberFormat="1" applyFont="1" applyFill="1" applyBorder="1" applyAlignment="1">
      <alignment horizontal="center" vertical="center" wrapText="1"/>
    </xf>
    <xf numFmtId="0" fontId="59" fillId="11" borderId="155" xfId="17" applyFont="1" applyFill="1" applyBorder="1" applyAlignment="1">
      <alignment horizontal="left" vertical="center" wrapText="1"/>
    </xf>
    <xf numFmtId="0" fontId="49" fillId="18" borderId="129" xfId="16" applyFont="1" applyFill="1" applyBorder="1">
      <alignment vertical="center"/>
    </xf>
    <xf numFmtId="0" fontId="63" fillId="12" borderId="156" xfId="17" applyFont="1" applyFill="1" applyBorder="1" applyAlignment="1">
      <alignment horizontal="center" vertical="center" wrapText="1"/>
    </xf>
    <xf numFmtId="176" fontId="61" fillId="12" borderId="156" xfId="17" applyNumberFormat="1" applyFont="1" applyFill="1" applyBorder="1" applyAlignment="1">
      <alignment horizontal="center" vertical="center" wrapText="1"/>
    </xf>
    <xf numFmtId="181" fontId="63" fillId="9" borderId="156" xfId="0" applyNumberFormat="1" applyFont="1" applyFill="1" applyBorder="1" applyAlignment="1">
      <alignment horizontal="center" vertical="center"/>
    </xf>
    <xf numFmtId="0" fontId="63" fillId="12" borderId="157" xfId="17" applyFont="1" applyFill="1" applyBorder="1" applyAlignment="1">
      <alignment horizontal="center" vertical="center" wrapText="1"/>
    </xf>
    <xf numFmtId="182" fontId="65" fillId="12" borderId="158" xfId="17" applyNumberFormat="1" applyFont="1" applyFill="1" applyBorder="1" applyAlignment="1">
      <alignment horizontal="center" vertical="center" wrapText="1"/>
    </xf>
    <xf numFmtId="0" fontId="17" fillId="22" borderId="147" xfId="2" applyFont="1" applyFill="1" applyBorder="1" applyAlignment="1">
      <alignment horizontal="center" vertical="center" wrapText="1"/>
    </xf>
    <xf numFmtId="0" fontId="31" fillId="20" borderId="159" xfId="2" applyFont="1" applyFill="1" applyBorder="1" applyAlignment="1">
      <alignment horizontal="center" vertical="center" wrapText="1"/>
    </xf>
    <xf numFmtId="0" fontId="153" fillId="20" borderId="159" xfId="2" applyFont="1" applyFill="1" applyBorder="1" applyAlignment="1">
      <alignment horizontal="center" vertical="center" wrapText="1"/>
    </xf>
    <xf numFmtId="0" fontId="135" fillId="20" borderId="159" xfId="2" applyFont="1" applyFill="1" applyBorder="1" applyAlignment="1">
      <alignment horizontal="center" vertical="center" wrapText="1"/>
    </xf>
    <xf numFmtId="0" fontId="6" fillId="0" borderId="160" xfId="2" applyBorder="1" applyAlignment="1">
      <alignment vertical="top" wrapText="1"/>
    </xf>
    <xf numFmtId="0" fontId="6" fillId="0" borderId="161" xfId="2" applyBorder="1" applyAlignment="1">
      <alignment vertical="top" wrapText="1"/>
    </xf>
    <xf numFmtId="0" fontId="6" fillId="13" borderId="160" xfId="2" applyFill="1" applyBorder="1" applyAlignment="1">
      <alignment vertical="top" wrapText="1"/>
    </xf>
    <xf numFmtId="0" fontId="1" fillId="13" borderId="162" xfId="2" applyFont="1" applyFill="1" applyBorder="1" applyAlignment="1">
      <alignment vertical="top" wrapText="1"/>
    </xf>
    <xf numFmtId="0" fontId="6" fillId="2" borderId="160" xfId="2" applyFill="1" applyBorder="1" applyAlignment="1">
      <alignment vertical="top" wrapText="1"/>
    </xf>
    <xf numFmtId="0" fontId="6" fillId="2" borderId="165" xfId="2" applyFill="1" applyBorder="1" applyAlignment="1">
      <alignment vertical="top" wrapText="1"/>
    </xf>
    <xf numFmtId="0" fontId="1" fillId="2" borderId="162" xfId="2" applyFont="1" applyFill="1" applyBorder="1" applyAlignment="1">
      <alignment vertical="top" wrapText="1"/>
    </xf>
    <xf numFmtId="0" fontId="98" fillId="2" borderId="165" xfId="2" applyFont="1" applyFill="1" applyBorder="1" applyAlignment="1">
      <alignment vertical="top" wrapText="1"/>
    </xf>
    <xf numFmtId="0" fontId="6" fillId="3" borderId="160" xfId="2" applyFill="1" applyBorder="1">
      <alignment vertical="center"/>
    </xf>
    <xf numFmtId="0" fontId="1" fillId="3" borderId="166" xfId="2" applyFont="1" applyFill="1" applyBorder="1" applyAlignment="1">
      <alignment vertical="top" wrapText="1"/>
    </xf>
    <xf numFmtId="0" fontId="0" fillId="20" borderId="160" xfId="0" applyFill="1" applyBorder="1" applyAlignment="1">
      <alignment vertical="top" wrapText="1"/>
    </xf>
    <xf numFmtId="0" fontId="6" fillId="14" borderId="160" xfId="2" applyFill="1" applyBorder="1">
      <alignment vertical="center"/>
    </xf>
    <xf numFmtId="0" fontId="17" fillId="3" borderId="167" xfId="2" applyFont="1" applyFill="1" applyBorder="1" applyAlignment="1">
      <alignment horizontal="center" vertical="center" wrapText="1"/>
    </xf>
    <xf numFmtId="0" fontId="89" fillId="20" borderId="168" xfId="2" applyFont="1" applyFill="1" applyBorder="1" applyAlignment="1">
      <alignment horizontal="center" vertical="center"/>
    </xf>
    <xf numFmtId="14" fontId="89" fillId="20" borderId="169" xfId="2" applyNumberFormat="1" applyFont="1" applyFill="1" applyBorder="1" applyAlignment="1">
      <alignment horizontal="center" vertical="center"/>
    </xf>
    <xf numFmtId="0" fontId="135" fillId="22" borderId="159" xfId="2" applyFont="1" applyFill="1" applyBorder="1" applyAlignment="1">
      <alignment horizontal="center" vertical="center" wrapText="1"/>
    </xf>
    <xf numFmtId="0" fontId="22" fillId="4" borderId="176" xfId="2" applyFont="1" applyFill="1" applyBorder="1" applyAlignment="1">
      <alignment horizontal="center" vertical="center" wrapText="1"/>
    </xf>
    <xf numFmtId="0" fontId="22" fillId="4" borderId="177" xfId="2" applyFont="1" applyFill="1" applyBorder="1" applyAlignment="1">
      <alignment horizontal="center" vertical="center" wrapText="1"/>
    </xf>
    <xf numFmtId="0" fontId="22" fillId="20" borderId="176" xfId="2" applyFont="1" applyFill="1" applyBorder="1" applyAlignment="1">
      <alignment horizontal="center" vertical="center" wrapText="1"/>
    </xf>
    <xf numFmtId="0" fontId="22" fillId="26" borderId="176" xfId="2" applyFont="1" applyFill="1" applyBorder="1" applyAlignment="1">
      <alignment horizontal="center" vertical="center" wrapText="1"/>
    </xf>
    <xf numFmtId="0" fontId="22" fillId="4" borderId="178" xfId="2" applyFont="1" applyFill="1" applyBorder="1" applyAlignment="1">
      <alignment horizontal="center" vertical="center" wrapText="1"/>
    </xf>
    <xf numFmtId="0" fontId="22" fillId="4" borderId="179" xfId="2" applyFont="1" applyFill="1" applyBorder="1" applyAlignment="1">
      <alignment horizontal="center" vertical="center" wrapText="1"/>
    </xf>
    <xf numFmtId="177" fontId="22" fillId="20" borderId="134" xfId="2" applyNumberFormat="1" applyFont="1" applyFill="1" applyBorder="1" applyAlignment="1">
      <alignment horizontal="center" vertical="center" shrinkToFit="1"/>
    </xf>
    <xf numFmtId="0" fontId="23" fillId="18" borderId="180" xfId="2" applyFont="1" applyFill="1" applyBorder="1" applyAlignment="1">
      <alignment horizontal="center" vertical="center" wrapText="1"/>
    </xf>
    <xf numFmtId="0" fontId="23" fillId="18" borderId="134" xfId="2" applyFont="1" applyFill="1" applyBorder="1" applyAlignment="1">
      <alignment horizontal="center" vertical="center" wrapText="1"/>
    </xf>
    <xf numFmtId="177" fontId="1" fillId="18" borderId="134" xfId="2" applyNumberFormat="1" applyFont="1" applyFill="1" applyBorder="1" applyAlignment="1">
      <alignment horizontal="center" vertical="center" wrapText="1"/>
    </xf>
    <xf numFmtId="0" fontId="22" fillId="18" borderId="180" xfId="2" applyFont="1" applyFill="1" applyBorder="1" applyAlignment="1">
      <alignment horizontal="center" vertical="center" wrapText="1"/>
    </xf>
    <xf numFmtId="177" fontId="22" fillId="18" borderId="134" xfId="2" applyNumberFormat="1" applyFont="1" applyFill="1" applyBorder="1" applyAlignment="1">
      <alignment horizontal="center" vertical="center" shrinkToFit="1"/>
    </xf>
    <xf numFmtId="0" fontId="22" fillId="31" borderId="180" xfId="2" applyFont="1" applyFill="1" applyBorder="1" applyAlignment="1">
      <alignment horizontal="center" vertical="center" wrapText="1"/>
    </xf>
    <xf numFmtId="0" fontId="22" fillId="18" borderId="145" xfId="2" applyFont="1" applyFill="1" applyBorder="1" applyAlignment="1">
      <alignment horizontal="left" vertical="center"/>
    </xf>
    <xf numFmtId="0" fontId="22" fillId="18" borderId="181" xfId="2" applyFont="1" applyFill="1" applyBorder="1" applyAlignment="1">
      <alignment horizontal="center" vertical="center" wrapText="1"/>
    </xf>
    <xf numFmtId="177" fontId="22" fillId="18" borderId="181" xfId="2" applyNumberFormat="1" applyFont="1" applyFill="1" applyBorder="1" applyAlignment="1">
      <alignment horizontal="center" vertical="center" shrinkToFit="1"/>
    </xf>
    <xf numFmtId="0" fontId="0" fillId="0" borderId="181" xfId="0" applyBorder="1" applyAlignment="1">
      <alignment horizontal="center" vertical="center" wrapText="1"/>
    </xf>
    <xf numFmtId="177" fontId="22" fillId="22" borderId="181" xfId="2" applyNumberFormat="1" applyFont="1" applyFill="1" applyBorder="1" applyAlignment="1">
      <alignment horizontal="center" vertical="center" shrinkToFit="1"/>
    </xf>
    <xf numFmtId="0" fontId="22" fillId="0" borderId="181" xfId="2" applyFont="1" applyBorder="1" applyAlignment="1">
      <alignment horizontal="center" vertical="center"/>
    </xf>
    <xf numFmtId="177" fontId="36" fillId="18" borderId="181" xfId="2" applyNumberFormat="1" applyFont="1" applyFill="1" applyBorder="1" applyAlignment="1">
      <alignment horizontal="center" vertical="center" wrapText="1"/>
    </xf>
    <xf numFmtId="0" fontId="22" fillId="33" borderId="181" xfId="2" applyFont="1" applyFill="1" applyBorder="1" applyAlignment="1">
      <alignment horizontal="center" vertical="center" wrapText="1"/>
    </xf>
    <xf numFmtId="177" fontId="22" fillId="33" borderId="181" xfId="2" applyNumberFormat="1" applyFont="1" applyFill="1" applyBorder="1" applyAlignment="1">
      <alignment horizontal="center" vertical="center" shrinkToFit="1"/>
    </xf>
    <xf numFmtId="177" fontId="22" fillId="31" borderId="181" xfId="2" applyNumberFormat="1" applyFont="1" applyFill="1" applyBorder="1" applyAlignment="1">
      <alignment horizontal="center" vertical="center" shrinkToFit="1"/>
    </xf>
    <xf numFmtId="0" fontId="6" fillId="31" borderId="181" xfId="2" applyFill="1" applyBorder="1" applyAlignment="1">
      <alignment horizontal="center" vertical="center"/>
    </xf>
    <xf numFmtId="177" fontId="1" fillId="18" borderId="181" xfId="2" applyNumberFormat="1" applyFont="1" applyFill="1" applyBorder="1" applyAlignment="1">
      <alignment horizontal="center" vertical="center" wrapText="1"/>
    </xf>
    <xf numFmtId="0" fontId="22" fillId="18" borderId="180" xfId="2" applyFont="1" applyFill="1" applyBorder="1" applyAlignment="1">
      <alignment horizontal="left" vertical="center"/>
    </xf>
    <xf numFmtId="0" fontId="22" fillId="33" borderId="180" xfId="2" applyFont="1" applyFill="1" applyBorder="1" applyAlignment="1">
      <alignment horizontal="left" vertical="center"/>
    </xf>
    <xf numFmtId="177" fontId="88" fillId="33" borderId="180" xfId="2" applyNumberFormat="1" applyFont="1" applyFill="1" applyBorder="1" applyAlignment="1">
      <alignment horizontal="center" vertical="center" shrinkToFit="1"/>
    </xf>
    <xf numFmtId="177" fontId="128" fillId="33" borderId="180" xfId="2" applyNumberFormat="1" applyFont="1" applyFill="1" applyBorder="1" applyAlignment="1">
      <alignment horizontal="center" vertical="center" wrapText="1"/>
    </xf>
    <xf numFmtId="0" fontId="22" fillId="18" borderId="182" xfId="2" applyFont="1" applyFill="1" applyBorder="1" applyAlignment="1">
      <alignment horizontal="left" vertical="center"/>
    </xf>
    <xf numFmtId="0" fontId="99" fillId="18" borderId="180" xfId="0" applyFont="1" applyFill="1" applyBorder="1" applyAlignment="1">
      <alignment horizontal="center" vertical="center" wrapText="1"/>
    </xf>
    <xf numFmtId="0" fontId="99" fillId="22" borderId="180" xfId="0" applyFont="1" applyFill="1" applyBorder="1" applyAlignment="1">
      <alignment horizontal="center" vertical="center" wrapText="1"/>
    </xf>
    <xf numFmtId="177" fontId="100" fillId="18" borderId="180" xfId="2" applyNumberFormat="1" applyFont="1" applyFill="1" applyBorder="1" applyAlignment="1">
      <alignment horizontal="center" vertical="center" shrinkToFit="1"/>
    </xf>
    <xf numFmtId="177" fontId="6" fillId="18" borderId="180" xfId="2" applyNumberFormat="1" applyFill="1" applyBorder="1" applyAlignment="1">
      <alignment horizontal="center" vertical="center" shrinkToFit="1"/>
    </xf>
    <xf numFmtId="177" fontId="6" fillId="22" borderId="180" xfId="2" applyNumberFormat="1" applyFill="1" applyBorder="1" applyAlignment="1">
      <alignment horizontal="center" vertical="center" shrinkToFit="1"/>
    </xf>
    <xf numFmtId="177" fontId="12" fillId="18" borderId="180" xfId="2" applyNumberFormat="1" applyFont="1" applyFill="1" applyBorder="1" applyAlignment="1">
      <alignment horizontal="center" vertical="center" shrinkToFit="1"/>
    </xf>
    <xf numFmtId="0" fontId="22" fillId="5" borderId="182" xfId="2" applyFont="1" applyFill="1" applyBorder="1" applyAlignment="1">
      <alignment horizontal="left" vertical="center"/>
    </xf>
    <xf numFmtId="177" fontId="12" fillId="29" borderId="183" xfId="2" applyNumberFormat="1" applyFont="1" applyFill="1" applyBorder="1" applyAlignment="1">
      <alignment horizontal="center" vertical="center" wrapText="1"/>
    </xf>
    <xf numFmtId="0" fontId="22" fillId="0" borderId="180" xfId="2" applyFont="1" applyBorder="1" applyAlignment="1">
      <alignment horizontal="left" vertical="center"/>
    </xf>
    <xf numFmtId="177" fontId="6" fillId="0" borderId="180" xfId="2" applyNumberFormat="1" applyBorder="1" applyAlignment="1">
      <alignment horizontal="center" vertical="center" shrinkToFit="1"/>
    </xf>
    <xf numFmtId="177" fontId="6" fillId="5" borderId="180" xfId="2" applyNumberFormat="1" applyFill="1" applyBorder="1" applyAlignment="1">
      <alignment horizontal="center" vertical="center" shrinkToFit="1"/>
    </xf>
    <xf numFmtId="177" fontId="6" fillId="21" borderId="180" xfId="2" applyNumberFormat="1" applyFill="1" applyBorder="1" applyAlignment="1">
      <alignment horizontal="center" vertical="center" shrinkToFit="1"/>
    </xf>
    <xf numFmtId="177" fontId="12" fillId="0" borderId="180" xfId="2" applyNumberFormat="1" applyFont="1" applyBorder="1" applyAlignment="1">
      <alignment horizontal="center" vertical="center" shrinkToFit="1"/>
    </xf>
    <xf numFmtId="177" fontId="10" fillId="0" borderId="180" xfId="2" applyNumberFormat="1" applyFont="1" applyBorder="1" applyAlignment="1">
      <alignment horizontal="center" vertical="center" shrinkToFit="1"/>
    </xf>
    <xf numFmtId="177" fontId="12" fillId="29" borderId="180" xfId="2" applyNumberFormat="1" applyFont="1" applyFill="1" applyBorder="1" applyAlignment="1">
      <alignment horizontal="center" vertical="center" shrinkToFit="1"/>
    </xf>
    <xf numFmtId="0" fontId="22" fillId="5" borderId="180" xfId="2" applyFont="1" applyFill="1" applyBorder="1" applyAlignment="1">
      <alignment horizontal="left" vertical="center"/>
    </xf>
    <xf numFmtId="177" fontId="6" fillId="6" borderId="180" xfId="2" applyNumberFormat="1" applyFill="1" applyBorder="1" applyAlignment="1">
      <alignment horizontal="center" vertical="center" shrinkToFit="1"/>
    </xf>
    <xf numFmtId="177" fontId="6" fillId="2" borderId="180" xfId="2" applyNumberFormat="1" applyFill="1" applyBorder="1" applyAlignment="1">
      <alignment horizontal="center" vertical="center" shrinkToFit="1"/>
    </xf>
    <xf numFmtId="177" fontId="12" fillId="7" borderId="180" xfId="2" applyNumberFormat="1" applyFont="1" applyFill="1" applyBorder="1" applyAlignment="1">
      <alignment horizontal="center" vertical="center" shrinkToFit="1"/>
    </xf>
    <xf numFmtId="0" fontId="0" fillId="0" borderId="180" xfId="0" applyBorder="1" applyAlignment="1">
      <alignment horizontal="center" vertical="center" wrapText="1"/>
    </xf>
    <xf numFmtId="0" fontId="0" fillId="2" borderId="180" xfId="0" applyFill="1" applyBorder="1" applyAlignment="1">
      <alignment horizontal="center" vertical="center" wrapText="1"/>
    </xf>
    <xf numFmtId="0" fontId="1" fillId="0" borderId="180" xfId="0" applyFont="1" applyBorder="1" applyAlignment="1">
      <alignment horizontal="center" vertical="center" wrapText="1"/>
    </xf>
    <xf numFmtId="0" fontId="6" fillId="5" borderId="180" xfId="2" applyFill="1" applyBorder="1" applyAlignment="1">
      <alignment horizontal="center" vertical="center" wrapText="1"/>
    </xf>
    <xf numFmtId="0" fontId="6" fillId="0" borderId="180" xfId="2" applyBorder="1" applyAlignment="1">
      <alignment horizontal="center" vertical="center"/>
    </xf>
    <xf numFmtId="177" fontId="1" fillId="0" borderId="180" xfId="2" applyNumberFormat="1" applyFont="1" applyBorder="1" applyAlignment="1">
      <alignment horizontal="center" vertical="center" shrinkToFit="1"/>
    </xf>
    <xf numFmtId="0" fontId="22" fillId="5" borderId="182" xfId="2" applyFont="1" applyFill="1" applyBorder="1" applyAlignment="1">
      <alignment horizontal="center" vertical="center"/>
    </xf>
    <xf numFmtId="177" fontId="6" fillId="5" borderId="180" xfId="2" applyNumberFormat="1" applyFill="1" applyBorder="1" applyAlignment="1">
      <alignment horizontal="center" vertical="center" wrapText="1"/>
    </xf>
    <xf numFmtId="177" fontId="6" fillId="0" borderId="180" xfId="2" applyNumberFormat="1" applyBorder="1" applyAlignment="1">
      <alignment horizontal="center" vertical="center" wrapText="1"/>
    </xf>
    <xf numFmtId="177" fontId="6" fillId="6" borderId="180" xfId="2" applyNumberFormat="1" applyFill="1" applyBorder="1" applyAlignment="1">
      <alignment horizontal="center" vertical="center" wrapText="1"/>
    </xf>
    <xf numFmtId="0" fontId="6" fillId="0" borderId="180" xfId="2" applyBorder="1" applyAlignment="1">
      <alignment horizontal="center" vertical="center" wrapText="1"/>
    </xf>
    <xf numFmtId="177" fontId="12" fillId="0" borderId="180" xfId="2" applyNumberFormat="1" applyFont="1" applyBorder="1" applyAlignment="1">
      <alignment horizontal="center" vertical="center" wrapText="1"/>
    </xf>
    <xf numFmtId="177" fontId="6" fillId="7" borderId="183" xfId="2" applyNumberFormat="1" applyFill="1" applyBorder="1" applyAlignment="1">
      <alignment horizontal="center" vertical="center" wrapText="1"/>
    </xf>
    <xf numFmtId="0" fontId="6" fillId="6" borderId="180" xfId="2" applyFill="1" applyBorder="1" applyAlignment="1">
      <alignment horizontal="center" vertical="center" wrapText="1"/>
    </xf>
    <xf numFmtId="177" fontId="6" fillId="0" borderId="183" xfId="2" applyNumberFormat="1" applyBorder="1" applyAlignment="1">
      <alignment horizontal="center" vertical="center" wrapText="1"/>
    </xf>
    <xf numFmtId="177" fontId="6" fillId="7" borderId="180" xfId="2" applyNumberFormat="1" applyFill="1" applyBorder="1" applyAlignment="1">
      <alignment horizontal="center" vertical="center" wrapText="1"/>
    </xf>
    <xf numFmtId="0" fontId="6" fillId="0" borderId="184" xfId="2" applyBorder="1" applyAlignment="1">
      <alignment horizontal="center" vertical="center" wrapText="1"/>
    </xf>
    <xf numFmtId="0" fontId="6" fillId="6" borderId="184" xfId="2" applyFill="1" applyBorder="1" applyAlignment="1">
      <alignment horizontal="center" vertical="center" wrapText="1"/>
    </xf>
    <xf numFmtId="177" fontId="6" fillId="0" borderId="185" xfId="2" applyNumberFormat="1" applyBorder="1" applyAlignment="1">
      <alignment horizontal="center" vertical="center" wrapText="1"/>
    </xf>
    <xf numFmtId="0" fontId="6" fillId="2" borderId="180" xfId="2" applyFill="1" applyBorder="1" applyAlignment="1">
      <alignment horizontal="center" vertical="center" wrapText="1"/>
    </xf>
    <xf numFmtId="0" fontId="70" fillId="5" borderId="190" xfId="2" applyFont="1" applyFill="1" applyBorder="1" applyAlignment="1">
      <alignment horizontal="center" vertical="center"/>
    </xf>
    <xf numFmtId="0" fontId="6" fillId="0" borderId="171" xfId="2" applyBorder="1">
      <alignment vertical="center"/>
    </xf>
    <xf numFmtId="0" fontId="95" fillId="25" borderId="194" xfId="2" applyFont="1" applyFill="1" applyBorder="1" applyAlignment="1">
      <alignment horizontal="center" vertical="center" wrapText="1"/>
    </xf>
    <xf numFmtId="0" fontId="104" fillId="25" borderId="195" xfId="2" applyFont="1" applyFill="1" applyBorder="1" applyAlignment="1">
      <alignment horizontal="left" vertical="center" shrinkToFit="1"/>
    </xf>
    <xf numFmtId="0" fontId="94" fillId="25" borderId="195" xfId="2" applyFont="1" applyFill="1" applyBorder="1" applyAlignment="1">
      <alignment horizontal="center" vertical="center"/>
    </xf>
    <xf numFmtId="0" fontId="94" fillId="25" borderId="196" xfId="2" applyFont="1" applyFill="1" applyBorder="1" applyAlignment="1">
      <alignment horizontal="center" vertical="center"/>
    </xf>
    <xf numFmtId="14" fontId="109" fillId="18" borderId="199" xfId="2" applyNumberFormat="1" applyFont="1" applyFill="1" applyBorder="1" applyAlignment="1">
      <alignment horizontal="left" vertical="center"/>
    </xf>
    <xf numFmtId="0" fontId="0" fillId="20" borderId="197" xfId="0" applyFill="1" applyBorder="1" applyAlignment="1">
      <alignment horizontal="center" vertical="center"/>
    </xf>
    <xf numFmtId="0" fontId="0" fillId="0" borderId="197" xfId="0" applyBorder="1" applyAlignment="1">
      <alignment horizontal="center" vertical="center"/>
    </xf>
    <xf numFmtId="0" fontId="0" fillId="18" borderId="197" xfId="0" applyFill="1" applyBorder="1" applyAlignment="1">
      <alignment horizontal="center" vertical="center"/>
    </xf>
    <xf numFmtId="9" fontId="0" fillId="20" borderId="197" xfId="0" applyNumberFormat="1" applyFill="1" applyBorder="1" applyAlignment="1">
      <alignment horizontal="center" vertical="center"/>
    </xf>
    <xf numFmtId="9" fontId="0" fillId="0" borderId="197" xfId="0" applyNumberFormat="1" applyBorder="1" applyAlignment="1">
      <alignment horizontal="center" vertical="center"/>
    </xf>
    <xf numFmtId="9" fontId="0" fillId="18" borderId="197" xfId="0" applyNumberFormat="1" applyFill="1" applyBorder="1" applyAlignment="1">
      <alignment horizontal="center" vertical="center"/>
    </xf>
    <xf numFmtId="0" fontId="0" fillId="0" borderId="204" xfId="0" applyBorder="1" applyAlignment="1">
      <alignment horizontal="center" vertical="center"/>
    </xf>
    <xf numFmtId="0" fontId="0" fillId="0" borderId="205"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9" fontId="0" fillId="0" borderId="204" xfId="0" applyNumberFormat="1" applyBorder="1" applyAlignment="1">
      <alignment horizontal="center" vertical="center"/>
    </xf>
    <xf numFmtId="9" fontId="0" fillId="0" borderId="205" xfId="0" applyNumberFormat="1" applyBorder="1" applyAlignment="1">
      <alignment horizontal="center" vertical="center"/>
    </xf>
    <xf numFmtId="9" fontId="0" fillId="0" borderId="206" xfId="0" applyNumberFormat="1" applyBorder="1" applyAlignment="1">
      <alignment horizontal="center" vertical="center"/>
    </xf>
    <xf numFmtId="9" fontId="0" fillId="0" borderId="207" xfId="0" applyNumberFormat="1" applyBorder="1" applyAlignment="1">
      <alignment horizontal="center" vertical="center"/>
    </xf>
    <xf numFmtId="0" fontId="10" fillId="2" borderId="210" xfId="2" applyFont="1" applyFill="1" applyBorder="1" applyAlignment="1">
      <alignment horizontal="center" vertical="center"/>
    </xf>
    <xf numFmtId="0" fontId="8" fillId="0" borderId="212" xfId="1" applyFill="1" applyBorder="1" applyAlignment="1" applyProtection="1">
      <alignment vertical="center" wrapText="1"/>
    </xf>
    <xf numFmtId="0" fontId="117" fillId="0" borderId="211" xfId="1" applyFont="1" applyBorder="1" applyAlignment="1" applyProtection="1">
      <alignment horizontal="left" vertical="top" wrapText="1"/>
    </xf>
    <xf numFmtId="0" fontId="117" fillId="0" borderId="206" xfId="1" applyFont="1" applyBorder="1" applyAlignment="1" applyProtection="1">
      <alignment vertical="top" wrapText="1"/>
    </xf>
    <xf numFmtId="0" fontId="26" fillId="0" borderId="213" xfId="2" applyFont="1" applyBorder="1" applyAlignment="1">
      <alignment vertical="top" wrapText="1"/>
    </xf>
    <xf numFmtId="0" fontId="119" fillId="0" borderId="214" xfId="1" applyFont="1" applyFill="1" applyBorder="1" applyAlignment="1" applyProtection="1">
      <alignment horizontal="left" vertical="top" wrapText="1"/>
    </xf>
    <xf numFmtId="0" fontId="94" fillId="25" borderId="195" xfId="2" applyFont="1" applyFill="1" applyBorder="1" applyAlignment="1">
      <alignment horizontal="center" vertical="center" wrapText="1"/>
    </xf>
    <xf numFmtId="14" fontId="109" fillId="18" borderId="0" xfId="2" applyNumberFormat="1" applyFont="1" applyFill="1" applyAlignment="1">
      <alignment horizontal="left" vertical="center"/>
    </xf>
    <xf numFmtId="0" fontId="6" fillId="18" borderId="106" xfId="2" applyFill="1" applyBorder="1">
      <alignment vertical="center"/>
    </xf>
    <xf numFmtId="0" fontId="155" fillId="0" borderId="121" xfId="1" applyFont="1" applyFill="1" applyBorder="1" applyAlignment="1" applyProtection="1">
      <alignment horizontal="left" vertical="top" wrapText="1"/>
    </xf>
    <xf numFmtId="0" fontId="133" fillId="20" borderId="209" xfId="2" applyFont="1" applyFill="1" applyBorder="1" applyAlignment="1">
      <alignment horizontal="center" vertical="center" wrapText="1"/>
    </xf>
    <xf numFmtId="0" fontId="0" fillId="18" borderId="137" xfId="0" applyFill="1" applyBorder="1" applyAlignment="1">
      <alignment vertical="center" wrapText="1"/>
    </xf>
    <xf numFmtId="14" fontId="97" fillId="18" borderId="138" xfId="17" applyNumberFormat="1" applyFont="1" applyFill="1" applyBorder="1" applyAlignment="1">
      <alignment horizontal="center" vertical="center" wrapText="1"/>
    </xf>
    <xf numFmtId="0" fontId="117" fillId="0" borderId="98" xfId="1" applyFont="1" applyBorder="1" applyAlignment="1" applyProtection="1">
      <alignment horizontal="left" vertical="top" wrapText="1"/>
    </xf>
    <xf numFmtId="0" fontId="8" fillId="0" borderId="120" xfId="1" applyBorder="1" applyAlignment="1" applyProtection="1">
      <alignment vertical="center"/>
    </xf>
    <xf numFmtId="14" fontId="18" fillId="3" borderId="3" xfId="2" applyNumberFormat="1" applyFont="1" applyFill="1" applyBorder="1" applyAlignment="1">
      <alignment horizontal="center" vertical="center" shrinkToFit="1"/>
    </xf>
    <xf numFmtId="14" fontId="26" fillId="3" borderId="3" xfId="1" applyNumberFormat="1" applyFont="1" applyFill="1" applyBorder="1" applyAlignment="1" applyProtection="1">
      <alignment horizontal="center" vertical="center" wrapText="1" shrinkToFit="1"/>
    </xf>
    <xf numFmtId="14" fontId="18" fillId="3" borderId="0" xfId="2" applyNumberFormat="1" applyFont="1" applyFill="1" applyAlignment="1">
      <alignment horizontal="center" vertical="center" shrinkToFit="1"/>
    </xf>
    <xf numFmtId="14" fontId="26" fillId="3" borderId="0" xfId="1" applyNumberFormat="1" applyFont="1" applyFill="1" applyBorder="1" applyAlignment="1" applyProtection="1">
      <alignment horizontal="center" vertical="center" wrapText="1" shrinkToFit="1"/>
    </xf>
    <xf numFmtId="14" fontId="10" fillId="2" borderId="222" xfId="2" applyNumberFormat="1" applyFont="1" applyFill="1" applyBorder="1" applyAlignment="1">
      <alignment horizontal="center" vertical="center"/>
    </xf>
    <xf numFmtId="0" fontId="6" fillId="20" borderId="225" xfId="2" applyFill="1" applyBorder="1">
      <alignment vertical="center"/>
    </xf>
    <xf numFmtId="14" fontId="6" fillId="20" borderId="225" xfId="2" applyNumberFormat="1" applyFill="1" applyBorder="1">
      <alignment vertical="center"/>
    </xf>
    <xf numFmtId="0" fontId="97" fillId="18" borderId="137" xfId="17" applyFont="1" applyFill="1" applyBorder="1" applyAlignment="1">
      <alignment horizontal="center" vertical="center" wrapText="1"/>
    </xf>
    <xf numFmtId="14" fontId="12" fillId="18" borderId="138" xfId="17" applyNumberFormat="1" applyFont="1" applyFill="1" applyBorder="1" applyAlignment="1">
      <alignment horizontal="center" vertical="center"/>
    </xf>
    <xf numFmtId="0" fontId="161" fillId="20" borderId="159" xfId="2" applyFont="1" applyFill="1" applyBorder="1" applyAlignment="1">
      <alignment horizontal="center" vertical="center" wrapText="1"/>
    </xf>
    <xf numFmtId="0" fontId="162" fillId="20" borderId="97" xfId="2" applyFont="1" applyFill="1" applyBorder="1" applyAlignment="1">
      <alignment horizontal="center" vertical="center" wrapText="1"/>
    </xf>
    <xf numFmtId="0" fontId="163" fillId="20" borderId="159" xfId="2" applyFont="1" applyFill="1" applyBorder="1" applyAlignment="1">
      <alignment horizontal="center" vertical="center" wrapText="1"/>
    </xf>
    <xf numFmtId="0" fontId="83" fillId="22" borderId="81" xfId="0" applyFont="1" applyFill="1" applyBorder="1" applyAlignment="1">
      <alignment horizontal="center" vertical="center" wrapText="1"/>
    </xf>
    <xf numFmtId="0" fontId="22" fillId="28" borderId="197" xfId="2" applyFont="1" applyFill="1" applyBorder="1" applyAlignment="1">
      <alignment horizontal="center" vertical="center" wrapText="1"/>
    </xf>
    <xf numFmtId="0" fontId="134" fillId="28" borderId="197" xfId="2" applyFont="1" applyFill="1" applyBorder="1" applyAlignment="1">
      <alignment horizontal="center" vertical="center" wrapText="1"/>
    </xf>
    <xf numFmtId="0" fontId="22" fillId="28" borderId="197" xfId="2" applyFont="1" applyFill="1" applyBorder="1" applyAlignment="1">
      <alignment horizontal="left" vertical="center" shrinkToFit="1"/>
    </xf>
    <xf numFmtId="14" fontId="22" fillId="28" borderId="197" xfId="2" applyNumberFormat="1" applyFont="1" applyFill="1" applyBorder="1" applyAlignment="1">
      <alignment horizontal="center" vertical="center"/>
    </xf>
    <xf numFmtId="14" fontId="22" fillId="28" borderId="198" xfId="2" applyNumberFormat="1" applyFont="1" applyFill="1" applyBorder="1" applyAlignment="1">
      <alignment horizontal="center" vertical="center"/>
    </xf>
    <xf numFmtId="0" fontId="22" fillId="28" borderId="220" xfId="2" applyFont="1" applyFill="1" applyBorder="1" applyAlignment="1">
      <alignment horizontal="center" vertical="center" wrapText="1"/>
    </xf>
    <xf numFmtId="0" fontId="134" fillId="28" borderId="220" xfId="2" applyFont="1" applyFill="1" applyBorder="1" applyAlignment="1">
      <alignment horizontal="center" vertical="center" wrapText="1"/>
    </xf>
    <xf numFmtId="0" fontId="22" fillId="28" borderId="220" xfId="2" applyFont="1" applyFill="1" applyBorder="1" applyAlignment="1">
      <alignment horizontal="left" vertical="center" shrinkToFit="1"/>
    </xf>
    <xf numFmtId="14" fontId="22" fillId="28" borderId="220" xfId="2" applyNumberFormat="1" applyFont="1" applyFill="1" applyBorder="1" applyAlignment="1">
      <alignment horizontal="center" vertical="center"/>
    </xf>
    <xf numFmtId="14" fontId="22" fillId="28" borderId="221" xfId="2" applyNumberFormat="1" applyFont="1" applyFill="1" applyBorder="1" applyAlignment="1">
      <alignment horizontal="center" vertical="center"/>
    </xf>
    <xf numFmtId="0" fontId="22" fillId="20" borderId="197" xfId="2" applyFont="1" applyFill="1" applyBorder="1" applyAlignment="1">
      <alignment horizontal="center" vertical="center" wrapText="1"/>
    </xf>
    <xf numFmtId="0" fontId="134" fillId="20" borderId="197" xfId="2" applyFont="1" applyFill="1" applyBorder="1" applyAlignment="1">
      <alignment horizontal="center" vertical="center" wrapText="1"/>
    </xf>
    <xf numFmtId="0" fontId="22" fillId="20" borderId="197" xfId="2" applyFont="1" applyFill="1" applyBorder="1" applyAlignment="1">
      <alignment horizontal="left" vertical="center" shrinkToFit="1"/>
    </xf>
    <xf numFmtId="14" fontId="22" fillId="20" borderId="197" xfId="2" applyNumberFormat="1" applyFont="1" applyFill="1" applyBorder="1" applyAlignment="1">
      <alignment horizontal="center" vertical="center"/>
    </xf>
    <xf numFmtId="14" fontId="22" fillId="20" borderId="198" xfId="2" applyNumberFormat="1" applyFont="1" applyFill="1" applyBorder="1" applyAlignment="1">
      <alignment horizontal="center" vertical="center"/>
    </xf>
    <xf numFmtId="0" fontId="22" fillId="40" borderId="197" xfId="2" applyFont="1" applyFill="1" applyBorder="1" applyAlignment="1">
      <alignment horizontal="center" vertical="center" wrapText="1"/>
    </xf>
    <xf numFmtId="0" fontId="134" fillId="40" borderId="197" xfId="2" applyFont="1" applyFill="1" applyBorder="1" applyAlignment="1">
      <alignment horizontal="center" vertical="center" wrapText="1"/>
    </xf>
    <xf numFmtId="0" fontId="22" fillId="40" borderId="197" xfId="2" applyFont="1" applyFill="1" applyBorder="1" applyAlignment="1">
      <alignment horizontal="left" vertical="center" shrinkToFit="1"/>
    </xf>
    <xf numFmtId="14" fontId="22" fillId="40" borderId="197" xfId="2" applyNumberFormat="1" applyFont="1" applyFill="1" applyBorder="1" applyAlignment="1">
      <alignment horizontal="center" vertical="center"/>
    </xf>
    <xf numFmtId="14" fontId="22" fillId="40" borderId="198" xfId="2" applyNumberFormat="1" applyFont="1" applyFill="1" applyBorder="1" applyAlignment="1">
      <alignment horizontal="center" vertical="center"/>
    </xf>
    <xf numFmtId="0" fontId="22" fillId="40" borderId="220" xfId="2" applyFont="1" applyFill="1" applyBorder="1" applyAlignment="1">
      <alignment horizontal="center" vertical="center" wrapText="1"/>
    </xf>
    <xf numFmtId="0" fontId="134" fillId="40" borderId="220" xfId="2" applyFont="1" applyFill="1" applyBorder="1" applyAlignment="1">
      <alignment horizontal="center" vertical="center" wrapText="1"/>
    </xf>
    <xf numFmtId="0" fontId="22" fillId="40" borderId="220" xfId="2" applyFont="1" applyFill="1" applyBorder="1" applyAlignment="1">
      <alignment horizontal="left" vertical="center" shrinkToFit="1"/>
    </xf>
    <xf numFmtId="14" fontId="22" fillId="40" borderId="220" xfId="2" applyNumberFormat="1" applyFont="1" applyFill="1" applyBorder="1" applyAlignment="1">
      <alignment horizontal="center" vertical="center"/>
    </xf>
    <xf numFmtId="14" fontId="22" fillId="40" borderId="221" xfId="2" applyNumberFormat="1" applyFont="1" applyFill="1" applyBorder="1" applyAlignment="1">
      <alignment horizontal="center" vertical="center"/>
    </xf>
    <xf numFmtId="0" fontId="22" fillId="41" borderId="197" xfId="2" applyFont="1" applyFill="1" applyBorder="1" applyAlignment="1">
      <alignment horizontal="center" vertical="center" wrapText="1"/>
    </xf>
    <xf numFmtId="0" fontId="134" fillId="41" borderId="197" xfId="2" applyFont="1" applyFill="1" applyBorder="1" applyAlignment="1">
      <alignment horizontal="center" vertical="center" wrapText="1"/>
    </xf>
    <xf numFmtId="0" fontId="22" fillId="41" borderId="197" xfId="2" applyFont="1" applyFill="1" applyBorder="1" applyAlignment="1">
      <alignment horizontal="left" vertical="center" shrinkToFit="1"/>
    </xf>
    <xf numFmtId="14" fontId="22" fillId="41" borderId="197" xfId="2" applyNumberFormat="1" applyFont="1" applyFill="1" applyBorder="1" applyAlignment="1">
      <alignment horizontal="center" vertical="center"/>
    </xf>
    <xf numFmtId="14" fontId="22" fillId="41" borderId="198" xfId="2" applyNumberFormat="1" applyFont="1" applyFill="1" applyBorder="1" applyAlignment="1">
      <alignment horizontal="center" vertical="center"/>
    </xf>
    <xf numFmtId="0" fontId="31" fillId="30" borderId="93" xfId="1" applyFont="1" applyFill="1" applyBorder="1" applyAlignment="1" applyProtection="1">
      <alignment horizontal="center" vertical="center" wrapText="1" shrinkToFit="1"/>
    </xf>
    <xf numFmtId="0" fontId="86" fillId="0" borderId="106" xfId="2" applyFont="1" applyBorder="1" applyAlignment="1">
      <alignment vertical="center" shrinkToFit="1"/>
    </xf>
    <xf numFmtId="0" fontId="8" fillId="0" borderId="230" xfId="1" applyBorder="1" applyAlignment="1" applyProtection="1">
      <alignment horizontal="left" vertical="center" wrapText="1"/>
    </xf>
    <xf numFmtId="0" fontId="6" fillId="0" borderId="230" xfId="2" applyBorder="1">
      <alignment vertical="center"/>
    </xf>
    <xf numFmtId="14" fontId="6" fillId="20" borderId="231" xfId="2" applyNumberFormat="1" applyFill="1" applyBorder="1">
      <alignment vertical="center"/>
    </xf>
    <xf numFmtId="0" fontId="22" fillId="0" borderId="137" xfId="17" applyFont="1" applyBorder="1" applyAlignment="1">
      <alignment horizontal="center" vertical="center" wrapText="1"/>
    </xf>
    <xf numFmtId="14" fontId="22" fillId="0" borderId="138" xfId="17" applyNumberFormat="1" applyFont="1" applyBorder="1" applyAlignment="1">
      <alignment horizontal="center" vertical="center"/>
    </xf>
    <xf numFmtId="0" fontId="22" fillId="37" borderId="180" xfId="2" applyFont="1" applyFill="1" applyBorder="1" applyAlignment="1">
      <alignment horizontal="center" vertical="center" wrapText="1"/>
    </xf>
    <xf numFmtId="0" fontId="22" fillId="27" borderId="197" xfId="2" applyFont="1" applyFill="1" applyBorder="1" applyAlignment="1">
      <alignment horizontal="center" vertical="center" wrapText="1"/>
    </xf>
    <xf numFmtId="0" fontId="134" fillId="27" borderId="197" xfId="2" applyFont="1" applyFill="1" applyBorder="1" applyAlignment="1">
      <alignment horizontal="center" vertical="center" wrapText="1"/>
    </xf>
    <xf numFmtId="0" fontId="22" fillId="27" borderId="197" xfId="2" applyFont="1" applyFill="1" applyBorder="1" applyAlignment="1">
      <alignment horizontal="left" vertical="center" shrinkToFit="1"/>
    </xf>
    <xf numFmtId="14" fontId="22" fillId="27" borderId="197" xfId="2" applyNumberFormat="1" applyFont="1" applyFill="1" applyBorder="1" applyAlignment="1">
      <alignment horizontal="center" vertical="center"/>
    </xf>
    <xf numFmtId="14" fontId="22" fillId="27" borderId="198" xfId="2" applyNumberFormat="1" applyFont="1" applyFill="1" applyBorder="1" applyAlignment="1">
      <alignment horizontal="center" vertical="center"/>
    </xf>
    <xf numFmtId="0" fontId="20" fillId="20" borderId="97" xfId="1" applyFont="1" applyFill="1" applyBorder="1" applyAlignment="1" applyProtection="1">
      <alignment horizontal="center" vertical="center" wrapText="1"/>
    </xf>
    <xf numFmtId="0" fontId="34" fillId="20" borderId="95" xfId="1" applyFont="1" applyFill="1" applyBorder="1" applyAlignment="1" applyProtection="1">
      <alignment horizontal="center" vertical="center"/>
    </xf>
    <xf numFmtId="0" fontId="127" fillId="18" borderId="0" xfId="2" applyFont="1" applyFill="1" applyAlignment="1">
      <alignment horizontal="left" vertical="top" wrapText="1"/>
    </xf>
    <xf numFmtId="0" fontId="119" fillId="0" borderId="0" xfId="0" applyFont="1" applyAlignment="1">
      <alignment horizontal="left" vertical="top" wrapText="1"/>
    </xf>
    <xf numFmtId="0" fontId="8" fillId="0" borderId="0" xfId="1" applyFill="1" applyBorder="1" applyAlignment="1" applyProtection="1">
      <alignment horizontal="left" vertical="top" wrapText="1"/>
    </xf>
    <xf numFmtId="0" fontId="6" fillId="20" borderId="0" xfId="2" applyFill="1">
      <alignment vertical="center"/>
    </xf>
    <xf numFmtId="0" fontId="22" fillId="18" borderId="197" xfId="2" applyFont="1" applyFill="1" applyBorder="1" applyAlignment="1">
      <alignment horizontal="center" vertical="center" wrapText="1"/>
    </xf>
    <xf numFmtId="0" fontId="134" fillId="18" borderId="197" xfId="2" applyFont="1" applyFill="1" applyBorder="1" applyAlignment="1">
      <alignment horizontal="center" vertical="center" wrapText="1"/>
    </xf>
    <xf numFmtId="0" fontId="22" fillId="18" borderId="197" xfId="2" applyFont="1" applyFill="1" applyBorder="1" applyAlignment="1">
      <alignment horizontal="left" vertical="center" shrinkToFit="1"/>
    </xf>
    <xf numFmtId="14" fontId="22" fillId="18" borderId="197" xfId="2" applyNumberFormat="1" applyFont="1" applyFill="1" applyBorder="1" applyAlignment="1">
      <alignment horizontal="center" vertical="center"/>
    </xf>
    <xf numFmtId="14" fontId="22" fillId="18" borderId="198" xfId="2" applyNumberFormat="1" applyFont="1" applyFill="1" applyBorder="1" applyAlignment="1">
      <alignment horizontal="center" vertical="center"/>
    </xf>
    <xf numFmtId="0" fontId="22" fillId="18" borderId="232" xfId="2" applyFont="1" applyFill="1" applyBorder="1" applyAlignment="1">
      <alignment horizontal="center" vertical="center" wrapText="1"/>
    </xf>
    <xf numFmtId="0" fontId="134" fillId="18" borderId="232" xfId="2" applyFont="1" applyFill="1" applyBorder="1" applyAlignment="1">
      <alignment horizontal="center" vertical="center" wrapText="1"/>
    </xf>
    <xf numFmtId="0" fontId="22" fillId="18" borderId="232" xfId="2" applyFont="1" applyFill="1" applyBorder="1" applyAlignment="1">
      <alignment horizontal="left" vertical="center" shrinkToFit="1"/>
    </xf>
    <xf numFmtId="14" fontId="22" fillId="18" borderId="232" xfId="2" applyNumberFormat="1" applyFont="1" applyFill="1" applyBorder="1" applyAlignment="1">
      <alignment horizontal="center" vertical="center"/>
    </xf>
    <xf numFmtId="14" fontId="22" fillId="18" borderId="233" xfId="2" applyNumberFormat="1" applyFont="1" applyFill="1" applyBorder="1" applyAlignment="1">
      <alignment horizontal="center" vertical="center"/>
    </xf>
    <xf numFmtId="0" fontId="22" fillId="20" borderId="232" xfId="2" applyFont="1" applyFill="1" applyBorder="1" applyAlignment="1">
      <alignment horizontal="center" vertical="center" wrapText="1"/>
    </xf>
    <xf numFmtId="0" fontId="134" fillId="20" borderId="232" xfId="2" applyFont="1" applyFill="1" applyBorder="1" applyAlignment="1">
      <alignment horizontal="center" vertical="center" wrapText="1"/>
    </xf>
    <xf numFmtId="0" fontId="22" fillId="20" borderId="232" xfId="2" applyFont="1" applyFill="1" applyBorder="1" applyAlignment="1">
      <alignment horizontal="left" vertical="center" shrinkToFit="1"/>
    </xf>
    <xf numFmtId="14" fontId="22" fillId="20" borderId="232" xfId="2" applyNumberFormat="1" applyFont="1" applyFill="1" applyBorder="1" applyAlignment="1">
      <alignment horizontal="center" vertical="center"/>
    </xf>
    <xf numFmtId="14" fontId="22" fillId="20" borderId="233" xfId="2" applyNumberFormat="1" applyFont="1" applyFill="1" applyBorder="1" applyAlignment="1">
      <alignment horizontal="center" vertical="center"/>
    </xf>
    <xf numFmtId="0" fontId="22" fillId="28" borderId="232" xfId="2" applyFont="1" applyFill="1" applyBorder="1" applyAlignment="1">
      <alignment horizontal="center" vertical="center" wrapText="1"/>
    </xf>
    <xf numFmtId="0" fontId="134" fillId="28" borderId="232" xfId="2" applyFont="1" applyFill="1" applyBorder="1" applyAlignment="1">
      <alignment horizontal="center" vertical="center" wrapText="1"/>
    </xf>
    <xf numFmtId="0" fontId="22" fillId="28" borderId="232" xfId="2" applyFont="1" applyFill="1" applyBorder="1" applyAlignment="1">
      <alignment horizontal="left" vertical="center" shrinkToFit="1"/>
    </xf>
    <xf numFmtId="14" fontId="22" fillId="28" borderId="232" xfId="2" applyNumberFormat="1" applyFont="1" applyFill="1" applyBorder="1" applyAlignment="1">
      <alignment horizontal="center" vertical="center"/>
    </xf>
    <xf numFmtId="14" fontId="22" fillId="28" borderId="233" xfId="2" applyNumberFormat="1" applyFont="1" applyFill="1" applyBorder="1" applyAlignment="1">
      <alignment horizontal="center" vertical="center"/>
    </xf>
    <xf numFmtId="0" fontId="125" fillId="30" borderId="0" xfId="2" applyFont="1" applyFill="1">
      <alignment vertical="center"/>
    </xf>
    <xf numFmtId="14" fontId="89" fillId="20" borderId="95" xfId="2" applyNumberFormat="1" applyFont="1" applyFill="1" applyBorder="1" applyAlignment="1">
      <alignment horizontal="center" vertical="center" wrapText="1"/>
    </xf>
    <xf numFmtId="0" fontId="153" fillId="20" borderId="97" xfId="2" applyFont="1" applyFill="1" applyBorder="1" applyAlignment="1">
      <alignment horizontal="center" vertical="center" wrapText="1"/>
    </xf>
    <xf numFmtId="0" fontId="165" fillId="22" borderId="97" xfId="2" applyFont="1" applyFill="1" applyBorder="1" applyAlignment="1">
      <alignment horizontal="center" vertical="center" wrapText="1"/>
    </xf>
    <xf numFmtId="0" fontId="119" fillId="0" borderId="234" xfId="1" applyFont="1" applyFill="1" applyBorder="1" applyAlignment="1" applyProtection="1">
      <alignment horizontal="left" vertical="top" wrapText="1"/>
    </xf>
    <xf numFmtId="0" fontId="8" fillId="0" borderId="235" xfId="1" applyFill="1" applyBorder="1" applyAlignment="1" applyProtection="1">
      <alignment horizontal="left" vertical="top" wrapText="1"/>
    </xf>
    <xf numFmtId="0" fontId="6" fillId="0" borderId="235" xfId="2" applyBorder="1">
      <alignment vertical="center"/>
    </xf>
    <xf numFmtId="0" fontId="92" fillId="18" borderId="0" xfId="0" applyFont="1" applyFill="1" applyAlignment="1">
      <alignment horizontal="center" vertical="center" wrapText="1"/>
    </xf>
    <xf numFmtId="0" fontId="83" fillId="18" borderId="81" xfId="0" applyFont="1" applyFill="1" applyBorder="1" applyAlignment="1">
      <alignment horizontal="center" vertical="center" wrapText="1"/>
    </xf>
    <xf numFmtId="0" fontId="22" fillId="43" borderId="180" xfId="2" applyFont="1" applyFill="1" applyBorder="1" applyAlignment="1">
      <alignment horizontal="center" vertical="center" wrapText="1"/>
    </xf>
    <xf numFmtId="0" fontId="22" fillId="44" borderId="232" xfId="2" applyFont="1" applyFill="1" applyBorder="1" applyAlignment="1">
      <alignment horizontal="center" vertical="center" wrapText="1"/>
    </xf>
    <xf numFmtId="0" fontId="134" fillId="44" borderId="232" xfId="2" applyFont="1" applyFill="1" applyBorder="1" applyAlignment="1">
      <alignment horizontal="center" vertical="center" wrapText="1"/>
    </xf>
    <xf numFmtId="0" fontId="22" fillId="44" borderId="232" xfId="2" applyFont="1" applyFill="1" applyBorder="1" applyAlignment="1">
      <alignment horizontal="left" vertical="center" shrinkToFit="1"/>
    </xf>
    <xf numFmtId="14" fontId="22" fillId="44" borderId="232" xfId="2" applyNumberFormat="1" applyFont="1" applyFill="1" applyBorder="1" applyAlignment="1">
      <alignment horizontal="center" vertical="center"/>
    </xf>
    <xf numFmtId="14" fontId="22" fillId="44" borderId="233" xfId="2" applyNumberFormat="1" applyFont="1" applyFill="1" applyBorder="1" applyAlignment="1">
      <alignment horizontal="center" vertical="center"/>
    </xf>
    <xf numFmtId="0" fontId="69" fillId="20" borderId="137" xfId="0" applyFont="1" applyFill="1" applyBorder="1" applyAlignment="1">
      <alignment horizontal="center" vertical="center" wrapText="1"/>
    </xf>
    <xf numFmtId="14" fontId="91" fillId="20" borderId="138" xfId="17" applyNumberFormat="1" applyFont="1" applyFill="1" applyBorder="1" applyAlignment="1">
      <alignment horizontal="center" vertical="center"/>
    </xf>
    <xf numFmtId="0" fontId="6" fillId="46" borderId="0" xfId="2" applyFill="1">
      <alignment vertical="center"/>
    </xf>
    <xf numFmtId="0" fontId="7" fillId="42" borderId="0" xfId="4" applyFont="1" applyFill="1" applyAlignment="1">
      <alignment vertical="top"/>
    </xf>
    <xf numFmtId="0" fontId="7" fillId="42" borderId="0" xfId="2" applyFont="1" applyFill="1" applyAlignment="1">
      <alignment vertical="top"/>
    </xf>
    <xf numFmtId="0" fontId="157" fillId="42" borderId="0" xfId="2" applyFont="1" applyFill="1">
      <alignment vertical="center"/>
    </xf>
    <xf numFmtId="0" fontId="6" fillId="42" borderId="0" xfId="4" applyFill="1"/>
    <xf numFmtId="0" fontId="160" fillId="42" borderId="0" xfId="2" applyFont="1" applyFill="1" applyAlignment="1">
      <alignment vertical="top"/>
    </xf>
    <xf numFmtId="0" fontId="33" fillId="42" borderId="0" xfId="2" applyFont="1" applyFill="1" applyAlignment="1">
      <alignment vertical="top"/>
    </xf>
    <xf numFmtId="0" fontId="168" fillId="42" borderId="0" xfId="2" applyFont="1" applyFill="1" applyAlignment="1">
      <alignment vertical="top"/>
    </xf>
    <xf numFmtId="0" fontId="6" fillId="42" borderId="0" xfId="2" applyFill="1" applyAlignment="1">
      <alignment horizontal="left" vertical="center"/>
    </xf>
    <xf numFmtId="0" fontId="125" fillId="48" borderId="0" xfId="4" applyFont="1" applyFill="1"/>
    <xf numFmtId="0" fontId="169" fillId="48" borderId="0" xfId="4" applyFont="1" applyFill="1"/>
    <xf numFmtId="0" fontId="16" fillId="48" borderId="0" xfId="4" applyFont="1" applyFill="1"/>
    <xf numFmtId="0" fontId="6" fillId="48" borderId="0" xfId="4" applyFill="1"/>
    <xf numFmtId="0" fontId="81" fillId="48" borderId="0" xfId="4" applyFont="1" applyFill="1"/>
    <xf numFmtId="0" fontId="6" fillId="0" borderId="0" xfId="4" applyAlignment="1">
      <alignment horizontal="center" vertical="center"/>
    </xf>
    <xf numFmtId="0" fontId="81" fillId="48" borderId="0" xfId="2" applyFont="1" applyFill="1">
      <alignment vertical="center"/>
    </xf>
    <xf numFmtId="0" fontId="170" fillId="48" borderId="0" xfId="2" applyFont="1" applyFill="1">
      <alignment vertical="center"/>
    </xf>
    <xf numFmtId="0" fontId="0" fillId="48" borderId="0" xfId="0" applyFill="1" applyAlignment="1">
      <alignment vertical="top"/>
    </xf>
    <xf numFmtId="0" fontId="117" fillId="0" borderId="116" xfId="1" applyFont="1" applyFill="1" applyBorder="1" applyAlignment="1" applyProtection="1">
      <alignment vertical="top" wrapText="1"/>
    </xf>
    <xf numFmtId="0" fontId="91" fillId="20" borderId="137" xfId="17" applyFont="1" applyFill="1" applyBorder="1" applyAlignment="1">
      <alignment horizontal="center" vertical="center" wrapText="1"/>
    </xf>
    <xf numFmtId="0" fontId="171" fillId="34" borderId="79" xfId="0" applyFont="1" applyFill="1" applyBorder="1" applyAlignment="1">
      <alignment horizontal="center" vertical="center" wrapText="1"/>
    </xf>
    <xf numFmtId="0" fontId="72" fillId="0" borderId="0" xfId="0" applyFont="1" applyAlignment="1">
      <alignment horizontal="left" vertical="center" wrapText="1"/>
    </xf>
    <xf numFmtId="0" fontId="76" fillId="0" borderId="0" xfId="0" applyFont="1" applyAlignment="1">
      <alignment horizontal="left" vertical="center" wrapText="1"/>
    </xf>
    <xf numFmtId="0" fontId="75" fillId="0" borderId="0" xfId="0" applyFont="1" applyAlignment="1">
      <alignment horizontal="left" vertical="center" wrapText="1"/>
    </xf>
    <xf numFmtId="0" fontId="76" fillId="0" borderId="0" xfId="0" applyFont="1" applyAlignment="1">
      <alignment horizontal="left" vertical="top" wrapText="1"/>
    </xf>
    <xf numFmtId="0" fontId="72" fillId="0" borderId="0" xfId="0" applyFont="1" applyAlignment="1">
      <alignment horizontal="left" vertical="top" wrapText="1"/>
    </xf>
    <xf numFmtId="0" fontId="73" fillId="0" borderId="0" xfId="0" applyFont="1" applyAlignment="1">
      <alignment horizontal="left" vertical="center" wrapText="1"/>
    </xf>
    <xf numFmtId="0" fontId="6" fillId="0" borderId="33" xfId="0" applyFont="1" applyBorder="1" applyAlignment="1">
      <alignment horizontal="left" vertical="center"/>
    </xf>
    <xf numFmtId="0" fontId="6" fillId="0" borderId="0" xfId="0" applyFont="1" applyAlignment="1">
      <alignment horizontal="left" vertical="center"/>
    </xf>
    <xf numFmtId="0" fontId="6" fillId="0" borderId="35" xfId="0" applyFont="1" applyBorder="1" applyAlignment="1">
      <alignment horizontal="left" vertical="center"/>
    </xf>
    <xf numFmtId="0" fontId="101" fillId="5" borderId="0" xfId="0" applyFont="1" applyFill="1" applyAlignment="1">
      <alignment horizontal="left" vertical="center" wrapText="1"/>
    </xf>
    <xf numFmtId="0" fontId="101" fillId="5" borderId="35" xfId="0" applyFont="1" applyFill="1" applyBorder="1" applyAlignment="1">
      <alignment horizontal="left" vertical="center" wrapText="1"/>
    </xf>
    <xf numFmtId="0" fontId="101" fillId="5" borderId="0" xfId="0" applyFont="1" applyFill="1" applyAlignment="1">
      <alignment horizontal="left" vertical="center"/>
    </xf>
    <xf numFmtId="0" fontId="101" fillId="5" borderId="0" xfId="0" applyFont="1" applyFill="1" applyAlignment="1">
      <alignment horizontal="left" vertical="top" wrapText="1"/>
    </xf>
    <xf numFmtId="0" fontId="8" fillId="0" borderId="0" xfId="1" applyAlignment="1" applyProtection="1">
      <alignment horizontal="center" vertical="center" wrapText="1"/>
    </xf>
    <xf numFmtId="0" fontId="49" fillId="18" borderId="27" xfId="17" applyFont="1" applyFill="1" applyBorder="1" applyAlignment="1">
      <alignment horizontal="center" vertical="center"/>
    </xf>
    <xf numFmtId="0" fontId="49" fillId="18" borderId="28" xfId="17" applyFont="1" applyFill="1" applyBorder="1" applyAlignment="1">
      <alignment horizontal="center" vertical="center"/>
    </xf>
    <xf numFmtId="0" fontId="49" fillId="0" borderId="28" xfId="17" applyFont="1" applyBorder="1" applyAlignment="1">
      <alignment horizontal="center" vertical="center"/>
    </xf>
    <xf numFmtId="0" fontId="49" fillId="0" borderId="29" xfId="17" applyFont="1" applyBorder="1" applyAlignment="1">
      <alignment horizontal="center" vertical="center"/>
    </xf>
    <xf numFmtId="0" fontId="1" fillId="0" borderId="36" xfId="17" applyBorder="1" applyAlignment="1">
      <alignment horizontal="center" vertical="center"/>
    </xf>
    <xf numFmtId="0" fontId="1" fillId="0" borderId="37" xfId="17" applyBorder="1" applyAlignment="1">
      <alignment horizontal="center" vertical="center"/>
    </xf>
    <xf numFmtId="0" fontId="1" fillId="0" borderId="38" xfId="17" applyBorder="1" applyAlignment="1">
      <alignment horizontal="center" vertical="center"/>
    </xf>
    <xf numFmtId="0" fontId="37" fillId="0" borderId="39" xfId="17" applyFont="1" applyBorder="1" applyAlignment="1">
      <alignment horizontal="center" vertical="center" wrapText="1"/>
    </xf>
    <xf numFmtId="0" fontId="37" fillId="0" borderId="23" xfId="17" applyFont="1" applyBorder="1" applyAlignment="1">
      <alignment horizontal="center" vertical="center" wrapText="1"/>
    </xf>
    <xf numFmtId="0" fontId="33" fillId="16" borderId="0" xfId="17" applyFont="1" applyFill="1" applyAlignment="1">
      <alignment horizontal="center" vertical="center"/>
    </xf>
    <xf numFmtId="179" fontId="130" fillId="0" borderId="125" xfId="17" applyNumberFormat="1" applyFont="1" applyBorder="1" applyAlignment="1">
      <alignment horizontal="center" vertical="center" shrinkToFit="1"/>
    </xf>
    <xf numFmtId="179" fontId="130" fillId="0" borderId="126" xfId="17" applyNumberFormat="1" applyFont="1" applyBorder="1" applyAlignment="1">
      <alignment horizontal="center" vertical="center" shrinkToFit="1"/>
    </xf>
    <xf numFmtId="0" fontId="47" fillId="0" borderId="40" xfId="17" applyFont="1" applyBorder="1" applyAlignment="1">
      <alignment horizontal="center" vertical="center"/>
    </xf>
    <xf numFmtId="0" fontId="47" fillId="0" borderId="41" xfId="17" applyFont="1" applyBorder="1" applyAlignment="1">
      <alignment horizontal="center" vertical="center"/>
    </xf>
    <xf numFmtId="0" fontId="10" fillId="6" borderId="101" xfId="17" applyFont="1" applyFill="1" applyBorder="1" applyAlignment="1">
      <alignment horizontal="center" vertical="center" wrapText="1"/>
    </xf>
    <xf numFmtId="0" fontId="10" fillId="6" borderId="99" xfId="17" applyFont="1" applyFill="1" applyBorder="1" applyAlignment="1">
      <alignment horizontal="center" vertical="center" wrapText="1"/>
    </xf>
    <xf numFmtId="0" fontId="10" fillId="6" borderId="102" xfId="17" applyFont="1" applyFill="1" applyBorder="1" applyAlignment="1">
      <alignment horizontal="center" vertical="center" wrapText="1"/>
    </xf>
    <xf numFmtId="0" fontId="36" fillId="18" borderId="139" xfId="17" applyFont="1" applyFill="1" applyBorder="1" applyAlignment="1">
      <alignment horizontal="left" vertical="top" wrapText="1"/>
    </xf>
    <xf numFmtId="0" fontId="36" fillId="18" borderId="135" xfId="17" applyFont="1" applyFill="1" applyBorder="1" applyAlignment="1">
      <alignment horizontal="left" vertical="top" wrapText="1"/>
    </xf>
    <xf numFmtId="0" fontId="36" fillId="18" borderId="136" xfId="17" applyFont="1" applyFill="1" applyBorder="1" applyAlignment="1">
      <alignment horizontal="left" vertical="top" wrapText="1"/>
    </xf>
    <xf numFmtId="0" fontId="36" fillId="18" borderId="42" xfId="18" applyFont="1" applyFill="1" applyBorder="1" applyAlignment="1">
      <alignment horizontal="center" vertical="center"/>
    </xf>
    <xf numFmtId="0" fontId="36" fillId="18" borderId="43" xfId="18" applyFont="1" applyFill="1" applyBorder="1" applyAlignment="1">
      <alignment horizontal="center" vertical="center"/>
    </xf>
    <xf numFmtId="0" fontId="11" fillId="0" borderId="131" xfId="17" applyFont="1" applyBorder="1" applyAlignment="1">
      <alignment horizontal="center" vertical="center" wrapText="1"/>
    </xf>
    <xf numFmtId="0" fontId="11" fillId="0" borderId="132" xfId="17" applyFont="1" applyBorder="1" applyAlignment="1">
      <alignment horizontal="center" vertical="center" wrapText="1"/>
    </xf>
    <xf numFmtId="0" fontId="11" fillId="0" borderId="133" xfId="17" applyFont="1" applyBorder="1" applyAlignment="1">
      <alignment horizontal="center" vertical="center" wrapText="1"/>
    </xf>
    <xf numFmtId="0" fontId="54" fillId="18" borderId="67" xfId="17" applyFont="1" applyFill="1" applyBorder="1" applyAlignment="1">
      <alignment horizontal="center" vertical="center"/>
    </xf>
    <xf numFmtId="0" fontId="54" fillId="18" borderId="68" xfId="17" applyFont="1" applyFill="1" applyBorder="1" applyAlignment="1">
      <alignment horizontal="center" vertical="center"/>
    </xf>
    <xf numFmtId="0" fontId="54" fillId="18" borderId="69" xfId="17" applyFont="1" applyFill="1" applyBorder="1" applyAlignment="1">
      <alignment horizontal="center" vertical="center"/>
    </xf>
    <xf numFmtId="0" fontId="36" fillId="18" borderId="229" xfId="17" applyFont="1" applyFill="1" applyBorder="1" applyAlignment="1">
      <alignment horizontal="left" vertical="top" wrapText="1"/>
    </xf>
    <xf numFmtId="0" fontId="36" fillId="18" borderId="227" xfId="17" applyFont="1" applyFill="1" applyBorder="1" applyAlignment="1">
      <alignment horizontal="left" vertical="top" wrapText="1"/>
    </xf>
    <xf numFmtId="0" fontId="36" fillId="18" borderId="228" xfId="17" applyFont="1" applyFill="1" applyBorder="1" applyAlignment="1">
      <alignment horizontal="left" vertical="top" wrapText="1"/>
    </xf>
    <xf numFmtId="0" fontId="105" fillId="18" borderId="226" xfId="17" applyFont="1" applyFill="1" applyBorder="1" applyAlignment="1">
      <alignment horizontal="left" vertical="top" wrapText="1"/>
    </xf>
    <xf numFmtId="0" fontId="105" fillId="18" borderId="227" xfId="17" applyFont="1" applyFill="1" applyBorder="1" applyAlignment="1">
      <alignment horizontal="left" vertical="top" wrapText="1"/>
    </xf>
    <xf numFmtId="0" fontId="105" fillId="18" borderId="228" xfId="17" applyFont="1" applyFill="1" applyBorder="1" applyAlignment="1">
      <alignment horizontal="left" vertical="top" wrapText="1"/>
    </xf>
    <xf numFmtId="0" fontId="12" fillId="18" borderId="139" xfId="17" applyFont="1" applyFill="1" applyBorder="1" applyAlignment="1">
      <alignment horizontal="left" vertical="top" wrapText="1"/>
    </xf>
    <xf numFmtId="0" fontId="12" fillId="18" borderId="135" xfId="17" applyFont="1" applyFill="1" applyBorder="1" applyAlignment="1">
      <alignment horizontal="left" vertical="top" wrapText="1"/>
    </xf>
    <xf numFmtId="0" fontId="12" fillId="18" borderId="136" xfId="17" applyFont="1" applyFill="1" applyBorder="1" applyAlignment="1">
      <alignment horizontal="left" vertical="top" wrapText="1"/>
    </xf>
    <xf numFmtId="0" fontId="36" fillId="18" borderId="144" xfId="17" applyFont="1" applyFill="1" applyBorder="1" applyAlignment="1">
      <alignment horizontal="left" vertical="top" wrapText="1"/>
    </xf>
    <xf numFmtId="0" fontId="36" fillId="18" borderId="137" xfId="17" applyFont="1" applyFill="1" applyBorder="1" applyAlignment="1">
      <alignment horizontal="left" vertical="top" wrapText="1"/>
    </xf>
    <xf numFmtId="0" fontId="91" fillId="18" borderId="139" xfId="17" applyFont="1" applyFill="1" applyBorder="1" applyAlignment="1">
      <alignment horizontal="left" vertical="top" wrapText="1"/>
    </xf>
    <xf numFmtId="0" fontId="91" fillId="18" borderId="135" xfId="17" applyFont="1" applyFill="1" applyBorder="1" applyAlignment="1">
      <alignment horizontal="left" vertical="top" wrapText="1"/>
    </xf>
    <xf numFmtId="0" fontId="91" fillId="18" borderId="136" xfId="17" applyFont="1" applyFill="1" applyBorder="1" applyAlignment="1">
      <alignment horizontal="left" vertical="top" wrapText="1"/>
    </xf>
    <xf numFmtId="0" fontId="12" fillId="18" borderId="139" xfId="2" applyFont="1" applyFill="1" applyBorder="1" applyAlignment="1">
      <alignment horizontal="left" vertical="top" wrapText="1"/>
    </xf>
    <xf numFmtId="0" fontId="12" fillId="18" borderId="135" xfId="2" applyFont="1" applyFill="1" applyBorder="1" applyAlignment="1">
      <alignment horizontal="left" vertical="top" wrapText="1"/>
    </xf>
    <xf numFmtId="0" fontId="12" fillId="18" borderId="136" xfId="2" applyFont="1" applyFill="1" applyBorder="1" applyAlignment="1">
      <alignment horizontal="left" vertical="top" wrapText="1"/>
    </xf>
    <xf numFmtId="0" fontId="59" fillId="11" borderId="155" xfId="17" applyFont="1" applyFill="1" applyBorder="1" applyAlignment="1">
      <alignment horizontal="right" vertical="center" wrapText="1"/>
    </xf>
    <xf numFmtId="0" fontId="60" fillId="11" borderId="155" xfId="0" applyFont="1" applyFill="1" applyBorder="1" applyAlignment="1">
      <alignment horizontal="right" vertical="center"/>
    </xf>
    <xf numFmtId="0" fontId="0" fillId="11" borderId="155" xfId="0" applyFill="1" applyBorder="1" applyAlignment="1">
      <alignment horizontal="right" vertical="center"/>
    </xf>
    <xf numFmtId="180" fontId="59" fillId="11" borderId="155" xfId="17" applyNumberFormat="1" applyFont="1" applyFill="1" applyBorder="1" applyAlignment="1">
      <alignment horizontal="center" vertical="center" wrapText="1"/>
    </xf>
    <xf numFmtId="180" fontId="0" fillId="11" borderId="155" xfId="0" applyNumberFormat="1" applyFill="1" applyBorder="1" applyAlignment="1">
      <alignment horizontal="center" vertical="center" wrapText="1"/>
    </xf>
    <xf numFmtId="0" fontId="61" fillId="12" borderId="156" xfId="17" applyFont="1" applyFill="1" applyBorder="1" applyAlignment="1">
      <alignment horizontal="center" vertical="center" wrapText="1"/>
    </xf>
    <xf numFmtId="0" fontId="62" fillId="12" borderId="156" xfId="0" applyFont="1" applyFill="1" applyBorder="1" applyAlignment="1">
      <alignment horizontal="center" vertical="center"/>
    </xf>
    <xf numFmtId="0" fontId="61" fillId="9" borderId="156" xfId="0" applyFont="1" applyFill="1" applyBorder="1" applyAlignment="1">
      <alignment horizontal="center" vertical="center"/>
    </xf>
    <xf numFmtId="0" fontId="64" fillId="9" borderId="156" xfId="0" applyFont="1" applyFill="1" applyBorder="1" applyAlignment="1">
      <alignment horizontal="center" vertical="center"/>
    </xf>
    <xf numFmtId="0" fontId="66" fillId="17" borderId="53" xfId="16" applyFont="1" applyFill="1" applyBorder="1" applyAlignment="1">
      <alignment horizontal="center" vertical="center"/>
    </xf>
    <xf numFmtId="0" fontId="66" fillId="17" borderId="58" xfId="16" applyFont="1" applyFill="1" applyBorder="1" applyAlignment="1">
      <alignment horizontal="center" vertical="center"/>
    </xf>
    <xf numFmtId="0" fontId="66" fillId="17" borderId="60" xfId="16" applyFont="1" applyFill="1" applyBorder="1" applyAlignment="1">
      <alignment horizontal="center" vertical="center"/>
    </xf>
    <xf numFmtId="0" fontId="67" fillId="2" borderId="54" xfId="16" applyFont="1" applyFill="1" applyBorder="1" applyAlignment="1">
      <alignment vertical="center" wrapText="1"/>
    </xf>
    <xf numFmtId="0" fontId="67" fillId="2" borderId="55" xfId="16" applyFont="1" applyFill="1" applyBorder="1" applyAlignment="1">
      <alignment vertical="center" wrapText="1"/>
    </xf>
    <xf numFmtId="0" fontId="67" fillId="2" borderId="56" xfId="16" applyFont="1" applyFill="1" applyBorder="1" applyAlignment="1">
      <alignment vertical="center" wrapText="1"/>
    </xf>
    <xf numFmtId="0" fontId="67" fillId="2" borderId="48" xfId="16" applyFont="1" applyFill="1" applyBorder="1" applyAlignment="1">
      <alignment vertical="center" wrapText="1"/>
    </xf>
    <xf numFmtId="0" fontId="67" fillId="2" borderId="0" xfId="16" applyFont="1" applyFill="1" applyAlignment="1">
      <alignment vertical="center" wrapText="1"/>
    </xf>
    <xf numFmtId="0" fontId="67" fillId="2" borderId="49" xfId="16" applyFont="1" applyFill="1" applyBorder="1" applyAlignment="1">
      <alignment vertical="center" wrapText="1"/>
    </xf>
    <xf numFmtId="0" fontId="67" fillId="2" borderId="61" xfId="16" applyFont="1" applyFill="1" applyBorder="1" applyAlignment="1">
      <alignment vertical="center" wrapText="1"/>
    </xf>
    <xf numFmtId="0" fontId="67" fillId="2" borderId="62" xfId="16" applyFont="1" applyFill="1" applyBorder="1" applyAlignment="1">
      <alignment vertical="center" wrapText="1"/>
    </xf>
    <xf numFmtId="0" fontId="67" fillId="2" borderId="63" xfId="16" applyFont="1" applyFill="1" applyBorder="1" applyAlignment="1">
      <alignment vertical="center" wrapText="1"/>
    </xf>
    <xf numFmtId="0" fontId="67" fillId="2" borderId="54" xfId="16" applyFont="1" applyFill="1" applyBorder="1" applyAlignment="1">
      <alignment horizontal="left" vertical="center" wrapText="1"/>
    </xf>
    <xf numFmtId="0" fontId="67" fillId="2" borderId="55" xfId="16" applyFont="1" applyFill="1" applyBorder="1" applyAlignment="1">
      <alignment horizontal="left" vertical="center" wrapText="1"/>
    </xf>
    <xf numFmtId="0" fontId="67" fillId="2" borderId="57" xfId="16" applyFont="1" applyFill="1" applyBorder="1" applyAlignment="1">
      <alignment horizontal="left" vertical="center" wrapText="1"/>
    </xf>
    <xf numFmtId="0" fontId="67" fillId="2" borderId="48" xfId="16" applyFont="1" applyFill="1" applyBorder="1" applyAlignment="1">
      <alignment horizontal="left" vertical="center" wrapText="1"/>
    </xf>
    <xf numFmtId="0" fontId="67" fillId="2" borderId="0" xfId="16" applyFont="1" applyFill="1" applyAlignment="1">
      <alignment horizontal="left" vertical="center" wrapText="1"/>
    </xf>
    <xf numFmtId="0" fontId="67" fillId="2" borderId="59" xfId="16" applyFont="1" applyFill="1" applyBorder="1" applyAlignment="1">
      <alignment horizontal="left" vertical="center" wrapText="1"/>
    </xf>
    <xf numFmtId="0" fontId="67" fillId="2" borderId="61" xfId="16" applyFont="1" applyFill="1" applyBorder="1" applyAlignment="1">
      <alignment horizontal="left" vertical="center" wrapText="1"/>
    </xf>
    <xf numFmtId="0" fontId="67" fillId="2" borderId="62" xfId="16" applyFont="1" applyFill="1" applyBorder="1" applyAlignment="1">
      <alignment horizontal="left" vertical="center" wrapText="1"/>
    </xf>
    <xf numFmtId="0" fontId="67" fillId="2" borderId="64" xfId="16" applyFont="1" applyFill="1" applyBorder="1" applyAlignment="1">
      <alignment horizontal="left" vertical="center" wrapText="1"/>
    </xf>
    <xf numFmtId="0" fontId="7" fillId="5" borderId="18" xfId="17" applyFont="1" applyFill="1" applyBorder="1" applyAlignment="1">
      <alignment horizontal="center" vertical="center" wrapText="1"/>
    </xf>
    <xf numFmtId="0" fontId="59" fillId="24" borderId="149" xfId="17" applyFont="1" applyFill="1" applyBorder="1" applyAlignment="1">
      <alignment horizontal="center" vertical="center" wrapText="1"/>
    </xf>
    <xf numFmtId="0" fontId="57" fillId="15" borderId="149" xfId="17" applyFont="1" applyFill="1" applyBorder="1" applyAlignment="1">
      <alignment horizontal="center" vertical="center" wrapText="1"/>
    </xf>
    <xf numFmtId="0" fontId="0" fillId="15" borderId="149" xfId="0" applyFill="1" applyBorder="1" applyAlignment="1">
      <alignment horizontal="center" vertical="center" wrapText="1"/>
    </xf>
    <xf numFmtId="180" fontId="59" fillId="3" borderId="151" xfId="17" applyNumberFormat="1" applyFont="1" applyFill="1" applyBorder="1" applyAlignment="1">
      <alignment horizontal="center" vertical="center" wrapText="1"/>
    </xf>
    <xf numFmtId="180" fontId="59" fillId="3" borderId="153" xfId="17" applyNumberFormat="1" applyFont="1" applyFill="1" applyBorder="1" applyAlignment="1">
      <alignment horizontal="center" vertical="center" wrapText="1"/>
    </xf>
    <xf numFmtId="0" fontId="67" fillId="3" borderId="151" xfId="17" applyFont="1" applyFill="1" applyBorder="1" applyAlignment="1">
      <alignment horizontal="center" vertical="center" wrapText="1"/>
    </xf>
    <xf numFmtId="0" fontId="67" fillId="3" borderId="152" xfId="17" applyFont="1" applyFill="1" applyBorder="1" applyAlignment="1">
      <alignment horizontal="center" vertical="center" wrapText="1"/>
    </xf>
    <xf numFmtId="0" fontId="67" fillId="3" borderId="153" xfId="17" applyFont="1" applyFill="1" applyBorder="1" applyAlignment="1">
      <alignment horizontal="center" vertical="center" wrapText="1"/>
    </xf>
    <xf numFmtId="0" fontId="42" fillId="18" borderId="0" xfId="17" applyFont="1" applyFill="1" applyAlignment="1">
      <alignment horizontal="left" vertical="center"/>
    </xf>
    <xf numFmtId="0" fontId="93" fillId="18" borderId="139" xfId="2" applyFont="1" applyFill="1" applyBorder="1" applyAlignment="1">
      <alignment horizontal="left" vertical="top" wrapText="1"/>
    </xf>
    <xf numFmtId="0" fontId="93" fillId="18" borderId="135" xfId="2" applyFont="1" applyFill="1" applyBorder="1" applyAlignment="1">
      <alignment horizontal="left" vertical="top" wrapText="1"/>
    </xf>
    <xf numFmtId="0" fontId="93" fillId="18" borderId="136" xfId="2" applyFont="1" applyFill="1" applyBorder="1" applyAlignment="1">
      <alignment horizontal="left" vertical="top" wrapText="1"/>
    </xf>
    <xf numFmtId="0" fontId="12" fillId="0" borderId="139" xfId="2" applyFont="1" applyBorder="1" applyAlignment="1">
      <alignment horizontal="left" vertical="top" wrapText="1"/>
    </xf>
    <xf numFmtId="0" fontId="12" fillId="0" borderId="135" xfId="2" applyFont="1" applyBorder="1" applyAlignment="1">
      <alignment horizontal="left" vertical="top" wrapText="1"/>
    </xf>
    <xf numFmtId="0" fontId="12" fillId="0" borderId="136" xfId="2" applyFont="1" applyBorder="1" applyAlignment="1">
      <alignment horizontal="left" vertical="top" wrapText="1"/>
    </xf>
    <xf numFmtId="0" fontId="36" fillId="20" borderId="139" xfId="17" applyFont="1" applyFill="1" applyBorder="1" applyAlignment="1">
      <alignment horizontal="left" vertical="top" wrapText="1"/>
    </xf>
    <xf numFmtId="0" fontId="36" fillId="20" borderId="135" xfId="17" applyFont="1" applyFill="1" applyBorder="1" applyAlignment="1">
      <alignment horizontal="left" vertical="top" wrapText="1"/>
    </xf>
    <xf numFmtId="0" fontId="36" fillId="20" borderId="136" xfId="17" applyFont="1" applyFill="1" applyBorder="1" applyAlignment="1">
      <alignment horizontal="left" vertical="top" wrapText="1"/>
    </xf>
    <xf numFmtId="0" fontId="50" fillId="49" borderId="0" xfId="4" applyFont="1" applyFill="1" applyAlignment="1">
      <alignment horizontal="left" vertical="center" wrapText="1" indent="1"/>
    </xf>
    <xf numFmtId="0" fontId="0" fillId="49" borderId="0" xfId="0" applyFill="1" applyAlignment="1">
      <alignment horizontal="left" vertical="center" indent="1"/>
    </xf>
    <xf numFmtId="0" fontId="131" fillId="39" borderId="0" xfId="2" applyFont="1" applyFill="1" applyAlignment="1">
      <alignment horizontal="center" vertical="center"/>
    </xf>
    <xf numFmtId="0" fontId="6" fillId="0" borderId="0" xfId="2">
      <alignment vertical="center"/>
    </xf>
    <xf numFmtId="0" fontId="20" fillId="18" borderId="0" xfId="2" applyFont="1" applyFill="1" applyAlignment="1">
      <alignment horizontal="center" vertical="center"/>
    </xf>
    <xf numFmtId="0" fontId="164" fillId="18" borderId="0" xfId="2" applyFont="1" applyFill="1" applyAlignment="1">
      <alignment horizontal="center" vertical="center"/>
    </xf>
    <xf numFmtId="0" fontId="24" fillId="18" borderId="0" xfId="2" applyFont="1" applyFill="1" applyAlignment="1">
      <alignment horizontal="center" vertical="center"/>
    </xf>
    <xf numFmtId="0" fontId="33" fillId="45" borderId="0" xfId="2" applyFont="1" applyFill="1" applyAlignment="1">
      <alignment horizontal="center" vertical="center"/>
    </xf>
    <xf numFmtId="0" fontId="6" fillId="45" borderId="0" xfId="2" applyFill="1" applyAlignment="1">
      <alignment horizontal="center" vertical="center"/>
    </xf>
    <xf numFmtId="0" fontId="167" fillId="42" borderId="0" xfId="2" applyFont="1" applyFill="1" applyAlignment="1">
      <alignment horizontal="center" vertical="center"/>
    </xf>
    <xf numFmtId="0" fontId="158" fillId="42" borderId="0" xfId="2" applyFont="1" applyFill="1" applyAlignment="1">
      <alignment vertical="top" wrapText="1"/>
    </xf>
    <xf numFmtId="0" fontId="159" fillId="42" borderId="0" xfId="2" applyFont="1" applyFill="1" applyAlignment="1">
      <alignment vertical="top" wrapText="1"/>
    </xf>
    <xf numFmtId="0" fontId="6" fillId="42" borderId="0" xfId="2" applyFill="1" applyAlignment="1">
      <alignment vertical="top" wrapText="1"/>
    </xf>
    <xf numFmtId="0" fontId="50" fillId="47" borderId="0" xfId="2" applyFont="1" applyFill="1" applyAlignment="1">
      <alignment horizontal="left" vertical="center" wrapText="1"/>
    </xf>
    <xf numFmtId="14" fontId="85" fillId="20" borderId="84" xfId="1" applyNumberFormat="1" applyFont="1" applyFill="1" applyBorder="1" applyAlignment="1" applyProtection="1">
      <alignment horizontal="center" vertical="center" wrapText="1"/>
    </xf>
    <xf numFmtId="14" fontId="85" fillId="20" borderId="105" xfId="1" applyNumberFormat="1" applyFont="1" applyFill="1" applyBorder="1" applyAlignment="1" applyProtection="1">
      <alignment horizontal="center" vertical="center" wrapText="1"/>
    </xf>
    <xf numFmtId="14" fontId="85" fillId="20" borderId="1" xfId="1" applyNumberFormat="1" applyFont="1" applyFill="1" applyBorder="1" applyAlignment="1" applyProtection="1">
      <alignment horizontal="center" vertical="center" shrinkToFit="1"/>
    </xf>
    <xf numFmtId="14" fontId="85" fillId="20" borderId="75" xfId="1" applyNumberFormat="1" applyFont="1" applyFill="1" applyBorder="1" applyAlignment="1" applyProtection="1">
      <alignment horizontal="center" vertical="center" shrinkToFit="1"/>
    </xf>
    <xf numFmtId="14" fontId="85" fillId="20" borderId="86" xfId="2" applyNumberFormat="1" applyFont="1" applyFill="1" applyBorder="1" applyAlignment="1">
      <alignment horizontal="center" vertical="center" wrapText="1" shrinkToFit="1"/>
    </xf>
    <xf numFmtId="14" fontId="85" fillId="20" borderId="1" xfId="2" applyNumberFormat="1" applyFont="1" applyFill="1" applyBorder="1" applyAlignment="1">
      <alignment horizontal="center" vertical="center" wrapText="1" shrinkToFit="1"/>
    </xf>
    <xf numFmtId="14" fontId="85" fillId="20" borderId="86" xfId="1" applyNumberFormat="1" applyFont="1" applyFill="1" applyBorder="1" applyAlignment="1" applyProtection="1">
      <alignment horizontal="center" vertical="center" shrinkToFit="1"/>
    </xf>
    <xf numFmtId="14" fontId="85" fillId="20" borderId="87" xfId="1" applyNumberFormat="1" applyFont="1" applyFill="1" applyBorder="1" applyAlignment="1" applyProtection="1">
      <alignment horizontal="center" vertical="center" wrapText="1"/>
    </xf>
    <xf numFmtId="14" fontId="85" fillId="20" borderId="88" xfId="1" applyNumberFormat="1" applyFont="1" applyFill="1" applyBorder="1" applyAlignment="1" applyProtection="1">
      <alignment horizontal="center" vertical="center" wrapText="1"/>
    </xf>
    <xf numFmtId="14" fontId="85" fillId="20" borderId="89" xfId="1" applyNumberFormat="1" applyFont="1" applyFill="1" applyBorder="1" applyAlignment="1" applyProtection="1">
      <alignment horizontal="center" vertical="center" wrapText="1"/>
    </xf>
    <xf numFmtId="14" fontId="85" fillId="20" borderId="1" xfId="2" applyNumberFormat="1" applyFont="1" applyFill="1" applyBorder="1" applyAlignment="1">
      <alignment horizontal="center" vertical="center" shrinkToFit="1"/>
    </xf>
    <xf numFmtId="14" fontId="85" fillId="20" borderId="75" xfId="2" applyNumberFormat="1" applyFont="1" applyFill="1" applyBorder="1" applyAlignment="1">
      <alignment horizontal="center" vertical="center" shrinkToFit="1"/>
    </xf>
    <xf numFmtId="14" fontId="85" fillId="20" borderId="86" xfId="2" applyNumberFormat="1" applyFont="1" applyFill="1" applyBorder="1" applyAlignment="1">
      <alignment horizontal="center" vertical="center" shrinkToFit="1"/>
    </xf>
    <xf numFmtId="0" fontId="13" fillId="37" borderId="191" xfId="2" applyFont="1" applyFill="1" applyBorder="1" applyAlignment="1">
      <alignment horizontal="center" vertical="center" wrapText="1"/>
    </xf>
    <xf numFmtId="0" fontId="13" fillId="37" borderId="192" xfId="2" applyFont="1" applyFill="1" applyBorder="1" applyAlignment="1">
      <alignment horizontal="center" vertical="center" wrapText="1"/>
    </xf>
    <xf numFmtId="0" fontId="13" fillId="37" borderId="193" xfId="2" applyFont="1" applyFill="1" applyBorder="1" applyAlignment="1">
      <alignment horizontal="center" vertical="center" wrapText="1"/>
    </xf>
    <xf numFmtId="0" fontId="6" fillId="5" borderId="170" xfId="2" applyFill="1" applyBorder="1">
      <alignment vertical="center"/>
    </xf>
    <xf numFmtId="0" fontId="6" fillId="5" borderId="171" xfId="2" applyFill="1" applyBorder="1">
      <alignment vertical="center"/>
    </xf>
    <xf numFmtId="0" fontId="6" fillId="5" borderId="172" xfId="2" applyFill="1" applyBorder="1">
      <alignment vertical="center"/>
    </xf>
    <xf numFmtId="0" fontId="6" fillId="5" borderId="173" xfId="2" applyFill="1" applyBorder="1">
      <alignment vertical="center"/>
    </xf>
    <xf numFmtId="0" fontId="6" fillId="5" borderId="174" xfId="2" applyFill="1" applyBorder="1">
      <alignment vertical="center"/>
    </xf>
    <xf numFmtId="0" fontId="6" fillId="5" borderId="175" xfId="2" applyFill="1" applyBorder="1">
      <alignment vertical="center"/>
    </xf>
    <xf numFmtId="0" fontId="21" fillId="5" borderId="44" xfId="2" applyFont="1" applyFill="1" applyBorder="1" applyAlignment="1">
      <alignment horizontal="center" vertical="top" wrapText="1"/>
    </xf>
    <xf numFmtId="0" fontId="21" fillId="5" borderId="41" xfId="2" applyFont="1" applyFill="1" applyBorder="1" applyAlignment="1">
      <alignment horizontal="center" vertical="top" wrapText="1"/>
    </xf>
    <xf numFmtId="0" fontId="21" fillId="5" borderId="45" xfId="2" applyFont="1" applyFill="1" applyBorder="1" applyAlignment="1">
      <alignment horizontal="center" vertical="top" wrapText="1"/>
    </xf>
    <xf numFmtId="0" fontId="21" fillId="5" borderId="46" xfId="2" applyFont="1" applyFill="1" applyBorder="1" applyAlignment="1">
      <alignment horizontal="center" vertical="top" wrapText="1"/>
    </xf>
    <xf numFmtId="0" fontId="21" fillId="5" borderId="47" xfId="2" applyFont="1" applyFill="1" applyBorder="1" applyAlignment="1">
      <alignment horizontal="center" vertical="top" wrapText="1"/>
    </xf>
    <xf numFmtId="0" fontId="1" fillId="5" borderId="6" xfId="2" applyFont="1" applyFill="1" applyBorder="1" applyAlignment="1">
      <alignment vertical="top" wrapText="1"/>
    </xf>
    <xf numFmtId="0" fontId="6" fillId="5" borderId="0" xfId="2" applyFill="1" applyAlignment="1">
      <alignment vertical="top" wrapText="1"/>
    </xf>
    <xf numFmtId="0" fontId="6" fillId="5" borderId="7" xfId="2" applyFill="1" applyBorder="1" applyAlignment="1">
      <alignment vertical="top" wrapText="1"/>
    </xf>
    <xf numFmtId="0" fontId="148" fillId="22" borderId="189" xfId="2" applyFont="1" applyFill="1" applyBorder="1" applyAlignment="1">
      <alignment horizontal="center" vertical="center" shrinkToFit="1"/>
    </xf>
    <xf numFmtId="0" fontId="148" fillId="22" borderId="178" xfId="2" applyFont="1" applyFill="1" applyBorder="1" applyAlignment="1">
      <alignment horizontal="center" vertical="center" shrinkToFit="1"/>
    </xf>
    <xf numFmtId="0" fontId="79" fillId="5" borderId="186" xfId="2" applyFont="1" applyFill="1" applyBorder="1" applyAlignment="1">
      <alignment horizontal="center" vertical="center"/>
    </xf>
    <xf numFmtId="0" fontId="79" fillId="5" borderId="187" xfId="2" applyFont="1" applyFill="1" applyBorder="1" applyAlignment="1">
      <alignment horizontal="center" vertical="center"/>
    </xf>
    <xf numFmtId="0" fontId="79" fillId="5" borderId="188" xfId="2" applyFont="1" applyFill="1" applyBorder="1" applyAlignment="1">
      <alignment horizontal="center" vertical="center"/>
    </xf>
    <xf numFmtId="0" fontId="6" fillId="0" borderId="0" xfId="2" applyAlignment="1">
      <alignment horizontal="center" vertical="center" wrapText="1"/>
    </xf>
    <xf numFmtId="0" fontId="79" fillId="32" borderId="0" xfId="2" applyFont="1" applyFill="1" applyAlignment="1">
      <alignment horizontal="left" vertical="center" wrapText="1"/>
    </xf>
    <xf numFmtId="0" fontId="79" fillId="32" borderId="0" xfId="2" applyFont="1" applyFill="1" applyAlignment="1">
      <alignment horizontal="left" vertical="center"/>
    </xf>
    <xf numFmtId="0" fontId="1" fillId="14" borderId="166" xfId="2" applyFont="1" applyFill="1" applyBorder="1" applyAlignment="1">
      <alignment vertical="top" wrapText="1"/>
    </xf>
    <xf numFmtId="0" fontId="6" fillId="0" borderId="161" xfId="2" applyBorder="1" applyAlignment="1">
      <alignment vertical="top" wrapText="1"/>
    </xf>
    <xf numFmtId="0" fontId="134" fillId="0" borderId="0" xfId="1" applyFont="1" applyAlignment="1" applyProtection="1">
      <alignment vertical="center"/>
    </xf>
    <xf numFmtId="0" fontId="6" fillId="23" borderId="163" xfId="2" applyFill="1" applyBorder="1" applyAlignment="1">
      <alignment horizontal="left" vertical="top" wrapText="1"/>
    </xf>
    <xf numFmtId="0" fontId="6" fillId="23" borderId="66" xfId="2" applyFill="1" applyBorder="1" applyAlignment="1">
      <alignment horizontal="left" vertical="top" wrapText="1"/>
    </xf>
    <xf numFmtId="0" fontId="6" fillId="23" borderId="77" xfId="2" applyFill="1" applyBorder="1" applyAlignment="1">
      <alignment horizontal="left" vertical="top" wrapText="1"/>
    </xf>
    <xf numFmtId="0" fontId="1" fillId="27" borderId="163" xfId="2" applyFont="1" applyFill="1" applyBorder="1" applyAlignment="1">
      <alignment horizontal="left" vertical="top" wrapText="1"/>
    </xf>
    <xf numFmtId="0" fontId="1" fillId="27" borderId="162" xfId="2" applyFont="1" applyFill="1" applyBorder="1" applyAlignment="1">
      <alignment horizontal="left" vertical="top" wrapText="1"/>
    </xf>
    <xf numFmtId="0" fontId="8" fillId="27" borderId="66" xfId="1" applyFill="1" applyBorder="1" applyAlignment="1" applyProtection="1">
      <alignment horizontal="left" vertical="top"/>
    </xf>
    <xf numFmtId="0" fontId="6" fillId="27" borderId="76" xfId="2" applyFill="1" applyBorder="1" applyAlignment="1">
      <alignment horizontal="left" vertical="top"/>
    </xf>
    <xf numFmtId="0" fontId="6" fillId="2" borderId="164" xfId="2" applyFill="1" applyBorder="1" applyAlignment="1">
      <alignment vertical="top" wrapText="1"/>
    </xf>
    <xf numFmtId="0" fontId="14" fillId="2" borderId="161" xfId="0" applyFont="1" applyFill="1" applyBorder="1" applyAlignment="1">
      <alignment vertical="top" wrapText="1"/>
    </xf>
    <xf numFmtId="0" fontId="1" fillId="2" borderId="164" xfId="2" applyFont="1" applyFill="1" applyBorder="1" applyAlignment="1">
      <alignment horizontal="left" vertical="top" wrapText="1"/>
    </xf>
    <xf numFmtId="0" fontId="1" fillId="2" borderId="161" xfId="2" applyFont="1" applyFill="1" applyBorder="1" applyAlignment="1">
      <alignment horizontal="left" vertical="top" wrapText="1"/>
    </xf>
    <xf numFmtId="0" fontId="25" fillId="18" borderId="0" xfId="19" applyFont="1" applyFill="1" applyAlignment="1">
      <alignment vertical="center" wrapText="1"/>
    </xf>
    <xf numFmtId="0" fontId="25" fillId="18" borderId="0" xfId="19" applyFont="1" applyFill="1" applyAlignment="1">
      <alignment horizontal="left" vertical="center" wrapText="1"/>
    </xf>
    <xf numFmtId="0" fontId="69" fillId="22" borderId="208" xfId="0" applyFont="1" applyFill="1" applyBorder="1" applyAlignment="1">
      <alignment horizontal="center" vertical="center"/>
    </xf>
    <xf numFmtId="0" fontId="69" fillId="22" borderId="79" xfId="0" applyFont="1" applyFill="1" applyBorder="1" applyAlignment="1">
      <alignment horizontal="center" vertical="center"/>
    </xf>
    <xf numFmtId="0" fontId="69" fillId="28" borderId="208" xfId="0" applyFont="1" applyFill="1" applyBorder="1" applyAlignment="1">
      <alignment horizontal="center" vertical="center"/>
    </xf>
    <xf numFmtId="0" fontId="69" fillId="28" borderId="79" xfId="0" applyFont="1" applyFill="1" applyBorder="1" applyAlignment="1">
      <alignment horizontal="center" vertical="center"/>
    </xf>
    <xf numFmtId="0" fontId="69" fillId="28" borderId="80" xfId="0" applyFont="1" applyFill="1" applyBorder="1" applyAlignment="1">
      <alignment horizontal="center" vertical="center"/>
    </xf>
    <xf numFmtId="0" fontId="69" fillId="37" borderId="200" xfId="0" applyFont="1" applyFill="1" applyBorder="1" applyAlignment="1">
      <alignment horizontal="center" vertical="center"/>
    </xf>
    <xf numFmtId="0" fontId="69" fillId="37" borderId="201" xfId="0" applyFont="1" applyFill="1" applyBorder="1" applyAlignment="1">
      <alignment horizontal="center" vertical="center"/>
    </xf>
    <xf numFmtId="0" fontId="69" fillId="22" borderId="200" xfId="0" applyFont="1" applyFill="1" applyBorder="1" applyAlignment="1">
      <alignment horizontal="center" vertical="center"/>
    </xf>
    <xf numFmtId="0" fontId="69" fillId="22" borderId="202" xfId="0" applyFont="1" applyFill="1" applyBorder="1" applyAlignment="1">
      <alignment horizontal="center" vertical="center"/>
    </xf>
    <xf numFmtId="0" fontId="69" fillId="22" borderId="203" xfId="0" applyFont="1" applyFill="1" applyBorder="1" applyAlignment="1">
      <alignment horizontal="center" vertical="center"/>
    </xf>
    <xf numFmtId="0" fontId="69" fillId="28" borderId="200" xfId="0" applyFont="1" applyFill="1" applyBorder="1" applyAlignment="1">
      <alignment horizontal="center" vertical="center"/>
    </xf>
    <xf numFmtId="0" fontId="69" fillId="28" borderId="202" xfId="0" applyFont="1" applyFill="1" applyBorder="1" applyAlignment="1">
      <alignment horizontal="center" vertical="center"/>
    </xf>
    <xf numFmtId="0" fontId="69" fillId="28" borderId="201" xfId="0" applyFont="1" applyFill="1" applyBorder="1" applyAlignment="1">
      <alignment horizontal="center" vertical="center"/>
    </xf>
    <xf numFmtId="178" fontId="26" fillId="3" borderId="223" xfId="2" applyNumberFormat="1" applyFont="1" applyFill="1" applyBorder="1" applyAlignment="1">
      <alignment horizontal="center" vertical="center"/>
    </xf>
    <xf numFmtId="178" fontId="26" fillId="3" borderId="224" xfId="0" applyNumberFormat="1" applyFont="1" applyFill="1" applyBorder="1" applyAlignment="1">
      <alignment horizontal="center" vertical="center"/>
    </xf>
    <xf numFmtId="178" fontId="26" fillId="3" borderId="224" xfId="2" applyNumberFormat="1" applyFont="1" applyFill="1" applyBorder="1" applyAlignment="1">
      <alignment horizontal="center" vertical="center"/>
    </xf>
    <xf numFmtId="178" fontId="26" fillId="3" borderId="225" xfId="0" applyNumberFormat="1" applyFont="1" applyFill="1" applyBorder="1" applyAlignment="1">
      <alignment horizontal="center" vertical="center"/>
    </xf>
    <xf numFmtId="0" fontId="27" fillId="20" borderId="215" xfId="2" applyFont="1" applyFill="1" applyBorder="1" applyAlignment="1">
      <alignment horizontal="center" vertical="center" shrinkToFit="1"/>
    </xf>
    <xf numFmtId="0" fontId="17" fillId="20" borderId="216" xfId="2" applyFont="1" applyFill="1" applyBorder="1" applyAlignment="1">
      <alignment horizontal="center" vertical="center" shrinkToFit="1"/>
    </xf>
    <xf numFmtId="0" fontId="17" fillId="20" borderId="217" xfId="2" applyFont="1" applyFill="1" applyBorder="1" applyAlignment="1">
      <alignment horizontal="center" vertical="center" shrinkToFit="1"/>
    </xf>
    <xf numFmtId="0" fontId="111" fillId="18" borderId="215" xfId="2" applyFont="1" applyFill="1" applyBorder="1" applyAlignment="1">
      <alignment horizontal="center" vertical="center" wrapText="1" shrinkToFit="1"/>
    </xf>
    <xf numFmtId="0" fontId="31" fillId="18" borderId="216" xfId="2" applyFont="1" applyFill="1" applyBorder="1" applyAlignment="1">
      <alignment horizontal="center" vertical="center" shrinkToFit="1"/>
    </xf>
    <xf numFmtId="0" fontId="31" fillId="18" borderId="217" xfId="2" applyFont="1" applyFill="1" applyBorder="1" applyAlignment="1">
      <alignment horizontal="center" vertical="center" shrinkToFit="1"/>
    </xf>
    <xf numFmtId="0" fontId="111" fillId="28" borderId="215" xfId="2" applyFont="1" applyFill="1" applyBorder="1" applyAlignment="1">
      <alignment horizontal="center" vertical="center" wrapText="1" shrinkToFit="1"/>
    </xf>
    <xf numFmtId="0" fontId="17" fillId="28" borderId="216" xfId="2" applyFont="1" applyFill="1" applyBorder="1" applyAlignment="1">
      <alignment horizontal="center" vertical="center" shrinkToFit="1"/>
    </xf>
    <xf numFmtId="0" fontId="17" fillId="28" borderId="217" xfId="2" applyFont="1" applyFill="1" applyBorder="1" applyAlignment="1">
      <alignment horizontal="center" vertical="center" shrinkToFit="1"/>
    </xf>
    <xf numFmtId="0" fontId="119" fillId="28" borderId="128" xfId="1" applyFont="1" applyFill="1" applyBorder="1" applyAlignment="1" applyProtection="1">
      <alignment horizontal="left" vertical="top" wrapText="1"/>
    </xf>
    <xf numFmtId="0" fontId="119" fillId="28" borderId="199" xfId="1" applyFont="1" applyFill="1" applyBorder="1" applyAlignment="1" applyProtection="1">
      <alignment horizontal="left" vertical="top" wrapText="1"/>
    </xf>
    <xf numFmtId="0" fontId="119" fillId="28" borderId="218" xfId="1" applyFont="1" applyFill="1" applyBorder="1" applyAlignment="1" applyProtection="1">
      <alignment horizontal="left" vertical="top" wrapText="1"/>
    </xf>
    <xf numFmtId="0" fontId="156" fillId="18" borderId="128" xfId="1" applyFont="1" applyFill="1" applyBorder="1" applyAlignment="1" applyProtection="1">
      <alignment horizontal="left" vertical="top" wrapText="1"/>
    </xf>
    <xf numFmtId="0" fontId="117" fillId="18" borderId="199" xfId="1" applyFont="1" applyFill="1" applyBorder="1" applyAlignment="1" applyProtection="1">
      <alignment horizontal="left" vertical="top" wrapText="1"/>
    </xf>
    <xf numFmtId="0" fontId="117" fillId="18" borderId="218" xfId="1" applyFont="1" applyFill="1" applyBorder="1" applyAlignment="1" applyProtection="1">
      <alignment horizontal="left" vertical="top" wrapText="1"/>
    </xf>
    <xf numFmtId="0" fontId="17" fillId="18" borderId="190" xfId="1" applyFont="1" applyFill="1" applyBorder="1" applyAlignment="1" applyProtection="1">
      <alignment horizontal="center" vertical="center" wrapText="1" shrinkToFit="1"/>
    </xf>
    <xf numFmtId="0" fontId="17" fillId="18" borderId="192" xfId="2" applyFont="1" applyFill="1" applyBorder="1" applyAlignment="1">
      <alignment horizontal="center" vertical="center" wrapText="1" shrinkToFit="1"/>
    </xf>
    <xf numFmtId="0" fontId="17" fillId="18" borderId="193" xfId="2" applyFont="1" applyFill="1" applyBorder="1" applyAlignment="1">
      <alignment horizontal="center" vertical="center" wrapText="1" shrinkToFit="1"/>
    </xf>
    <xf numFmtId="0" fontId="119" fillId="18" borderId="208" xfId="2" applyFont="1" applyFill="1" applyBorder="1" applyAlignment="1">
      <alignment horizontal="left" vertical="top" wrapText="1" shrinkToFit="1"/>
    </xf>
    <xf numFmtId="0" fontId="19" fillId="18" borderId="79" xfId="2" applyFont="1" applyFill="1" applyBorder="1" applyAlignment="1">
      <alignment horizontal="left" vertical="top" wrapText="1" shrinkToFit="1"/>
    </xf>
    <xf numFmtId="0" fontId="19" fillId="18" borderId="80" xfId="2" applyFont="1" applyFill="1" applyBorder="1" applyAlignment="1">
      <alignment horizontal="left" vertical="top" wrapText="1" shrinkToFit="1"/>
    </xf>
    <xf numFmtId="0" fontId="10" fillId="0" borderId="0" xfId="2" applyFont="1" applyAlignment="1">
      <alignment vertical="center" wrapText="1"/>
    </xf>
    <xf numFmtId="0" fontId="10" fillId="0" borderId="0" xfId="2" applyFont="1">
      <alignment vertical="center"/>
    </xf>
    <xf numFmtId="0" fontId="8" fillId="0" borderId="79" xfId="1" applyBorder="1" applyAlignment="1" applyProtection="1">
      <alignment vertical="center" wrapText="1"/>
    </xf>
    <xf numFmtId="0" fontId="10" fillId="0" borderId="79" xfId="2" applyFont="1" applyBorder="1">
      <alignment vertical="center"/>
    </xf>
    <xf numFmtId="0" fontId="27" fillId="28" borderId="190" xfId="2" applyFont="1" applyFill="1" applyBorder="1" applyAlignment="1">
      <alignment horizontal="center" vertical="center" wrapText="1" shrinkToFit="1"/>
    </xf>
    <xf numFmtId="0" fontId="27" fillId="28" borderId="192" xfId="2" applyFont="1" applyFill="1" applyBorder="1" applyAlignment="1">
      <alignment horizontal="center" vertical="center" wrapText="1" shrinkToFit="1"/>
    </xf>
    <xf numFmtId="0" fontId="27" fillId="28" borderId="193" xfId="2" applyFont="1" applyFill="1" applyBorder="1" applyAlignment="1">
      <alignment horizontal="center" vertical="center" wrapText="1" shrinkToFit="1"/>
    </xf>
    <xf numFmtId="0" fontId="172" fillId="28" borderId="208" xfId="2" applyFont="1" applyFill="1" applyBorder="1" applyAlignment="1">
      <alignment horizontal="left" vertical="top" wrapText="1" shrinkToFit="1"/>
    </xf>
    <xf numFmtId="0" fontId="172" fillId="28" borderId="79" xfId="2" applyFont="1" applyFill="1" applyBorder="1" applyAlignment="1">
      <alignment horizontal="left" vertical="top" wrapText="1" shrinkToFit="1"/>
    </xf>
    <xf numFmtId="0" fontId="172" fillId="28" borderId="80" xfId="2" applyFont="1" applyFill="1" applyBorder="1" applyAlignment="1">
      <alignment horizontal="left" vertical="top" wrapText="1" shrinkToFit="1"/>
    </xf>
    <xf numFmtId="0" fontId="117" fillId="18" borderId="124" xfId="1" applyFont="1" applyFill="1" applyBorder="1" applyAlignment="1" applyProtection="1">
      <alignment vertical="top" wrapText="1"/>
    </xf>
    <xf numFmtId="0" fontId="20" fillId="18" borderId="213" xfId="2" applyFont="1" applyFill="1" applyBorder="1" applyAlignment="1">
      <alignment vertical="top" wrapText="1"/>
    </xf>
    <xf numFmtId="0" fontId="20" fillId="18" borderId="219" xfId="2" applyFont="1" applyFill="1" applyBorder="1" applyAlignment="1">
      <alignment vertical="top" wrapText="1"/>
    </xf>
    <xf numFmtId="0" fontId="17" fillId="18" borderId="216" xfId="2" applyFont="1" applyFill="1" applyBorder="1" applyAlignment="1">
      <alignment horizontal="center" vertical="center" shrinkToFit="1"/>
    </xf>
    <xf numFmtId="0" fontId="17" fillId="18" borderId="217" xfId="2" applyFont="1" applyFill="1" applyBorder="1" applyAlignment="1">
      <alignment horizontal="center" vertical="center" shrinkToFit="1"/>
    </xf>
    <xf numFmtId="0" fontId="119" fillId="18" borderId="128" xfId="1" applyFont="1" applyFill="1" applyBorder="1" applyAlignment="1" applyProtection="1">
      <alignment horizontal="left" vertical="top" wrapText="1"/>
    </xf>
    <xf numFmtId="0" fontId="119" fillId="18" borderId="199" xfId="1" applyFont="1" applyFill="1" applyBorder="1" applyAlignment="1" applyProtection="1">
      <alignment horizontal="left" vertical="top" wrapText="1"/>
    </xf>
    <xf numFmtId="0" fontId="119" fillId="18" borderId="218" xfId="1" applyFont="1" applyFill="1" applyBorder="1" applyAlignment="1" applyProtection="1">
      <alignment horizontal="left" vertical="top" wrapText="1"/>
    </xf>
    <xf numFmtId="0" fontId="0" fillId="50" borderId="0" xfId="0" applyFill="1">
      <alignment vertical="center"/>
    </xf>
    <xf numFmtId="31" fontId="173" fillId="50" borderId="0" xfId="0" applyNumberFormat="1" applyFont="1" applyFill="1">
      <alignment vertical="center"/>
    </xf>
    <xf numFmtId="0" fontId="174" fillId="50" borderId="0" xfId="0" applyFont="1" applyFill="1">
      <alignment vertical="center"/>
    </xf>
    <xf numFmtId="0" fontId="175" fillId="50" borderId="0" xfId="0" applyFont="1" applyFill="1">
      <alignment vertical="center"/>
    </xf>
    <xf numFmtId="0" fontId="176" fillId="50" borderId="0" xfId="0" applyFont="1" applyFill="1">
      <alignment vertical="center"/>
    </xf>
    <xf numFmtId="0" fontId="177" fillId="50" borderId="0" xfId="0" applyFont="1" applyFill="1" applyAlignment="1">
      <alignment horizontal="center" vertical="center"/>
    </xf>
    <xf numFmtId="0" fontId="178" fillId="50" borderId="0" xfId="0" applyFont="1" applyFill="1" applyAlignment="1">
      <alignment horizontal="center" vertical="center"/>
    </xf>
  </cellXfs>
  <cellStyles count="26">
    <cellStyle name="Hyperlink" xfId="25" xr:uid="{00000000-000B-0000-0000-000008000000}"/>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s>
  <dxfs count="14">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outline="0">
        <left/>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fill>
        <patternFill patternType="solid">
          <fgColor indexed="64"/>
          <bgColor theme="0"/>
        </patternFill>
      </fill>
    </dxf>
  </dxfs>
  <tableStyles count="0" defaultTableStyle="TableStyleMedium2" defaultPivotStyle="PivotStyleLight16"/>
  <colors>
    <mruColors>
      <color rgb="FF97FBF9"/>
      <color rgb="FF3399FF"/>
      <color rgb="FFFFB5A3"/>
      <color rgb="FF6DDDF7"/>
      <color rgb="FF6EF729"/>
      <color rgb="FFFF99FF"/>
      <color rgb="FFF0FBFE"/>
      <color rgb="FFB7EEFB"/>
      <color rgb="FF00CC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3822459675442242"/>
          <c:y val="2.5313967465744814E-2"/>
          <c:w val="0.77210613690956476"/>
          <c:h val="0.60984543598716823"/>
        </c:manualLayout>
      </c:layout>
      <c:lineChart>
        <c:grouping val="standard"/>
        <c:varyColors val="0"/>
        <c:ser>
          <c:idx val="9"/>
          <c:order val="0"/>
          <c:tx>
            <c:strRef>
              <c:f>'36　感染症統計'!$A$7</c:f>
              <c:strCache>
                <c:ptCount val="1"/>
                <c:pt idx="0">
                  <c:v>2024年</c:v>
                </c:pt>
              </c:strCache>
            </c:strRef>
          </c:tx>
          <c:spPr>
            <a:ln w="38100" cap="rnd">
              <a:solidFill>
                <a:srgbClr val="FF0000"/>
              </a:solidFill>
              <a:round/>
            </a:ln>
            <a:effectLst/>
          </c:spPr>
          <c:marker>
            <c:symbol val="circle"/>
            <c:size val="5"/>
            <c:spPr>
              <a:solidFill>
                <a:srgbClr val="FF0000"/>
              </a:solidFill>
              <a:ln w="38100">
                <a:solidFill>
                  <a:srgbClr val="FF0000"/>
                </a:solidFill>
              </a:ln>
              <a:effectLst/>
            </c:spPr>
          </c:marker>
          <c:val>
            <c:numRef>
              <c:f>'36　感染症統計'!$B$7:$M$7</c:f>
              <c:numCache>
                <c:formatCode>General</c:formatCode>
                <c:ptCount val="12"/>
                <c:pt idx="0">
                  <c:v>102</c:v>
                </c:pt>
                <c:pt idx="1">
                  <c:v>102</c:v>
                </c:pt>
                <c:pt idx="2">
                  <c:v>115</c:v>
                </c:pt>
                <c:pt idx="3">
                  <c:v>122</c:v>
                </c:pt>
                <c:pt idx="4">
                  <c:v>256</c:v>
                </c:pt>
                <c:pt idx="5">
                  <c:v>307</c:v>
                </c:pt>
                <c:pt idx="6">
                  <c:v>518</c:v>
                </c:pt>
                <c:pt idx="7">
                  <c:v>703</c:v>
                </c:pt>
                <c:pt idx="8">
                  <c:v>128</c:v>
                </c:pt>
              </c:numCache>
            </c:numRef>
          </c:val>
          <c:smooth val="0"/>
          <c:extLst>
            <c:ext xmlns:c16="http://schemas.microsoft.com/office/drawing/2014/chart" uri="{C3380CC4-5D6E-409C-BE32-E72D297353CC}">
              <c16:uniqueId val="{00000008-9549-4A62-BF04-398DC0EE804A}"/>
            </c:ext>
          </c:extLst>
        </c:ser>
        <c:ser>
          <c:idx val="6"/>
          <c:order val="1"/>
          <c:tx>
            <c:strRef>
              <c:f>'36　感染症統計'!$A$8</c:f>
              <c:strCache>
                <c:ptCount val="1"/>
                <c:pt idx="0">
                  <c:v>2023年</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'36　感染症統計'!$B$8:$M$8</c:f>
              <c:numCache>
                <c:formatCode>#,##0_ </c:formatCode>
                <c:ptCount val="12"/>
                <c:pt idx="0" formatCode="General">
                  <c:v>82</c:v>
                </c:pt>
                <c:pt idx="1">
                  <c:v>62</c:v>
                </c:pt>
                <c:pt idx="2">
                  <c:v>99</c:v>
                </c:pt>
                <c:pt idx="3">
                  <c:v>112</c:v>
                </c:pt>
                <c:pt idx="4" formatCode="General">
                  <c:v>224</c:v>
                </c:pt>
                <c:pt idx="5" formatCode="General">
                  <c:v>526</c:v>
                </c:pt>
                <c:pt idx="6" formatCode="General">
                  <c:v>521</c:v>
                </c:pt>
                <c:pt idx="7">
                  <c:v>768</c:v>
                </c:pt>
                <c:pt idx="8">
                  <c:v>454</c:v>
                </c:pt>
                <c:pt idx="9">
                  <c:v>390</c:v>
                </c:pt>
                <c:pt idx="10">
                  <c:v>416</c:v>
                </c:pt>
                <c:pt idx="11" formatCode="General">
                  <c:v>154</c:v>
                </c:pt>
              </c:numCache>
            </c:numRef>
          </c:val>
          <c:smooth val="0"/>
          <c:extLst>
            <c:ext xmlns:c16="http://schemas.microsoft.com/office/drawing/2014/chart" uri="{C3380CC4-5D6E-409C-BE32-E72D297353CC}">
              <c16:uniqueId val="{00000000-EF25-4824-8530-875CCEE0B185}"/>
            </c:ext>
          </c:extLst>
        </c:ser>
        <c:ser>
          <c:idx val="0"/>
          <c:order val="2"/>
          <c:tx>
            <c:strRef>
              <c:f>'36　感染症統計'!$A$9</c:f>
              <c:strCache>
                <c:ptCount val="1"/>
                <c:pt idx="0">
                  <c:v>2022年</c:v>
                </c:pt>
              </c:strCache>
            </c:strRef>
          </c:tx>
          <c:spPr>
            <a:ln w="28575" cap="rnd">
              <a:solidFill>
                <a:schemeClr val="accent1"/>
              </a:solidFill>
              <a:round/>
            </a:ln>
            <a:effectLst/>
          </c:spPr>
          <c:marker>
            <c:symbol val="none"/>
          </c:marker>
          <c:val>
            <c:numRef>
              <c:f>'36　感染症統計'!$B$9:$M$9</c:f>
              <c:numCache>
                <c:formatCode>#,##0_ </c:formatCode>
                <c:ptCount val="12"/>
                <c:pt idx="0" formatCode="General">
                  <c:v>81</c:v>
                </c:pt>
                <c:pt idx="1">
                  <c:v>39</c:v>
                </c:pt>
                <c:pt idx="2">
                  <c:v>72</c:v>
                </c:pt>
                <c:pt idx="3" formatCode="General">
                  <c:v>89</c:v>
                </c:pt>
                <c:pt idx="4" formatCode="General">
                  <c:v>258</c:v>
                </c:pt>
                <c:pt idx="5" formatCode="General">
                  <c:v>416</c:v>
                </c:pt>
                <c:pt idx="6" formatCode="General">
                  <c:v>554</c:v>
                </c:pt>
                <c:pt idx="7" formatCode="General">
                  <c:v>568</c:v>
                </c:pt>
                <c:pt idx="8" formatCode="General">
                  <c:v>578</c:v>
                </c:pt>
                <c:pt idx="9" formatCode="General">
                  <c:v>337</c:v>
                </c:pt>
                <c:pt idx="10" formatCode="General">
                  <c:v>169</c:v>
                </c:pt>
                <c:pt idx="11" formatCode="General">
                  <c:v>168</c:v>
                </c:pt>
              </c:numCache>
            </c:numRef>
          </c:val>
          <c:smooth val="0"/>
          <c:extLst>
            <c:ext xmlns:c16="http://schemas.microsoft.com/office/drawing/2014/chart" uri="{C3380CC4-5D6E-409C-BE32-E72D297353CC}">
              <c16:uniqueId val="{00000000-9549-4A62-BF04-398DC0EE804A}"/>
            </c:ext>
          </c:extLst>
        </c:ser>
        <c:ser>
          <c:idx val="1"/>
          <c:order val="3"/>
          <c:tx>
            <c:strRef>
              <c:f>'36　感染症統計'!$A$10</c:f>
              <c:strCache>
                <c:ptCount val="1"/>
                <c:pt idx="0">
                  <c:v>2021年</c:v>
                </c:pt>
              </c:strCache>
            </c:strRef>
          </c:tx>
          <c:spPr>
            <a:ln w="28575" cap="rnd">
              <a:solidFill>
                <a:schemeClr val="accent2"/>
              </a:solidFill>
              <a:round/>
            </a:ln>
            <a:effectLst/>
          </c:spPr>
          <c:marker>
            <c:symbol val="none"/>
          </c:marker>
          <c:val>
            <c:numRef>
              <c:f>'36　感染症統計'!$B$10:$M$10</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1-9549-4A62-BF04-398DC0EE804A}"/>
            </c:ext>
          </c:extLst>
        </c:ser>
        <c:ser>
          <c:idx val="2"/>
          <c:order val="4"/>
          <c:tx>
            <c:strRef>
              <c:f>'36　感染症統計'!$A$11</c:f>
              <c:strCache>
                <c:ptCount val="1"/>
                <c:pt idx="0">
                  <c:v>2020年</c:v>
                </c:pt>
              </c:strCache>
            </c:strRef>
          </c:tx>
          <c:spPr>
            <a:ln w="28575" cap="rnd">
              <a:solidFill>
                <a:schemeClr val="accent3"/>
              </a:solidFill>
              <a:round/>
            </a:ln>
            <a:effectLst/>
          </c:spPr>
          <c:marker>
            <c:symbol val="none"/>
          </c:marker>
          <c:val>
            <c:numRef>
              <c:f>'36　感染症統計'!$B$11:$M$11</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2-9549-4A62-BF04-398DC0EE804A}"/>
            </c:ext>
          </c:extLst>
        </c:ser>
        <c:ser>
          <c:idx val="3"/>
          <c:order val="5"/>
          <c:tx>
            <c:strRef>
              <c:f>'36　感染症統計'!$A$12</c:f>
              <c:strCache>
                <c:ptCount val="1"/>
                <c:pt idx="0">
                  <c:v>2019年</c:v>
                </c:pt>
              </c:strCache>
            </c:strRef>
          </c:tx>
          <c:spPr>
            <a:ln w="28575" cap="rnd">
              <a:solidFill>
                <a:schemeClr val="accent4"/>
              </a:solidFill>
              <a:round/>
            </a:ln>
            <a:effectLst/>
          </c:spPr>
          <c:marker>
            <c:symbol val="none"/>
          </c:marker>
          <c:val>
            <c:numRef>
              <c:f>'36　感染症統計'!$B$12:$M$12</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3-9549-4A62-BF04-398DC0EE804A}"/>
            </c:ext>
          </c:extLst>
        </c:ser>
        <c:ser>
          <c:idx val="4"/>
          <c:order val="6"/>
          <c:tx>
            <c:strRef>
              <c:f>'36　感染症統計'!$A$13</c:f>
              <c:strCache>
                <c:ptCount val="1"/>
                <c:pt idx="0">
                  <c:v>2018年</c:v>
                </c:pt>
              </c:strCache>
            </c:strRef>
          </c:tx>
          <c:spPr>
            <a:ln w="28575" cap="rnd">
              <a:solidFill>
                <a:schemeClr val="accent5"/>
              </a:solidFill>
              <a:round/>
            </a:ln>
            <a:effectLst/>
          </c:spPr>
          <c:marker>
            <c:symbol val="none"/>
          </c:marker>
          <c:val>
            <c:numRef>
              <c:f>'36　感染症統計'!$B$13:$M$13</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4-9549-4A62-BF04-398DC0EE804A}"/>
            </c:ext>
          </c:extLst>
        </c:ser>
        <c:dLbls>
          <c:showLegendKey val="0"/>
          <c:showVal val="0"/>
          <c:showCatName val="0"/>
          <c:showSerName val="0"/>
          <c:showPercent val="0"/>
          <c:showBubbleSize val="0"/>
        </c:dLbls>
        <c:marker val="1"/>
        <c:smooth val="0"/>
        <c:axId val="473875992"/>
        <c:axId val="473875208"/>
      </c:lineChart>
      <c:catAx>
        <c:axId val="47387599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208"/>
        <c:crosses val="autoZero"/>
        <c:auto val="1"/>
        <c:lblAlgn val="ctr"/>
        <c:lblOffset val="100"/>
        <c:noMultiLvlLbl val="0"/>
      </c:catAx>
      <c:valAx>
        <c:axId val="473875208"/>
        <c:scaling>
          <c:orientation val="minMax"/>
          <c:max val="140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9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7151596407712806"/>
          <c:y val="0.15416790138811245"/>
          <c:w val="0.12798558763714724"/>
          <c:h val="0.75181348059885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2747074113369755"/>
          <c:y val="5.692857851974642E-2"/>
          <c:w val="0.70100967673797776"/>
          <c:h val="0.62589415129079018"/>
        </c:manualLayout>
      </c:layout>
      <c:lineChart>
        <c:grouping val="standard"/>
        <c:varyColors val="0"/>
        <c:ser>
          <c:idx val="6"/>
          <c:order val="0"/>
          <c:tx>
            <c:strRef>
              <c:f>'36　感染症統計'!$P$7</c:f>
              <c:strCache>
                <c:ptCount val="1"/>
                <c:pt idx="0">
                  <c:v>2024年</c:v>
                </c:pt>
              </c:strCache>
            </c:strRef>
          </c:tx>
          <c:spPr>
            <a:ln w="63500" cap="rnd">
              <a:solidFill>
                <a:srgbClr val="FF0000"/>
              </a:solidFill>
              <a:round/>
            </a:ln>
            <a:effectLst/>
          </c:spPr>
          <c:marker>
            <c:symbol val="none"/>
          </c:marker>
          <c:val>
            <c:numRef>
              <c:f>'36　感染症統計'!$Q$7:$AB$7</c:f>
              <c:numCache>
                <c:formatCode>General</c:formatCode>
                <c:ptCount val="12"/>
                <c:pt idx="0" formatCode="#,##0_ ">
                  <c:v>4</c:v>
                </c:pt>
                <c:pt idx="1">
                  <c:v>4</c:v>
                </c:pt>
                <c:pt idx="2">
                  <c:v>4</c:v>
                </c:pt>
                <c:pt idx="3">
                  <c:v>8</c:v>
                </c:pt>
                <c:pt idx="4">
                  <c:v>1</c:v>
                </c:pt>
                <c:pt idx="5">
                  <c:v>2</c:v>
                </c:pt>
                <c:pt idx="6">
                  <c:v>6</c:v>
                </c:pt>
                <c:pt idx="7">
                  <c:v>21</c:v>
                </c:pt>
                <c:pt idx="8">
                  <c:v>3</c:v>
                </c:pt>
              </c:numCache>
            </c:numRef>
          </c:val>
          <c:smooth val="0"/>
          <c:extLst>
            <c:ext xmlns:c16="http://schemas.microsoft.com/office/drawing/2014/chart" uri="{C3380CC4-5D6E-409C-BE32-E72D297353CC}">
              <c16:uniqueId val="{00000000-691A-4A61-BF12-3A5977548A2F}"/>
            </c:ext>
          </c:extLst>
        </c:ser>
        <c:ser>
          <c:idx val="0"/>
          <c:order val="1"/>
          <c:tx>
            <c:strRef>
              <c:f>'36　感染症統計'!$P$8</c:f>
              <c:strCache>
                <c:ptCount val="1"/>
                <c:pt idx="0">
                  <c:v>2023年</c:v>
                </c:pt>
              </c:strCache>
            </c:strRef>
          </c:tx>
          <c:spPr>
            <a:ln w="28575" cap="rnd">
              <a:solidFill>
                <a:schemeClr val="accent1"/>
              </a:solidFill>
              <a:round/>
            </a:ln>
            <a:effectLst/>
          </c:spPr>
          <c:marker>
            <c:symbol val="none"/>
          </c:marker>
          <c:val>
            <c:numRef>
              <c:f>'36　感染症統計'!$Q$8:$AB$8</c:f>
              <c:numCache>
                <c:formatCode>#,##0_ </c:formatCode>
                <c:ptCount val="12"/>
                <c:pt idx="0" formatCode="General">
                  <c:v>1</c:v>
                </c:pt>
                <c:pt idx="1">
                  <c:v>1</c:v>
                </c:pt>
                <c:pt idx="2">
                  <c:v>4</c:v>
                </c:pt>
                <c:pt idx="3">
                  <c:v>2</c:v>
                </c:pt>
                <c:pt idx="4">
                  <c:v>2</c:v>
                </c:pt>
                <c:pt idx="5">
                  <c:v>7</c:v>
                </c:pt>
                <c:pt idx="6">
                  <c:v>7</c:v>
                </c:pt>
                <c:pt idx="7">
                  <c:v>3</c:v>
                </c:pt>
                <c:pt idx="8">
                  <c:v>1</c:v>
                </c:pt>
                <c:pt idx="9">
                  <c:v>7</c:v>
                </c:pt>
                <c:pt idx="10">
                  <c:v>7</c:v>
                </c:pt>
                <c:pt idx="11" formatCode="General">
                  <c:v>5</c:v>
                </c:pt>
              </c:numCache>
            </c:numRef>
          </c:val>
          <c:smooth val="0"/>
          <c:extLst>
            <c:ext xmlns:c16="http://schemas.microsoft.com/office/drawing/2014/chart" uri="{C3380CC4-5D6E-409C-BE32-E72D297353CC}">
              <c16:uniqueId val="{00000001-0D40-4B2F-8512-1EC6AC1905A3}"/>
            </c:ext>
          </c:extLst>
        </c:ser>
        <c:ser>
          <c:idx val="1"/>
          <c:order val="2"/>
          <c:tx>
            <c:strRef>
              <c:f>'36　感染症統計'!$P$9</c:f>
              <c:strCache>
                <c:ptCount val="1"/>
                <c:pt idx="0">
                  <c:v>2022年</c:v>
                </c:pt>
              </c:strCache>
            </c:strRef>
          </c:tx>
          <c:spPr>
            <a:ln w="28575" cap="rnd">
              <a:solidFill>
                <a:schemeClr val="accent2"/>
              </a:solidFill>
              <a:round/>
            </a:ln>
            <a:effectLst/>
          </c:spPr>
          <c:marker>
            <c:symbol val="none"/>
          </c:marker>
          <c:val>
            <c:numRef>
              <c:f>'36　感染症統計'!$Q$9:$AB$9</c:f>
              <c:numCache>
                <c:formatCode>#,##0_ </c:formatCode>
                <c:ptCount val="12"/>
                <c:pt idx="0" formatCode="General">
                  <c:v>0</c:v>
                </c:pt>
                <c:pt idx="1">
                  <c:v>5</c:v>
                </c:pt>
                <c:pt idx="2">
                  <c:v>4</c:v>
                </c:pt>
                <c:pt idx="3">
                  <c:v>1</c:v>
                </c:pt>
                <c:pt idx="4">
                  <c:v>1</c:v>
                </c:pt>
                <c:pt idx="5">
                  <c:v>1</c:v>
                </c:pt>
                <c:pt idx="6">
                  <c:v>1</c:v>
                </c:pt>
                <c:pt idx="7">
                  <c:v>1</c:v>
                </c:pt>
                <c:pt idx="8" formatCode="General">
                  <c:v>0</c:v>
                </c:pt>
                <c:pt idx="9" formatCode="General">
                  <c:v>0</c:v>
                </c:pt>
                <c:pt idx="10" formatCode="General">
                  <c:v>0</c:v>
                </c:pt>
                <c:pt idx="11" formatCode="General">
                  <c:v>2</c:v>
                </c:pt>
              </c:numCache>
            </c:numRef>
          </c:val>
          <c:smooth val="0"/>
          <c:extLst>
            <c:ext xmlns:c16="http://schemas.microsoft.com/office/drawing/2014/chart" uri="{C3380CC4-5D6E-409C-BE32-E72D297353CC}">
              <c16:uniqueId val="{00000002-0D40-4B2F-8512-1EC6AC1905A3}"/>
            </c:ext>
          </c:extLst>
        </c:ser>
        <c:ser>
          <c:idx val="2"/>
          <c:order val="3"/>
          <c:tx>
            <c:strRef>
              <c:f>'36　感染症統計'!$P$10</c:f>
              <c:strCache>
                <c:ptCount val="1"/>
                <c:pt idx="0">
                  <c:v>2021年</c:v>
                </c:pt>
              </c:strCache>
            </c:strRef>
          </c:tx>
          <c:spPr>
            <a:ln w="28575" cap="rnd">
              <a:solidFill>
                <a:schemeClr val="accent3"/>
              </a:solidFill>
              <a:round/>
            </a:ln>
            <a:effectLst/>
          </c:spPr>
          <c:marker>
            <c:symbol val="none"/>
          </c:marker>
          <c:val>
            <c:numRef>
              <c:f>'36　感染症統計'!$Q$10:$AB$10</c:f>
              <c:numCache>
                <c:formatCode>#,##0_ </c:formatCode>
                <c:ptCount val="12"/>
                <c:pt idx="0">
                  <c:v>1</c:v>
                </c:pt>
                <c:pt idx="1">
                  <c:v>2</c:v>
                </c:pt>
                <c:pt idx="2">
                  <c:v>1</c:v>
                </c:pt>
                <c:pt idx="3">
                  <c:v>0</c:v>
                </c:pt>
                <c:pt idx="4">
                  <c:v>0</c:v>
                </c:pt>
                <c:pt idx="5">
                  <c:v>0</c:v>
                </c:pt>
                <c:pt idx="6">
                  <c:v>1</c:v>
                </c:pt>
                <c:pt idx="7">
                  <c:v>1</c:v>
                </c:pt>
                <c:pt idx="8">
                  <c:v>0</c:v>
                </c:pt>
                <c:pt idx="9">
                  <c:v>1</c:v>
                </c:pt>
                <c:pt idx="10">
                  <c:v>0</c:v>
                </c:pt>
                <c:pt idx="11">
                  <c:v>0</c:v>
                </c:pt>
              </c:numCache>
            </c:numRef>
          </c:val>
          <c:smooth val="0"/>
          <c:extLst>
            <c:ext xmlns:c16="http://schemas.microsoft.com/office/drawing/2014/chart" uri="{C3380CC4-5D6E-409C-BE32-E72D297353CC}">
              <c16:uniqueId val="{00000003-0D40-4B2F-8512-1EC6AC1905A3}"/>
            </c:ext>
          </c:extLst>
        </c:ser>
        <c:ser>
          <c:idx val="3"/>
          <c:order val="4"/>
          <c:tx>
            <c:strRef>
              <c:f>'36　感染症統計'!$P$11</c:f>
              <c:strCache>
                <c:ptCount val="1"/>
                <c:pt idx="0">
                  <c:v>2020年</c:v>
                </c:pt>
              </c:strCache>
            </c:strRef>
          </c:tx>
          <c:spPr>
            <a:ln w="28575" cap="rnd">
              <a:solidFill>
                <a:schemeClr val="accent4"/>
              </a:solidFill>
              <a:round/>
            </a:ln>
            <a:effectLst/>
          </c:spPr>
          <c:marker>
            <c:symbol val="none"/>
          </c:marker>
          <c:val>
            <c:numRef>
              <c:f>'36　感染症統計'!$Q$11:$AB$11</c:f>
              <c:numCache>
                <c:formatCode>#,##0_ </c:formatCode>
                <c:ptCount val="12"/>
                <c:pt idx="0">
                  <c:v>16</c:v>
                </c:pt>
                <c:pt idx="1">
                  <c:v>1</c:v>
                </c:pt>
                <c:pt idx="2">
                  <c:v>19</c:v>
                </c:pt>
                <c:pt idx="3">
                  <c:v>3</c:v>
                </c:pt>
                <c:pt idx="4">
                  <c:v>13</c:v>
                </c:pt>
                <c:pt idx="5">
                  <c:v>1</c:v>
                </c:pt>
                <c:pt idx="6">
                  <c:v>2</c:v>
                </c:pt>
                <c:pt idx="7">
                  <c:v>2</c:v>
                </c:pt>
                <c:pt idx="8">
                  <c:v>0</c:v>
                </c:pt>
                <c:pt idx="9">
                  <c:v>24</c:v>
                </c:pt>
                <c:pt idx="10">
                  <c:v>4</c:v>
                </c:pt>
                <c:pt idx="11">
                  <c:v>2</c:v>
                </c:pt>
              </c:numCache>
            </c:numRef>
          </c:val>
          <c:smooth val="0"/>
          <c:extLst>
            <c:ext xmlns:c16="http://schemas.microsoft.com/office/drawing/2014/chart" uri="{C3380CC4-5D6E-409C-BE32-E72D297353CC}">
              <c16:uniqueId val="{00000004-0D40-4B2F-8512-1EC6AC1905A3}"/>
            </c:ext>
          </c:extLst>
        </c:ser>
        <c:ser>
          <c:idx val="4"/>
          <c:order val="5"/>
          <c:tx>
            <c:strRef>
              <c:f>'36　感染症統計'!$P$12</c:f>
              <c:strCache>
                <c:ptCount val="1"/>
                <c:pt idx="0">
                  <c:v>2019年</c:v>
                </c:pt>
              </c:strCache>
            </c:strRef>
          </c:tx>
          <c:spPr>
            <a:ln w="28575" cap="rnd">
              <a:solidFill>
                <a:schemeClr val="accent5"/>
              </a:solidFill>
              <a:round/>
            </a:ln>
            <a:effectLst/>
          </c:spPr>
          <c:marker>
            <c:symbol val="none"/>
          </c:marker>
          <c:val>
            <c:numRef>
              <c:f>'36　感染症統計'!$Q$12:$AB$12</c:f>
              <c:numCache>
                <c:formatCode>#,##0_ </c:formatCode>
                <c:ptCount val="12"/>
                <c:pt idx="0">
                  <c:v>7</c:v>
                </c:pt>
                <c:pt idx="1">
                  <c:v>7</c:v>
                </c:pt>
                <c:pt idx="2">
                  <c:v>13</c:v>
                </c:pt>
                <c:pt idx="3">
                  <c:v>3</c:v>
                </c:pt>
                <c:pt idx="4">
                  <c:v>8</c:v>
                </c:pt>
                <c:pt idx="5">
                  <c:v>11</c:v>
                </c:pt>
                <c:pt idx="6">
                  <c:v>5</c:v>
                </c:pt>
                <c:pt idx="7">
                  <c:v>11</c:v>
                </c:pt>
                <c:pt idx="8">
                  <c:v>9</c:v>
                </c:pt>
                <c:pt idx="9">
                  <c:v>9</c:v>
                </c:pt>
                <c:pt idx="10">
                  <c:v>20</c:v>
                </c:pt>
                <c:pt idx="11">
                  <c:v>37</c:v>
                </c:pt>
              </c:numCache>
            </c:numRef>
          </c:val>
          <c:smooth val="0"/>
          <c:extLst>
            <c:ext xmlns:c16="http://schemas.microsoft.com/office/drawing/2014/chart" uri="{C3380CC4-5D6E-409C-BE32-E72D297353CC}">
              <c16:uniqueId val="{00000005-0D40-4B2F-8512-1EC6AC1905A3}"/>
            </c:ext>
          </c:extLst>
        </c:ser>
        <c:ser>
          <c:idx val="5"/>
          <c:order val="6"/>
          <c:tx>
            <c:strRef>
              <c:f>'36　感染症統計'!$P$13</c:f>
              <c:strCache>
                <c:ptCount val="1"/>
                <c:pt idx="0">
                  <c:v>2018年</c:v>
                </c:pt>
              </c:strCache>
            </c:strRef>
          </c:tx>
          <c:spPr>
            <a:ln w="28575" cap="rnd">
              <a:solidFill>
                <a:schemeClr val="accent6"/>
              </a:solidFill>
              <a:round/>
            </a:ln>
            <a:effectLst/>
          </c:spPr>
          <c:marker>
            <c:symbol val="none"/>
          </c:marker>
          <c:val>
            <c:numRef>
              <c:f>'36　感染症統計'!$Q$13:$AB$13</c:f>
              <c:numCache>
                <c:formatCode>#,##0_ </c:formatCode>
                <c:ptCount val="12"/>
                <c:pt idx="0">
                  <c:v>9</c:v>
                </c:pt>
                <c:pt idx="1">
                  <c:v>22</c:v>
                </c:pt>
                <c:pt idx="2">
                  <c:v>18</c:v>
                </c:pt>
                <c:pt idx="3">
                  <c:v>9</c:v>
                </c:pt>
                <c:pt idx="4">
                  <c:v>21</c:v>
                </c:pt>
                <c:pt idx="5">
                  <c:v>14</c:v>
                </c:pt>
                <c:pt idx="6">
                  <c:v>6</c:v>
                </c:pt>
                <c:pt idx="7">
                  <c:v>13</c:v>
                </c:pt>
                <c:pt idx="8">
                  <c:v>7</c:v>
                </c:pt>
                <c:pt idx="9">
                  <c:v>81</c:v>
                </c:pt>
                <c:pt idx="10">
                  <c:v>31</c:v>
                </c:pt>
                <c:pt idx="11">
                  <c:v>37</c:v>
                </c:pt>
              </c:numCache>
            </c:numRef>
          </c:val>
          <c:smooth val="0"/>
          <c:extLst>
            <c:ext xmlns:c16="http://schemas.microsoft.com/office/drawing/2014/chart" uri="{C3380CC4-5D6E-409C-BE32-E72D297353CC}">
              <c16:uniqueId val="{00000006-0D40-4B2F-8512-1EC6AC1905A3}"/>
            </c:ext>
          </c:extLst>
        </c:ser>
        <c:dLbls>
          <c:showLegendKey val="0"/>
          <c:showVal val="0"/>
          <c:showCatName val="0"/>
          <c:showSerName val="0"/>
          <c:showPercent val="0"/>
          <c:showBubbleSize val="0"/>
        </c:dLbls>
        <c:smooth val="0"/>
        <c:axId val="473874032"/>
        <c:axId val="473874424"/>
      </c:lineChart>
      <c:catAx>
        <c:axId val="473874032"/>
        <c:scaling>
          <c:orientation val="minMax"/>
        </c:scaling>
        <c:delete val="1"/>
        <c:axPos val="b"/>
        <c:numFmt formatCode="General" sourceLinked="1"/>
        <c:majorTickMark val="none"/>
        <c:minorTickMark val="none"/>
        <c:tickLblPos val="nextTo"/>
        <c:crossAx val="473874424"/>
        <c:crosses val="autoZero"/>
        <c:auto val="0"/>
        <c:lblAlgn val="ctr"/>
        <c:lblOffset val="100"/>
        <c:noMultiLvlLbl val="0"/>
      </c:catAx>
      <c:valAx>
        <c:axId val="473874424"/>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4032"/>
        <c:crosses val="max"/>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5543391131567292"/>
          <c:y val="8.9866993536922485E-2"/>
          <c:w val="0.14456608538169238"/>
          <c:h val="0.78027561298492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sv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gif"/><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76200</xdr:rowOff>
    </xdr:from>
    <xdr:to>
      <xdr:col>6</xdr:col>
      <xdr:colOff>28575</xdr:colOff>
      <xdr:row>29</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37</xdr:row>
      <xdr:rowOff>0</xdr:rowOff>
    </xdr:from>
    <xdr:to>
      <xdr:col>10</xdr:col>
      <xdr:colOff>50165</xdr:colOff>
      <xdr:row>37</xdr:row>
      <xdr:rowOff>12065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278959</xdr:colOff>
      <xdr:row>5</xdr:row>
      <xdr:rowOff>34017</xdr:rowOff>
    </xdr:from>
    <xdr:to>
      <xdr:col>5</xdr:col>
      <xdr:colOff>278168</xdr:colOff>
      <xdr:row>23</xdr:row>
      <xdr:rowOff>88447</xdr:rowOff>
    </xdr:to>
    <xdr:pic>
      <xdr:nvPicPr>
        <xdr:cNvPr id="2" name="図 1">
          <a:extLst>
            <a:ext uri="{FF2B5EF4-FFF2-40B4-BE49-F238E27FC236}">
              <a16:creationId xmlns:a16="http://schemas.microsoft.com/office/drawing/2014/main" id="{A3D657B5-0F95-58D4-68CD-19175126399B}"/>
            </a:ext>
          </a:extLst>
        </xdr:cNvPr>
        <xdr:cNvPicPr>
          <a:picLocks noChangeAspect="1"/>
        </xdr:cNvPicPr>
      </xdr:nvPicPr>
      <xdr:blipFill>
        <a:blip xmlns:r="http://schemas.openxmlformats.org/officeDocument/2006/relationships" r:embed="rId1"/>
        <a:stretch>
          <a:fillRect/>
        </a:stretch>
      </xdr:blipFill>
      <xdr:spPr>
        <a:xfrm>
          <a:off x="278959" y="884463"/>
          <a:ext cx="3863638" cy="3116037"/>
        </a:xfrm>
        <a:prstGeom prst="rect">
          <a:avLst/>
        </a:prstGeom>
      </xdr:spPr>
    </xdr:pic>
    <xdr:clientData/>
  </xdr:twoCellAnchor>
  <xdr:twoCellAnchor editAs="oneCell">
    <xdr:from>
      <xdr:col>6</xdr:col>
      <xdr:colOff>346981</xdr:colOff>
      <xdr:row>5</xdr:row>
      <xdr:rowOff>54429</xdr:rowOff>
    </xdr:from>
    <xdr:to>
      <xdr:col>16</xdr:col>
      <xdr:colOff>202003</xdr:colOff>
      <xdr:row>23</xdr:row>
      <xdr:rowOff>108858</xdr:rowOff>
    </xdr:to>
    <xdr:pic>
      <xdr:nvPicPr>
        <xdr:cNvPr id="3" name="図 2">
          <a:extLst>
            <a:ext uri="{FF2B5EF4-FFF2-40B4-BE49-F238E27FC236}">
              <a16:creationId xmlns:a16="http://schemas.microsoft.com/office/drawing/2014/main" id="{5F18AB80-FC0C-5115-D384-AFAA1F0ADBE2}"/>
            </a:ext>
          </a:extLst>
        </xdr:cNvPr>
        <xdr:cNvPicPr>
          <a:picLocks noChangeAspect="1"/>
        </xdr:cNvPicPr>
      </xdr:nvPicPr>
      <xdr:blipFill>
        <a:blip xmlns:r="http://schemas.openxmlformats.org/officeDocument/2006/relationships" r:embed="rId2"/>
        <a:stretch>
          <a:fillRect/>
        </a:stretch>
      </xdr:blipFill>
      <xdr:spPr>
        <a:xfrm>
          <a:off x="4823731" y="911679"/>
          <a:ext cx="4814826" cy="3116036"/>
        </a:xfrm>
        <a:prstGeom prst="rect">
          <a:avLst/>
        </a:prstGeom>
      </xdr:spPr>
    </xdr:pic>
    <xdr:clientData/>
  </xdr:twoCellAnchor>
  <xdr:twoCellAnchor>
    <xdr:from>
      <xdr:col>0</xdr:col>
      <xdr:colOff>285750</xdr:colOff>
      <xdr:row>24</xdr:row>
      <xdr:rowOff>88447</xdr:rowOff>
    </xdr:from>
    <xdr:to>
      <xdr:col>8</xdr:col>
      <xdr:colOff>13608</xdr:colOff>
      <xdr:row>27</xdr:row>
      <xdr:rowOff>13607</xdr:rowOff>
    </xdr:to>
    <xdr:sp macro="" textlink="">
      <xdr:nvSpPr>
        <xdr:cNvPr id="4" name="テキスト ボックス 3">
          <a:extLst>
            <a:ext uri="{FF2B5EF4-FFF2-40B4-BE49-F238E27FC236}">
              <a16:creationId xmlns:a16="http://schemas.microsoft.com/office/drawing/2014/main" id="{3FB377C3-C2C4-B5FF-A880-C12C8250F3E6}"/>
            </a:ext>
          </a:extLst>
        </xdr:cNvPr>
        <xdr:cNvSpPr txBox="1"/>
      </xdr:nvSpPr>
      <xdr:spPr>
        <a:xfrm>
          <a:off x="285750" y="3320143"/>
          <a:ext cx="4626429" cy="435428"/>
        </a:xfrm>
        <a:prstGeom prst="rect">
          <a:avLst/>
        </a:prstGeom>
        <a:solidFill>
          <a:schemeClr val="lt1"/>
        </a:solidFill>
        <a:ln w="41275" cmpd="sng">
          <a:solidFill>
            <a:srgbClr val="FFB5A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2000" b="1">
              <a:solidFill>
                <a:srgbClr val="FF0000"/>
              </a:solidFill>
            </a:rPr>
            <a:t>ISO22000</a:t>
          </a:r>
          <a:r>
            <a:rPr kumimoji="1" lang="ja-JP" altLang="en-US" sz="2000" b="1">
              <a:solidFill>
                <a:srgbClr val="FF0000"/>
              </a:solidFill>
            </a:rPr>
            <a:t>、</a:t>
          </a:r>
          <a:r>
            <a:rPr kumimoji="1" lang="en-US" altLang="ja-JP" sz="2000" b="1">
              <a:solidFill>
                <a:srgbClr val="FF0000"/>
              </a:solidFill>
            </a:rPr>
            <a:t>FSSC22000</a:t>
          </a:r>
          <a:r>
            <a:rPr kumimoji="1" lang="ja-JP" altLang="en-US" sz="2000" b="1">
              <a:solidFill>
                <a:srgbClr val="FF0000"/>
              </a:solidFill>
            </a:rPr>
            <a:t>、</a:t>
          </a:r>
          <a:r>
            <a:rPr kumimoji="1" lang="en-US" altLang="ja-JP" sz="2000" b="1">
              <a:solidFill>
                <a:srgbClr val="FF0000"/>
              </a:solidFill>
            </a:rPr>
            <a:t>JFS-B</a:t>
          </a:r>
          <a:r>
            <a:rPr kumimoji="1" lang="ja-JP" altLang="en-US" sz="2000" b="1">
              <a:solidFill>
                <a:srgbClr val="FF0000"/>
              </a:solidFill>
            </a:rPr>
            <a:t>の記録は</a:t>
          </a:r>
          <a:r>
            <a:rPr kumimoji="1" lang="en-US" altLang="ja-JP" sz="2000" b="1">
              <a:solidFill>
                <a:srgbClr val="FF0000"/>
              </a:solidFill>
            </a:rPr>
            <a:t>?</a:t>
          </a:r>
          <a:r>
            <a:rPr kumimoji="1" lang="ja-JP" altLang="en-US" sz="2000" b="1">
              <a:solidFill>
                <a:srgbClr val="FF0000"/>
              </a:solidFill>
            </a:rPr>
            <a:t>　</a:t>
          </a:r>
        </a:p>
      </xdr:txBody>
    </xdr:sp>
    <xdr:clientData/>
  </xdr:twoCellAnchor>
  <xdr:twoCellAnchor>
    <xdr:from>
      <xdr:col>7</xdr:col>
      <xdr:colOff>278946</xdr:colOff>
      <xdr:row>22</xdr:row>
      <xdr:rowOff>115661</xdr:rowOff>
    </xdr:from>
    <xdr:to>
      <xdr:col>8</xdr:col>
      <xdr:colOff>102054</xdr:colOff>
      <xdr:row>25</xdr:row>
      <xdr:rowOff>95250</xdr:rowOff>
    </xdr:to>
    <xdr:sp macro="" textlink="">
      <xdr:nvSpPr>
        <xdr:cNvPr id="5" name="矢印: 右 4">
          <a:extLst>
            <a:ext uri="{FF2B5EF4-FFF2-40B4-BE49-F238E27FC236}">
              <a16:creationId xmlns:a16="http://schemas.microsoft.com/office/drawing/2014/main" id="{DB23F8B2-CE37-FD25-8F2E-B50A9082676D}"/>
            </a:ext>
          </a:extLst>
        </xdr:cNvPr>
        <xdr:cNvSpPr/>
      </xdr:nvSpPr>
      <xdr:spPr>
        <a:xfrm rot="16816745">
          <a:off x="4537982" y="3034393"/>
          <a:ext cx="489857" cy="435429"/>
        </a:xfrm>
        <a:prstGeom prst="rightArrow">
          <a:avLst/>
        </a:prstGeom>
        <a:solidFill>
          <a:schemeClr val="accent6">
            <a:lumMod val="40000"/>
            <a:lumOff val="60000"/>
          </a:schemeClr>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8</xdr:col>
      <xdr:colOff>363897</xdr:colOff>
      <xdr:row>19</xdr:row>
      <xdr:rowOff>154305</xdr:rowOff>
    </xdr:from>
    <xdr:to>
      <xdr:col>9</xdr:col>
      <xdr:colOff>187004</xdr:colOff>
      <xdr:row>23</xdr:row>
      <xdr:rowOff>166373</xdr:rowOff>
    </xdr:to>
    <xdr:sp macro="" textlink="">
      <xdr:nvSpPr>
        <xdr:cNvPr id="6" name="矢印: 右 5">
          <a:extLst>
            <a:ext uri="{FF2B5EF4-FFF2-40B4-BE49-F238E27FC236}">
              <a16:creationId xmlns:a16="http://schemas.microsoft.com/office/drawing/2014/main" id="{B9E92B10-7335-4ED1-AAB4-D4A2419AE03D}"/>
            </a:ext>
          </a:extLst>
        </xdr:cNvPr>
        <xdr:cNvSpPr/>
      </xdr:nvSpPr>
      <xdr:spPr>
        <a:xfrm rot="2713094">
          <a:off x="5133970" y="2664053"/>
          <a:ext cx="692425" cy="435429"/>
        </a:xfrm>
        <a:prstGeom prst="rightArrow">
          <a:avLst/>
        </a:prstGeom>
        <a:solidFill>
          <a:schemeClr val="accent6">
            <a:lumMod val="40000"/>
            <a:lumOff val="60000"/>
          </a:schemeClr>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8</xdr:col>
      <xdr:colOff>598714</xdr:colOff>
      <xdr:row>24</xdr:row>
      <xdr:rowOff>40821</xdr:rowOff>
    </xdr:from>
    <xdr:to>
      <xdr:col>20</xdr:col>
      <xdr:colOff>122464</xdr:colOff>
      <xdr:row>28</xdr:row>
      <xdr:rowOff>129266</xdr:rowOff>
    </xdr:to>
    <xdr:sp macro="" textlink="">
      <xdr:nvSpPr>
        <xdr:cNvPr id="7" name="テキスト ボックス 6">
          <a:extLst>
            <a:ext uri="{FF2B5EF4-FFF2-40B4-BE49-F238E27FC236}">
              <a16:creationId xmlns:a16="http://schemas.microsoft.com/office/drawing/2014/main" id="{558444BB-A2AE-4E25-AD7E-B302B57B6A5B}"/>
            </a:ext>
          </a:extLst>
        </xdr:cNvPr>
        <xdr:cNvSpPr txBox="1"/>
      </xdr:nvSpPr>
      <xdr:spPr>
        <a:xfrm>
          <a:off x="5497285" y="3272517"/>
          <a:ext cx="5735411" cy="768803"/>
        </a:xfrm>
        <a:prstGeom prst="rect">
          <a:avLst/>
        </a:prstGeom>
        <a:solidFill>
          <a:schemeClr val="lt1"/>
        </a:solidFill>
        <a:ln w="34925" cmpd="sng">
          <a:solidFill>
            <a:srgbClr val="FFB5A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solidFill>
                <a:srgbClr val="FF0000"/>
              </a:solidFill>
            </a:rPr>
            <a:t>日付バインダーを探し、この辺かな</a:t>
          </a:r>
          <a:r>
            <a:rPr kumimoji="1" lang="en-US" altLang="ja-JP" sz="2000" b="1">
              <a:solidFill>
                <a:srgbClr val="FF0000"/>
              </a:solidFill>
            </a:rPr>
            <a:t>?  </a:t>
          </a:r>
          <a:r>
            <a:rPr kumimoji="1" lang="ja-JP" altLang="en-US" sz="2000" b="1">
              <a:solidFill>
                <a:srgbClr val="FF0000"/>
              </a:solidFill>
            </a:rPr>
            <a:t>ページをめくるがなかなか出てこない。</a:t>
          </a:r>
        </a:p>
      </xdr:txBody>
    </xdr:sp>
    <xdr:clientData/>
  </xdr:twoCellAnchor>
  <xdr:twoCellAnchor>
    <xdr:from>
      <xdr:col>0</xdr:col>
      <xdr:colOff>190500</xdr:colOff>
      <xdr:row>31</xdr:row>
      <xdr:rowOff>156483</xdr:rowOff>
    </xdr:from>
    <xdr:to>
      <xdr:col>7</xdr:col>
      <xdr:colOff>530679</xdr:colOff>
      <xdr:row>34</xdr:row>
      <xdr:rowOff>81643</xdr:rowOff>
    </xdr:to>
    <xdr:sp macro="" textlink="">
      <xdr:nvSpPr>
        <xdr:cNvPr id="8" name="テキスト ボックス 7">
          <a:extLst>
            <a:ext uri="{FF2B5EF4-FFF2-40B4-BE49-F238E27FC236}">
              <a16:creationId xmlns:a16="http://schemas.microsoft.com/office/drawing/2014/main" id="{C4F9F647-DFEE-4B16-BBB0-8DF10C92AC8E}"/>
            </a:ext>
          </a:extLst>
        </xdr:cNvPr>
        <xdr:cNvSpPr txBox="1"/>
      </xdr:nvSpPr>
      <xdr:spPr>
        <a:xfrm>
          <a:off x="190500" y="4578804"/>
          <a:ext cx="4626429" cy="435428"/>
        </a:xfrm>
        <a:prstGeom prst="rect">
          <a:avLst/>
        </a:prstGeom>
        <a:solidFill>
          <a:schemeClr val="lt1"/>
        </a:solidFill>
        <a:ln w="41275" cmpd="sng">
          <a:solidFill>
            <a:srgbClr val="33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2000" b="1">
              <a:solidFill>
                <a:srgbClr val="0070C0"/>
              </a:solidFill>
            </a:rPr>
            <a:t>ISO22000</a:t>
          </a:r>
          <a:r>
            <a:rPr kumimoji="1" lang="ja-JP" altLang="en-US" sz="2000" b="1">
              <a:solidFill>
                <a:srgbClr val="0070C0"/>
              </a:solidFill>
            </a:rPr>
            <a:t>、</a:t>
          </a:r>
          <a:r>
            <a:rPr kumimoji="1" lang="en-US" altLang="ja-JP" sz="2000" b="1">
              <a:solidFill>
                <a:srgbClr val="0070C0"/>
              </a:solidFill>
            </a:rPr>
            <a:t>FSSC22000</a:t>
          </a:r>
          <a:r>
            <a:rPr kumimoji="1" lang="ja-JP" altLang="en-US" sz="2000" b="1">
              <a:solidFill>
                <a:srgbClr val="0070C0"/>
              </a:solidFill>
            </a:rPr>
            <a:t>、</a:t>
          </a:r>
          <a:r>
            <a:rPr kumimoji="1" lang="en-US" altLang="ja-JP" sz="2000" b="1">
              <a:solidFill>
                <a:srgbClr val="0070C0"/>
              </a:solidFill>
            </a:rPr>
            <a:t>JFS-B</a:t>
          </a:r>
          <a:r>
            <a:rPr kumimoji="1" lang="ja-JP" altLang="en-US" sz="2000" b="1">
              <a:solidFill>
                <a:srgbClr val="0070C0"/>
              </a:solidFill>
            </a:rPr>
            <a:t>の記録は</a:t>
          </a:r>
          <a:r>
            <a:rPr kumimoji="1" lang="en-US" altLang="ja-JP" sz="2000" b="1">
              <a:solidFill>
                <a:srgbClr val="0070C0"/>
              </a:solidFill>
            </a:rPr>
            <a:t>?</a:t>
          </a:r>
          <a:r>
            <a:rPr kumimoji="1" lang="ja-JP" altLang="en-US" sz="2000" b="1">
              <a:solidFill>
                <a:srgbClr val="0070C0"/>
              </a:solidFill>
            </a:rPr>
            <a:t>　</a:t>
          </a:r>
        </a:p>
      </xdr:txBody>
    </xdr:sp>
    <xdr:clientData/>
  </xdr:twoCellAnchor>
  <xdr:twoCellAnchor editAs="oneCell">
    <xdr:from>
      <xdr:col>3</xdr:col>
      <xdr:colOff>401411</xdr:colOff>
      <xdr:row>35</xdr:row>
      <xdr:rowOff>142876</xdr:rowOff>
    </xdr:from>
    <xdr:to>
      <xdr:col>5</xdr:col>
      <xdr:colOff>91168</xdr:colOff>
      <xdr:row>41</xdr:row>
      <xdr:rowOff>16330</xdr:rowOff>
    </xdr:to>
    <xdr:pic>
      <xdr:nvPicPr>
        <xdr:cNvPr id="10" name="グラフィックス 9" descr="インターネット 単色塗りつぶし">
          <a:extLst>
            <a:ext uri="{FF2B5EF4-FFF2-40B4-BE49-F238E27FC236}">
              <a16:creationId xmlns:a16="http://schemas.microsoft.com/office/drawing/2014/main" id="{02BC206F-91F6-FFAC-50AD-89506FF75FB4}"/>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041197" y="5245555"/>
          <a:ext cx="914400" cy="914400"/>
        </a:xfrm>
        <a:prstGeom prst="rect">
          <a:avLst/>
        </a:prstGeom>
      </xdr:spPr>
    </xdr:pic>
    <xdr:clientData/>
  </xdr:twoCellAnchor>
  <xdr:twoCellAnchor>
    <xdr:from>
      <xdr:col>5</xdr:col>
      <xdr:colOff>422589</xdr:colOff>
      <xdr:row>37</xdr:row>
      <xdr:rowOff>40053</xdr:rowOff>
    </xdr:from>
    <xdr:to>
      <xdr:col>7</xdr:col>
      <xdr:colOff>564696</xdr:colOff>
      <xdr:row>39</xdr:row>
      <xdr:rowOff>121695</xdr:rowOff>
    </xdr:to>
    <xdr:sp macro="" textlink="">
      <xdr:nvSpPr>
        <xdr:cNvPr id="11" name="矢印: 右 10">
          <a:extLst>
            <a:ext uri="{FF2B5EF4-FFF2-40B4-BE49-F238E27FC236}">
              <a16:creationId xmlns:a16="http://schemas.microsoft.com/office/drawing/2014/main" id="{65628837-2AE1-4658-BB4A-E42EE864FD2B}"/>
            </a:ext>
          </a:extLst>
        </xdr:cNvPr>
        <xdr:cNvSpPr/>
      </xdr:nvSpPr>
      <xdr:spPr>
        <a:xfrm>
          <a:off x="4287018" y="5482910"/>
          <a:ext cx="1366749" cy="435428"/>
        </a:xfrm>
        <a:prstGeom prst="rightArrow">
          <a:avLst/>
        </a:prstGeom>
        <a:solidFill>
          <a:srgbClr val="97FBF9"/>
        </a:solidFill>
        <a:ln>
          <a:solidFill>
            <a:srgbClr val="3399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rgbClr val="0070C0"/>
            </a:solidFill>
          </a:endParaRPr>
        </a:p>
      </xdr:txBody>
    </xdr:sp>
    <xdr:clientData/>
  </xdr:twoCellAnchor>
  <xdr:twoCellAnchor editAs="oneCell">
    <xdr:from>
      <xdr:col>8</xdr:col>
      <xdr:colOff>517071</xdr:colOff>
      <xdr:row>31</xdr:row>
      <xdr:rowOff>88448</xdr:rowOff>
    </xdr:from>
    <xdr:to>
      <xdr:col>20</xdr:col>
      <xdr:colOff>108232</xdr:colOff>
      <xdr:row>47</xdr:row>
      <xdr:rowOff>6804</xdr:rowOff>
    </xdr:to>
    <xdr:pic>
      <xdr:nvPicPr>
        <xdr:cNvPr id="12" name="図 11">
          <a:extLst>
            <a:ext uri="{FF2B5EF4-FFF2-40B4-BE49-F238E27FC236}">
              <a16:creationId xmlns:a16="http://schemas.microsoft.com/office/drawing/2014/main" id="{F7BCEBBE-6EFB-A14B-433F-D4B8E8037D4F}"/>
            </a:ext>
          </a:extLst>
        </xdr:cNvPr>
        <xdr:cNvPicPr>
          <a:picLocks noChangeAspect="1"/>
        </xdr:cNvPicPr>
      </xdr:nvPicPr>
      <xdr:blipFill>
        <a:blip xmlns:r="http://schemas.openxmlformats.org/officeDocument/2006/relationships" r:embed="rId5"/>
        <a:stretch>
          <a:fillRect/>
        </a:stretch>
      </xdr:blipFill>
      <xdr:spPr>
        <a:xfrm>
          <a:off x="6218464" y="4510769"/>
          <a:ext cx="5802822" cy="3034392"/>
        </a:xfrm>
        <a:prstGeom prst="rect">
          <a:avLst/>
        </a:prstGeom>
        <a:effectLst>
          <a:outerShdw blurRad="50800" dist="63500" dir="3300000" algn="tl" rotWithShape="0">
            <a:prstClr val="black">
              <a:alpha val="40000"/>
            </a:prstClr>
          </a:outerShdw>
        </a:effectLst>
      </xdr:spPr>
    </xdr:pic>
    <xdr:clientData/>
  </xdr:twoCellAnchor>
  <xdr:twoCellAnchor editAs="oneCell">
    <xdr:from>
      <xdr:col>4</xdr:col>
      <xdr:colOff>340179</xdr:colOff>
      <xdr:row>5</xdr:row>
      <xdr:rowOff>46147</xdr:rowOff>
    </xdr:from>
    <xdr:to>
      <xdr:col>7</xdr:col>
      <xdr:colOff>404153</xdr:colOff>
      <xdr:row>8</xdr:row>
      <xdr:rowOff>6806</xdr:rowOff>
    </xdr:to>
    <xdr:pic>
      <xdr:nvPicPr>
        <xdr:cNvPr id="13" name="図 12">
          <a:extLst>
            <a:ext uri="{FF2B5EF4-FFF2-40B4-BE49-F238E27FC236}">
              <a16:creationId xmlns:a16="http://schemas.microsoft.com/office/drawing/2014/main" id="{9E1D0CED-EFEC-7E84-672F-1C132A5AA0BC}"/>
            </a:ext>
          </a:extLst>
        </xdr:cNvPr>
        <xdr:cNvPicPr>
          <a:picLocks noChangeAspect="1"/>
        </xdr:cNvPicPr>
      </xdr:nvPicPr>
      <xdr:blipFill>
        <a:blip xmlns:r="http://schemas.openxmlformats.org/officeDocument/2006/relationships" r:embed="rId6"/>
        <a:stretch>
          <a:fillRect/>
        </a:stretch>
      </xdr:blipFill>
      <xdr:spPr>
        <a:xfrm>
          <a:off x="3592286" y="903397"/>
          <a:ext cx="1900938" cy="4709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15552</xdr:colOff>
      <xdr:row>3</xdr:row>
      <xdr:rowOff>217713</xdr:rowOff>
    </xdr:from>
    <xdr:to>
      <xdr:col>13</xdr:col>
      <xdr:colOff>155511</xdr:colOff>
      <xdr:row>18</xdr:row>
      <xdr:rowOff>31102</xdr:rowOff>
    </xdr:to>
    <xdr:pic>
      <xdr:nvPicPr>
        <xdr:cNvPr id="68" name="図 67" descr="感染性胃腸炎患者報告数　直近5シーズン">
          <a:extLst>
            <a:ext uri="{FF2B5EF4-FFF2-40B4-BE49-F238E27FC236}">
              <a16:creationId xmlns:a16="http://schemas.microsoft.com/office/drawing/2014/main" id="{EAB06A17-B98D-460A-70B8-2C9CAD919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56450" y="979713"/>
          <a:ext cx="7355632" cy="2830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487679</xdr:colOff>
      <xdr:row>9</xdr:row>
      <xdr:rowOff>137139</xdr:rowOff>
    </xdr:from>
    <xdr:to>
      <xdr:col>13</xdr:col>
      <xdr:colOff>304800</xdr:colOff>
      <xdr:row>16</xdr:row>
      <xdr:rowOff>68563</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028577" y="1972159"/>
          <a:ext cx="7032794" cy="1128853"/>
          <a:chOff x="15480370" y="3871792"/>
          <a:chExt cx="7209369"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9525" algn="ctr">
            <a:solidFill>
              <a:schemeClr val="tx1"/>
            </a:solidFill>
            <a:prstDash val="sys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a:off x="15480370" y="4470969"/>
            <a:ext cx="7209369" cy="2736"/>
          </a:xfrm>
          <a:prstGeom prst="line">
            <a:avLst/>
          </a:prstGeom>
          <a:noFill/>
          <a:ln w="19050" algn="ctr">
            <a:solidFill>
              <a:srgbClr val="FF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 </a:t>
          </a:r>
          <a:r>
            <a:rPr lang="en-US" altLang="ja-JP" sz="1200" b="1" i="0" u="none" strike="noStrike" baseline="0">
              <a:solidFill>
                <a:srgbClr val="FF0000"/>
              </a:solidFill>
              <a:latin typeface="ＭＳ Ｐゴシック"/>
              <a:ea typeface="ＭＳ Ｐゴシック"/>
            </a:rPr>
            <a:t>1</a:t>
          </a:r>
          <a:r>
            <a:rPr lang="en-US" altLang="ja-JP"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800" b="1" i="0" u="none" strike="noStrike" baseline="0">
              <a:solidFill>
                <a:srgbClr val="FF0000"/>
              </a:solidFill>
              <a:latin typeface="ＭＳ Ｐゴシック"/>
              <a:ea typeface="ＭＳ Ｐゴシック"/>
            </a:rPr>
            <a:t>1</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2.87</a:t>
          </a:r>
          <a:endParaRPr lang="ja-JP" altLang="en-US" sz="2000" b="1" i="0" u="none" strike="noStrike" baseline="0">
            <a:solidFill>
              <a:srgbClr val="FF0000"/>
            </a:solidFill>
            <a:latin typeface="ＭＳ Ｐゴシック"/>
            <a:ea typeface="ＭＳ Ｐゴシック"/>
          </a:endParaRPr>
        </a:p>
        <a:p>
          <a:pPr algn="ctr" rtl="0">
            <a:defRPr sz="1000"/>
          </a:pPr>
          <a:endParaRPr lang="en-US" altLang="ja-JP" sz="1000" b="0" i="0" u="none" strike="noStrike" baseline="0">
            <a:solidFill>
              <a:sysClr val="windowText" lastClr="000000"/>
            </a:solidFill>
            <a:effectLst/>
            <a:latin typeface="+mn-lt"/>
            <a:ea typeface="+mn-ea"/>
            <a:cs typeface="+mn-cs"/>
          </a:endParaRPr>
        </a:p>
        <a:p>
          <a:pPr algn="ctr" rtl="0">
            <a:defRPr sz="1000"/>
          </a:pPr>
          <a:r>
            <a:rPr lang="ja-JP" altLang="en-US"/>
            <a:t> </a:t>
          </a:r>
          <a:endParaRPr lang="ja-JP" altLang="en-US" sz="1000" b="0" i="0" u="none" strike="noStrike" baseline="0">
            <a:solidFill>
              <a:sysClr val="windowText" lastClr="000000"/>
            </a:solidFill>
            <a:effectLst/>
            <a:latin typeface="+mn-lt"/>
            <a:ea typeface="+mn-ea"/>
            <a:cs typeface="+mn-cs"/>
          </a:endParaRP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521836</xdr:colOff>
      <xdr:row>4</xdr:row>
      <xdr:rowOff>101082</xdr:rowOff>
    </xdr:from>
    <xdr:to>
      <xdr:col>12</xdr:col>
      <xdr:colOff>655564</xdr:colOff>
      <xdr:row>8</xdr:row>
      <xdr:rowOff>15734</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8888285" y="1080796"/>
          <a:ext cx="2598565" cy="598897"/>
        </a:xfrm>
        <a:prstGeom prst="borderCallout2">
          <a:avLst>
            <a:gd name="adj1" fmla="val 50645"/>
            <a:gd name="adj2" fmla="val -406"/>
            <a:gd name="adj3" fmla="val 54689"/>
            <a:gd name="adj4" fmla="val -85688"/>
            <a:gd name="adj5" fmla="val 297165"/>
            <a:gd name="adj6" fmla="val -136151"/>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ノロウイルス今週のニュース</a:t>
          </a:r>
        </a:p>
        <a:p>
          <a:pPr algn="l" rtl="0">
            <a:defRPr sz="1000"/>
          </a:pPr>
          <a:r>
            <a:rPr lang="ja-JP" altLang="en-US" sz="1400" b="1" i="0" u="none" strike="noStrike" baseline="0">
              <a:solidFill>
                <a:srgbClr val="FF0000"/>
              </a:solidFill>
              <a:latin typeface="ＭＳ Ｐゴシック"/>
              <a:ea typeface="ＭＳ Ｐゴシック"/>
            </a:rPr>
            <a:t>今週ですが、</a:t>
          </a:r>
          <a:r>
            <a:rPr lang="ja-JP" altLang="en-US" sz="1600" b="1" i="0" u="none" strike="noStrike" baseline="0">
              <a:solidFill>
                <a:srgbClr val="FF0000"/>
              </a:solidFill>
              <a:latin typeface="ＭＳ Ｐゴシック"/>
              <a:ea typeface="ＭＳ Ｐゴシック"/>
            </a:rPr>
            <a:t>全国で</a:t>
          </a:r>
          <a:r>
            <a:rPr lang="en-US" altLang="ja-JP" sz="1600" b="1" i="0" u="none" strike="noStrike" baseline="0">
              <a:solidFill>
                <a:srgbClr val="FF0000"/>
              </a:solidFill>
              <a:latin typeface="ＭＳ Ｐゴシック"/>
              <a:ea typeface="ＭＳ Ｐゴシック"/>
            </a:rPr>
            <a:t>2</a:t>
          </a:r>
          <a:r>
            <a:rPr lang="ja-JP" altLang="en-US" sz="1600" b="1" i="0" u="none" strike="noStrike" baseline="0">
              <a:solidFill>
                <a:srgbClr val="FF0000"/>
              </a:solidFill>
              <a:latin typeface="ＭＳ Ｐゴシック"/>
              <a:ea typeface="ＭＳ Ｐゴシック"/>
            </a:rPr>
            <a:t>件</a:t>
          </a:r>
          <a:endParaRPr lang="en-US" altLang="ja-JP" sz="1600" b="1" i="0" u="none" strike="noStrike" baseline="0">
            <a:solidFill>
              <a:srgbClr val="FF0000"/>
            </a:solidFill>
            <a:latin typeface="ＭＳ Ｐゴシック"/>
            <a:ea typeface="ＭＳ Ｐゴシック"/>
          </a:endParaRPr>
        </a:p>
      </xdr:txBody>
    </xdr:sp>
    <xdr:clientData/>
  </xdr:twoCellAnchor>
  <xdr:twoCellAnchor>
    <xdr:from>
      <xdr:col>7</xdr:col>
      <xdr:colOff>647212</xdr:colOff>
      <xdr:row>13</xdr:row>
      <xdr:rowOff>169204</xdr:rowOff>
    </xdr:from>
    <xdr:to>
      <xdr:col>7</xdr:col>
      <xdr:colOff>973168</xdr:colOff>
      <xdr:row>15</xdr:row>
      <xdr:rowOff>138723</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5188110" y="2688469"/>
          <a:ext cx="325956" cy="311642"/>
        </a:xfrm>
        <a:prstGeom prst="ellipse">
          <a:avLst/>
        </a:prstGeom>
        <a:noFill/>
        <a:ln w="25400" algn="ctr">
          <a:solidFill>
            <a:srgbClr val="000000"/>
          </a:solidFill>
          <a:round/>
          <a:headEnd/>
          <a:tailEnd/>
        </a:ln>
      </xdr:spPr>
    </xdr:sp>
    <xdr:clientData/>
  </xdr:twoCellAnchor>
  <xdr:twoCellAnchor editAs="oneCell">
    <xdr:from>
      <xdr:col>4</xdr:col>
      <xdr:colOff>0</xdr:colOff>
      <xdr:row>69</xdr:row>
      <xdr:rowOff>0</xdr:rowOff>
    </xdr:from>
    <xdr:to>
      <xdr:col>4</xdr:col>
      <xdr:colOff>45720</xdr:colOff>
      <xdr:row>69</xdr:row>
      <xdr:rowOff>7620</xdr:rowOff>
    </xdr:to>
    <xdr:pic>
      <xdr:nvPicPr>
        <xdr:cNvPr id="18" name="図 17">
          <a:extLst>
            <a:ext uri="{FF2B5EF4-FFF2-40B4-BE49-F238E27FC236}">
              <a16:creationId xmlns:a16="http://schemas.microsoft.com/office/drawing/2014/main" id="{7CB4DA9F-1B04-4EF3-99C7-A9090BC270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9" name="図 18">
          <a:extLst>
            <a:ext uri="{FF2B5EF4-FFF2-40B4-BE49-F238E27FC236}">
              <a16:creationId xmlns:a16="http://schemas.microsoft.com/office/drawing/2014/main" id="{208194EA-FBC2-4047-BA77-494FAAF342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0" name="図 19">
          <a:extLst>
            <a:ext uri="{FF2B5EF4-FFF2-40B4-BE49-F238E27FC236}">
              <a16:creationId xmlns:a16="http://schemas.microsoft.com/office/drawing/2014/main" id="{03D950EE-8196-4739-AF66-F13AF36FDA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1" name="図 20">
          <a:extLst>
            <a:ext uri="{FF2B5EF4-FFF2-40B4-BE49-F238E27FC236}">
              <a16:creationId xmlns:a16="http://schemas.microsoft.com/office/drawing/2014/main" id="{491353A3-CC01-4949-85EC-1A0A640F52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2" name="図 21">
          <a:extLst>
            <a:ext uri="{FF2B5EF4-FFF2-40B4-BE49-F238E27FC236}">
              <a16:creationId xmlns:a16="http://schemas.microsoft.com/office/drawing/2014/main" id="{5569E63F-0160-4666-AC52-18244311A7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3" name="図 22">
          <a:extLst>
            <a:ext uri="{FF2B5EF4-FFF2-40B4-BE49-F238E27FC236}">
              <a16:creationId xmlns:a16="http://schemas.microsoft.com/office/drawing/2014/main" id="{345405F4-606A-4911-AA46-B9ED0E802C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4" name="図 23">
          <a:extLst>
            <a:ext uri="{FF2B5EF4-FFF2-40B4-BE49-F238E27FC236}">
              <a16:creationId xmlns:a16="http://schemas.microsoft.com/office/drawing/2014/main" id="{F57B54D6-02C2-4AE7-8292-4CE19FD8C1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 name="図 1">
          <a:extLst>
            <a:ext uri="{FF2B5EF4-FFF2-40B4-BE49-F238E27FC236}">
              <a16:creationId xmlns:a16="http://schemas.microsoft.com/office/drawing/2014/main" id="{2D16E8F2-B1AD-4ED1-A4D3-960FAA393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4" name="図 13">
          <a:extLst>
            <a:ext uri="{FF2B5EF4-FFF2-40B4-BE49-F238E27FC236}">
              <a16:creationId xmlns:a16="http://schemas.microsoft.com/office/drawing/2014/main" id="{EB21ACAE-943D-4A31-B7F1-62A0BD139E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5" name="図 14">
          <a:extLst>
            <a:ext uri="{FF2B5EF4-FFF2-40B4-BE49-F238E27FC236}">
              <a16:creationId xmlns:a16="http://schemas.microsoft.com/office/drawing/2014/main" id="{FA10BB8C-BD8E-49FD-9A13-7E128D1B19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7" name="図 16">
          <a:extLst>
            <a:ext uri="{FF2B5EF4-FFF2-40B4-BE49-F238E27FC236}">
              <a16:creationId xmlns:a16="http://schemas.microsoft.com/office/drawing/2014/main" id="{AD2D2AB9-000A-4AEE-BBBE-31967CB0F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5" name="図 24">
          <a:extLst>
            <a:ext uri="{FF2B5EF4-FFF2-40B4-BE49-F238E27FC236}">
              <a16:creationId xmlns:a16="http://schemas.microsoft.com/office/drawing/2014/main" id="{ED1C992E-D8CA-4418-ADCA-2F0D75A5A6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6" name="図 25">
          <a:extLst>
            <a:ext uri="{FF2B5EF4-FFF2-40B4-BE49-F238E27FC236}">
              <a16:creationId xmlns:a16="http://schemas.microsoft.com/office/drawing/2014/main" id="{794C03DF-CB0A-4E11-BA7A-EFA43DEF51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7" name="図 26">
          <a:extLst>
            <a:ext uri="{FF2B5EF4-FFF2-40B4-BE49-F238E27FC236}">
              <a16:creationId xmlns:a16="http://schemas.microsoft.com/office/drawing/2014/main" id="{1A2A6859-F065-411F-86FE-D677A0895D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754380</xdr:colOff>
      <xdr:row>21</xdr:row>
      <xdr:rowOff>99060</xdr:rowOff>
    </xdr:from>
    <xdr:to>
      <xdr:col>10</xdr:col>
      <xdr:colOff>205740</xdr:colOff>
      <xdr:row>21</xdr:row>
      <xdr:rowOff>365760</xdr:rowOff>
    </xdr:to>
    <xdr:sp macro="" textlink="">
      <xdr:nvSpPr>
        <xdr:cNvPr id="30" name="テキスト ボックス 29">
          <a:extLst>
            <a:ext uri="{FF2B5EF4-FFF2-40B4-BE49-F238E27FC236}">
              <a16:creationId xmlns:a16="http://schemas.microsoft.com/office/drawing/2014/main" id="{02C65A6D-3A04-947A-2B56-E9ECE88156A7}"/>
            </a:ext>
          </a:extLst>
        </xdr:cNvPr>
        <xdr:cNvSpPr txBox="1"/>
      </xdr:nvSpPr>
      <xdr:spPr>
        <a:xfrm>
          <a:off x="8008620" y="4716780"/>
          <a:ext cx="556260" cy="2667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先週</a:t>
          </a:r>
        </a:p>
      </xdr:txBody>
    </xdr:sp>
    <xdr:clientData/>
  </xdr:twoCellAnchor>
  <xdr:twoCellAnchor>
    <xdr:from>
      <xdr:col>10</xdr:col>
      <xdr:colOff>259080</xdr:colOff>
      <xdr:row>21</xdr:row>
      <xdr:rowOff>106680</xdr:rowOff>
    </xdr:from>
    <xdr:to>
      <xdr:col>10</xdr:col>
      <xdr:colOff>838200</xdr:colOff>
      <xdr:row>21</xdr:row>
      <xdr:rowOff>373380</xdr:rowOff>
    </xdr:to>
    <xdr:sp macro="" textlink="">
      <xdr:nvSpPr>
        <xdr:cNvPr id="33" name="テキスト ボックス 32">
          <a:extLst>
            <a:ext uri="{FF2B5EF4-FFF2-40B4-BE49-F238E27FC236}">
              <a16:creationId xmlns:a16="http://schemas.microsoft.com/office/drawing/2014/main" id="{67036CB7-03DF-4E83-9651-8F18F051F9E9}"/>
            </a:ext>
          </a:extLst>
        </xdr:cNvPr>
        <xdr:cNvSpPr txBox="1"/>
      </xdr:nvSpPr>
      <xdr:spPr>
        <a:xfrm>
          <a:off x="8618220" y="4724400"/>
          <a:ext cx="579120" cy="266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今週</a:t>
          </a:r>
        </a:p>
      </xdr:txBody>
    </xdr:sp>
    <xdr:clientData/>
  </xdr:twoCellAnchor>
  <xdr:twoCellAnchor editAs="oneCell">
    <xdr:from>
      <xdr:col>4</xdr:col>
      <xdr:colOff>0</xdr:colOff>
      <xdr:row>23</xdr:row>
      <xdr:rowOff>0</xdr:rowOff>
    </xdr:from>
    <xdr:to>
      <xdr:col>4</xdr:col>
      <xdr:colOff>45720</xdr:colOff>
      <xdr:row>23</xdr:row>
      <xdr:rowOff>7620</xdr:rowOff>
    </xdr:to>
    <xdr:pic>
      <xdr:nvPicPr>
        <xdr:cNvPr id="38" name="図 37">
          <a:extLst>
            <a:ext uri="{FF2B5EF4-FFF2-40B4-BE49-F238E27FC236}">
              <a16:creationId xmlns:a16="http://schemas.microsoft.com/office/drawing/2014/main" id="{E3FB0C9B-4FA0-4EFC-998B-3EAA57465F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39" name="図 38">
          <a:extLst>
            <a:ext uri="{FF2B5EF4-FFF2-40B4-BE49-F238E27FC236}">
              <a16:creationId xmlns:a16="http://schemas.microsoft.com/office/drawing/2014/main" id="{A58AF400-0AD0-4B90-8751-2BB14F0D0D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358588</xdr:colOff>
      <xdr:row>36</xdr:row>
      <xdr:rowOff>769470</xdr:rowOff>
    </xdr:from>
    <xdr:to>
      <xdr:col>3</xdr:col>
      <xdr:colOff>404308</xdr:colOff>
      <xdr:row>36</xdr:row>
      <xdr:rowOff>777090</xdr:rowOff>
    </xdr:to>
    <xdr:pic>
      <xdr:nvPicPr>
        <xdr:cNvPr id="40" name="図 39">
          <a:extLst>
            <a:ext uri="{FF2B5EF4-FFF2-40B4-BE49-F238E27FC236}">
              <a16:creationId xmlns:a16="http://schemas.microsoft.com/office/drawing/2014/main" id="{04C67915-B922-49AF-8C6B-F06F7F1DD5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45720</xdr:colOff>
      <xdr:row>47</xdr:row>
      <xdr:rowOff>7620</xdr:rowOff>
    </xdr:to>
    <xdr:pic>
      <xdr:nvPicPr>
        <xdr:cNvPr id="41" name="図 40">
          <a:extLst>
            <a:ext uri="{FF2B5EF4-FFF2-40B4-BE49-F238E27FC236}">
              <a16:creationId xmlns:a16="http://schemas.microsoft.com/office/drawing/2014/main" id="{2DB09E40-B22F-4534-B9A7-518A5BA941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4</xdr:col>
      <xdr:colOff>45720</xdr:colOff>
      <xdr:row>53</xdr:row>
      <xdr:rowOff>7620</xdr:rowOff>
    </xdr:to>
    <xdr:pic>
      <xdr:nvPicPr>
        <xdr:cNvPr id="42" name="図 41">
          <a:extLst>
            <a:ext uri="{FF2B5EF4-FFF2-40B4-BE49-F238E27FC236}">
              <a16:creationId xmlns:a16="http://schemas.microsoft.com/office/drawing/2014/main" id="{A95777CC-1965-4058-BB35-71304C7A1C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45720</xdr:colOff>
      <xdr:row>58</xdr:row>
      <xdr:rowOff>7620</xdr:rowOff>
    </xdr:to>
    <xdr:pic>
      <xdr:nvPicPr>
        <xdr:cNvPr id="43" name="図 42">
          <a:extLst>
            <a:ext uri="{FF2B5EF4-FFF2-40B4-BE49-F238E27FC236}">
              <a16:creationId xmlns:a16="http://schemas.microsoft.com/office/drawing/2014/main" id="{43B6D77D-722F-4EC9-BDA6-CD7177E76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45720</xdr:colOff>
      <xdr:row>62</xdr:row>
      <xdr:rowOff>7620</xdr:rowOff>
    </xdr:to>
    <xdr:pic>
      <xdr:nvPicPr>
        <xdr:cNvPr id="44" name="図 43">
          <a:extLst>
            <a:ext uri="{FF2B5EF4-FFF2-40B4-BE49-F238E27FC236}">
              <a16:creationId xmlns:a16="http://schemas.microsoft.com/office/drawing/2014/main" id="{3D4C9275-4456-408F-BED5-D9FE53D025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358588</xdr:colOff>
      <xdr:row>37</xdr:row>
      <xdr:rowOff>769470</xdr:rowOff>
    </xdr:from>
    <xdr:ext cx="45720" cy="7620"/>
    <xdr:pic>
      <xdr:nvPicPr>
        <xdr:cNvPr id="13" name="図 12">
          <a:extLst>
            <a:ext uri="{FF2B5EF4-FFF2-40B4-BE49-F238E27FC236}">
              <a16:creationId xmlns:a16="http://schemas.microsoft.com/office/drawing/2014/main" id="{3A57D59B-9D89-4363-ADBA-8B29E9CE43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31" name="図 30">
          <a:extLst>
            <a:ext uri="{FF2B5EF4-FFF2-40B4-BE49-F238E27FC236}">
              <a16:creationId xmlns:a16="http://schemas.microsoft.com/office/drawing/2014/main" id="{19505261-9274-4683-A4D4-4D389E04B0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16" name="図 15">
          <a:extLst>
            <a:ext uri="{FF2B5EF4-FFF2-40B4-BE49-F238E27FC236}">
              <a16:creationId xmlns:a16="http://schemas.microsoft.com/office/drawing/2014/main" id="{61747D7D-116A-4685-A7F4-5A4B34D578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28" name="図 27">
          <a:extLst>
            <a:ext uri="{FF2B5EF4-FFF2-40B4-BE49-F238E27FC236}">
              <a16:creationId xmlns:a16="http://schemas.microsoft.com/office/drawing/2014/main" id="{9C89F63A-0C2D-44CC-9D80-4142F0170C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31104</xdr:colOff>
      <xdr:row>2</xdr:row>
      <xdr:rowOff>7776</xdr:rowOff>
    </xdr:from>
    <xdr:to>
      <xdr:col>6</xdr:col>
      <xdr:colOff>759252</xdr:colOff>
      <xdr:row>16</xdr:row>
      <xdr:rowOff>54429</xdr:rowOff>
    </xdr:to>
    <xdr:pic>
      <xdr:nvPicPr>
        <xdr:cNvPr id="34" name="図 33">
          <a:extLst>
            <a:ext uri="{FF2B5EF4-FFF2-40B4-BE49-F238E27FC236}">
              <a16:creationId xmlns:a16="http://schemas.microsoft.com/office/drawing/2014/main" id="{A1717D02-8048-202A-4F90-0904660B82BA}"/>
            </a:ext>
          </a:extLst>
        </xdr:cNvPr>
        <xdr:cNvPicPr>
          <a:picLocks noChangeAspect="1"/>
        </xdr:cNvPicPr>
      </xdr:nvPicPr>
      <xdr:blipFill>
        <a:blip xmlns:r="http://schemas.openxmlformats.org/officeDocument/2006/relationships" r:embed="rId3"/>
        <a:stretch>
          <a:fillRect/>
        </a:stretch>
      </xdr:blipFill>
      <xdr:spPr>
        <a:xfrm>
          <a:off x="2892492" y="552062"/>
          <a:ext cx="1630107" cy="2534816"/>
        </a:xfrm>
        <a:prstGeom prst="rect">
          <a:avLst/>
        </a:prstGeom>
      </xdr:spPr>
    </xdr:pic>
    <xdr:clientData/>
  </xdr:twoCellAnchor>
  <xdr:twoCellAnchor editAs="oneCell">
    <xdr:from>
      <xdr:col>0</xdr:col>
      <xdr:colOff>0</xdr:colOff>
      <xdr:row>2</xdr:row>
      <xdr:rowOff>0</xdr:rowOff>
    </xdr:from>
    <xdr:to>
      <xdr:col>3</xdr:col>
      <xdr:colOff>144985</xdr:colOff>
      <xdr:row>16</xdr:row>
      <xdr:rowOff>46653</xdr:rowOff>
    </xdr:to>
    <xdr:pic>
      <xdr:nvPicPr>
        <xdr:cNvPr id="32" name="図 31">
          <a:extLst>
            <a:ext uri="{FF2B5EF4-FFF2-40B4-BE49-F238E27FC236}">
              <a16:creationId xmlns:a16="http://schemas.microsoft.com/office/drawing/2014/main" id="{C3D14574-F121-4AE6-98D0-B285B57F1835}"/>
            </a:ext>
          </a:extLst>
        </xdr:cNvPr>
        <xdr:cNvPicPr>
          <a:picLocks noChangeAspect="1"/>
        </xdr:cNvPicPr>
      </xdr:nvPicPr>
      <xdr:blipFill>
        <a:blip xmlns:r="http://schemas.openxmlformats.org/officeDocument/2006/relationships" r:embed="rId3"/>
        <a:stretch>
          <a:fillRect/>
        </a:stretch>
      </xdr:blipFill>
      <xdr:spPr>
        <a:xfrm>
          <a:off x="0" y="544286"/>
          <a:ext cx="1630107" cy="2534816"/>
        </a:xfrm>
        <a:prstGeom prst="rect">
          <a:avLst/>
        </a:prstGeom>
      </xdr:spPr>
    </xdr:pic>
    <xdr:clientData/>
  </xdr:twoCellAnchor>
  <xdr:oneCellAnchor>
    <xdr:from>
      <xdr:col>5</xdr:col>
      <xdr:colOff>0</xdr:colOff>
      <xdr:row>69</xdr:row>
      <xdr:rowOff>0</xdr:rowOff>
    </xdr:from>
    <xdr:ext cx="45720" cy="7620"/>
    <xdr:pic>
      <xdr:nvPicPr>
        <xdr:cNvPr id="29" name="図 28">
          <a:extLst>
            <a:ext uri="{FF2B5EF4-FFF2-40B4-BE49-F238E27FC236}">
              <a16:creationId xmlns:a16="http://schemas.microsoft.com/office/drawing/2014/main" id="{550164BA-3ABC-42ED-ACC9-07CCFCD522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36" name="図 35">
          <a:extLst>
            <a:ext uri="{FF2B5EF4-FFF2-40B4-BE49-F238E27FC236}">
              <a16:creationId xmlns:a16="http://schemas.microsoft.com/office/drawing/2014/main" id="{6BC65310-B27F-47DF-B66F-64F6801BB3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37" name="図 36">
          <a:extLst>
            <a:ext uri="{FF2B5EF4-FFF2-40B4-BE49-F238E27FC236}">
              <a16:creationId xmlns:a16="http://schemas.microsoft.com/office/drawing/2014/main" id="{E929A0B5-F69C-4E61-B5FA-8E334F8624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5" name="図 44">
          <a:extLst>
            <a:ext uri="{FF2B5EF4-FFF2-40B4-BE49-F238E27FC236}">
              <a16:creationId xmlns:a16="http://schemas.microsoft.com/office/drawing/2014/main" id="{14787536-E9EF-4D09-BA30-21AE684BC8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6" name="図 45">
          <a:extLst>
            <a:ext uri="{FF2B5EF4-FFF2-40B4-BE49-F238E27FC236}">
              <a16:creationId xmlns:a16="http://schemas.microsoft.com/office/drawing/2014/main" id="{0D5CCC66-B548-436F-A91E-71C5A4ED00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7" name="図 46">
          <a:extLst>
            <a:ext uri="{FF2B5EF4-FFF2-40B4-BE49-F238E27FC236}">
              <a16:creationId xmlns:a16="http://schemas.microsoft.com/office/drawing/2014/main" id="{E9879E01-A516-4DD7-A429-1550EA472E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8" name="図 47">
          <a:extLst>
            <a:ext uri="{FF2B5EF4-FFF2-40B4-BE49-F238E27FC236}">
              <a16:creationId xmlns:a16="http://schemas.microsoft.com/office/drawing/2014/main" id="{2E8073A6-461F-4E74-9E49-3DE037F703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9" name="図 48">
          <a:extLst>
            <a:ext uri="{FF2B5EF4-FFF2-40B4-BE49-F238E27FC236}">
              <a16:creationId xmlns:a16="http://schemas.microsoft.com/office/drawing/2014/main" id="{D46EFE26-25A4-4C83-B258-BF35C22825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0" name="図 49">
          <a:extLst>
            <a:ext uri="{FF2B5EF4-FFF2-40B4-BE49-F238E27FC236}">
              <a16:creationId xmlns:a16="http://schemas.microsoft.com/office/drawing/2014/main" id="{B3508170-2062-4442-936E-5B534BAEBF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1" name="図 50">
          <a:extLst>
            <a:ext uri="{FF2B5EF4-FFF2-40B4-BE49-F238E27FC236}">
              <a16:creationId xmlns:a16="http://schemas.microsoft.com/office/drawing/2014/main" id="{6CF1EC18-9141-4F73-85CD-48E5020308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2" name="図 51">
          <a:extLst>
            <a:ext uri="{FF2B5EF4-FFF2-40B4-BE49-F238E27FC236}">
              <a16:creationId xmlns:a16="http://schemas.microsoft.com/office/drawing/2014/main" id="{095E9CCD-D5B8-4874-8C78-503938BAA8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3" name="図 52">
          <a:extLst>
            <a:ext uri="{FF2B5EF4-FFF2-40B4-BE49-F238E27FC236}">
              <a16:creationId xmlns:a16="http://schemas.microsoft.com/office/drawing/2014/main" id="{C89B616C-DADF-4297-AD41-06B1D20DEF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4" name="図 53">
          <a:extLst>
            <a:ext uri="{FF2B5EF4-FFF2-40B4-BE49-F238E27FC236}">
              <a16:creationId xmlns:a16="http://schemas.microsoft.com/office/drawing/2014/main" id="{3EE27F0B-D664-4FB8-BB1E-B6CD6E6B10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5" name="図 54">
          <a:extLst>
            <a:ext uri="{FF2B5EF4-FFF2-40B4-BE49-F238E27FC236}">
              <a16:creationId xmlns:a16="http://schemas.microsoft.com/office/drawing/2014/main" id="{5E297243-3668-4492-8EBD-0807F933FA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23</xdr:row>
      <xdr:rowOff>0</xdr:rowOff>
    </xdr:from>
    <xdr:ext cx="45720" cy="7620"/>
    <xdr:pic>
      <xdr:nvPicPr>
        <xdr:cNvPr id="56" name="図 55">
          <a:extLst>
            <a:ext uri="{FF2B5EF4-FFF2-40B4-BE49-F238E27FC236}">
              <a16:creationId xmlns:a16="http://schemas.microsoft.com/office/drawing/2014/main" id="{4E7C3126-0B62-4493-89E6-AD2477DFF9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617375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29</xdr:row>
      <xdr:rowOff>0</xdr:rowOff>
    </xdr:from>
    <xdr:ext cx="45720" cy="7620"/>
    <xdr:pic>
      <xdr:nvPicPr>
        <xdr:cNvPr id="57" name="図 56">
          <a:extLst>
            <a:ext uri="{FF2B5EF4-FFF2-40B4-BE49-F238E27FC236}">
              <a16:creationId xmlns:a16="http://schemas.microsoft.com/office/drawing/2014/main" id="{D2CFD870-3759-4F4C-9219-37ED77F895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1233973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xdr:row>
      <xdr:rowOff>0</xdr:rowOff>
    </xdr:from>
    <xdr:ext cx="45720" cy="7620"/>
    <xdr:pic>
      <xdr:nvPicPr>
        <xdr:cNvPr id="58" name="図 57">
          <a:extLst>
            <a:ext uri="{FF2B5EF4-FFF2-40B4-BE49-F238E27FC236}">
              <a16:creationId xmlns:a16="http://schemas.microsoft.com/office/drawing/2014/main" id="{AEA3E453-ADD2-42A7-8C64-B923F641FD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30689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53</xdr:row>
      <xdr:rowOff>0</xdr:rowOff>
    </xdr:from>
    <xdr:ext cx="45720" cy="7620"/>
    <xdr:pic>
      <xdr:nvPicPr>
        <xdr:cNvPr id="59" name="図 58">
          <a:extLst>
            <a:ext uri="{FF2B5EF4-FFF2-40B4-BE49-F238E27FC236}">
              <a16:creationId xmlns:a16="http://schemas.microsoft.com/office/drawing/2014/main" id="{6DD7DCF5-0544-4E1A-B630-0854DD6BB2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3663042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58</xdr:row>
      <xdr:rowOff>0</xdr:rowOff>
    </xdr:from>
    <xdr:ext cx="45720" cy="7620"/>
    <xdr:pic>
      <xdr:nvPicPr>
        <xdr:cNvPr id="60" name="図 59">
          <a:extLst>
            <a:ext uri="{FF2B5EF4-FFF2-40B4-BE49-F238E27FC236}">
              <a16:creationId xmlns:a16="http://schemas.microsoft.com/office/drawing/2014/main" id="{51A6C239-A701-492B-9F69-EBDD546731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4107024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62</xdr:row>
      <xdr:rowOff>0</xdr:rowOff>
    </xdr:from>
    <xdr:ext cx="45720" cy="7620"/>
    <xdr:pic>
      <xdr:nvPicPr>
        <xdr:cNvPr id="61" name="図 60">
          <a:extLst>
            <a:ext uri="{FF2B5EF4-FFF2-40B4-BE49-F238E27FC236}">
              <a16:creationId xmlns:a16="http://schemas.microsoft.com/office/drawing/2014/main" id="{52C3E77E-D8CE-4350-BBA6-BC860DD576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44996878"/>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35" name="図 34">
          <a:extLst>
            <a:ext uri="{FF2B5EF4-FFF2-40B4-BE49-F238E27FC236}">
              <a16:creationId xmlns:a16="http://schemas.microsoft.com/office/drawing/2014/main" id="{137CC7FA-74FC-4A04-B4ED-2727715BF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2" name="図 61">
          <a:extLst>
            <a:ext uri="{FF2B5EF4-FFF2-40B4-BE49-F238E27FC236}">
              <a16:creationId xmlns:a16="http://schemas.microsoft.com/office/drawing/2014/main" id="{4C979020-6F78-4D09-A475-315DC152C5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3" name="図 62">
          <a:extLst>
            <a:ext uri="{FF2B5EF4-FFF2-40B4-BE49-F238E27FC236}">
              <a16:creationId xmlns:a16="http://schemas.microsoft.com/office/drawing/2014/main" id="{73FE766B-A692-4AC4-8BE0-FB1DC08DB2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4" name="図 63">
          <a:extLst>
            <a:ext uri="{FF2B5EF4-FFF2-40B4-BE49-F238E27FC236}">
              <a16:creationId xmlns:a16="http://schemas.microsoft.com/office/drawing/2014/main" id="{1F246A63-6116-4096-91D3-F4FB859B91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5" name="図 64">
          <a:extLst>
            <a:ext uri="{FF2B5EF4-FFF2-40B4-BE49-F238E27FC236}">
              <a16:creationId xmlns:a16="http://schemas.microsoft.com/office/drawing/2014/main" id="{CC12C8E7-31DB-4814-9321-B9C28571E4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7" name="図 66">
          <a:extLst>
            <a:ext uri="{FF2B5EF4-FFF2-40B4-BE49-F238E27FC236}">
              <a16:creationId xmlns:a16="http://schemas.microsoft.com/office/drawing/2014/main" id="{EE352F92-3108-42C2-B197-E8BB3D68B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5</xdr:col>
      <xdr:colOff>266700</xdr:colOff>
      <xdr:row>7</xdr:row>
      <xdr:rowOff>38100</xdr:rowOff>
    </xdr:from>
    <xdr:to>
      <xdr:col>6</xdr:col>
      <xdr:colOff>495300</xdr:colOff>
      <xdr:row>10</xdr:row>
      <xdr:rowOff>114300</xdr:rowOff>
    </xdr:to>
    <xdr:sp macro="" textlink="">
      <xdr:nvSpPr>
        <xdr:cNvPr id="2" name="右矢印 1">
          <a:extLst>
            <a:ext uri="{FF2B5EF4-FFF2-40B4-BE49-F238E27FC236}">
              <a16:creationId xmlns:a16="http://schemas.microsoft.com/office/drawing/2014/main" id="{A44C0C88-69F3-49A4-9B58-154A171A417B}"/>
            </a:ext>
          </a:extLst>
        </xdr:cNvPr>
        <xdr:cNvSpPr/>
      </xdr:nvSpPr>
      <xdr:spPr>
        <a:xfrm>
          <a:off x="3070860" y="2225040"/>
          <a:ext cx="845820" cy="9372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9525</xdr:colOff>
      <xdr:row>5</xdr:row>
      <xdr:rowOff>28575</xdr:rowOff>
    </xdr:from>
    <xdr:to>
      <xdr:col>4</xdr:col>
      <xdr:colOff>657225</xdr:colOff>
      <xdr:row>15</xdr:row>
      <xdr:rowOff>38100</xdr:rowOff>
    </xdr:to>
    <xdr:sp macro="" textlink="">
      <xdr:nvSpPr>
        <xdr:cNvPr id="3" name="正方形/長方形 2">
          <a:extLst>
            <a:ext uri="{FF2B5EF4-FFF2-40B4-BE49-F238E27FC236}">
              <a16:creationId xmlns:a16="http://schemas.microsoft.com/office/drawing/2014/main" id="{8BE74B98-361F-4F9A-959C-B5AF68B151B1}"/>
            </a:ext>
          </a:extLst>
        </xdr:cNvPr>
        <xdr:cNvSpPr>
          <a:spLocks noChangeArrowheads="1"/>
        </xdr:cNvSpPr>
      </xdr:nvSpPr>
      <xdr:spPr bwMode="auto">
        <a:xfrm>
          <a:off x="344805" y="1666875"/>
          <a:ext cx="2461260" cy="2623185"/>
        </a:xfrm>
        <a:prstGeom prst="rect">
          <a:avLst/>
        </a:prstGeom>
        <a:noFill/>
        <a:ln w="63500" algn="ctr">
          <a:solidFill>
            <a:srgbClr val="0000FF"/>
          </a:solidFill>
          <a:round/>
          <a:headEnd/>
          <a:tailEnd/>
        </a:ln>
      </xdr:spPr>
    </xdr:sp>
    <xdr:clientData/>
  </xdr:twoCellAnchor>
  <xdr:twoCellAnchor editAs="oneCell">
    <xdr:from>
      <xdr:col>1</xdr:col>
      <xdr:colOff>28575</xdr:colOff>
      <xdr:row>5</xdr:row>
      <xdr:rowOff>95250</xdr:rowOff>
    </xdr:from>
    <xdr:to>
      <xdr:col>4</xdr:col>
      <xdr:colOff>609600</xdr:colOff>
      <xdr:row>14</xdr:row>
      <xdr:rowOff>266700</xdr:rowOff>
    </xdr:to>
    <xdr:pic>
      <xdr:nvPicPr>
        <xdr:cNvPr id="4" name="図 8">
          <a:extLst>
            <a:ext uri="{FF2B5EF4-FFF2-40B4-BE49-F238E27FC236}">
              <a16:creationId xmlns:a16="http://schemas.microsoft.com/office/drawing/2014/main" id="{FF1096D1-26DC-41C0-A12B-1A7450D37A13}"/>
            </a:ext>
          </a:extLst>
        </xdr:cNvPr>
        <xdr:cNvPicPr>
          <a:picLocks noChangeAspect="1"/>
        </xdr:cNvPicPr>
      </xdr:nvPicPr>
      <xdr:blipFill>
        <a:blip xmlns:r="http://schemas.openxmlformats.org/officeDocument/2006/relationships" r:embed="rId1" cstate="print"/>
        <a:srcRect/>
        <a:stretch>
          <a:fillRect/>
        </a:stretch>
      </xdr:blipFill>
      <xdr:spPr bwMode="auto">
        <a:xfrm>
          <a:off x="363855" y="1733550"/>
          <a:ext cx="2432685" cy="2510790"/>
        </a:xfrm>
        <a:prstGeom prst="rect">
          <a:avLst/>
        </a:prstGeom>
        <a:noFill/>
        <a:ln w="9525">
          <a:noFill/>
          <a:miter lim="800000"/>
          <a:headEnd/>
          <a:tailEnd/>
        </a:ln>
      </xdr:spPr>
    </xdr:pic>
    <xdr:clientData/>
  </xdr:twoCellAnchor>
  <xdr:twoCellAnchor editAs="oneCell">
    <xdr:from>
      <xdr:col>0</xdr:col>
      <xdr:colOff>144379</xdr:colOff>
      <xdr:row>16</xdr:row>
      <xdr:rowOff>144378</xdr:rowOff>
    </xdr:from>
    <xdr:to>
      <xdr:col>5</xdr:col>
      <xdr:colOff>521369</xdr:colOff>
      <xdr:row>24</xdr:row>
      <xdr:rowOff>441157</xdr:rowOff>
    </xdr:to>
    <xdr:pic>
      <xdr:nvPicPr>
        <xdr:cNvPr id="5" name="図 11">
          <a:extLst>
            <a:ext uri="{FF2B5EF4-FFF2-40B4-BE49-F238E27FC236}">
              <a16:creationId xmlns:a16="http://schemas.microsoft.com/office/drawing/2014/main" id="{29C23ADA-C418-44BB-B0DD-BF61FD029162}"/>
            </a:ext>
          </a:extLst>
        </xdr:cNvPr>
        <xdr:cNvPicPr>
          <a:picLocks noChangeAspect="1"/>
        </xdr:cNvPicPr>
      </xdr:nvPicPr>
      <xdr:blipFill>
        <a:blip xmlns:r="http://schemas.openxmlformats.org/officeDocument/2006/relationships" r:embed="rId2" cstate="print"/>
        <a:srcRect/>
        <a:stretch>
          <a:fillRect/>
        </a:stretch>
      </xdr:blipFill>
      <xdr:spPr bwMode="auto">
        <a:xfrm>
          <a:off x="144379" y="4670658"/>
          <a:ext cx="3181150" cy="2491339"/>
        </a:xfrm>
        <a:prstGeom prst="rect">
          <a:avLst/>
        </a:prstGeom>
        <a:noFill/>
        <a:ln w="9525">
          <a:noFill/>
          <a:miter lim="800000"/>
          <a:headEnd/>
          <a:tailEnd/>
        </a:ln>
      </xdr:spPr>
    </xdr:pic>
    <xdr:clientData/>
  </xdr:twoCellAnchor>
  <xdr:twoCellAnchor>
    <xdr:from>
      <xdr:col>2</xdr:col>
      <xdr:colOff>556962</xdr:colOff>
      <xdr:row>18</xdr:row>
      <xdr:rowOff>36696</xdr:rowOff>
    </xdr:from>
    <xdr:to>
      <xdr:col>5</xdr:col>
      <xdr:colOff>312821</xdr:colOff>
      <xdr:row>19</xdr:row>
      <xdr:rowOff>304800</xdr:rowOff>
    </xdr:to>
    <xdr:sp macro="" textlink="">
      <xdr:nvSpPr>
        <xdr:cNvPr id="6" name="Text Box 5">
          <a:extLst>
            <a:ext uri="{FF2B5EF4-FFF2-40B4-BE49-F238E27FC236}">
              <a16:creationId xmlns:a16="http://schemas.microsoft.com/office/drawing/2014/main" id="{247B2418-0580-4DEB-AD31-45B1B63B3ECD}"/>
            </a:ext>
          </a:extLst>
        </xdr:cNvPr>
        <xdr:cNvSpPr txBox="1">
          <a:spLocks noChangeArrowheads="1"/>
        </xdr:cNvSpPr>
      </xdr:nvSpPr>
      <xdr:spPr bwMode="auto">
        <a:xfrm>
          <a:off x="1509462" y="4883016"/>
          <a:ext cx="1607519" cy="435744"/>
        </a:xfrm>
        <a:prstGeom prst="rect">
          <a:avLst/>
        </a:prstGeom>
        <a:solidFill>
          <a:srgbClr val="FFFFFF"/>
        </a:solidFill>
        <a:ln w="9525">
          <a:solidFill>
            <a:srgbClr val="000000"/>
          </a:solidFill>
          <a:miter lim="800000"/>
          <a:headEnd/>
          <a:tailEnd/>
        </a:ln>
      </xdr:spPr>
      <xdr:txBody>
        <a:bodyPr vertOverflow="clip" wrap="square" lIns="36576" tIns="18288" rIns="0" bIns="0" anchor="t" upright="1"/>
        <a:lstStyle/>
        <a:p>
          <a:pPr algn="l" rtl="0">
            <a:defRPr sz="1000"/>
          </a:pPr>
          <a:r>
            <a:rPr lang="ja-JP" altLang="en-US" sz="1200" b="1" i="0" u="none" strike="noStrike" baseline="0">
              <a:solidFill>
                <a:srgbClr val="FF0000"/>
              </a:solidFill>
              <a:latin typeface="ＭＳ Ｐゴシック"/>
              <a:ea typeface="ＭＳ Ｐゴシック"/>
            </a:rPr>
            <a:t>細菌性原因菌のトップ</a:t>
          </a:r>
        </a:p>
      </xdr:txBody>
    </xdr:sp>
    <xdr:clientData/>
  </xdr:twoCellAnchor>
  <xdr:twoCellAnchor>
    <xdr:from>
      <xdr:col>1</xdr:col>
      <xdr:colOff>285750</xdr:colOff>
      <xdr:row>6</xdr:row>
      <xdr:rowOff>180975</xdr:rowOff>
    </xdr:from>
    <xdr:to>
      <xdr:col>1</xdr:col>
      <xdr:colOff>628650</xdr:colOff>
      <xdr:row>7</xdr:row>
      <xdr:rowOff>152400</xdr:rowOff>
    </xdr:to>
    <xdr:sp macro="" textlink="">
      <xdr:nvSpPr>
        <xdr:cNvPr id="7" name="Text Box 6">
          <a:extLst>
            <a:ext uri="{FF2B5EF4-FFF2-40B4-BE49-F238E27FC236}">
              <a16:creationId xmlns:a16="http://schemas.microsoft.com/office/drawing/2014/main" id="{7120ECF8-37FD-4861-AAEF-434A39CC8A19}"/>
            </a:ext>
          </a:extLst>
        </xdr:cNvPr>
        <xdr:cNvSpPr txBox="1">
          <a:spLocks noChangeArrowheads="1"/>
        </xdr:cNvSpPr>
      </xdr:nvSpPr>
      <xdr:spPr bwMode="auto">
        <a:xfrm>
          <a:off x="621030" y="2093595"/>
          <a:ext cx="327660" cy="245745"/>
        </a:xfrm>
        <a:prstGeom prst="rect">
          <a:avLst/>
        </a:prstGeom>
        <a:solidFill>
          <a:srgbClr val="FFFFFF"/>
        </a:solidFill>
        <a:ln w="9525">
          <a:noFill/>
          <a:miter lim="800000"/>
          <a:headEnd/>
          <a:tailEnd/>
        </a:ln>
      </xdr:spPr>
      <xdr:txBody>
        <a:bodyPr vertOverflow="clip" wrap="square" lIns="0" tIns="18288" rIns="36576" bIns="0" anchor="t" upright="1"/>
        <a:lstStyle/>
        <a:p>
          <a:pPr algn="r" rtl="0">
            <a:defRPr sz="1000"/>
          </a:pPr>
          <a:r>
            <a:rPr lang="ja-JP" altLang="en-US" sz="1100" b="1" i="0" u="none" strike="noStrike" baseline="0">
              <a:solidFill>
                <a:srgbClr val="000000"/>
              </a:solidFill>
              <a:latin typeface="ＭＳ Ｐゴシック"/>
              <a:ea typeface="ＭＳ Ｐゴシック"/>
            </a:rPr>
            <a:t>カン</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36</xdr:row>
      <xdr:rowOff>0</xdr:rowOff>
    </xdr:from>
    <xdr:ext cx="47625" cy="9525"/>
    <xdr:pic>
      <xdr:nvPicPr>
        <xdr:cNvPr id="2" name="図 4" descr="http://www1.pref.shimane.lg.jp/contents/kansen/dis/zensu/sp.gif">
          <a:extLst>
            <a:ext uri="{FF2B5EF4-FFF2-40B4-BE49-F238E27FC236}">
              <a16:creationId xmlns:a16="http://schemas.microsoft.com/office/drawing/2014/main" id="{D0BF3FAD-8B78-4829-B409-A1954F13E7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737860"/>
          <a:ext cx="47625" cy="9525"/>
        </a:xfrm>
        <a:prstGeom prst="rect">
          <a:avLst/>
        </a:prstGeom>
        <a:noFill/>
        <a:ln w="9525">
          <a:noFill/>
          <a:miter lim="800000"/>
          <a:headEnd/>
          <a:tailEnd/>
        </a:ln>
      </xdr:spPr>
    </xdr:pic>
    <xdr:clientData/>
  </xdr:oneCellAnchor>
  <xdr:twoCellAnchor>
    <xdr:from>
      <xdr:col>6</xdr:col>
      <xdr:colOff>457199</xdr:colOff>
      <xdr:row>24</xdr:row>
      <xdr:rowOff>66675</xdr:rowOff>
    </xdr:from>
    <xdr:to>
      <xdr:col>9</xdr:col>
      <xdr:colOff>447674</xdr:colOff>
      <xdr:row>26</xdr:row>
      <xdr:rowOff>811</xdr:rowOff>
    </xdr:to>
    <xdr:sp macro="" textlink="">
      <xdr:nvSpPr>
        <xdr:cNvPr id="3" name="テキスト ボックス 2">
          <a:extLst>
            <a:ext uri="{FF2B5EF4-FFF2-40B4-BE49-F238E27FC236}">
              <a16:creationId xmlns:a16="http://schemas.microsoft.com/office/drawing/2014/main" id="{9874C449-DF02-47AB-A1B5-1BE9F751027B}"/>
            </a:ext>
          </a:extLst>
        </xdr:cNvPr>
        <xdr:cNvSpPr txBox="1"/>
      </xdr:nvSpPr>
      <xdr:spPr>
        <a:xfrm>
          <a:off x="3284219" y="3815715"/>
          <a:ext cx="1384935" cy="238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16</xdr:row>
      <xdr:rowOff>0</xdr:rowOff>
    </xdr:from>
    <xdr:to>
      <xdr:col>24</xdr:col>
      <xdr:colOff>851</xdr:colOff>
      <xdr:row>22</xdr:row>
      <xdr:rowOff>90488</xdr:rowOff>
    </xdr:to>
    <xdr:cxnSp macro="">
      <xdr:nvCxnSpPr>
        <xdr:cNvPr id="4" name="直線矢印コネクタ 3">
          <a:extLst>
            <a:ext uri="{FF2B5EF4-FFF2-40B4-BE49-F238E27FC236}">
              <a16:creationId xmlns:a16="http://schemas.microsoft.com/office/drawing/2014/main" id="{5BE9AAA2-3CF1-4EB9-ADD2-016A5D44ED73}"/>
            </a:ext>
          </a:extLst>
        </xdr:cNvPr>
        <xdr:cNvCxnSpPr>
          <a:stCxn id="5" idx="1"/>
        </xdr:cNvCxnSpPr>
      </xdr:nvCxnSpPr>
      <xdr:spPr>
        <a:xfrm flipV="1">
          <a:off x="9925050" y="3025140"/>
          <a:ext cx="1300061" cy="42576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20</xdr:row>
      <xdr:rowOff>95250</xdr:rowOff>
    </xdr:from>
    <xdr:to>
      <xdr:col>27</xdr:col>
      <xdr:colOff>171450</xdr:colOff>
      <xdr:row>24</xdr:row>
      <xdr:rowOff>28575</xdr:rowOff>
    </xdr:to>
    <xdr:sp macro="" textlink="">
      <xdr:nvSpPr>
        <xdr:cNvPr id="5" name="テキスト ボックス 4">
          <a:extLst>
            <a:ext uri="{FF2B5EF4-FFF2-40B4-BE49-F238E27FC236}">
              <a16:creationId xmlns:a16="http://schemas.microsoft.com/office/drawing/2014/main" id="{45ED006D-DD6E-4DF8-A09F-29C04193D3D4}"/>
            </a:ext>
          </a:extLst>
        </xdr:cNvPr>
        <xdr:cNvSpPr txBox="1"/>
      </xdr:nvSpPr>
      <xdr:spPr>
        <a:xfrm>
          <a:off x="9925050" y="3120390"/>
          <a:ext cx="286512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12</xdr:row>
      <xdr:rowOff>9525</xdr:rowOff>
    </xdr:from>
    <xdr:to>
      <xdr:col>31</xdr:col>
      <xdr:colOff>613410</xdr:colOff>
      <xdr:row>16</xdr:row>
      <xdr:rowOff>0</xdr:rowOff>
    </xdr:to>
    <xdr:grpSp>
      <xdr:nvGrpSpPr>
        <xdr:cNvPr id="6" name="グループ化 8580">
          <a:extLst>
            <a:ext uri="{FF2B5EF4-FFF2-40B4-BE49-F238E27FC236}">
              <a16:creationId xmlns:a16="http://schemas.microsoft.com/office/drawing/2014/main" id="{A1FB5C9D-4D8F-41EE-8774-C92108824141}"/>
            </a:ext>
          </a:extLst>
        </xdr:cNvPr>
        <xdr:cNvGrpSpPr>
          <a:grpSpLocks/>
        </xdr:cNvGrpSpPr>
      </xdr:nvGrpSpPr>
      <xdr:grpSpPr bwMode="auto">
        <a:xfrm>
          <a:off x="12094288" y="2672244"/>
          <a:ext cx="3476583" cy="452812"/>
          <a:chOff x="13125451" y="1438276"/>
          <a:chExt cx="3733799" cy="628650"/>
        </a:xfrm>
      </xdr:grpSpPr>
      <xdr:sp macro="" textlink="">
        <xdr:nvSpPr>
          <xdr:cNvPr id="7" name="テキスト ボックス 6">
            <a:extLst>
              <a:ext uri="{FF2B5EF4-FFF2-40B4-BE49-F238E27FC236}">
                <a16:creationId xmlns:a16="http://schemas.microsoft.com/office/drawing/2014/main" id="{369D07B1-2BE8-B005-7442-FCBB27DC269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EEF2FA7D-E6F0-ECF9-D8A0-55043142E6B4}"/>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13</xdr:row>
      <xdr:rowOff>129541</xdr:rowOff>
    </xdr:from>
    <xdr:to>
      <xdr:col>13</xdr:col>
      <xdr:colOff>447675</xdr:colOff>
      <xdr:row>23</xdr:row>
      <xdr:rowOff>190501</xdr:rowOff>
    </xdr:to>
    <xdr:grpSp>
      <xdr:nvGrpSpPr>
        <xdr:cNvPr id="9" name="グループ化 8584">
          <a:extLst>
            <a:ext uri="{FF2B5EF4-FFF2-40B4-BE49-F238E27FC236}">
              <a16:creationId xmlns:a16="http://schemas.microsoft.com/office/drawing/2014/main" id="{AD25D3A4-E7CF-4BE7-9153-B13E42E8A083}"/>
            </a:ext>
          </a:extLst>
        </xdr:cNvPr>
        <xdr:cNvGrpSpPr>
          <a:grpSpLocks/>
        </xdr:cNvGrpSpPr>
      </xdr:nvGrpSpPr>
      <xdr:grpSpPr bwMode="auto">
        <a:xfrm>
          <a:off x="4198620" y="3023429"/>
          <a:ext cx="2370740" cy="805836"/>
          <a:chOff x="4514850" y="1800225"/>
          <a:chExt cx="2619375" cy="1809750"/>
        </a:xfrm>
      </xdr:grpSpPr>
      <xdr:sp macro="" textlink="">
        <xdr:nvSpPr>
          <xdr:cNvPr id="10" name="テキスト ボックス 9">
            <a:extLst>
              <a:ext uri="{FF2B5EF4-FFF2-40B4-BE49-F238E27FC236}">
                <a16:creationId xmlns:a16="http://schemas.microsoft.com/office/drawing/2014/main" id="{7ABD20E2-3584-7111-C688-E2BBD454D021}"/>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B028657F-0923-CEB3-13FA-9782CECAE55B}"/>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16</xdr:row>
      <xdr:rowOff>0</xdr:rowOff>
    </xdr:from>
    <xdr:to>
      <xdr:col>9</xdr:col>
      <xdr:colOff>68580</xdr:colOff>
      <xdr:row>23</xdr:row>
      <xdr:rowOff>190500</xdr:rowOff>
    </xdr:to>
    <xdr:grpSp>
      <xdr:nvGrpSpPr>
        <xdr:cNvPr id="12" name="グループ化 8588">
          <a:extLst>
            <a:ext uri="{FF2B5EF4-FFF2-40B4-BE49-F238E27FC236}">
              <a16:creationId xmlns:a16="http://schemas.microsoft.com/office/drawing/2014/main" id="{AD6FB91A-FC0A-431C-AE93-C95D7FDA015E}"/>
            </a:ext>
          </a:extLst>
        </xdr:cNvPr>
        <xdr:cNvGrpSpPr>
          <a:grpSpLocks/>
        </xdr:cNvGrpSpPr>
      </xdr:nvGrpSpPr>
      <xdr:grpSpPr bwMode="auto">
        <a:xfrm>
          <a:off x="2575389" y="3125056"/>
          <a:ext cx="1765528" cy="704208"/>
          <a:chOff x="2697628" y="2705100"/>
          <a:chExt cx="1969622" cy="904876"/>
        </a:xfrm>
      </xdr:grpSpPr>
      <xdr:sp macro="" textlink="">
        <xdr:nvSpPr>
          <xdr:cNvPr id="13" name="テキスト ボックス 12">
            <a:extLst>
              <a:ext uri="{FF2B5EF4-FFF2-40B4-BE49-F238E27FC236}">
                <a16:creationId xmlns:a16="http://schemas.microsoft.com/office/drawing/2014/main" id="{D1644F0A-6F85-2AC0-63E7-16EE67D92D0D}"/>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783C007-B86C-84C9-EAD4-5A9AE3A2C294}"/>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187960</xdr:colOff>
      <xdr:row>26</xdr:row>
      <xdr:rowOff>39794</xdr:rowOff>
    </xdr:from>
    <xdr:to>
      <xdr:col>14</xdr:col>
      <xdr:colOff>5080</xdr:colOff>
      <xdr:row>53</xdr:row>
      <xdr:rowOff>85514</xdr:rowOff>
    </xdr:to>
    <xdr:graphicFrame macro="">
      <xdr:nvGraphicFramePr>
        <xdr:cNvPr id="15" name="グラフ 14">
          <a:extLst>
            <a:ext uri="{FF2B5EF4-FFF2-40B4-BE49-F238E27FC236}">
              <a16:creationId xmlns:a16="http://schemas.microsoft.com/office/drawing/2014/main" id="{8AFFB15A-B59B-446B-B3EE-D335EE65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59266</xdr:colOff>
      <xdr:row>26</xdr:row>
      <xdr:rowOff>45720</xdr:rowOff>
    </xdr:from>
    <xdr:to>
      <xdr:col>28</xdr:col>
      <xdr:colOff>126152</xdr:colOff>
      <xdr:row>53</xdr:row>
      <xdr:rowOff>114300</xdr:rowOff>
    </xdr:to>
    <xdr:graphicFrame macro="">
      <xdr:nvGraphicFramePr>
        <xdr:cNvPr id="16" name="グラフ 15">
          <a:extLst>
            <a:ext uri="{FF2B5EF4-FFF2-40B4-BE49-F238E27FC236}">
              <a16:creationId xmlns:a16="http://schemas.microsoft.com/office/drawing/2014/main" id="{65600D1D-0D0E-4857-B616-BC62B2EF2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196921</xdr:colOff>
      <xdr:row>24</xdr:row>
      <xdr:rowOff>8562</xdr:rowOff>
    </xdr:from>
    <xdr:to>
      <xdr:col>22</xdr:col>
      <xdr:colOff>410967</xdr:colOff>
      <xdr:row>44</xdr:row>
      <xdr:rowOff>42809</xdr:rowOff>
    </xdr:to>
    <xdr:cxnSp macro="">
      <xdr:nvCxnSpPr>
        <xdr:cNvPr id="18" name="直線矢印コネクタ 17">
          <a:extLst>
            <a:ext uri="{FF2B5EF4-FFF2-40B4-BE49-F238E27FC236}">
              <a16:creationId xmlns:a16="http://schemas.microsoft.com/office/drawing/2014/main" id="{D21625EA-34DF-4C50-B7D6-2A0A7EA30A32}"/>
            </a:ext>
          </a:extLst>
        </xdr:cNvPr>
        <xdr:cNvCxnSpPr/>
      </xdr:nvCxnSpPr>
      <xdr:spPr>
        <a:xfrm>
          <a:off x="8835775" y="4066854"/>
          <a:ext cx="2063394" cy="3518899"/>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77056</xdr:colOff>
      <xdr:row>24</xdr:row>
      <xdr:rowOff>17124</xdr:rowOff>
    </xdr:from>
    <xdr:to>
      <xdr:col>9</xdr:col>
      <xdr:colOff>342472</xdr:colOff>
      <xdr:row>41</xdr:row>
      <xdr:rowOff>51371</xdr:rowOff>
    </xdr:to>
    <xdr:cxnSp macro="">
      <xdr:nvCxnSpPr>
        <xdr:cNvPr id="19" name="直線矢印コネクタ 18">
          <a:extLst>
            <a:ext uri="{FF2B5EF4-FFF2-40B4-BE49-F238E27FC236}">
              <a16:creationId xmlns:a16="http://schemas.microsoft.com/office/drawing/2014/main" id="{D249B7C0-7F55-40B6-935B-264CF8BDD566}"/>
            </a:ext>
          </a:extLst>
        </xdr:cNvPr>
        <xdr:cNvCxnSpPr/>
      </xdr:nvCxnSpPr>
      <xdr:spPr>
        <a:xfrm>
          <a:off x="2037708" y="4075416"/>
          <a:ext cx="2577101" cy="3005191"/>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10</xdr:col>
      <xdr:colOff>91340</xdr:colOff>
      <xdr:row>24</xdr:row>
      <xdr:rowOff>69276</xdr:rowOff>
    </xdr:from>
    <xdr:to>
      <xdr:col>16</xdr:col>
      <xdr:colOff>72713</xdr:colOff>
      <xdr:row>29</xdr:row>
      <xdr:rowOff>3982</xdr:rowOff>
    </xdr:to>
    <xdr:sp macro="" textlink="">
      <xdr:nvSpPr>
        <xdr:cNvPr id="22" name="吹き出し: 折線 21">
          <a:extLst>
            <a:ext uri="{FF2B5EF4-FFF2-40B4-BE49-F238E27FC236}">
              <a16:creationId xmlns:a16="http://schemas.microsoft.com/office/drawing/2014/main" id="{8A32EA83-7289-2A49-BFC3-05E401CCD300}"/>
            </a:ext>
          </a:extLst>
        </xdr:cNvPr>
        <xdr:cNvSpPr/>
      </xdr:nvSpPr>
      <xdr:spPr>
        <a:xfrm>
          <a:off x="4835164" y="4140747"/>
          <a:ext cx="2969608" cy="734059"/>
        </a:xfrm>
        <a:prstGeom prst="borderCallout2">
          <a:avLst>
            <a:gd name="adj1" fmla="val 21976"/>
            <a:gd name="adj2" fmla="val 394"/>
            <a:gd name="adj3" fmla="val 18751"/>
            <a:gd name="adj4" fmla="val -485"/>
            <a:gd name="adj5" fmla="val 13890"/>
            <a:gd name="adj6" fmla="val 236"/>
          </a:avLst>
        </a:prstGeom>
        <a:solidFill>
          <a:schemeClr val="accent4">
            <a:lumMod val="20000"/>
            <a:lumOff val="80000"/>
          </a:schemeClr>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t>コロナ５類移行に伴う　人の往来の増加、会食機会の増加。食肉原材不足から　衛生度合いの低い原材料の市場への放出</a:t>
          </a:r>
          <a:r>
            <a:rPr kumimoji="1" lang="en-US" altLang="ja-JP" sz="1100" b="1"/>
            <a:t>?</a:t>
          </a:r>
          <a:endParaRPr kumimoji="1" lang="ja-JP" altLang="en-US" sz="1100" b="1"/>
        </a:p>
      </xdr:txBody>
    </xdr:sp>
    <xdr:clientData/>
  </xdr:twoCellAnchor>
  <xdr:twoCellAnchor>
    <xdr:from>
      <xdr:col>6</xdr:col>
      <xdr:colOff>355600</xdr:colOff>
      <xdr:row>7</xdr:row>
      <xdr:rowOff>182880</xdr:rowOff>
    </xdr:from>
    <xdr:to>
      <xdr:col>10</xdr:col>
      <xdr:colOff>143934</xdr:colOff>
      <xdr:row>25</xdr:row>
      <xdr:rowOff>25400</xdr:rowOff>
    </xdr:to>
    <xdr:cxnSp macro="">
      <xdr:nvCxnSpPr>
        <xdr:cNvPr id="24" name="直線矢印コネクタ 23">
          <a:extLst>
            <a:ext uri="{FF2B5EF4-FFF2-40B4-BE49-F238E27FC236}">
              <a16:creationId xmlns:a16="http://schemas.microsoft.com/office/drawing/2014/main" id="{7550AFDD-42A5-9905-4905-A7277AED0E56}"/>
            </a:ext>
          </a:extLst>
        </xdr:cNvPr>
        <xdr:cNvCxnSpPr/>
      </xdr:nvCxnSpPr>
      <xdr:spPr>
        <a:xfrm flipH="1" flipV="1">
          <a:off x="3259667" y="1723813"/>
          <a:ext cx="1651000" cy="2577254"/>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18</xdr:col>
      <xdr:colOff>111303</xdr:colOff>
      <xdr:row>6</xdr:row>
      <xdr:rowOff>231169</xdr:rowOff>
    </xdr:from>
    <xdr:to>
      <xdr:col>24</xdr:col>
      <xdr:colOff>136989</xdr:colOff>
      <xdr:row>23</xdr:row>
      <xdr:rowOff>0</xdr:rowOff>
    </xdr:to>
    <xdr:cxnSp macro="">
      <xdr:nvCxnSpPr>
        <xdr:cNvPr id="23" name="直線矢印コネクタ 22">
          <a:extLst>
            <a:ext uri="{FF2B5EF4-FFF2-40B4-BE49-F238E27FC236}">
              <a16:creationId xmlns:a16="http://schemas.microsoft.com/office/drawing/2014/main" id="{7A29144E-041C-9143-99EF-12ABB118F1F4}"/>
            </a:ext>
          </a:extLst>
        </xdr:cNvPr>
        <xdr:cNvCxnSpPr/>
      </xdr:nvCxnSpPr>
      <xdr:spPr>
        <a:xfrm flipV="1">
          <a:off x="8750157" y="1489753"/>
          <a:ext cx="2799708" cy="2149011"/>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49306</xdr:colOff>
      <xdr:row>0</xdr:row>
      <xdr:rowOff>13335</xdr:rowOff>
    </xdr:from>
    <xdr:to>
      <xdr:col>2</xdr:col>
      <xdr:colOff>245204</xdr:colOff>
      <xdr:row>0</xdr:row>
      <xdr:rowOff>230505</xdr:rowOff>
    </xdr:to>
    <xdr:pic>
      <xdr:nvPicPr>
        <xdr:cNvPr id="2" name="図 1" descr="感染症・食中毒情報">
          <a:extLst>
            <a:ext uri="{FF2B5EF4-FFF2-40B4-BE49-F238E27FC236}">
              <a16:creationId xmlns:a16="http://schemas.microsoft.com/office/drawing/2014/main" id="{F3DC39EB-F9B0-439D-9039-ED38C53372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306" y="13335"/>
          <a:ext cx="2303817" cy="217170"/>
        </a:xfrm>
        <a:prstGeom prst="rect">
          <a:avLst/>
        </a:prstGeom>
        <a:noFill/>
        <a:ln w="9525">
          <a:noFill/>
          <a:miter lim="800000"/>
          <a:headEnd/>
          <a:tailEnd/>
        </a:ln>
      </xdr:spPr>
    </xdr:pic>
    <xdr:clientData/>
  </xdr:twoCellAnchor>
  <xdr:twoCellAnchor editAs="oneCell">
    <xdr:from>
      <xdr:col>1</xdr:col>
      <xdr:colOff>1752600</xdr:colOff>
      <xdr:row>14</xdr:row>
      <xdr:rowOff>91441</xdr:rowOff>
    </xdr:from>
    <xdr:to>
      <xdr:col>2</xdr:col>
      <xdr:colOff>3813523</xdr:colOff>
      <xdr:row>32</xdr:row>
      <xdr:rowOff>22861</xdr:rowOff>
    </xdr:to>
    <xdr:pic>
      <xdr:nvPicPr>
        <xdr:cNvPr id="4" name="図 3">
          <a:extLst>
            <a:ext uri="{FF2B5EF4-FFF2-40B4-BE49-F238E27FC236}">
              <a16:creationId xmlns:a16="http://schemas.microsoft.com/office/drawing/2014/main" id="{E0323EDF-A9AF-B33F-25ED-74E119F3E42C}"/>
            </a:ext>
          </a:extLst>
        </xdr:cNvPr>
        <xdr:cNvPicPr>
          <a:picLocks noChangeAspect="1"/>
        </xdr:cNvPicPr>
      </xdr:nvPicPr>
      <xdr:blipFill>
        <a:blip xmlns:r="http://schemas.openxmlformats.org/officeDocument/2006/relationships" r:embed="rId2"/>
        <a:stretch>
          <a:fillRect/>
        </a:stretch>
      </xdr:blipFill>
      <xdr:spPr>
        <a:xfrm>
          <a:off x="2095500" y="7399021"/>
          <a:ext cx="3828763" cy="30784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36</xdr:row>
      <xdr:rowOff>0</xdr:rowOff>
    </xdr:from>
    <xdr:to>
      <xdr:col>2</xdr:col>
      <xdr:colOff>5587564</xdr:colOff>
      <xdr:row>38</xdr:row>
      <xdr:rowOff>124691</xdr:rowOff>
    </xdr:to>
    <xdr:pic>
      <xdr:nvPicPr>
        <xdr:cNvPr id="3" name="図 2">
          <a:extLst>
            <a:ext uri="{FF2B5EF4-FFF2-40B4-BE49-F238E27FC236}">
              <a16:creationId xmlns:a16="http://schemas.microsoft.com/office/drawing/2014/main" id="{D7C4B1B2-FFB5-FF35-D797-51EA67D7664A}"/>
            </a:ext>
          </a:extLst>
        </xdr:cNvPr>
        <xdr:cNvPicPr>
          <a:picLocks noChangeAspect="1"/>
        </xdr:cNvPicPr>
      </xdr:nvPicPr>
      <xdr:blipFill>
        <a:blip xmlns:r="http://schemas.openxmlformats.org/officeDocument/2006/relationships" r:embed="rId1"/>
        <a:stretch>
          <a:fillRect/>
        </a:stretch>
      </xdr:blipFill>
      <xdr:spPr>
        <a:xfrm>
          <a:off x="2826327" y="10633364"/>
          <a:ext cx="5587564" cy="6234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479460</xdr:colOff>
      <xdr:row>1</xdr:row>
      <xdr:rowOff>488022</xdr:rowOff>
    </xdr:from>
    <xdr:to>
      <xdr:col>13</xdr:col>
      <xdr:colOff>2480927</xdr:colOff>
      <xdr:row>3</xdr:row>
      <xdr:rowOff>34247</xdr:rowOff>
    </xdr:to>
    <xdr:pic>
      <xdr:nvPicPr>
        <xdr:cNvPr id="2" name="図 1">
          <a:extLst>
            <a:ext uri="{FF2B5EF4-FFF2-40B4-BE49-F238E27FC236}">
              <a16:creationId xmlns:a16="http://schemas.microsoft.com/office/drawing/2014/main" id="{326A7B14-E730-E31E-8A17-20C004208C81}"/>
            </a:ext>
          </a:extLst>
        </xdr:cNvPr>
        <xdr:cNvPicPr>
          <a:picLocks noChangeAspect="1"/>
        </xdr:cNvPicPr>
      </xdr:nvPicPr>
      <xdr:blipFill>
        <a:blip xmlns:r="http://schemas.openxmlformats.org/officeDocument/2006/relationships" r:embed="rId1"/>
        <a:stretch>
          <a:fillRect/>
        </a:stretch>
      </xdr:blipFill>
      <xdr:spPr>
        <a:xfrm>
          <a:off x="1095909" y="1078786"/>
          <a:ext cx="9398861" cy="4940158"/>
        </a:xfrm>
        <a:prstGeom prst="rect">
          <a:avLst/>
        </a:prstGeom>
      </xdr:spPr>
    </xdr:pic>
    <xdr:clientData/>
  </xdr:twoCellAnchor>
  <xdr:twoCellAnchor>
    <xdr:from>
      <xdr:col>8</xdr:col>
      <xdr:colOff>205483</xdr:colOff>
      <xdr:row>1</xdr:row>
      <xdr:rowOff>445214</xdr:rowOff>
    </xdr:from>
    <xdr:to>
      <xdr:col>13</xdr:col>
      <xdr:colOff>4024045</xdr:colOff>
      <xdr:row>2</xdr:row>
      <xdr:rowOff>2928135</xdr:rowOff>
    </xdr:to>
    <xdr:cxnSp macro="">
      <xdr:nvCxnSpPr>
        <xdr:cNvPr id="4" name="直線矢印コネクタ 3">
          <a:extLst>
            <a:ext uri="{FF2B5EF4-FFF2-40B4-BE49-F238E27FC236}">
              <a16:creationId xmlns:a16="http://schemas.microsoft.com/office/drawing/2014/main" id="{57EBD707-1C5E-E00F-CEE1-A10FD63F0763}"/>
            </a:ext>
          </a:extLst>
        </xdr:cNvPr>
        <xdr:cNvCxnSpPr/>
      </xdr:nvCxnSpPr>
      <xdr:spPr>
        <a:xfrm flipH="1">
          <a:off x="5137079" y="1035978"/>
          <a:ext cx="6900809" cy="2996629"/>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07841D-8FC2-43DF-96B5-3B91945092C3}" name="テーブル1" displayName="テーブル1" ref="C35:E36" totalsRowShown="0" headerRowDxfId="13" dataDxfId="11" headerRowBorderDxfId="12" tableBorderDxfId="10" totalsRowBorderDxfId="9" headerRowCellStyle="標準 2">
  <autoFilter ref="C35:E36" xr:uid="{9807841D-8FC2-43DF-96B5-3B91945092C3}"/>
  <tableColumns count="3">
    <tableColumn id="1" xr3:uid="{6E006F73-B265-4EE3-8391-E71F4B22D1F6}" name="　" dataDxfId="8"/>
    <tableColumn id="2" xr3:uid="{988D7C61-172E-45E7-B531-3776D2125DCE}" name="列1" dataDxfId="7"/>
    <tableColumn id="3" xr3:uid="{85CE4AB0-DF1D-4633-A7C5-2B9921906653}" name="列2" dataDxfId="6"/>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lgn="l">
          <a:defRPr kumimoji="1" sz="20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s://netkeizai.com/articles/detail/12405" TargetMode="External"/><Relationship Id="rId7" Type="http://schemas.openxmlformats.org/officeDocument/2006/relationships/hyperlink" Target="https://www.risktaisaku.com/articles/-/94898" TargetMode="External"/><Relationship Id="rId2" Type="http://schemas.openxmlformats.org/officeDocument/2006/relationships/hyperlink" Target="https://cyzowoman.jp/2024/09/post_485194_1.html" TargetMode="External"/><Relationship Id="rId1" Type="http://schemas.openxmlformats.org/officeDocument/2006/relationships/hyperlink" Target="https://project.nikkeibp.co.jp/HumanCapital/atcl/column/00079/090600020/?P=2" TargetMode="External"/><Relationship Id="rId6" Type="http://schemas.openxmlformats.org/officeDocument/2006/relationships/hyperlink" Target="https://www.tech-d.jp/seminar/show/5862" TargetMode="External"/><Relationship Id="rId5" Type="http://schemas.openxmlformats.org/officeDocument/2006/relationships/hyperlink" Target="https://www.47news.jp/11465750.html" TargetMode="External"/><Relationship Id="rId4" Type="http://schemas.openxmlformats.org/officeDocument/2006/relationships/hyperlink" Target="https://foods-ch.infomart.co.jp/news/116247"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hyperlink" Target="https://www.jetro.go.jp/biznews/2024/09/06337e116cc13957.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news.yahoo.co.jp/articles/c7b22d2c4b0d837c1a835c32eea8e9be229a3890" TargetMode="External"/><Relationship Id="rId3" Type="http://schemas.openxmlformats.org/officeDocument/2006/relationships/hyperlink" Target="https://news.yahoo.co.jp/articles/0d9a297e1627c13a39e3062244f40712fa6893db" TargetMode="External"/><Relationship Id="rId7" Type="http://schemas.openxmlformats.org/officeDocument/2006/relationships/hyperlink" Target="https://news.biglobe.ne.jp/trend/0911/tnc_240911_5851447810.html" TargetMode="External"/><Relationship Id="rId2" Type="http://schemas.openxmlformats.org/officeDocument/2006/relationships/hyperlink" Target="https://shoutaian.co.jp/news/321/" TargetMode="External"/><Relationship Id="rId1" Type="http://schemas.openxmlformats.org/officeDocument/2006/relationships/hyperlink" Target="https://news.goo.ne.jp/article/tys/region/tys-1426659.html" TargetMode="External"/><Relationship Id="rId6" Type="http://schemas.openxmlformats.org/officeDocument/2006/relationships/hyperlink" Target="https://www.kanaloco.jp/news/government/article-1109374.html" TargetMode="External"/><Relationship Id="rId11" Type="http://schemas.openxmlformats.org/officeDocument/2006/relationships/printerSettings" Target="../printerSettings/printerSettings5.bin"/><Relationship Id="rId5" Type="http://schemas.openxmlformats.org/officeDocument/2006/relationships/hyperlink" Target="https://www.jomo-news.co.jp/articles/-/530021" TargetMode="External"/><Relationship Id="rId10" Type="http://schemas.openxmlformats.org/officeDocument/2006/relationships/hyperlink" Target="https://news.goo.ne.jp/article/yomiuri/nation/20240907-567-OYT1T50042.html" TargetMode="External"/><Relationship Id="rId4" Type="http://schemas.openxmlformats.org/officeDocument/2006/relationships/hyperlink" Target="https://www.aba-net.com/news/news-124490.html" TargetMode="External"/><Relationship Id="rId9" Type="http://schemas.openxmlformats.org/officeDocument/2006/relationships/hyperlink" Target="https://www.pref.aichi.jp/press-release/syokuchuudoku240909.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iamond-rm.net/overseas/american_economy/491841/" TargetMode="External"/><Relationship Id="rId13" Type="http://schemas.openxmlformats.org/officeDocument/2006/relationships/printerSettings" Target="../printerSettings/printerSettings6.bin"/><Relationship Id="rId3" Type="http://schemas.openxmlformats.org/officeDocument/2006/relationships/hyperlink" Target="https://www.jetro.go.jp/biznews/2024/09/4ce24de012b1cd94.html" TargetMode="External"/><Relationship Id="rId7" Type="http://schemas.openxmlformats.org/officeDocument/2006/relationships/hyperlink" Target="https://www.jetro.go.jp/biznews/2024/09/2c2986e8a6b9b52b.html" TargetMode="External"/><Relationship Id="rId12" Type="http://schemas.openxmlformats.org/officeDocument/2006/relationships/hyperlink" Target="https://www.youtube.com/watch?v=FHQr_YbUMTA" TargetMode="External"/><Relationship Id="rId2" Type="http://schemas.openxmlformats.org/officeDocument/2006/relationships/hyperlink" Target="https://news.goo.ne.jp/article/recordchina/business/recordchina-RC_940450.html" TargetMode="External"/><Relationship Id="rId1" Type="http://schemas.openxmlformats.org/officeDocument/2006/relationships/hyperlink" Target="https://www.epochtimes.jp/2024/09/250642.html" TargetMode="External"/><Relationship Id="rId6" Type="http://schemas.openxmlformats.org/officeDocument/2006/relationships/hyperlink" Target="https://www.mk.co.kr/jp/business/11113232" TargetMode="External"/><Relationship Id="rId11" Type="http://schemas.openxmlformats.org/officeDocument/2006/relationships/hyperlink" Target="https://www.mk.co.kr/jp/business/11113899" TargetMode="External"/><Relationship Id="rId5" Type="http://schemas.openxmlformats.org/officeDocument/2006/relationships/hyperlink" Target="https://www.nikkei.com/article/DGXZQOUC163460W4A810C2000000/" TargetMode="External"/><Relationship Id="rId10" Type="http://schemas.openxmlformats.org/officeDocument/2006/relationships/hyperlink" Target="https://www.hawaiinisumu.com/news/4063" TargetMode="External"/><Relationship Id="rId4" Type="http://schemas.openxmlformats.org/officeDocument/2006/relationships/hyperlink" Target="https://newsclip.be/thai-news/thai-economy/14132" TargetMode="External"/><Relationship Id="rId9" Type="http://schemas.openxmlformats.org/officeDocument/2006/relationships/hyperlink" Target="https://www.jetro.go.jp/biz/areareports/2024/068463d072b7cc0f.html"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www.mhlw.go.jp/stf/covid-19/kokunainohasseijoukyou.html" TargetMode="Externa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61"/>
  <sheetViews>
    <sheetView zoomScaleNormal="100" workbookViewId="0">
      <selection activeCell="F19" sqref="A10:H19"/>
    </sheetView>
  </sheetViews>
  <sheetFormatPr defaultRowHeight="13.2"/>
  <cols>
    <col min="1" max="1" width="16.77734375" customWidth="1"/>
    <col min="2" max="2" width="10.4414062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9" ht="13.8" thickTop="1">
      <c r="A1" s="84" t="s">
        <v>0</v>
      </c>
      <c r="B1" s="85"/>
      <c r="C1" s="85" t="s">
        <v>1</v>
      </c>
      <c r="D1" s="85"/>
      <c r="E1" s="85"/>
      <c r="F1" s="85"/>
      <c r="G1" s="85"/>
      <c r="H1" s="85"/>
      <c r="I1" s="61"/>
    </row>
    <row r="2" spans="1:9">
      <c r="A2" s="86" t="s">
        <v>2</v>
      </c>
      <c r="B2" s="87"/>
      <c r="C2" s="87"/>
      <c r="D2" s="87"/>
      <c r="E2" s="87"/>
      <c r="F2" s="87"/>
      <c r="G2" s="87"/>
      <c r="H2" s="87"/>
      <c r="I2" s="61"/>
    </row>
    <row r="3" spans="1:9" ht="15.75" customHeight="1">
      <c r="A3" s="599" t="s">
        <v>3</v>
      </c>
      <c r="B3" s="600"/>
      <c r="C3" s="600"/>
      <c r="D3" s="600"/>
      <c r="E3" s="600"/>
      <c r="F3" s="600"/>
      <c r="G3" s="600"/>
      <c r="H3" s="601"/>
      <c r="I3" s="61"/>
    </row>
    <row r="4" spans="1:9">
      <c r="A4" s="86" t="s">
        <v>4</v>
      </c>
      <c r="B4" s="87"/>
      <c r="C4" s="87"/>
      <c r="D4" s="87"/>
      <c r="E4" s="87"/>
      <c r="F4" s="87"/>
      <c r="G4" s="87"/>
      <c r="H4" s="87"/>
      <c r="I4" s="61"/>
    </row>
    <row r="5" spans="1:9">
      <c r="A5" s="86" t="s">
        <v>5</v>
      </c>
      <c r="B5" s="87"/>
      <c r="C5" s="87"/>
      <c r="D5" s="87"/>
      <c r="E5" s="87"/>
      <c r="F5" s="87"/>
      <c r="G5" s="87"/>
      <c r="H5" s="87"/>
      <c r="I5" s="61"/>
    </row>
    <row r="6" spans="1:9">
      <c r="A6" s="88" t="s">
        <v>2</v>
      </c>
      <c r="B6" s="89"/>
      <c r="C6" s="89"/>
      <c r="D6" s="89"/>
      <c r="E6" s="89"/>
      <c r="F6" s="89"/>
      <c r="G6" s="89"/>
      <c r="H6" s="89"/>
      <c r="I6" s="61"/>
    </row>
    <row r="7" spans="1:9">
      <c r="A7" s="88"/>
      <c r="B7" s="89"/>
      <c r="C7" s="89"/>
      <c r="D7" s="89"/>
      <c r="E7" s="89"/>
      <c r="F7" s="89"/>
      <c r="G7" s="89"/>
      <c r="H7" s="89"/>
      <c r="I7" s="61"/>
    </row>
    <row r="8" spans="1:9">
      <c r="A8" s="88" t="s">
        <v>6</v>
      </c>
      <c r="B8" s="89"/>
      <c r="C8" s="89"/>
      <c r="D8" s="89"/>
      <c r="E8" s="89"/>
      <c r="F8" s="89"/>
      <c r="G8" s="89"/>
      <c r="H8" s="89"/>
      <c r="I8" s="61"/>
    </row>
    <row r="9" spans="1:9">
      <c r="A9" s="90" t="s">
        <v>7</v>
      </c>
      <c r="B9" s="91"/>
      <c r="C9" s="91"/>
      <c r="D9" s="91"/>
      <c r="E9" s="91"/>
      <c r="F9" s="91"/>
      <c r="G9" s="91"/>
      <c r="H9" s="91"/>
      <c r="I9" s="61"/>
    </row>
    <row r="10" spans="1:9" ht="15" customHeight="1">
      <c r="A10" s="197" t="s">
        <v>8</v>
      </c>
      <c r="B10" s="102" t="str">
        <f>+'36　食中毒記事等 '!A2</f>
        <v xml:space="preserve">腸管出血性大腸菌感染症（Ｏ２６） 未就学児施設で集団発生(tysテレビ山口) - goo ニュース </v>
      </c>
      <c r="C10" s="102"/>
      <c r="D10" s="104"/>
      <c r="E10" s="102"/>
      <c r="F10" s="105"/>
      <c r="G10" s="103"/>
      <c r="H10" s="103"/>
      <c r="I10" s="61"/>
    </row>
    <row r="11" spans="1:9" ht="15" customHeight="1">
      <c r="A11" s="197" t="s">
        <v>9</v>
      </c>
      <c r="B11" s="102" t="str">
        <f>+'36　ノロウイルス関連情報 '!H72</f>
        <v>管理レベル「1」　</v>
      </c>
      <c r="C11" s="102"/>
      <c r="D11" s="102" t="s">
        <v>10</v>
      </c>
      <c r="E11" s="102"/>
      <c r="F11" s="104">
        <f>+'36　ノロウイルス関連情報 '!G73</f>
        <v>2.87</v>
      </c>
      <c r="G11" s="102" t="str">
        <f>+'36　ノロウイルス関連情報 '!H73</f>
        <v>　：先週より</v>
      </c>
      <c r="H11" s="225">
        <f>+'36　ノロウイルス関連情報 '!I73</f>
        <v>0.24000000000000021</v>
      </c>
      <c r="I11" s="61"/>
    </row>
    <row r="12" spans="1:9" s="69" customFormat="1" ht="15" customHeight="1">
      <c r="A12" s="106" t="s">
        <v>11</v>
      </c>
      <c r="B12" s="605" t="str">
        <f>+'36  残留農薬など'!A2</f>
        <v>有機農業ニュースクリップ on X: "【残留農薬】厚労省は9月10日、（株）ワタリが輸入したチリ産など</v>
      </c>
      <c r="C12" s="605"/>
      <c r="D12" s="605"/>
      <c r="E12" s="605"/>
      <c r="F12" s="605"/>
      <c r="G12" s="605"/>
      <c r="H12" s="107"/>
      <c r="I12" s="68"/>
    </row>
    <row r="13" spans="1:9" ht="15" customHeight="1">
      <c r="A13" s="101" t="s">
        <v>12</v>
      </c>
      <c r="B13" s="605" t="str">
        <f>+'36　食品表示'!A2</f>
        <v>製薬会社としても食品会社としても失敗した危機管理―小林製薬</v>
      </c>
      <c r="C13" s="605"/>
      <c r="D13" s="605"/>
      <c r="E13" s="605"/>
      <c r="F13" s="605"/>
      <c r="G13" s="605"/>
      <c r="H13" s="103"/>
      <c r="I13" s="61"/>
    </row>
    <row r="14" spans="1:9" ht="15" customHeight="1">
      <c r="A14" s="101" t="s">
        <v>13</v>
      </c>
      <c r="B14" s="103" t="str">
        <f>+'36 海外情報'!A2</f>
        <v xml:space="preserve">注文弁当食べた会社職員20数人が「集団食中毒」 再度注目される「中国の食品安全問題」＝中国 </v>
      </c>
      <c r="D14" s="103"/>
      <c r="E14" s="103"/>
      <c r="F14" s="103"/>
      <c r="G14" s="103"/>
      <c r="H14" s="103"/>
      <c r="I14" s="61"/>
    </row>
    <row r="15" spans="1:9" ht="15" customHeight="1">
      <c r="A15" s="108" t="s">
        <v>14</v>
      </c>
      <c r="B15" s="109" t="str">
        <f>+'36 海外情報'!A5</f>
        <v xml:space="preserve">	中学校で生徒 100人超が集団食中毒か＝中国ネット「またか」「厳罰に処して」 - goo ニュース </v>
      </c>
      <c r="C15" s="602" t="s">
        <v>15</v>
      </c>
      <c r="D15" s="602"/>
      <c r="E15" s="602"/>
      <c r="F15" s="602"/>
      <c r="G15" s="602"/>
      <c r="H15" s="603"/>
      <c r="I15" s="61"/>
    </row>
    <row r="16" spans="1:9" ht="15" customHeight="1">
      <c r="A16" s="101" t="s">
        <v>16</v>
      </c>
      <c r="B16" s="102" t="str">
        <f>+'35　感染症情報'!B2</f>
        <v>2024年第35週（8月26日〜9月1日）</v>
      </c>
      <c r="C16" s="103"/>
      <c r="D16" s="102" t="s">
        <v>17</v>
      </c>
      <c r="E16" s="103"/>
      <c r="F16" s="103"/>
      <c r="G16" s="103"/>
      <c r="H16" s="103"/>
      <c r="I16" s="61"/>
    </row>
    <row r="17" spans="1:16" ht="15" customHeight="1">
      <c r="A17" s="101" t="s">
        <v>18</v>
      </c>
      <c r="B17" s="604" t="str">
        <f>+'35　感染症情報'!B2</f>
        <v>2024年第35週（8月26日〜9月1日）</v>
      </c>
      <c r="C17" s="604"/>
      <c r="D17" s="604"/>
      <c r="E17" s="604"/>
      <c r="F17" s="604"/>
      <c r="G17" s="604"/>
      <c r="H17" s="103"/>
      <c r="I17" s="61"/>
    </row>
    <row r="18" spans="1:16" ht="15" customHeight="1">
      <c r="A18" s="101" t="s">
        <v>19</v>
      </c>
      <c r="B18" s="165" t="str">
        <f>+'36  衛生訓話 '!A2</f>
        <v>　今週のお題(鳥肉の加熱不足に注意：カンピロバクタ－が怖い)</v>
      </c>
      <c r="C18" s="103"/>
      <c r="D18" s="103"/>
      <c r="E18" s="103"/>
      <c r="F18" s="110"/>
      <c r="G18" s="103"/>
      <c r="H18" s="103"/>
      <c r="I18" s="61"/>
    </row>
    <row r="19" spans="1:16" ht="15" customHeight="1">
      <c r="A19" s="101" t="s">
        <v>20</v>
      </c>
      <c r="B19" s="165" t="s">
        <v>447</v>
      </c>
      <c r="C19" s="103"/>
      <c r="D19" s="103"/>
      <c r="E19" s="103"/>
      <c r="F19" s="103" t="s">
        <v>17</v>
      </c>
      <c r="G19" s="103"/>
      <c r="H19" s="103"/>
      <c r="I19" s="61"/>
      <c r="P19" t="s">
        <v>21</v>
      </c>
    </row>
    <row r="20" spans="1:16" ht="15" customHeight="1">
      <c r="A20" s="101" t="s">
        <v>17</v>
      </c>
      <c r="C20" s="103"/>
      <c r="D20" s="103"/>
      <c r="E20" s="103"/>
      <c r="F20" s="103"/>
      <c r="G20" s="103"/>
      <c r="H20" s="103"/>
      <c r="I20" s="61"/>
      <c r="L20" t="s">
        <v>15</v>
      </c>
    </row>
    <row r="21" spans="1:16">
      <c r="A21" s="90" t="s">
        <v>7</v>
      </c>
      <c r="B21" s="91"/>
      <c r="C21" s="91"/>
      <c r="D21" s="91"/>
      <c r="E21" s="91"/>
      <c r="F21" s="91"/>
      <c r="G21" s="91"/>
      <c r="H21" s="91"/>
      <c r="I21" s="61"/>
    </row>
    <row r="22" spans="1:16">
      <c r="A22" s="88" t="s">
        <v>17</v>
      </c>
      <c r="B22" s="89"/>
      <c r="C22" s="89"/>
      <c r="D22" s="89"/>
      <c r="E22" s="89"/>
      <c r="F22" s="89"/>
      <c r="G22" s="89"/>
      <c r="H22" s="89"/>
      <c r="I22" s="61"/>
    </row>
    <row r="23" spans="1:16">
      <c r="A23" s="62" t="s">
        <v>22</v>
      </c>
      <c r="I23" s="61"/>
    </row>
    <row r="24" spans="1:16">
      <c r="A24" s="61"/>
      <c r="I24" s="61"/>
    </row>
    <row r="25" spans="1:16">
      <c r="A25" s="61"/>
      <c r="I25" s="61"/>
    </row>
    <row r="26" spans="1:16">
      <c r="A26" s="61"/>
      <c r="I26" s="61"/>
    </row>
    <row r="27" spans="1:16">
      <c r="A27" s="61"/>
      <c r="I27" s="61"/>
    </row>
    <row r="28" spans="1:16">
      <c r="A28" s="61"/>
      <c r="I28" s="61"/>
    </row>
    <row r="29" spans="1:16">
      <c r="A29" s="61"/>
      <c r="I29" s="61"/>
    </row>
    <row r="30" spans="1:16">
      <c r="A30" s="61"/>
      <c r="H30" t="s">
        <v>23</v>
      </c>
      <c r="I30" s="61"/>
    </row>
    <row r="31" spans="1:16">
      <c r="A31" s="61"/>
      <c r="I31" s="61"/>
    </row>
    <row r="32" spans="1:16">
      <c r="A32" s="61"/>
      <c r="I32" s="61"/>
    </row>
    <row r="33" spans="1:9">
      <c r="A33" s="61"/>
      <c r="I33" s="61"/>
    </row>
    <row r="34" spans="1:9" ht="13.8" thickBot="1">
      <c r="A34" s="63"/>
      <c r="B34" s="64"/>
      <c r="C34" s="64"/>
      <c r="D34" s="64"/>
      <c r="E34" s="64"/>
      <c r="F34" s="64"/>
      <c r="G34" s="64"/>
      <c r="H34" s="64"/>
      <c r="I34" s="61"/>
    </row>
    <row r="35" spans="1:9" ht="13.8" thickTop="1"/>
    <row r="38" spans="1:9" ht="24.6">
      <c r="A38" s="71" t="s">
        <v>24</v>
      </c>
    </row>
    <row r="39" spans="1:9" ht="40.5" customHeight="1">
      <c r="A39" s="606" t="s">
        <v>25</v>
      </c>
      <c r="B39" s="606"/>
      <c r="C39" s="606"/>
      <c r="D39" s="606"/>
      <c r="E39" s="606"/>
      <c r="F39" s="606"/>
      <c r="G39" s="606"/>
    </row>
    <row r="40" spans="1:9" ht="30.75" customHeight="1">
      <c r="A40" s="598" t="s">
        <v>26</v>
      </c>
      <c r="B40" s="598"/>
      <c r="C40" s="598"/>
      <c r="D40" s="598"/>
      <c r="E40" s="598"/>
      <c r="F40" s="598"/>
      <c r="G40" s="598"/>
    </row>
    <row r="41" spans="1:9" ht="15">
      <c r="A41" s="72"/>
    </row>
    <row r="42" spans="1:9" ht="69.75" customHeight="1">
      <c r="A42" s="593" t="s">
        <v>27</v>
      </c>
      <c r="B42" s="593"/>
      <c r="C42" s="593"/>
      <c r="D42" s="593"/>
      <c r="E42" s="593"/>
      <c r="F42" s="593"/>
      <c r="G42" s="593"/>
    </row>
    <row r="43" spans="1:9" ht="35.25" customHeight="1">
      <c r="A43" s="598" t="s">
        <v>28</v>
      </c>
      <c r="B43" s="598"/>
      <c r="C43" s="598"/>
      <c r="D43" s="598"/>
      <c r="E43" s="598"/>
      <c r="F43" s="598"/>
      <c r="G43" s="598"/>
    </row>
    <row r="44" spans="1:9" ht="59.25" customHeight="1">
      <c r="A44" s="593" t="s">
        <v>29</v>
      </c>
      <c r="B44" s="593"/>
      <c r="C44" s="593"/>
      <c r="D44" s="593"/>
      <c r="E44" s="593"/>
      <c r="F44" s="593"/>
      <c r="G44" s="593"/>
    </row>
    <row r="45" spans="1:9" ht="15">
      <c r="A45" s="73"/>
    </row>
    <row r="46" spans="1:9" ht="27.75" customHeight="1">
      <c r="A46" s="595" t="s">
        <v>30</v>
      </c>
      <c r="B46" s="595"/>
      <c r="C46" s="595"/>
      <c r="D46" s="595"/>
      <c r="E46" s="595"/>
      <c r="F46" s="595"/>
      <c r="G46" s="595"/>
    </row>
    <row r="47" spans="1:9" ht="53.25" customHeight="1">
      <c r="A47" s="594" t="s">
        <v>31</v>
      </c>
      <c r="B47" s="593"/>
      <c r="C47" s="593"/>
      <c r="D47" s="593"/>
      <c r="E47" s="593"/>
      <c r="F47" s="593"/>
      <c r="G47" s="593"/>
    </row>
    <row r="48" spans="1:9" ht="15">
      <c r="A48" s="73"/>
    </row>
    <row r="49" spans="1:7" ht="32.25" customHeight="1">
      <c r="A49" s="595" t="s">
        <v>32</v>
      </c>
      <c r="B49" s="595"/>
      <c r="C49" s="595"/>
      <c r="D49" s="595"/>
      <c r="E49" s="595"/>
      <c r="F49" s="595"/>
      <c r="G49" s="595"/>
    </row>
    <row r="50" spans="1:7" ht="15">
      <c r="A50" s="72"/>
    </row>
    <row r="51" spans="1:7" ht="87" customHeight="1">
      <c r="A51" s="594" t="s">
        <v>33</v>
      </c>
      <c r="B51" s="593"/>
      <c r="C51" s="593"/>
      <c r="D51" s="593"/>
      <c r="E51" s="593"/>
      <c r="F51" s="593"/>
      <c r="G51" s="593"/>
    </row>
    <row r="52" spans="1:7" ht="15">
      <c r="A52" s="73"/>
    </row>
    <row r="53" spans="1:7" ht="32.25" customHeight="1">
      <c r="A53" s="595" t="s">
        <v>34</v>
      </c>
      <c r="B53" s="595"/>
      <c r="C53" s="595"/>
      <c r="D53" s="595"/>
      <c r="E53" s="595"/>
      <c r="F53" s="595"/>
      <c r="G53" s="595"/>
    </row>
    <row r="54" spans="1:7" ht="29.25" customHeight="1">
      <c r="A54" s="593" t="s">
        <v>35</v>
      </c>
      <c r="B54" s="593"/>
      <c r="C54" s="593"/>
      <c r="D54" s="593"/>
      <c r="E54" s="593"/>
      <c r="F54" s="593"/>
      <c r="G54" s="593"/>
    </row>
    <row r="55" spans="1:7" ht="15">
      <c r="A55" s="73"/>
    </row>
    <row r="56" spans="1:7" s="69" customFormat="1" ht="110.25" customHeight="1">
      <c r="A56" s="596" t="s">
        <v>36</v>
      </c>
      <c r="B56" s="597"/>
      <c r="C56" s="597"/>
      <c r="D56" s="597"/>
      <c r="E56" s="597"/>
      <c r="F56" s="597"/>
      <c r="G56" s="597"/>
    </row>
    <row r="57" spans="1:7" ht="34.5" customHeight="1">
      <c r="A57" s="598" t="s">
        <v>37</v>
      </c>
      <c r="B57" s="598"/>
      <c r="C57" s="598"/>
      <c r="D57" s="598"/>
      <c r="E57" s="598"/>
      <c r="F57" s="598"/>
      <c r="G57" s="598"/>
    </row>
    <row r="58" spans="1:7" ht="114" customHeight="1">
      <c r="A58" s="594" t="s">
        <v>38</v>
      </c>
      <c r="B58" s="593"/>
      <c r="C58" s="593"/>
      <c r="D58" s="593"/>
      <c r="E58" s="593"/>
      <c r="F58" s="593"/>
      <c r="G58" s="593"/>
    </row>
    <row r="59" spans="1:7" ht="109.5" customHeight="1">
      <c r="A59" s="593"/>
      <c r="B59" s="593"/>
      <c r="C59" s="593"/>
      <c r="D59" s="593"/>
      <c r="E59" s="593"/>
      <c r="F59" s="593"/>
      <c r="G59" s="593"/>
    </row>
    <row r="60" spans="1:7" ht="15">
      <c r="A60" s="73"/>
    </row>
    <row r="61" spans="1:7" s="70" customFormat="1" ht="57.75" customHeight="1">
      <c r="A61" s="593"/>
      <c r="B61" s="593"/>
      <c r="C61" s="593"/>
      <c r="D61" s="593"/>
      <c r="E61" s="593"/>
      <c r="F61" s="593"/>
      <c r="G61" s="593"/>
    </row>
  </sheetData>
  <mergeCells count="21">
    <mergeCell ref="A3:H3"/>
    <mergeCell ref="C15:H15"/>
    <mergeCell ref="B17:G17"/>
    <mergeCell ref="B12:G12"/>
    <mergeCell ref="A39:G39"/>
    <mergeCell ref="B13:G13"/>
    <mergeCell ref="A47:G47"/>
    <mergeCell ref="A46:G46"/>
    <mergeCell ref="A53:G53"/>
    <mergeCell ref="A40:G40"/>
    <mergeCell ref="A42:G42"/>
    <mergeCell ref="A44:G44"/>
    <mergeCell ref="A43:G43"/>
    <mergeCell ref="A59:G59"/>
    <mergeCell ref="A58:G58"/>
    <mergeCell ref="A61:G61"/>
    <mergeCell ref="A51:G51"/>
    <mergeCell ref="A49:G49"/>
    <mergeCell ref="A56:G56"/>
    <mergeCell ref="A54:G54"/>
    <mergeCell ref="A57:G57"/>
  </mergeCells>
  <phoneticPr fontId="32"/>
  <hyperlinks>
    <hyperlink ref="A39"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9DDE2-1344-4366-A123-9BB84F5F343F}">
  <sheetPr codeName="Sheet13"/>
  <dimension ref="A1:Z24"/>
  <sheetViews>
    <sheetView topLeftCell="C1" workbookViewId="0">
      <selection activeCell="I12" sqref="I12"/>
    </sheetView>
  </sheetViews>
  <sheetFormatPr defaultRowHeight="13.2"/>
  <cols>
    <col min="4" max="9" width="7.21875" customWidth="1"/>
    <col min="14" max="14" width="9.44140625" bestFit="1" customWidth="1"/>
  </cols>
  <sheetData>
    <row r="1" spans="1:26">
      <c r="A1" s="292"/>
      <c r="D1" t="s">
        <v>189</v>
      </c>
      <c r="E1" s="270" t="s">
        <v>190</v>
      </c>
      <c r="F1" t="s">
        <v>191</v>
      </c>
      <c r="G1" t="s">
        <v>192</v>
      </c>
      <c r="H1" t="s">
        <v>193</v>
      </c>
      <c r="I1" t="s">
        <v>194</v>
      </c>
      <c r="J1" t="s">
        <v>195</v>
      </c>
    </row>
    <row r="2" spans="1:26">
      <c r="E2" t="s">
        <v>213</v>
      </c>
    </row>
    <row r="3" spans="1:26">
      <c r="D3" s="444">
        <v>11</v>
      </c>
      <c r="E3" s="444">
        <v>9</v>
      </c>
      <c r="F3" s="445">
        <v>1</v>
      </c>
      <c r="G3" s="446">
        <v>2</v>
      </c>
      <c r="H3" s="445">
        <v>3</v>
      </c>
      <c r="I3" s="445">
        <v>2</v>
      </c>
      <c r="J3" s="445">
        <v>4</v>
      </c>
      <c r="L3" s="271"/>
      <c r="M3">
        <f>SUM(D3:L3)</f>
        <v>32</v>
      </c>
    </row>
    <row r="4" spans="1:26">
      <c r="D4" s="447">
        <f>+D3/$M$3</f>
        <v>0.34375</v>
      </c>
      <c r="E4" s="447">
        <f t="shared" ref="E4:J4" si="0">+E3/$M$3</f>
        <v>0.28125</v>
      </c>
      <c r="F4" s="448">
        <f t="shared" si="0"/>
        <v>3.125E-2</v>
      </c>
      <c r="G4" s="449">
        <f t="shared" si="0"/>
        <v>6.25E-2</v>
      </c>
      <c r="H4" s="448">
        <f t="shared" si="0"/>
        <v>9.375E-2</v>
      </c>
      <c r="I4" s="448">
        <f t="shared" si="0"/>
        <v>6.25E-2</v>
      </c>
      <c r="J4" s="448">
        <f t="shared" si="0"/>
        <v>0.125</v>
      </c>
    </row>
    <row r="7" spans="1:26" ht="13.8" thickBot="1"/>
    <row r="8" spans="1:26" ht="13.8" thickBot="1">
      <c r="N8" s="774" t="s">
        <v>217</v>
      </c>
      <c r="O8" s="775"/>
      <c r="P8" s="174"/>
      <c r="Q8" s="174"/>
      <c r="R8" s="174"/>
      <c r="S8" s="174"/>
    </row>
    <row r="9" spans="1:26" ht="13.8" thickBot="1">
      <c r="N9" s="776" t="s">
        <v>196</v>
      </c>
      <c r="O9" s="777"/>
      <c r="P9" s="778"/>
      <c r="Q9" s="779" t="s">
        <v>197</v>
      </c>
      <c r="R9" s="780"/>
      <c r="S9" s="781"/>
    </row>
    <row r="10" spans="1:26" ht="13.8" thickBot="1">
      <c r="N10" s="310" t="s">
        <v>198</v>
      </c>
      <c r="O10" s="272" t="s">
        <v>198</v>
      </c>
      <c r="P10" s="274" t="s">
        <v>198</v>
      </c>
      <c r="Q10" s="310" t="s">
        <v>198</v>
      </c>
      <c r="R10" s="272" t="s">
        <v>198</v>
      </c>
      <c r="S10" s="273" t="s">
        <v>198</v>
      </c>
    </row>
    <row r="11" spans="1:26" ht="13.8" thickTop="1">
      <c r="N11" s="278" t="s">
        <v>199</v>
      </c>
      <c r="O11" s="279" t="s">
        <v>200</v>
      </c>
      <c r="P11" s="281" t="s">
        <v>201</v>
      </c>
      <c r="Q11" s="278" t="s">
        <v>199</v>
      </c>
      <c r="R11" s="279" t="s">
        <v>200</v>
      </c>
      <c r="S11" s="280" t="s">
        <v>201</v>
      </c>
    </row>
    <row r="12" spans="1:26" ht="13.8" thickBot="1">
      <c r="N12" s="450">
        <f>+U12</f>
        <v>1445</v>
      </c>
      <c r="O12" s="451">
        <f t="shared" ref="O12:S12" si="1">+V12</f>
        <v>729</v>
      </c>
      <c r="P12" s="452">
        <f t="shared" si="1"/>
        <v>716</v>
      </c>
      <c r="Q12" s="450">
        <f t="shared" si="1"/>
        <v>43267</v>
      </c>
      <c r="R12" s="451">
        <f t="shared" si="1"/>
        <v>21133</v>
      </c>
      <c r="S12" s="453">
        <f t="shared" si="1"/>
        <v>22134</v>
      </c>
      <c r="U12">
        <v>1445</v>
      </c>
      <c r="V12">
        <v>729</v>
      </c>
      <c r="W12">
        <v>716</v>
      </c>
      <c r="X12">
        <v>43267</v>
      </c>
      <c r="Y12">
        <v>21133</v>
      </c>
      <c r="Z12">
        <v>22134</v>
      </c>
    </row>
    <row r="14" spans="1:26" ht="13.8" thickBot="1"/>
    <row r="15" spans="1:26" ht="13.8" thickBot="1">
      <c r="N15" s="774" t="s">
        <v>239</v>
      </c>
      <c r="O15" s="775"/>
      <c r="P15" s="174"/>
      <c r="Q15" s="174"/>
      <c r="R15" s="174"/>
      <c r="S15" s="174"/>
    </row>
    <row r="16" spans="1:26" ht="13.8" thickBot="1">
      <c r="N16" s="776" t="s">
        <v>196</v>
      </c>
      <c r="O16" s="777"/>
      <c r="P16" s="778"/>
      <c r="Q16" s="779" t="s">
        <v>197</v>
      </c>
      <c r="R16" s="780"/>
      <c r="S16" s="781"/>
    </row>
    <row r="17" spans="14:26" ht="13.8" thickBot="1">
      <c r="N17" s="310" t="s">
        <v>198</v>
      </c>
      <c r="O17" s="272" t="s">
        <v>198</v>
      </c>
      <c r="P17" s="274" t="s">
        <v>198</v>
      </c>
      <c r="Q17" s="310" t="s">
        <v>198</v>
      </c>
      <c r="R17" s="272" t="s">
        <v>198</v>
      </c>
      <c r="S17" s="273" t="s">
        <v>198</v>
      </c>
    </row>
    <row r="18" spans="14:26" ht="13.8" thickTop="1">
      <c r="N18" s="278" t="s">
        <v>199</v>
      </c>
      <c r="O18" s="279" t="s">
        <v>200</v>
      </c>
      <c r="P18" s="281" t="s">
        <v>201</v>
      </c>
      <c r="Q18" s="278" t="s">
        <v>199</v>
      </c>
      <c r="R18" s="279" t="s">
        <v>200</v>
      </c>
      <c r="S18" s="280" t="s">
        <v>201</v>
      </c>
    </row>
    <row r="19" spans="14:26" ht="13.8" thickBot="1">
      <c r="N19" s="450">
        <f t="shared" ref="N19:S19" si="2">+U19</f>
        <v>1874</v>
      </c>
      <c r="O19" s="451">
        <f t="shared" si="2"/>
        <v>945</v>
      </c>
      <c r="P19" s="452">
        <f t="shared" si="2"/>
        <v>929</v>
      </c>
      <c r="Q19" s="450">
        <f t="shared" si="2"/>
        <v>36891</v>
      </c>
      <c r="R19" s="451">
        <f t="shared" si="2"/>
        <v>17852</v>
      </c>
      <c r="S19" s="453">
        <f t="shared" si="2"/>
        <v>19039</v>
      </c>
      <c r="U19">
        <v>1874</v>
      </c>
      <c r="V19">
        <v>945</v>
      </c>
      <c r="W19">
        <v>929</v>
      </c>
      <c r="X19">
        <v>36891</v>
      </c>
      <c r="Y19">
        <v>17852</v>
      </c>
      <c r="Z19">
        <v>19039</v>
      </c>
    </row>
    <row r="21" spans="14:26" ht="13.8" thickBot="1"/>
    <row r="22" spans="14:26" ht="13.8" thickBot="1">
      <c r="N22" s="769" t="s">
        <v>196</v>
      </c>
      <c r="O22" s="770"/>
      <c r="P22" s="770"/>
      <c r="Q22" s="771" t="s">
        <v>197</v>
      </c>
      <c r="R22" s="772"/>
      <c r="S22" s="773"/>
    </row>
    <row r="23" spans="14:26">
      <c r="N23" s="311" t="s">
        <v>199</v>
      </c>
      <c r="O23" s="275" t="s">
        <v>200</v>
      </c>
      <c r="P23" s="276" t="s">
        <v>201</v>
      </c>
      <c r="Q23" s="311" t="s">
        <v>199</v>
      </c>
      <c r="R23" s="275" t="s">
        <v>200</v>
      </c>
      <c r="S23" s="277" t="s">
        <v>201</v>
      </c>
    </row>
    <row r="24" spans="14:26" ht="13.8" thickBot="1">
      <c r="N24" s="454">
        <f t="shared" ref="N24:S24" si="3">(N19-N12)/N19</f>
        <v>0.2289220917822839</v>
      </c>
      <c r="O24" s="455">
        <f t="shared" si="3"/>
        <v>0.22857142857142856</v>
      </c>
      <c r="P24" s="456">
        <f t="shared" si="3"/>
        <v>0.22927879440258342</v>
      </c>
      <c r="Q24" s="454">
        <f t="shared" si="3"/>
        <v>-0.17283348242118673</v>
      </c>
      <c r="R24" s="455">
        <f t="shared" si="3"/>
        <v>-0.18378893121218912</v>
      </c>
      <c r="S24" s="457">
        <f t="shared" si="3"/>
        <v>-0.16256105887914282</v>
      </c>
    </row>
  </sheetData>
  <mergeCells count="8">
    <mergeCell ref="N22:P22"/>
    <mergeCell ref="Q22:S22"/>
    <mergeCell ref="N8:O8"/>
    <mergeCell ref="N15:O15"/>
    <mergeCell ref="N9:P9"/>
    <mergeCell ref="Q9:S9"/>
    <mergeCell ref="N16:P16"/>
    <mergeCell ref="Q16:S16"/>
  </mergeCells>
  <phoneticPr fontId="8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4D6C7-DC80-49A8-9AE8-9E8D47E71E83}">
  <sheetPr codeName="Sheet12">
    <tabColor theme="1"/>
  </sheetPr>
  <dimension ref="A1:C41"/>
  <sheetViews>
    <sheetView view="pageBreakPreview" zoomScale="83" zoomScaleNormal="75" zoomScaleSheetLayoutView="83" workbookViewId="0">
      <selection activeCell="C21" sqref="C21:C22"/>
    </sheetView>
  </sheetViews>
  <sheetFormatPr defaultColWidth="9" defaultRowHeight="14.4"/>
  <cols>
    <col min="1" max="1" width="225.33203125" style="4" customWidth="1"/>
    <col min="2" max="2" width="33.109375" style="2" hidden="1" customWidth="1"/>
    <col min="3" max="3" width="23.88671875" style="3" customWidth="1"/>
    <col min="4" max="16384" width="9" style="1"/>
  </cols>
  <sheetData>
    <row r="1" spans="1:3" s="28" customFormat="1" ht="46.2" customHeight="1" thickBot="1">
      <c r="A1" s="468" t="s">
        <v>225</v>
      </c>
      <c r="B1" s="458" t="s">
        <v>123</v>
      </c>
      <c r="C1" s="477" t="s">
        <v>125</v>
      </c>
    </row>
    <row r="2" spans="1:3" ht="46.95" customHeight="1">
      <c r="A2" s="177" t="s">
        <v>413</v>
      </c>
      <c r="B2" s="473"/>
      <c r="C2" s="782">
        <v>45548</v>
      </c>
    </row>
    <row r="3" spans="1:3" ht="324" customHeight="1">
      <c r="A3" s="460" t="s">
        <v>414</v>
      </c>
      <c r="B3" s="474"/>
      <c r="C3" s="783"/>
    </row>
    <row r="4" spans="1:3" ht="34.950000000000003" customHeight="1" thickBot="1">
      <c r="A4" s="459" t="s">
        <v>415</v>
      </c>
      <c r="B4" s="1"/>
      <c r="C4" s="478"/>
    </row>
    <row r="5" spans="1:3" ht="46.95" customHeight="1">
      <c r="A5" s="177" t="s">
        <v>416</v>
      </c>
      <c r="B5" s="473"/>
      <c r="C5" s="782">
        <v>45547</v>
      </c>
    </row>
    <row r="6" spans="1:3" ht="387.6" customHeight="1">
      <c r="A6" s="460" t="s">
        <v>417</v>
      </c>
      <c r="B6" s="474"/>
      <c r="C6" s="783"/>
    </row>
    <row r="7" spans="1:3" ht="34.950000000000003" customHeight="1" thickBot="1">
      <c r="A7" s="459" t="s">
        <v>418</v>
      </c>
      <c r="B7" s="1"/>
      <c r="C7" s="478"/>
    </row>
    <row r="8" spans="1:3" ht="49.2" customHeight="1">
      <c r="A8" s="231" t="s">
        <v>419</v>
      </c>
      <c r="B8" s="473"/>
      <c r="C8" s="782">
        <v>45547</v>
      </c>
    </row>
    <row r="9" spans="1:3" ht="102" customHeight="1">
      <c r="A9" s="224" t="s">
        <v>420</v>
      </c>
      <c r="B9" s="474"/>
      <c r="C9" s="783"/>
    </row>
    <row r="10" spans="1:3" ht="38.4" customHeight="1" thickBot="1">
      <c r="A10" s="298" t="s">
        <v>421</v>
      </c>
      <c r="B10" s="1"/>
      <c r="C10" s="479"/>
    </row>
    <row r="11" spans="1:3" ht="43.2" customHeight="1">
      <c r="A11" s="592" t="s">
        <v>422</v>
      </c>
      <c r="B11" s="475"/>
      <c r="C11" s="782">
        <v>45547</v>
      </c>
    </row>
    <row r="12" spans="1:3" ht="103.2" customHeight="1">
      <c r="A12" s="532" t="s">
        <v>423</v>
      </c>
      <c r="B12" s="476"/>
      <c r="C12" s="783"/>
    </row>
    <row r="13" spans="1:3" ht="36" customHeight="1" thickBot="1">
      <c r="A13" s="518" t="s">
        <v>424</v>
      </c>
      <c r="B13" s="519"/>
      <c r="C13" s="520"/>
    </row>
    <row r="14" spans="1:3" s="194" customFormat="1" ht="49.8" customHeight="1">
      <c r="A14" s="516" t="s">
        <v>425</v>
      </c>
      <c r="B14" s="517"/>
      <c r="C14" s="784">
        <v>45545</v>
      </c>
    </row>
    <row r="15" spans="1:3" ht="100.2" customHeight="1" thickBot="1">
      <c r="A15" s="461" t="s">
        <v>427</v>
      </c>
      <c r="B15" s="462"/>
      <c r="C15" s="783"/>
    </row>
    <row r="16" spans="1:3" s="196" customFormat="1" ht="40.200000000000003" customHeight="1" thickBot="1">
      <c r="A16" s="195" t="s">
        <v>426</v>
      </c>
      <c r="B16" s="299"/>
      <c r="C16" s="479"/>
    </row>
    <row r="17" spans="1:3" ht="38.4" customHeight="1">
      <c r="A17" s="246" t="s">
        <v>428</v>
      </c>
      <c r="B17" s="1"/>
      <c r="C17" s="534"/>
    </row>
    <row r="18" spans="1:3" ht="298.8" customHeight="1" thickBot="1">
      <c r="A18" s="463" t="s">
        <v>429</v>
      </c>
      <c r="B18" s="1"/>
      <c r="C18" s="784">
        <v>45544</v>
      </c>
    </row>
    <row r="19" spans="1:3" ht="35.4" customHeight="1">
      <c r="A19" s="533" t="s">
        <v>430</v>
      </c>
      <c r="B19" s="1"/>
      <c r="C19" s="783"/>
    </row>
    <row r="20" spans="1:3" ht="38.4" customHeight="1">
      <c r="A20" s="246" t="s">
        <v>431</v>
      </c>
      <c r="B20" s="1"/>
      <c r="C20" s="534"/>
    </row>
    <row r="21" spans="1:3" ht="166.8" customHeight="1" thickBot="1">
      <c r="A21" s="559" t="s">
        <v>432</v>
      </c>
      <c r="B21" s="1"/>
      <c r="C21" s="784">
        <v>45535</v>
      </c>
    </row>
    <row r="22" spans="1:3" ht="33" customHeight="1" thickBot="1">
      <c r="A22" s="560" t="s">
        <v>433</v>
      </c>
      <c r="B22" s="561"/>
      <c r="C22" s="785"/>
    </row>
    <row r="23" spans="1:3" ht="36.75" customHeight="1">
      <c r="A23" s="1" t="s">
        <v>202</v>
      </c>
    </row>
    <row r="24" spans="1:3" ht="36.75" customHeight="1"/>
    <row r="25" spans="1:3" ht="25.5" customHeight="1"/>
    <row r="26" spans="1:3" ht="32.25" customHeight="1"/>
    <row r="27" spans="1:3" ht="30.75" customHeight="1"/>
    <row r="28" spans="1:3" ht="42.75" customHeight="1"/>
    <row r="29" spans="1:3" ht="43.5" customHeight="1"/>
    <row r="30" spans="1:3" ht="27.75" customHeight="1"/>
    <row r="31" spans="1:3" ht="30.75" customHeight="1">
      <c r="A31" s="252"/>
    </row>
    <row r="32" spans="1:3" ht="29.25" customHeight="1"/>
    <row r="33" ht="27" customHeight="1"/>
    <row r="34" ht="27" customHeight="1"/>
    <row r="35" ht="27" customHeight="1"/>
    <row r="36" ht="27" customHeight="1"/>
    <row r="37" ht="27" customHeight="1"/>
    <row r="38" ht="27" customHeight="1"/>
    <row r="39" ht="27" customHeight="1"/>
    <row r="40" ht="27" customHeight="1"/>
    <row r="41" ht="27" customHeight="1"/>
  </sheetData>
  <mergeCells count="7">
    <mergeCell ref="C2:C3"/>
    <mergeCell ref="C14:C15"/>
    <mergeCell ref="C21:C22"/>
    <mergeCell ref="C18:C19"/>
    <mergeCell ref="C5:C6"/>
    <mergeCell ref="C8:C9"/>
    <mergeCell ref="C11:C12"/>
  </mergeCells>
  <phoneticPr fontId="84"/>
  <hyperlinks>
    <hyperlink ref="A4" r:id="rId1" xr:uid="{49D8B524-EEB4-4D5D-AE3C-48744BDF8301}"/>
    <hyperlink ref="A7" r:id="rId2" xr:uid="{4E917D2A-EE3E-45F0-AE87-EDD063F3E104}"/>
    <hyperlink ref="A10" r:id="rId3" xr:uid="{6250CD33-D44F-4179-B5C3-3A3094848602}"/>
    <hyperlink ref="A13" r:id="rId4" xr:uid="{77D81E97-367B-443A-9738-CFEDB25A3B87}"/>
    <hyperlink ref="A16" r:id="rId5" xr:uid="{07BDE08C-D861-4988-903B-275DE4F32563}"/>
    <hyperlink ref="A19" r:id="rId6" xr:uid="{3329CEBB-8528-4543-BCCF-79ECEC62F6D5}"/>
    <hyperlink ref="A22" r:id="rId7" xr:uid="{8412E214-5FAD-437E-9D2A-ABB2F997F4E2}"/>
  </hyperlinks>
  <pageMargins left="0" right="0" top="0.19685039370078741" bottom="0.39370078740157483" header="0" footer="0.19685039370078741"/>
  <pageSetup paperSize="9" scale="41" orientation="portrait" r:id="rId8"/>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17"/>
  <sheetViews>
    <sheetView view="pageBreakPreview" zoomScale="89" zoomScaleNormal="100" zoomScaleSheetLayoutView="89" workbookViewId="0">
      <selection activeCell="A16" sqref="A16:XFD16"/>
    </sheetView>
  </sheetViews>
  <sheetFormatPr defaultColWidth="9" defaultRowHeight="36" customHeight="1"/>
  <cols>
    <col min="1" max="13" width="9" style="1"/>
    <col min="14" max="14" width="108.88671875" style="1" customWidth="1"/>
    <col min="15" max="15" width="26.88671875" style="5" customWidth="1"/>
    <col min="16" max="16384" width="9" style="1"/>
  </cols>
  <sheetData>
    <row r="1" spans="1:16" ht="46.2" customHeight="1" thickBot="1">
      <c r="A1" s="786" t="s">
        <v>226</v>
      </c>
      <c r="B1" s="787"/>
      <c r="C1" s="787"/>
      <c r="D1" s="787"/>
      <c r="E1" s="787"/>
      <c r="F1" s="787"/>
      <c r="G1" s="787"/>
      <c r="H1" s="787"/>
      <c r="I1" s="787"/>
      <c r="J1" s="787"/>
      <c r="K1" s="787"/>
      <c r="L1" s="787"/>
      <c r="M1" s="787"/>
      <c r="N1" s="788"/>
    </row>
    <row r="2" spans="1:16" ht="40.200000000000003" customHeight="1">
      <c r="A2" s="789" t="s">
        <v>434</v>
      </c>
      <c r="B2" s="790"/>
      <c r="C2" s="790"/>
      <c r="D2" s="790"/>
      <c r="E2" s="790"/>
      <c r="F2" s="790"/>
      <c r="G2" s="790"/>
      <c r="H2" s="790"/>
      <c r="I2" s="790"/>
      <c r="J2" s="790"/>
      <c r="K2" s="790"/>
      <c r="L2" s="790"/>
      <c r="M2" s="790"/>
      <c r="N2" s="791"/>
    </row>
    <row r="3" spans="1:16" ht="384" customHeight="1" thickBot="1">
      <c r="A3" s="798"/>
      <c r="B3" s="799"/>
      <c r="C3" s="799"/>
      <c r="D3" s="799"/>
      <c r="E3" s="799"/>
      <c r="F3" s="799"/>
      <c r="G3" s="799"/>
      <c r="H3" s="799"/>
      <c r="I3" s="799"/>
      <c r="J3" s="799"/>
      <c r="K3" s="799"/>
      <c r="L3" s="799"/>
      <c r="M3" s="799"/>
      <c r="N3" s="800"/>
      <c r="P3" s="173"/>
    </row>
    <row r="4" spans="1:16" ht="36" customHeight="1" thickBot="1">
      <c r="A4" s="811" t="s">
        <v>435</v>
      </c>
      <c r="B4" s="812"/>
      <c r="C4" s="812"/>
      <c r="D4" s="812"/>
      <c r="E4" s="812"/>
      <c r="F4" s="812"/>
      <c r="G4" s="812"/>
      <c r="H4" s="812"/>
      <c r="I4" s="812"/>
      <c r="J4" s="812"/>
      <c r="K4" s="812"/>
      <c r="L4" s="812"/>
      <c r="M4" s="812"/>
      <c r="N4" s="813"/>
      <c r="O4" s="31"/>
    </row>
    <row r="5" spans="1:16" ht="267" customHeight="1" thickBot="1">
      <c r="A5" s="814" t="s">
        <v>436</v>
      </c>
      <c r="B5" s="815"/>
      <c r="C5" s="815"/>
      <c r="D5" s="815"/>
      <c r="E5" s="815"/>
      <c r="F5" s="815"/>
      <c r="G5" s="815"/>
      <c r="H5" s="815"/>
      <c r="I5" s="815"/>
      <c r="J5" s="815"/>
      <c r="K5" s="815"/>
      <c r="L5" s="815"/>
      <c r="M5" s="815"/>
      <c r="N5" s="816"/>
      <c r="O5" s="31"/>
    </row>
    <row r="6" spans="1:16" ht="41.4" customHeight="1" thickBot="1">
      <c r="A6" s="801" t="s">
        <v>437</v>
      </c>
      <c r="B6" s="802"/>
      <c r="C6" s="802"/>
      <c r="D6" s="802"/>
      <c r="E6" s="802"/>
      <c r="F6" s="802"/>
      <c r="G6" s="802"/>
      <c r="H6" s="802"/>
      <c r="I6" s="802"/>
      <c r="J6" s="802"/>
      <c r="K6" s="802"/>
      <c r="L6" s="802"/>
      <c r="M6" s="802"/>
      <c r="N6" s="803"/>
    </row>
    <row r="7" spans="1:16" ht="291.60000000000002" customHeight="1" thickBot="1">
      <c r="A7" s="804" t="s">
        <v>438</v>
      </c>
      <c r="B7" s="805"/>
      <c r="C7" s="805"/>
      <c r="D7" s="805"/>
      <c r="E7" s="805"/>
      <c r="F7" s="805"/>
      <c r="G7" s="805"/>
      <c r="H7" s="805"/>
      <c r="I7" s="805"/>
      <c r="J7" s="805"/>
      <c r="K7" s="805"/>
      <c r="L7" s="805"/>
      <c r="M7" s="805"/>
      <c r="N7" s="806"/>
      <c r="O7" s="30"/>
    </row>
    <row r="8" spans="1:16" ht="47.4" hidden="1" customHeight="1" thickBot="1">
      <c r="A8" s="792"/>
      <c r="B8" s="793"/>
      <c r="C8" s="793"/>
      <c r="D8" s="793"/>
      <c r="E8" s="793"/>
      <c r="F8" s="793"/>
      <c r="G8" s="793"/>
      <c r="H8" s="793"/>
      <c r="I8" s="793"/>
      <c r="J8" s="793"/>
      <c r="K8" s="793"/>
      <c r="L8" s="793"/>
      <c r="M8" s="793"/>
      <c r="N8" s="794"/>
    </row>
    <row r="9" spans="1:16" ht="370.8" hidden="1" customHeight="1" thickBot="1">
      <c r="A9" s="795"/>
      <c r="B9" s="796"/>
      <c r="C9" s="796"/>
      <c r="D9" s="796"/>
      <c r="E9" s="796"/>
      <c r="F9" s="796"/>
      <c r="G9" s="796"/>
      <c r="H9" s="796"/>
      <c r="I9" s="796"/>
      <c r="J9" s="796"/>
      <c r="K9" s="796"/>
      <c r="L9" s="796"/>
      <c r="M9" s="796"/>
      <c r="N9" s="797"/>
    </row>
    <row r="10" spans="1:16" ht="47.4" hidden="1" customHeight="1">
      <c r="A10" s="789"/>
      <c r="B10" s="790"/>
      <c r="C10" s="790"/>
      <c r="D10" s="790"/>
      <c r="E10" s="790"/>
      <c r="F10" s="790"/>
      <c r="G10" s="790"/>
      <c r="H10" s="790"/>
      <c r="I10" s="790"/>
      <c r="J10" s="790"/>
      <c r="K10" s="790"/>
      <c r="L10" s="790"/>
      <c r="M10" s="790"/>
      <c r="N10" s="791"/>
    </row>
    <row r="11" spans="1:16" ht="54" hidden="1" customHeight="1" thickBot="1">
      <c r="A11" s="817"/>
      <c r="B11" s="818"/>
      <c r="C11" s="818"/>
      <c r="D11" s="818"/>
      <c r="E11" s="818"/>
      <c r="F11" s="818"/>
      <c r="G11" s="818"/>
      <c r="H11" s="818"/>
      <c r="I11" s="818"/>
      <c r="J11" s="818"/>
      <c r="K11" s="818"/>
      <c r="L11" s="818"/>
      <c r="M11" s="818"/>
      <c r="N11" s="819"/>
      <c r="P11" s="173"/>
    </row>
    <row r="12" spans="1:16" ht="45.6" hidden="1" customHeight="1">
      <c r="A12" s="792"/>
      <c r="B12" s="793"/>
      <c r="C12" s="793"/>
      <c r="D12" s="793"/>
      <c r="E12" s="793"/>
      <c r="F12" s="793"/>
      <c r="G12" s="793"/>
      <c r="H12" s="793"/>
      <c r="I12" s="793"/>
      <c r="J12" s="793"/>
      <c r="K12" s="793"/>
      <c r="L12" s="793"/>
      <c r="M12" s="793"/>
      <c r="N12" s="794"/>
      <c r="O12" s="1"/>
      <c r="P12" s="255"/>
    </row>
    <row r="13" spans="1:16" ht="146.4" hidden="1" customHeight="1" thickBot="1">
      <c r="A13" s="795"/>
      <c r="B13" s="796"/>
      <c r="C13" s="796"/>
      <c r="D13" s="796"/>
      <c r="E13" s="796"/>
      <c r="F13" s="796"/>
      <c r="G13" s="796"/>
      <c r="H13" s="796"/>
      <c r="I13" s="796"/>
      <c r="J13" s="796"/>
      <c r="K13" s="796"/>
      <c r="L13" s="796"/>
      <c r="M13" s="796"/>
      <c r="N13" s="797"/>
      <c r="O13" s="1"/>
      <c r="P13" s="255"/>
    </row>
    <row r="14" spans="1:16" ht="45.6" hidden="1" customHeight="1">
      <c r="A14" s="789"/>
      <c r="B14" s="820"/>
      <c r="C14" s="820"/>
      <c r="D14" s="820"/>
      <c r="E14" s="820"/>
      <c r="F14" s="820"/>
      <c r="G14" s="820"/>
      <c r="H14" s="820"/>
      <c r="I14" s="820"/>
      <c r="J14" s="820"/>
      <c r="K14" s="820"/>
      <c r="L14" s="820"/>
      <c r="M14" s="820"/>
      <c r="N14" s="821"/>
      <c r="O14" s="1"/>
      <c r="P14" s="255"/>
    </row>
    <row r="15" spans="1:16" ht="58.8" hidden="1" customHeight="1" thickBot="1">
      <c r="A15" s="822"/>
      <c r="B15" s="823"/>
      <c r="C15" s="823"/>
      <c r="D15" s="823"/>
      <c r="E15" s="823"/>
      <c r="F15" s="823"/>
      <c r="G15" s="823"/>
      <c r="H15" s="823"/>
      <c r="I15" s="823"/>
      <c r="J15" s="823"/>
      <c r="K15" s="823"/>
      <c r="L15" s="823"/>
      <c r="M15" s="823"/>
      <c r="N15" s="824"/>
      <c r="O15" s="1"/>
      <c r="P15" s="255"/>
    </row>
    <row r="16" spans="1:16" ht="36" customHeight="1">
      <c r="A16" s="809"/>
      <c r="B16" s="810"/>
      <c r="C16" s="810"/>
      <c r="D16" s="810"/>
      <c r="E16" s="810"/>
      <c r="F16" s="810"/>
      <c r="G16" s="810"/>
      <c r="H16" s="810"/>
      <c r="I16" s="810"/>
      <c r="J16" s="810"/>
      <c r="K16" s="810"/>
      <c r="L16" s="810"/>
      <c r="M16" s="810"/>
      <c r="N16" s="810"/>
    </row>
    <row r="17" spans="1:14" ht="36" customHeight="1">
      <c r="A17" s="807" t="s">
        <v>188</v>
      </c>
      <c r="B17" s="808"/>
      <c r="C17" s="808"/>
      <c r="D17" s="808"/>
      <c r="E17" s="808"/>
      <c r="F17" s="808"/>
      <c r="G17" s="808"/>
      <c r="H17" s="808"/>
      <c r="I17" s="808"/>
      <c r="J17" s="808"/>
      <c r="K17" s="808"/>
      <c r="L17" s="808"/>
      <c r="M17" s="808"/>
      <c r="N17" s="808"/>
    </row>
  </sheetData>
  <mergeCells count="17">
    <mergeCell ref="A17:N17"/>
    <mergeCell ref="A16:N16"/>
    <mergeCell ref="A4:N4"/>
    <mergeCell ref="A5:N5"/>
    <mergeCell ref="A10:N10"/>
    <mergeCell ref="A11:N11"/>
    <mergeCell ref="A14:N14"/>
    <mergeCell ref="A15:N15"/>
    <mergeCell ref="A12:N12"/>
    <mergeCell ref="A13:N13"/>
    <mergeCell ref="A1:N1"/>
    <mergeCell ref="A2:N2"/>
    <mergeCell ref="A8:N8"/>
    <mergeCell ref="A9:N9"/>
    <mergeCell ref="A3:N3"/>
    <mergeCell ref="A6:N6"/>
    <mergeCell ref="A7:N7"/>
  </mergeCells>
  <phoneticPr fontId="15"/>
  <hyperlinks>
    <hyperlink ref="A6" r:id="rId1" display="https://www.jetro.go.jp/biznews/2024/09/06337e116cc13957.html" xr:uid="{66C119C8-8216-42F5-8627-EF431AF40524}"/>
  </hyperlinks>
  <pageMargins left="0.7" right="0.7" top="0.75" bottom="0.75" header="0.3" footer="0.3"/>
  <pageSetup paperSize="9" scale="3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56D59-1E8E-4D06-8920-92D8533A60A1}">
  <dimension ref="A1:AB49"/>
  <sheetViews>
    <sheetView view="pageBreakPreview" zoomScale="112" zoomScaleNormal="100" zoomScaleSheetLayoutView="112" workbookViewId="0">
      <selection activeCell="S9" sqref="S9"/>
    </sheetView>
  </sheetViews>
  <sheetFormatPr defaultRowHeight="13.2"/>
  <cols>
    <col min="3" max="3" width="20.6640625" bestFit="1" customWidth="1"/>
    <col min="11" max="11" width="4.21875" customWidth="1"/>
    <col min="12" max="12" width="5.33203125" customWidth="1"/>
    <col min="13" max="15" width="8.88671875" customWidth="1"/>
    <col min="16" max="16" width="0.21875" customWidth="1"/>
    <col min="17" max="17" width="9.33203125" customWidth="1"/>
  </cols>
  <sheetData>
    <row r="1" spans="1:28">
      <c r="A1" s="825"/>
      <c r="B1" s="825"/>
      <c r="C1" s="825"/>
      <c r="D1" s="825"/>
      <c r="E1" s="825"/>
      <c r="F1" s="825"/>
      <c r="G1" s="825"/>
      <c r="H1" s="825"/>
      <c r="I1" s="825"/>
      <c r="J1" s="825"/>
      <c r="K1" s="825"/>
      <c r="L1" s="825"/>
      <c r="M1" s="825"/>
      <c r="N1" s="825"/>
      <c r="O1" s="825"/>
      <c r="P1" s="825"/>
      <c r="Q1" s="825"/>
      <c r="R1" s="825"/>
      <c r="S1" s="825"/>
      <c r="T1" s="825"/>
      <c r="U1" s="825"/>
    </row>
    <row r="2" spans="1:28">
      <c r="A2" s="825"/>
      <c r="B2" s="830" t="s">
        <v>444</v>
      </c>
      <c r="C2" s="831"/>
      <c r="D2" s="831"/>
      <c r="E2" s="831"/>
      <c r="F2" s="831"/>
      <c r="G2" s="831"/>
      <c r="H2" s="831"/>
      <c r="I2" s="831"/>
      <c r="J2" s="831"/>
      <c r="K2" s="831"/>
      <c r="L2" s="831"/>
      <c r="M2" s="831"/>
      <c r="N2" s="831"/>
      <c r="O2" s="831"/>
      <c r="P2" s="825"/>
      <c r="Q2" s="825"/>
      <c r="R2" s="825"/>
      <c r="S2" s="825"/>
      <c r="T2" s="825"/>
      <c r="U2" s="825"/>
    </row>
    <row r="3" spans="1:28">
      <c r="A3" s="825"/>
      <c r="B3" s="831"/>
      <c r="C3" s="831"/>
      <c r="D3" s="831"/>
      <c r="E3" s="831"/>
      <c r="F3" s="831"/>
      <c r="G3" s="831"/>
      <c r="H3" s="831"/>
      <c r="I3" s="831"/>
      <c r="J3" s="831"/>
      <c r="K3" s="831"/>
      <c r="L3" s="831"/>
      <c r="M3" s="831"/>
      <c r="N3" s="831"/>
      <c r="O3" s="831"/>
      <c r="P3" s="825"/>
      <c r="Q3" s="825"/>
      <c r="R3" s="825"/>
      <c r="S3" s="825"/>
      <c r="T3" s="825"/>
      <c r="U3" s="825"/>
    </row>
    <row r="4" spans="1:28">
      <c r="A4" s="825"/>
      <c r="B4" s="831"/>
      <c r="C4" s="831"/>
      <c r="D4" s="831"/>
      <c r="E4" s="831"/>
      <c r="F4" s="831"/>
      <c r="G4" s="831"/>
      <c r="H4" s="831"/>
      <c r="I4" s="831"/>
      <c r="J4" s="831"/>
      <c r="K4" s="831"/>
      <c r="L4" s="831"/>
      <c r="M4" s="831"/>
      <c r="N4" s="831"/>
      <c r="O4" s="831"/>
      <c r="P4" s="825"/>
      <c r="Q4" s="825"/>
      <c r="R4" s="825"/>
      <c r="S4" s="825"/>
      <c r="T4" s="825"/>
      <c r="U4" s="825"/>
    </row>
    <row r="5" spans="1:28" ht="13.8">
      <c r="A5" s="825"/>
      <c r="B5" s="825"/>
      <c r="C5" s="829" t="s">
        <v>445</v>
      </c>
      <c r="D5" s="825"/>
      <c r="E5" s="825"/>
      <c r="F5" s="825"/>
      <c r="G5" s="825"/>
      <c r="H5" s="825"/>
      <c r="I5" s="825"/>
      <c r="J5" s="829" t="s">
        <v>446</v>
      </c>
      <c r="K5" s="825"/>
      <c r="L5" s="825"/>
      <c r="M5" s="825"/>
      <c r="N5" s="825"/>
      <c r="O5" s="825"/>
      <c r="P5" s="825"/>
      <c r="Q5" s="825"/>
      <c r="R5" s="825"/>
      <c r="S5" s="825"/>
      <c r="T5" s="825"/>
      <c r="U5" s="825"/>
    </row>
    <row r="6" spans="1:28">
      <c r="A6" s="825"/>
      <c r="B6" s="825"/>
      <c r="C6" s="825"/>
      <c r="D6" s="825"/>
      <c r="E6" s="825"/>
      <c r="F6" s="825"/>
      <c r="G6" s="825"/>
      <c r="H6" s="825"/>
      <c r="I6" s="825"/>
      <c r="J6" s="825"/>
      <c r="K6" s="825"/>
      <c r="L6" s="825"/>
      <c r="M6" s="825"/>
      <c r="N6" s="825"/>
      <c r="O6" s="825"/>
      <c r="P6" s="825"/>
      <c r="Q6" s="825"/>
      <c r="R6" s="825"/>
      <c r="S6" s="825"/>
      <c r="T6" s="825"/>
      <c r="U6" s="825"/>
      <c r="V6" s="66"/>
      <c r="W6" s="66"/>
      <c r="X6" s="66"/>
      <c r="Y6" s="66"/>
      <c r="Z6" s="66"/>
      <c r="AA6" s="66"/>
      <c r="AB6" s="66"/>
    </row>
    <row r="7" spans="1:28">
      <c r="A7" s="825"/>
      <c r="B7" s="825"/>
      <c r="C7" s="825"/>
      <c r="D7" s="825"/>
      <c r="E7" s="825"/>
      <c r="F7" s="825"/>
      <c r="G7" s="825"/>
      <c r="H7" s="825"/>
      <c r="I7" s="825"/>
      <c r="J7" s="825"/>
      <c r="K7" s="825"/>
      <c r="L7" s="825"/>
      <c r="M7" s="825"/>
      <c r="N7" s="825"/>
      <c r="O7" s="825"/>
      <c r="P7" s="825"/>
      <c r="Q7" s="825"/>
      <c r="R7" s="825"/>
      <c r="S7" s="825"/>
      <c r="T7" s="825"/>
      <c r="U7" s="825"/>
      <c r="V7" s="66"/>
      <c r="W7" s="66"/>
      <c r="X7" s="66"/>
      <c r="Y7" s="66"/>
      <c r="Z7" s="66"/>
      <c r="AA7" s="66"/>
      <c r="AB7" s="66"/>
    </row>
    <row r="8" spans="1:28">
      <c r="A8" s="825"/>
      <c r="B8" s="825"/>
      <c r="C8" s="825"/>
      <c r="D8" s="825"/>
      <c r="E8" s="825"/>
      <c r="F8" s="825"/>
      <c r="G8" s="825"/>
      <c r="H8" s="825"/>
      <c r="I8" s="825"/>
      <c r="J8" s="825"/>
      <c r="K8" s="825"/>
      <c r="L8" s="825"/>
      <c r="M8" s="825"/>
      <c r="N8" s="825"/>
      <c r="O8" s="825"/>
      <c r="P8" s="825"/>
      <c r="Q8" s="825"/>
      <c r="R8" s="825"/>
      <c r="S8" s="825"/>
      <c r="T8" s="825"/>
      <c r="U8" s="825"/>
      <c r="V8" s="66"/>
      <c r="W8" s="66"/>
      <c r="X8" s="66"/>
      <c r="Y8" s="66"/>
      <c r="Z8" s="66"/>
      <c r="AA8" s="66"/>
    </row>
    <row r="9" spans="1:28">
      <c r="A9" s="825"/>
      <c r="B9" s="825"/>
      <c r="C9" s="825"/>
      <c r="D9" s="825"/>
      <c r="E9" s="825"/>
      <c r="F9" s="825"/>
      <c r="G9" s="825"/>
      <c r="H9" s="825"/>
      <c r="I9" s="825"/>
      <c r="J9" s="825"/>
      <c r="K9" s="825"/>
      <c r="L9" s="825"/>
      <c r="M9" s="825"/>
      <c r="N9" s="825"/>
      <c r="O9" s="825"/>
      <c r="P9" s="825"/>
      <c r="Q9" s="825"/>
      <c r="R9" s="825"/>
      <c r="S9" s="825"/>
      <c r="T9" s="825"/>
      <c r="U9" s="825"/>
      <c r="V9" s="66"/>
      <c r="W9" s="66"/>
      <c r="X9" s="66"/>
      <c r="Y9" s="66"/>
      <c r="Z9" s="66"/>
      <c r="AA9" s="66"/>
    </row>
    <row r="10" spans="1:28">
      <c r="A10" s="825"/>
      <c r="B10" s="825"/>
      <c r="C10" s="825"/>
      <c r="D10" s="825"/>
      <c r="E10" s="825"/>
      <c r="F10" s="825"/>
      <c r="G10" s="825"/>
      <c r="H10" s="825"/>
      <c r="I10" s="825"/>
      <c r="J10" s="825"/>
      <c r="K10" s="825"/>
      <c r="L10" s="825"/>
      <c r="M10" s="825"/>
      <c r="N10" s="825"/>
      <c r="O10" s="825"/>
      <c r="P10" s="825"/>
      <c r="Q10" s="825"/>
      <c r="R10" s="825"/>
      <c r="S10" s="825"/>
      <c r="T10" s="825"/>
      <c r="U10" s="825"/>
    </row>
    <row r="11" spans="1:28">
      <c r="A11" s="825"/>
      <c r="B11" s="825"/>
      <c r="C11" s="825"/>
      <c r="D11" s="825"/>
      <c r="E11" s="825"/>
      <c r="F11" s="825"/>
      <c r="G11" s="825"/>
      <c r="H11" s="825"/>
      <c r="I11" s="825"/>
      <c r="J11" s="825"/>
      <c r="K11" s="825"/>
      <c r="L11" s="825"/>
      <c r="M11" s="825"/>
      <c r="N11" s="825"/>
      <c r="O11" s="825"/>
      <c r="P11" s="825"/>
      <c r="Q11" s="825"/>
      <c r="R11" s="825"/>
      <c r="S11" s="825"/>
      <c r="T11" s="825"/>
      <c r="U11" s="825"/>
    </row>
    <row r="12" spans="1:28">
      <c r="A12" s="825"/>
      <c r="B12" s="825"/>
      <c r="C12" s="825"/>
      <c r="D12" s="825"/>
      <c r="E12" s="825"/>
      <c r="F12" s="825"/>
      <c r="G12" s="825"/>
      <c r="H12" s="825"/>
      <c r="I12" s="825"/>
      <c r="J12" s="825"/>
      <c r="K12" s="825"/>
      <c r="L12" s="825"/>
      <c r="M12" s="825"/>
      <c r="N12" s="825"/>
      <c r="O12" s="825"/>
      <c r="P12" s="825"/>
      <c r="Q12" s="825"/>
      <c r="R12" s="825"/>
      <c r="S12" s="825"/>
      <c r="T12" s="825"/>
      <c r="U12" s="825"/>
    </row>
    <row r="13" spans="1:28">
      <c r="A13" s="825"/>
      <c r="B13" s="825"/>
      <c r="C13" s="825"/>
      <c r="D13" s="825"/>
      <c r="E13" s="825"/>
      <c r="F13" s="825"/>
      <c r="G13" s="825"/>
      <c r="H13" s="825"/>
      <c r="I13" s="825"/>
      <c r="J13" s="825"/>
      <c r="K13" s="825"/>
      <c r="L13" s="825"/>
      <c r="M13" s="825"/>
      <c r="N13" s="825"/>
      <c r="O13" s="825"/>
      <c r="P13" s="825"/>
      <c r="Q13" s="825"/>
      <c r="R13" s="825"/>
      <c r="S13" s="825"/>
      <c r="T13" s="825"/>
      <c r="U13" s="825"/>
    </row>
    <row r="14" spans="1:28">
      <c r="A14" s="825"/>
      <c r="B14" s="825"/>
      <c r="C14" s="825"/>
      <c r="D14" s="825"/>
      <c r="E14" s="825"/>
      <c r="F14" s="825"/>
      <c r="G14" s="825"/>
      <c r="H14" s="825"/>
      <c r="I14" s="825"/>
      <c r="J14" s="825"/>
      <c r="K14" s="825"/>
      <c r="L14" s="825"/>
      <c r="M14" s="825"/>
      <c r="N14" s="825"/>
      <c r="O14" s="825"/>
      <c r="P14" s="825"/>
      <c r="Q14" s="825"/>
      <c r="R14" s="825"/>
      <c r="S14" s="825"/>
      <c r="T14" s="825"/>
      <c r="U14" s="825"/>
    </row>
    <row r="15" spans="1:28">
      <c r="A15" s="825"/>
      <c r="B15" s="825"/>
      <c r="C15" s="825"/>
      <c r="D15" s="825"/>
      <c r="E15" s="825"/>
      <c r="F15" s="825"/>
      <c r="G15" s="825"/>
      <c r="H15" s="825"/>
      <c r="I15" s="825"/>
      <c r="J15" s="825"/>
      <c r="K15" s="825"/>
      <c r="L15" s="825"/>
      <c r="M15" s="825"/>
      <c r="N15" s="825"/>
      <c r="O15" s="825"/>
      <c r="P15" s="825"/>
      <c r="Q15" s="825"/>
      <c r="R15" s="825"/>
      <c r="S15" s="825"/>
      <c r="T15" s="825"/>
      <c r="U15" s="825"/>
    </row>
    <row r="16" spans="1:28">
      <c r="A16" s="825"/>
      <c r="B16" s="825"/>
      <c r="C16" s="825"/>
      <c r="D16" s="825"/>
      <c r="E16" s="825"/>
      <c r="F16" s="825"/>
      <c r="G16" s="825"/>
      <c r="H16" s="825"/>
      <c r="I16" s="825"/>
      <c r="J16" s="825"/>
      <c r="K16" s="825"/>
      <c r="L16" s="825"/>
      <c r="M16" s="825"/>
      <c r="N16" s="825"/>
      <c r="O16" s="825"/>
      <c r="P16" s="825"/>
      <c r="Q16" s="825"/>
      <c r="R16" s="825"/>
      <c r="S16" s="825"/>
      <c r="T16" s="825"/>
      <c r="U16" s="825"/>
    </row>
    <row r="17" spans="1:21">
      <c r="A17" s="825"/>
      <c r="B17" s="825"/>
      <c r="C17" s="825"/>
      <c r="D17" s="825"/>
      <c r="E17" s="825"/>
      <c r="F17" s="825"/>
      <c r="G17" s="825"/>
      <c r="H17" s="825"/>
      <c r="I17" s="825"/>
      <c r="J17" s="825"/>
      <c r="K17" s="825"/>
      <c r="L17" s="825"/>
      <c r="M17" s="825"/>
      <c r="N17" s="825"/>
      <c r="O17" s="825"/>
      <c r="P17" s="825"/>
      <c r="Q17" s="825"/>
      <c r="R17" s="825"/>
      <c r="S17" s="825"/>
      <c r="T17" s="825"/>
      <c r="U17" s="825"/>
    </row>
    <row r="18" spans="1:21">
      <c r="A18" s="825"/>
      <c r="B18" s="825"/>
      <c r="C18" s="825"/>
      <c r="D18" s="825"/>
      <c r="E18" s="825"/>
      <c r="F18" s="825"/>
      <c r="G18" s="825"/>
      <c r="H18" s="825"/>
      <c r="I18" s="825"/>
      <c r="J18" s="825"/>
      <c r="K18" s="825"/>
      <c r="L18" s="825"/>
      <c r="M18" s="825"/>
      <c r="N18" s="825"/>
      <c r="O18" s="825"/>
      <c r="P18" s="825"/>
      <c r="Q18" s="825"/>
      <c r="R18" s="825"/>
      <c r="S18" s="825"/>
      <c r="T18" s="825"/>
      <c r="U18" s="825"/>
    </row>
    <row r="19" spans="1:21">
      <c r="A19" s="825"/>
      <c r="B19" s="825"/>
      <c r="C19" s="825"/>
      <c r="D19" s="825"/>
      <c r="E19" s="825"/>
      <c r="F19" s="825"/>
      <c r="G19" s="825"/>
      <c r="H19" s="825"/>
      <c r="I19" s="825"/>
      <c r="J19" s="825"/>
      <c r="K19" s="825"/>
      <c r="L19" s="825"/>
      <c r="M19" s="825"/>
      <c r="N19" s="825"/>
      <c r="O19" s="825"/>
      <c r="P19" s="825"/>
      <c r="Q19" s="825"/>
      <c r="R19" s="825"/>
      <c r="S19" s="825"/>
      <c r="T19" s="825"/>
      <c r="U19" s="825"/>
    </row>
    <row r="20" spans="1:21">
      <c r="A20" s="825"/>
      <c r="B20" s="825"/>
      <c r="C20" s="825"/>
      <c r="D20" s="825"/>
      <c r="E20" s="825"/>
      <c r="F20" s="825"/>
      <c r="G20" s="825"/>
      <c r="H20" s="825"/>
      <c r="I20" s="825"/>
      <c r="J20" s="825"/>
      <c r="K20" s="825"/>
      <c r="L20" s="825"/>
      <c r="M20" s="825"/>
      <c r="N20" s="825"/>
      <c r="O20" s="825"/>
      <c r="P20" s="825"/>
      <c r="Q20" s="825"/>
      <c r="R20" s="825"/>
      <c r="S20" s="825"/>
      <c r="T20" s="825"/>
      <c r="U20" s="825"/>
    </row>
    <row r="21" spans="1:21">
      <c r="A21" s="825"/>
      <c r="B21" s="825"/>
      <c r="C21" s="825"/>
      <c r="D21" s="825"/>
      <c r="E21" s="825"/>
      <c r="F21" s="825"/>
      <c r="G21" s="825"/>
      <c r="H21" s="825"/>
      <c r="I21" s="825"/>
      <c r="J21" s="825"/>
      <c r="K21" s="825"/>
      <c r="L21" s="825"/>
      <c r="M21" s="825"/>
      <c r="N21" s="825"/>
      <c r="O21" s="825"/>
      <c r="P21" s="825"/>
      <c r="Q21" s="825"/>
      <c r="R21" s="825"/>
      <c r="S21" s="825"/>
      <c r="T21" s="825"/>
      <c r="U21" s="825"/>
    </row>
    <row r="22" spans="1:21">
      <c r="A22" s="825"/>
      <c r="B22" s="825"/>
      <c r="C22" s="825"/>
      <c r="D22" s="825"/>
      <c r="E22" s="825"/>
      <c r="F22" s="825"/>
      <c r="G22" s="825"/>
      <c r="H22" s="825"/>
      <c r="I22" s="825"/>
      <c r="J22" s="825"/>
      <c r="K22" s="825"/>
      <c r="L22" s="825"/>
      <c r="M22" s="825"/>
      <c r="N22" s="825"/>
      <c r="O22" s="825"/>
      <c r="P22" s="825"/>
      <c r="Q22" s="825"/>
      <c r="R22" s="825"/>
      <c r="S22" s="825"/>
      <c r="T22" s="825"/>
      <c r="U22" s="825"/>
    </row>
    <row r="23" spans="1:21">
      <c r="A23" s="825"/>
      <c r="B23" s="825"/>
      <c r="C23" s="825"/>
      <c r="D23" s="825"/>
      <c r="E23" s="825"/>
      <c r="F23" s="825"/>
      <c r="G23" s="825"/>
      <c r="H23" s="825"/>
      <c r="I23" s="825"/>
      <c r="J23" s="825"/>
      <c r="K23" s="825"/>
      <c r="L23" s="825"/>
      <c r="M23" s="825"/>
      <c r="N23" s="825"/>
      <c r="O23" s="825"/>
      <c r="P23" s="825"/>
      <c r="Q23" s="825"/>
      <c r="R23" s="825"/>
      <c r="S23" s="825"/>
      <c r="T23" s="825"/>
      <c r="U23" s="825"/>
    </row>
    <row r="24" spans="1:21">
      <c r="A24" s="825"/>
      <c r="B24" s="825"/>
      <c r="C24" s="825"/>
      <c r="D24" s="825"/>
      <c r="E24" s="825"/>
      <c r="F24" s="825"/>
      <c r="G24" s="825"/>
      <c r="H24" s="825"/>
      <c r="I24" s="825"/>
      <c r="J24" s="825"/>
      <c r="K24" s="825"/>
      <c r="L24" s="825"/>
      <c r="M24" s="825"/>
      <c r="N24" s="825"/>
      <c r="O24" s="825"/>
      <c r="P24" s="825"/>
      <c r="Q24" s="825"/>
      <c r="R24" s="825"/>
      <c r="S24" s="825"/>
      <c r="T24" s="825"/>
      <c r="U24" s="825"/>
    </row>
    <row r="25" spans="1:21">
      <c r="A25" s="825"/>
      <c r="B25" s="825"/>
      <c r="C25" s="825"/>
      <c r="D25" s="825"/>
      <c r="E25" s="825"/>
      <c r="F25" s="825"/>
      <c r="G25" s="825"/>
      <c r="H25" s="825"/>
      <c r="I25" s="825"/>
      <c r="J25" s="825"/>
      <c r="K25" s="825"/>
      <c r="L25" s="825"/>
      <c r="M25" s="825"/>
      <c r="N25" s="825"/>
      <c r="O25" s="825"/>
      <c r="P25" s="825"/>
      <c r="Q25" s="825"/>
      <c r="R25" s="825"/>
      <c r="S25" s="825"/>
      <c r="T25" s="825"/>
      <c r="U25" s="825"/>
    </row>
    <row r="26" spans="1:21">
      <c r="A26" s="825"/>
      <c r="B26" s="825"/>
      <c r="C26" s="825"/>
      <c r="D26" s="825"/>
      <c r="E26" s="825"/>
      <c r="F26" s="825"/>
      <c r="G26" s="825"/>
      <c r="H26" s="825"/>
      <c r="I26" s="825"/>
      <c r="J26" s="825"/>
      <c r="K26" s="825"/>
      <c r="L26" s="825"/>
      <c r="M26" s="825"/>
      <c r="N26" s="825"/>
      <c r="O26" s="825"/>
      <c r="P26" s="825"/>
      <c r="Q26" s="825"/>
      <c r="R26" s="825"/>
      <c r="S26" s="825"/>
      <c r="T26" s="825"/>
      <c r="U26" s="825"/>
    </row>
    <row r="27" spans="1:21">
      <c r="A27" s="825"/>
      <c r="B27" s="825"/>
      <c r="C27" s="825"/>
      <c r="D27" s="825"/>
      <c r="E27" s="825"/>
      <c r="F27" s="825"/>
      <c r="G27" s="825"/>
      <c r="H27" s="825"/>
      <c r="I27" s="825"/>
      <c r="J27" s="825"/>
      <c r="K27" s="825"/>
      <c r="L27" s="825"/>
      <c r="M27" s="825"/>
      <c r="N27" s="825"/>
      <c r="O27" s="825"/>
      <c r="P27" s="825"/>
      <c r="Q27" s="825"/>
      <c r="R27" s="825"/>
      <c r="S27" s="825"/>
      <c r="T27" s="825"/>
      <c r="U27" s="825"/>
    </row>
    <row r="28" spans="1:21">
      <c r="A28" s="825"/>
      <c r="B28" s="825"/>
      <c r="C28" s="825"/>
      <c r="D28" s="825"/>
      <c r="E28" s="825"/>
      <c r="F28" s="825"/>
      <c r="G28" s="825"/>
      <c r="H28" s="825"/>
      <c r="I28" s="825"/>
      <c r="J28" s="825"/>
      <c r="K28" s="825"/>
      <c r="L28" s="825"/>
      <c r="M28" s="825"/>
      <c r="N28" s="825"/>
      <c r="O28" s="825"/>
      <c r="P28" s="825"/>
      <c r="Q28" s="825"/>
      <c r="R28" s="825"/>
      <c r="S28" s="825"/>
      <c r="T28" s="825"/>
      <c r="U28" s="825"/>
    </row>
    <row r="29" spans="1:21">
      <c r="A29" s="825"/>
      <c r="B29" s="825"/>
      <c r="C29" s="825"/>
      <c r="D29" s="825"/>
      <c r="E29" s="825"/>
      <c r="F29" s="825"/>
      <c r="G29" s="825"/>
      <c r="H29" s="825"/>
      <c r="I29" s="825"/>
      <c r="J29" s="825"/>
      <c r="K29" s="825"/>
      <c r="L29" s="825"/>
      <c r="M29" s="825"/>
      <c r="N29" s="825"/>
      <c r="O29" s="825"/>
      <c r="P29" s="825"/>
      <c r="Q29" s="825"/>
      <c r="R29" s="825"/>
      <c r="S29" s="825"/>
      <c r="T29" s="825"/>
      <c r="U29" s="825"/>
    </row>
    <row r="30" spans="1:21">
      <c r="A30" s="825"/>
      <c r="B30" s="825"/>
      <c r="C30" s="825"/>
      <c r="D30" s="825"/>
      <c r="E30" s="825"/>
      <c r="F30" s="825"/>
      <c r="G30" s="825"/>
      <c r="H30" s="825"/>
      <c r="I30" s="825"/>
      <c r="J30" s="825"/>
      <c r="K30" s="825"/>
      <c r="L30" s="825"/>
      <c r="M30" s="825"/>
      <c r="N30" s="825"/>
      <c r="O30" s="825"/>
      <c r="P30" s="825"/>
      <c r="Q30" s="825"/>
      <c r="R30" s="825"/>
      <c r="S30" s="825"/>
      <c r="T30" s="825"/>
      <c r="U30" s="825"/>
    </row>
    <row r="31" spans="1:21">
      <c r="A31" s="825"/>
      <c r="B31" s="825"/>
      <c r="C31" s="825"/>
      <c r="D31" s="825"/>
      <c r="E31" s="825"/>
      <c r="F31" s="825"/>
      <c r="G31" s="825"/>
      <c r="H31" s="825"/>
      <c r="I31" s="825"/>
      <c r="J31" s="825"/>
      <c r="K31" s="825"/>
      <c r="L31" s="825"/>
      <c r="M31" s="825"/>
      <c r="N31" s="825"/>
      <c r="O31" s="825"/>
      <c r="P31" s="825"/>
      <c r="Q31" s="825"/>
      <c r="R31" s="825"/>
      <c r="S31" s="825"/>
      <c r="T31" s="825"/>
      <c r="U31" s="825"/>
    </row>
    <row r="32" spans="1:21">
      <c r="A32" s="825"/>
      <c r="B32" s="825"/>
      <c r="C32" s="825"/>
      <c r="D32" s="825"/>
      <c r="E32" s="825"/>
      <c r="F32" s="825"/>
      <c r="G32" s="825"/>
      <c r="H32" s="825"/>
      <c r="I32" s="825"/>
      <c r="J32" s="825"/>
      <c r="K32" s="825"/>
      <c r="L32" s="825"/>
      <c r="M32" s="825"/>
      <c r="N32" s="825"/>
      <c r="O32" s="825"/>
      <c r="P32" s="825"/>
      <c r="Q32" s="825"/>
      <c r="R32" s="825"/>
      <c r="S32" s="825"/>
      <c r="T32" s="825"/>
      <c r="U32" s="825"/>
    </row>
    <row r="33" spans="1:21">
      <c r="A33" s="825"/>
      <c r="B33" s="825"/>
      <c r="C33" s="825"/>
      <c r="D33" s="825"/>
      <c r="E33" s="825"/>
      <c r="F33" s="825"/>
      <c r="G33" s="825"/>
      <c r="H33" s="825"/>
      <c r="I33" s="825"/>
      <c r="J33" s="825"/>
      <c r="K33" s="825"/>
      <c r="L33" s="825"/>
      <c r="M33" s="825"/>
      <c r="N33" s="825"/>
      <c r="O33" s="825"/>
      <c r="P33" s="825"/>
      <c r="Q33" s="825"/>
      <c r="R33" s="825"/>
      <c r="S33" s="825"/>
      <c r="T33" s="825"/>
      <c r="U33" s="825"/>
    </row>
    <row r="34" spans="1:21">
      <c r="A34" s="825"/>
      <c r="B34" s="825"/>
      <c r="C34" s="825"/>
      <c r="D34" s="825"/>
      <c r="E34" s="825"/>
      <c r="F34" s="825"/>
      <c r="G34" s="825"/>
      <c r="H34" s="825"/>
      <c r="I34" s="825"/>
      <c r="J34" s="825"/>
      <c r="K34" s="825"/>
      <c r="L34" s="825"/>
      <c r="M34" s="825"/>
      <c r="N34" s="825"/>
      <c r="O34" s="825"/>
      <c r="P34" s="825"/>
      <c r="Q34" s="825"/>
      <c r="R34" s="825"/>
      <c r="S34" s="825"/>
      <c r="T34" s="825"/>
      <c r="U34" s="825"/>
    </row>
    <row r="35" spans="1:21">
      <c r="A35" s="825"/>
      <c r="B35" s="825"/>
      <c r="C35" s="825"/>
      <c r="D35" s="825"/>
      <c r="E35" s="825"/>
      <c r="F35" s="825"/>
      <c r="G35" s="825"/>
      <c r="H35" s="825"/>
      <c r="I35" s="825"/>
      <c r="J35" s="825"/>
      <c r="K35" s="825"/>
      <c r="L35" s="825"/>
      <c r="M35" s="825"/>
      <c r="N35" s="825"/>
      <c r="O35" s="825"/>
      <c r="P35" s="825"/>
      <c r="Q35" s="825"/>
      <c r="R35" s="825"/>
      <c r="S35" s="825"/>
      <c r="T35" s="825"/>
      <c r="U35" s="825"/>
    </row>
    <row r="36" spans="1:21">
      <c r="A36" s="825"/>
      <c r="B36" s="825"/>
      <c r="C36" s="825"/>
      <c r="D36" s="825"/>
      <c r="E36" s="825"/>
      <c r="F36" s="825"/>
      <c r="G36" s="825"/>
      <c r="H36" s="825"/>
      <c r="I36" s="825"/>
      <c r="J36" s="825"/>
      <c r="K36" s="825"/>
      <c r="L36" s="825"/>
      <c r="M36" s="825"/>
      <c r="N36" s="825"/>
      <c r="O36" s="825"/>
      <c r="P36" s="825"/>
      <c r="Q36" s="825"/>
      <c r="R36" s="825"/>
      <c r="S36" s="825"/>
      <c r="T36" s="825"/>
      <c r="U36" s="825"/>
    </row>
    <row r="37" spans="1:21">
      <c r="A37" s="825"/>
      <c r="B37" s="825"/>
      <c r="C37" s="825"/>
      <c r="D37" s="825"/>
      <c r="E37" s="825"/>
      <c r="F37" s="825"/>
      <c r="G37" s="825"/>
      <c r="H37" s="825"/>
      <c r="I37" s="825"/>
      <c r="J37" s="825"/>
      <c r="K37" s="825"/>
      <c r="L37" s="825"/>
      <c r="M37" s="825"/>
      <c r="N37" s="825"/>
      <c r="O37" s="825"/>
      <c r="P37" s="825"/>
      <c r="Q37" s="825"/>
      <c r="R37" s="825"/>
      <c r="S37" s="825"/>
      <c r="T37" s="825"/>
      <c r="U37" s="825"/>
    </row>
    <row r="38" spans="1:21" ht="13.8">
      <c r="A38" s="825"/>
      <c r="B38" s="825"/>
      <c r="C38" s="826">
        <v>45574</v>
      </c>
      <c r="D38" s="825"/>
      <c r="E38" s="825"/>
      <c r="F38" s="825"/>
      <c r="G38" s="825"/>
      <c r="H38" s="825"/>
      <c r="I38" s="825"/>
      <c r="J38" s="825"/>
      <c r="K38" s="825"/>
      <c r="L38" s="825"/>
      <c r="M38" s="825"/>
      <c r="N38" s="825"/>
      <c r="O38" s="825"/>
      <c r="P38" s="825"/>
      <c r="Q38" s="825"/>
      <c r="R38" s="825"/>
      <c r="S38" s="825"/>
      <c r="T38" s="825"/>
      <c r="U38" s="825"/>
    </row>
    <row r="39" spans="1:21" ht="13.8">
      <c r="A39" s="825"/>
      <c r="B39" s="825"/>
      <c r="C39" s="827" t="s">
        <v>439</v>
      </c>
      <c r="D39" s="825"/>
      <c r="E39" s="825"/>
      <c r="F39" s="825"/>
      <c r="G39" s="825"/>
      <c r="H39" s="825"/>
      <c r="I39" s="825"/>
      <c r="J39" s="825"/>
      <c r="K39" s="825"/>
      <c r="L39" s="825"/>
      <c r="M39" s="825"/>
      <c r="N39" s="825"/>
      <c r="O39" s="825"/>
      <c r="P39" s="825"/>
      <c r="Q39" s="825"/>
      <c r="R39" s="825"/>
      <c r="S39" s="825"/>
      <c r="T39" s="825"/>
      <c r="U39" s="825"/>
    </row>
    <row r="40" spans="1:21" ht="13.8">
      <c r="A40" s="825"/>
      <c r="B40" s="825"/>
      <c r="C40" s="827" t="s">
        <v>440</v>
      </c>
      <c r="D40" s="825"/>
      <c r="E40" s="825"/>
      <c r="F40" s="825"/>
      <c r="G40" s="825"/>
      <c r="H40" s="825"/>
      <c r="I40" s="825"/>
      <c r="J40" s="825"/>
      <c r="K40" s="825"/>
      <c r="L40" s="825"/>
      <c r="M40" s="825"/>
      <c r="N40" s="825"/>
      <c r="O40" s="825"/>
      <c r="P40" s="825"/>
      <c r="Q40" s="825"/>
      <c r="R40" s="825"/>
      <c r="S40" s="825"/>
      <c r="T40" s="825"/>
      <c r="U40" s="825"/>
    </row>
    <row r="41" spans="1:21">
      <c r="A41" s="825"/>
      <c r="B41" s="825"/>
      <c r="C41" s="825"/>
      <c r="D41" s="825"/>
      <c r="E41" s="825"/>
      <c r="F41" s="825"/>
      <c r="G41" s="825"/>
      <c r="H41" s="825"/>
      <c r="I41" s="825"/>
      <c r="J41" s="825"/>
      <c r="K41" s="825"/>
      <c r="L41" s="825"/>
      <c r="M41" s="825"/>
      <c r="N41" s="825"/>
      <c r="O41" s="825"/>
      <c r="P41" s="825"/>
      <c r="Q41" s="825"/>
      <c r="R41" s="825"/>
      <c r="S41" s="825"/>
      <c r="T41" s="825"/>
      <c r="U41" s="825"/>
    </row>
    <row r="42" spans="1:21" ht="19.2">
      <c r="A42" s="825"/>
      <c r="B42" s="825"/>
      <c r="C42" s="825"/>
      <c r="D42" s="825"/>
      <c r="E42" s="828" t="s">
        <v>441</v>
      </c>
      <c r="F42" s="828"/>
      <c r="G42" s="828"/>
      <c r="H42" s="828"/>
      <c r="I42" s="825"/>
      <c r="J42" s="825"/>
      <c r="K42" s="825"/>
      <c r="L42" s="825"/>
      <c r="M42" s="825"/>
      <c r="N42" s="825"/>
      <c r="O42" s="825"/>
      <c r="P42" s="825"/>
      <c r="Q42" s="825"/>
      <c r="R42" s="825"/>
      <c r="S42" s="825"/>
      <c r="T42" s="825"/>
      <c r="U42" s="825"/>
    </row>
    <row r="43" spans="1:21" ht="19.2">
      <c r="A43" s="825"/>
      <c r="B43" s="825"/>
      <c r="C43" s="825"/>
      <c r="D43" s="825"/>
      <c r="E43" s="828" t="s">
        <v>442</v>
      </c>
      <c r="F43" s="828"/>
      <c r="G43" s="828"/>
      <c r="H43" s="828"/>
      <c r="I43" s="825"/>
      <c r="J43" s="825"/>
      <c r="K43" s="825"/>
      <c r="L43" s="825"/>
      <c r="M43" s="825"/>
      <c r="N43" s="825"/>
      <c r="O43" s="825"/>
      <c r="P43" s="825"/>
      <c r="Q43" s="825"/>
      <c r="R43" s="825"/>
      <c r="S43" s="825"/>
      <c r="T43" s="825"/>
      <c r="U43" s="825"/>
    </row>
    <row r="44" spans="1:21" ht="19.2">
      <c r="A44" s="825"/>
      <c r="B44" s="825"/>
      <c r="C44" s="825"/>
      <c r="D44" s="825"/>
      <c r="E44" s="828" t="s">
        <v>443</v>
      </c>
      <c r="F44" s="828"/>
      <c r="G44" s="828"/>
      <c r="H44" s="828"/>
      <c r="I44" s="825"/>
      <c r="J44" s="825"/>
      <c r="K44" s="825"/>
      <c r="L44" s="825"/>
      <c r="M44" s="825"/>
      <c r="N44" s="825"/>
      <c r="O44" s="825"/>
      <c r="P44" s="825"/>
      <c r="Q44" s="825"/>
      <c r="R44" s="825"/>
      <c r="S44" s="825"/>
      <c r="T44" s="825"/>
      <c r="U44" s="825"/>
    </row>
    <row r="45" spans="1:21" ht="19.2">
      <c r="A45" s="825"/>
      <c r="B45" s="825"/>
      <c r="C45" s="825"/>
      <c r="D45" s="825"/>
      <c r="E45" s="828"/>
      <c r="F45" s="828"/>
      <c r="G45" s="828"/>
      <c r="H45" s="828"/>
      <c r="I45" s="825"/>
      <c r="J45" s="825"/>
      <c r="K45" s="825"/>
      <c r="L45" s="825"/>
      <c r="M45" s="825"/>
      <c r="N45" s="825"/>
      <c r="O45" s="825"/>
      <c r="P45" s="825"/>
      <c r="Q45" s="825"/>
      <c r="R45" s="825"/>
      <c r="S45" s="825"/>
      <c r="T45" s="825"/>
      <c r="U45" s="825"/>
    </row>
    <row r="46" spans="1:21" ht="19.2">
      <c r="A46" s="825"/>
      <c r="B46" s="825"/>
      <c r="C46" s="825"/>
      <c r="D46" s="825"/>
      <c r="E46" s="828"/>
      <c r="F46" s="828"/>
      <c r="G46" s="828"/>
      <c r="H46" s="828"/>
      <c r="I46" s="825"/>
      <c r="J46" s="825"/>
      <c r="K46" s="825"/>
      <c r="L46" s="825"/>
      <c r="M46" s="825"/>
      <c r="N46" s="825"/>
      <c r="O46" s="825"/>
      <c r="P46" s="825"/>
      <c r="Q46" s="825"/>
      <c r="R46" s="825"/>
      <c r="S46" s="825"/>
      <c r="T46" s="825"/>
      <c r="U46" s="825"/>
    </row>
    <row r="47" spans="1:21">
      <c r="A47" s="825"/>
      <c r="B47" s="825"/>
      <c r="C47" s="825"/>
      <c r="D47" s="825"/>
      <c r="E47" s="825"/>
      <c r="F47" s="825"/>
      <c r="G47" s="825"/>
      <c r="H47" s="825"/>
      <c r="I47" s="825"/>
      <c r="J47" s="825"/>
      <c r="K47" s="825"/>
      <c r="L47" s="825"/>
      <c r="M47" s="825"/>
      <c r="N47" s="825"/>
      <c r="O47" s="825"/>
      <c r="P47" s="825"/>
      <c r="Q47" s="825"/>
      <c r="R47" s="825"/>
      <c r="S47" s="825"/>
      <c r="T47" s="825"/>
      <c r="U47" s="825"/>
    </row>
    <row r="48" spans="1:21">
      <c r="A48" s="825"/>
      <c r="B48" s="825"/>
      <c r="C48" s="825"/>
      <c r="D48" s="825"/>
      <c r="E48" s="825"/>
      <c r="F48" s="825"/>
      <c r="G48" s="825"/>
      <c r="H48" s="825"/>
      <c r="I48" s="825"/>
      <c r="J48" s="825"/>
      <c r="K48" s="825"/>
      <c r="L48" s="825"/>
      <c r="M48" s="825"/>
      <c r="N48" s="825"/>
      <c r="O48" s="825"/>
      <c r="P48" s="825"/>
      <c r="Q48" s="825"/>
      <c r="R48" s="825"/>
      <c r="S48" s="825"/>
      <c r="T48" s="825"/>
      <c r="U48" s="825"/>
    </row>
    <row r="49" spans="1:21">
      <c r="A49" s="825"/>
      <c r="B49" s="825"/>
      <c r="C49" s="825"/>
      <c r="D49" s="825"/>
      <c r="E49" s="825"/>
      <c r="F49" s="825"/>
      <c r="G49" s="825"/>
      <c r="H49" s="825"/>
      <c r="I49" s="825"/>
      <c r="J49" s="825"/>
      <c r="K49" s="825"/>
      <c r="L49" s="825"/>
      <c r="M49" s="825"/>
      <c r="N49" s="825"/>
      <c r="O49" s="825"/>
      <c r="P49" s="825"/>
      <c r="Q49" s="825"/>
      <c r="R49" s="825"/>
      <c r="S49" s="825"/>
      <c r="T49" s="825"/>
      <c r="U49" s="825"/>
    </row>
  </sheetData>
  <sheetProtection formatCells="0" formatColumns="0" formatRows="0" insertColumns="0" insertRows="0" insertHyperlinks="0" deleteColumns="0" deleteRows="0" sort="0" autoFilter="0" pivotTables="0"/>
  <mergeCells count="1">
    <mergeCell ref="B2:O4"/>
  </mergeCells>
  <phoneticPr fontId="84"/>
  <pageMargins left="0.7" right="0.7" top="0.75" bottom="0.75" header="0.3" footer="0.3"/>
  <pageSetup paperSize="9" scale="2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codeName="Sheet3">
    <tabColor theme="2" tint="-0.249977111117893"/>
    <pageSetUpPr fitToPage="1"/>
  </sheetPr>
  <dimension ref="A1:S84"/>
  <sheetViews>
    <sheetView tabSelected="1" zoomScale="98" zoomScaleNormal="98" zoomScaleSheetLayoutView="100" workbookViewId="0">
      <selection activeCell="P8" sqref="P8"/>
    </sheetView>
  </sheetViews>
  <sheetFormatPr defaultColWidth="9" defaultRowHeight="13.2"/>
  <cols>
    <col min="1" max="1" width="12.77734375" style="37" customWidth="1"/>
    <col min="2" max="2" width="5.109375" style="37" customWidth="1"/>
    <col min="3" max="3" width="3.77734375" style="37" customWidth="1"/>
    <col min="4" max="4" width="6.88671875" style="37" customWidth="1"/>
    <col min="5" max="5" width="13.109375" style="37" customWidth="1"/>
    <col min="6" max="6" width="13.109375" style="57" customWidth="1"/>
    <col min="7" max="7" width="11.33203125" style="37" customWidth="1"/>
    <col min="8" max="8" width="26.6640625" style="49" customWidth="1"/>
    <col min="9" max="9" width="13" style="42" customWidth="1"/>
    <col min="10" max="10" width="16.109375" style="42" customWidth="1"/>
    <col min="11" max="11" width="13.44140625" style="57" customWidth="1"/>
    <col min="12" max="12" width="22.44140625" style="57" customWidth="1"/>
    <col min="13" max="13" width="13.44140625" style="47" customWidth="1"/>
    <col min="14" max="14" width="22.44140625" style="37" customWidth="1"/>
    <col min="15" max="15" width="9" style="38"/>
    <col min="16" max="16384" width="9" style="37"/>
  </cols>
  <sheetData>
    <row r="1" spans="1:16" ht="26.25" customHeight="1" thickTop="1">
      <c r="A1" s="32" t="s">
        <v>39</v>
      </c>
      <c r="B1" s="33"/>
      <c r="C1" s="33"/>
      <c r="D1" s="34"/>
      <c r="E1" s="34"/>
      <c r="F1" s="35"/>
      <c r="G1" s="36"/>
      <c r="H1" s="198"/>
      <c r="I1" s="199" t="s">
        <v>40</v>
      </c>
      <c r="J1" s="200"/>
      <c r="K1" s="201"/>
      <c r="L1" s="202"/>
      <c r="M1" s="203"/>
    </row>
    <row r="2" spans="1:16" ht="17.399999999999999">
      <c r="A2" s="39"/>
      <c r="B2" s="113"/>
      <c r="C2" s="113"/>
      <c r="D2" s="113"/>
      <c r="E2" s="113"/>
      <c r="F2" s="113"/>
      <c r="G2" s="40"/>
      <c r="H2" s="204"/>
      <c r="I2" s="691" t="s">
        <v>210</v>
      </c>
      <c r="J2" s="691"/>
      <c r="K2" s="691"/>
      <c r="L2" s="691"/>
      <c r="M2" s="691"/>
      <c r="N2" s="97"/>
      <c r="P2" s="74"/>
    </row>
    <row r="3" spans="1:16" ht="17.399999999999999">
      <c r="A3" s="294" t="s">
        <v>41</v>
      </c>
      <c r="B3" s="114"/>
      <c r="D3" s="115"/>
      <c r="E3" s="115"/>
      <c r="F3" s="115"/>
      <c r="G3" s="41"/>
      <c r="H3" s="66"/>
      <c r="I3" s="207"/>
      <c r="J3" s="208"/>
      <c r="K3" s="209"/>
      <c r="L3" s="201"/>
      <c r="M3" s="210"/>
    </row>
    <row r="4" spans="1:16" ht="17.399999999999999">
      <c r="A4" s="43"/>
      <c r="B4" s="114"/>
      <c r="C4" s="57"/>
      <c r="D4" s="115"/>
      <c r="E4" s="115"/>
      <c r="F4" s="116"/>
      <c r="G4" s="44"/>
      <c r="H4" s="211"/>
      <c r="I4" s="211"/>
      <c r="J4" s="200"/>
      <c r="K4" s="209"/>
      <c r="L4" s="201"/>
      <c r="M4" s="210"/>
      <c r="N4" s="149"/>
    </row>
    <row r="5" spans="1:16">
      <c r="A5" s="117"/>
      <c r="D5" s="115"/>
      <c r="E5" s="45"/>
      <c r="F5" s="118"/>
      <c r="G5" s="46"/>
      <c r="H5"/>
      <c r="I5" s="212"/>
      <c r="J5" s="200"/>
      <c r="K5" s="209"/>
      <c r="L5" s="209"/>
      <c r="M5" s="210"/>
    </row>
    <row r="6" spans="1:16">
      <c r="A6" s="117"/>
      <c r="D6" s="115"/>
      <c r="E6" s="118"/>
      <c r="F6" s="118"/>
      <c r="G6" s="46"/>
      <c r="H6"/>
      <c r="I6" s="213"/>
      <c r="J6" s="200"/>
      <c r="K6" s="209"/>
      <c r="L6" s="209"/>
      <c r="M6" s="210"/>
    </row>
    <row r="7" spans="1:16">
      <c r="A7" s="117"/>
      <c r="D7" s="115"/>
      <c r="E7" s="118"/>
      <c r="F7" s="118"/>
      <c r="G7" s="46"/>
      <c r="H7" s="214"/>
      <c r="I7" s="212"/>
      <c r="J7" s="200"/>
      <c r="K7" s="209"/>
      <c r="L7" s="209"/>
      <c r="M7" s="210"/>
    </row>
    <row r="8" spans="1:16">
      <c r="A8" s="117"/>
      <c r="D8" s="115"/>
      <c r="E8" s="118"/>
      <c r="F8" s="118"/>
      <c r="G8" s="46"/>
      <c r="H8" s="205"/>
      <c r="I8" s="215"/>
      <c r="J8" s="215"/>
      <c r="K8" s="215"/>
      <c r="L8" s="209"/>
      <c r="M8" s="216"/>
    </row>
    <row r="9" spans="1:16">
      <c r="A9" s="117"/>
      <c r="D9" s="115"/>
      <c r="E9" s="118"/>
      <c r="F9" s="118"/>
      <c r="G9" s="46"/>
      <c r="H9" s="215"/>
      <c r="I9" s="215"/>
      <c r="J9" s="215"/>
      <c r="K9" s="215"/>
      <c r="L9" s="209"/>
      <c r="M9" s="216"/>
      <c r="N9" s="48"/>
    </row>
    <row r="10" spans="1:16">
      <c r="A10" s="117"/>
      <c r="D10" s="115"/>
      <c r="E10" s="118"/>
      <c r="F10" s="118"/>
      <c r="G10" s="46"/>
      <c r="H10" s="215"/>
      <c r="I10" s="215"/>
      <c r="J10" s="215"/>
      <c r="K10" s="215"/>
      <c r="L10" s="209"/>
      <c r="M10" s="216"/>
      <c r="N10" s="48" t="s">
        <v>42</v>
      </c>
    </row>
    <row r="11" spans="1:16">
      <c r="A11" s="117"/>
      <c r="D11" s="115"/>
      <c r="E11" s="118"/>
      <c r="F11" s="118"/>
      <c r="G11" s="46"/>
      <c r="H11" s="215"/>
      <c r="I11" s="215"/>
      <c r="J11" s="215"/>
      <c r="K11" s="215"/>
      <c r="L11" s="209"/>
      <c r="M11" s="216"/>
    </row>
    <row r="12" spans="1:16">
      <c r="A12" s="117"/>
      <c r="D12" s="115"/>
      <c r="E12" s="118"/>
      <c r="F12" s="118"/>
      <c r="G12" s="46"/>
      <c r="H12" s="215"/>
      <c r="I12" s="215"/>
      <c r="J12" s="215"/>
      <c r="K12" s="215"/>
      <c r="L12" s="209"/>
      <c r="M12" s="216"/>
      <c r="N12" s="48" t="s">
        <v>43</v>
      </c>
      <c r="O12" s="164"/>
    </row>
    <row r="13" spans="1:16">
      <c r="A13" s="117"/>
      <c r="D13" s="115"/>
      <c r="E13" s="118"/>
      <c r="F13" s="118"/>
      <c r="G13" s="46"/>
      <c r="H13" s="215"/>
      <c r="I13" s="215"/>
      <c r="J13" s="215"/>
      <c r="K13" s="215"/>
      <c r="L13" s="209"/>
      <c r="M13" s="216"/>
    </row>
    <row r="14" spans="1:16">
      <c r="A14" s="117"/>
      <c r="D14" s="115"/>
      <c r="E14" s="118"/>
      <c r="F14" s="118"/>
      <c r="G14" s="46"/>
      <c r="H14" s="215"/>
      <c r="I14" s="215"/>
      <c r="J14" s="215"/>
      <c r="K14" s="215"/>
      <c r="L14" s="209"/>
      <c r="M14" s="216"/>
      <c r="N14" s="183" t="s">
        <v>44</v>
      </c>
    </row>
    <row r="15" spans="1:16">
      <c r="A15" s="117"/>
      <c r="D15" s="115"/>
      <c r="E15" s="115" t="s">
        <v>17</v>
      </c>
      <c r="F15" s="116"/>
      <c r="G15" s="41"/>
      <c r="H15" s="214"/>
      <c r="I15" s="212"/>
      <c r="J15" s="205"/>
      <c r="K15" s="209"/>
      <c r="L15" s="209"/>
      <c r="M15" s="216"/>
    </row>
    <row r="16" spans="1:16">
      <c r="A16" s="117"/>
      <c r="D16" s="115"/>
      <c r="E16" s="115"/>
      <c r="F16" s="116"/>
      <c r="G16" s="41"/>
      <c r="H16" s="200"/>
      <c r="I16" s="212"/>
      <c r="J16" s="200"/>
      <c r="K16" s="209"/>
      <c r="L16" s="209"/>
      <c r="M16" s="216"/>
      <c r="N16" s="150" t="s">
        <v>45</v>
      </c>
    </row>
    <row r="17" spans="1:19" ht="20.25" customHeight="1" thickBot="1">
      <c r="A17" s="607" t="s">
        <v>300</v>
      </c>
      <c r="B17" s="608"/>
      <c r="C17" s="608"/>
      <c r="D17" s="120"/>
      <c r="E17" s="121"/>
      <c r="F17" s="609" t="s">
        <v>301</v>
      </c>
      <c r="G17" s="610"/>
      <c r="H17" s="214"/>
      <c r="I17" s="212"/>
      <c r="J17" s="205"/>
      <c r="K17" s="209"/>
      <c r="L17" s="206"/>
      <c r="M17" s="210"/>
      <c r="N17" s="119" t="s">
        <v>46</v>
      </c>
    </row>
    <row r="18" spans="1:19" ht="39" customHeight="1" thickTop="1">
      <c r="A18" s="611" t="s">
        <v>47</v>
      </c>
      <c r="B18" s="612"/>
      <c r="C18" s="613"/>
      <c r="D18" s="122" t="s">
        <v>48</v>
      </c>
      <c r="E18" s="123"/>
      <c r="F18" s="614" t="s">
        <v>49</v>
      </c>
      <c r="G18" s="615"/>
      <c r="H18" s="200"/>
      <c r="I18" s="212"/>
      <c r="J18" s="200"/>
      <c r="K18" s="209"/>
      <c r="L18" s="209"/>
      <c r="M18" s="210"/>
      <c r="Q18" s="37" t="s">
        <v>3</v>
      </c>
      <c r="S18" s="37" t="s">
        <v>17</v>
      </c>
    </row>
    <row r="19" spans="1:19" ht="30" customHeight="1">
      <c r="A19" s="616" t="s">
        <v>211</v>
      </c>
      <c r="B19" s="616"/>
      <c r="C19" s="616"/>
      <c r="D19" s="616"/>
      <c r="E19" s="616"/>
      <c r="F19" s="616"/>
      <c r="G19" s="616"/>
      <c r="H19" s="217"/>
      <c r="I19" s="218" t="s">
        <v>50</v>
      </c>
      <c r="J19" s="218"/>
      <c r="K19" s="218"/>
      <c r="L19" s="206"/>
      <c r="M19" s="210"/>
    </row>
    <row r="20" spans="1:19" ht="17.399999999999999">
      <c r="E20" s="124" t="s">
        <v>51</v>
      </c>
      <c r="F20" s="125" t="s">
        <v>52</v>
      </c>
      <c r="H20" s="166" t="s">
        <v>41</v>
      </c>
      <c r="I20" s="212"/>
      <c r="J20" s="200" t="s">
        <v>17</v>
      </c>
      <c r="K20" s="219" t="s">
        <v>17</v>
      </c>
      <c r="L20" s="209"/>
      <c r="M20" s="210"/>
    </row>
    <row r="21" spans="1:19" ht="16.8" thickBot="1">
      <c r="A21" s="126"/>
      <c r="B21" s="617">
        <v>45550</v>
      </c>
      <c r="C21" s="618"/>
      <c r="D21" s="312" t="s">
        <v>53</v>
      </c>
      <c r="E21" s="619" t="s">
        <v>54</v>
      </c>
      <c r="F21" s="620"/>
      <c r="G21" s="42" t="s">
        <v>55</v>
      </c>
      <c r="H21" s="627" t="s">
        <v>220</v>
      </c>
      <c r="I21" s="628"/>
      <c r="J21" s="628"/>
      <c r="K21" s="628"/>
      <c r="L21" s="628"/>
      <c r="M21" s="220">
        <v>7</v>
      </c>
      <c r="N21" s="222"/>
    </row>
    <row r="22" spans="1:19" ht="36" customHeight="1" thickTop="1" thickBot="1">
      <c r="A22" s="313" t="s">
        <v>56</v>
      </c>
      <c r="B22" s="629" t="s">
        <v>57</v>
      </c>
      <c r="C22" s="630"/>
      <c r="D22" s="631"/>
      <c r="E22" s="314" t="s">
        <v>302</v>
      </c>
      <c r="F22" s="314" t="s">
        <v>303</v>
      </c>
      <c r="G22" s="315" t="s">
        <v>58</v>
      </c>
      <c r="H22" s="632" t="s">
        <v>59</v>
      </c>
      <c r="I22" s="633"/>
      <c r="J22" s="633"/>
      <c r="K22" s="633"/>
      <c r="L22" s="634"/>
      <c r="M22" s="221" t="s">
        <v>60</v>
      </c>
      <c r="N22" s="223" t="s">
        <v>61</v>
      </c>
      <c r="R22" s="37" t="s">
        <v>3</v>
      </c>
    </row>
    <row r="23" spans="1:19" ht="85.2" customHeight="1" thickBot="1">
      <c r="A23" s="234" t="s">
        <v>62</v>
      </c>
      <c r="B23" s="621" t="str">
        <f>IF(G23&gt;5,"☆☆☆☆",IF(AND(G23&gt;=2.39,G23&lt;5),"☆☆☆",IF(AND(G23&gt;=1.39,G23&lt;2.4),"☆☆",IF(AND(G23&gt;0,G23&lt;1.4),"☆",IF(AND(G23&gt;=-1.39,G23&lt;0),"★",IF(AND(G23&gt;=-2.39,G23&lt;-1.4),"★★",IF(AND(G23&gt;=-3.39,G23&lt;-2.4),"★★★")))))))</f>
        <v>☆</v>
      </c>
      <c r="C23" s="622"/>
      <c r="D23" s="623"/>
      <c r="E23" s="192">
        <v>0.96</v>
      </c>
      <c r="F23" s="192">
        <v>0.99</v>
      </c>
      <c r="G23" s="168">
        <f>F23-E23</f>
        <v>3.0000000000000027E-2</v>
      </c>
      <c r="H23" s="635"/>
      <c r="I23" s="636"/>
      <c r="J23" s="636"/>
      <c r="K23" s="636"/>
      <c r="L23" s="637"/>
      <c r="M23" s="469"/>
      <c r="N23" s="470"/>
      <c r="O23" s="157" t="s">
        <v>63</v>
      </c>
    </row>
    <row r="24" spans="1:19" ht="76.2" customHeight="1" thickBot="1">
      <c r="A24" s="127" t="s">
        <v>64</v>
      </c>
      <c r="B24" s="621" t="str">
        <f>IF(G24&gt;5,"☆☆☆☆",IF(AND(G24&gt;=2.39,G24&lt;5),"☆☆☆",IF(AND(G24&gt;=1.39,G24&lt;2.4),"☆☆",IF(AND(G24&gt;0,G24&lt;1.4),"☆",IF(AND(G24&gt;=-1.39,G24&lt;0),"★",IF(AND(G24&gt;=-2.39,G24&lt;-1.4),"★★",IF(AND(G24&gt;=-3.39,G24&lt;-2.4),"★★★")))))))</f>
        <v>★</v>
      </c>
      <c r="C24" s="622"/>
      <c r="D24" s="623"/>
      <c r="E24" s="192">
        <v>1.3</v>
      </c>
      <c r="F24" s="192">
        <v>1.22</v>
      </c>
      <c r="G24" s="168">
        <f t="shared" ref="G24:G70" si="0">F24-E24</f>
        <v>-8.0000000000000071E-2</v>
      </c>
      <c r="H24" s="638"/>
      <c r="I24" s="639"/>
      <c r="J24" s="639"/>
      <c r="K24" s="639"/>
      <c r="L24" s="640"/>
      <c r="M24" s="316"/>
      <c r="N24" s="317"/>
      <c r="O24" s="157" t="s">
        <v>64</v>
      </c>
      <c r="Q24" s="37" t="s">
        <v>3</v>
      </c>
    </row>
    <row r="25" spans="1:19" ht="81" customHeight="1" thickBot="1">
      <c r="A25" s="318" t="s">
        <v>65</v>
      </c>
      <c r="B25" s="621" t="str">
        <f t="shared" ref="B25:B70" si="1">IF(G25&gt;5,"☆☆☆☆",IF(AND(G25&gt;=2.39,G25&lt;5),"☆☆☆",IF(AND(G25&gt;=1.39,G25&lt;2.4),"☆☆",IF(AND(G25&gt;0,G25&lt;1.4),"☆",IF(AND(G25&gt;=-1.39,G25&lt;0),"★",IF(AND(G25&gt;=-2.39,G25&lt;-1.4),"★★",IF(AND(G25&gt;=-3.39,G25&lt;-2.4),"★★★")))))))</f>
        <v>★</v>
      </c>
      <c r="C25" s="622"/>
      <c r="D25" s="623"/>
      <c r="E25" s="76">
        <v>3.65</v>
      </c>
      <c r="F25" s="76">
        <v>3.13</v>
      </c>
      <c r="G25" s="168">
        <f t="shared" si="0"/>
        <v>-0.52</v>
      </c>
      <c r="H25" s="624"/>
      <c r="I25" s="625"/>
      <c r="J25" s="625"/>
      <c r="K25" s="625"/>
      <c r="L25" s="626"/>
      <c r="M25" s="480"/>
      <c r="N25" s="317"/>
      <c r="O25" s="157" t="s">
        <v>65</v>
      </c>
    </row>
    <row r="26" spans="1:19" ht="83.25" customHeight="1" thickBot="1">
      <c r="A26" s="318" t="s">
        <v>66</v>
      </c>
      <c r="B26" s="621" t="str">
        <f t="shared" si="1"/>
        <v>★</v>
      </c>
      <c r="C26" s="622"/>
      <c r="D26" s="623"/>
      <c r="E26" s="192">
        <v>2.25</v>
      </c>
      <c r="F26" s="192">
        <v>2</v>
      </c>
      <c r="G26" s="168">
        <f t="shared" si="0"/>
        <v>-0.25</v>
      </c>
      <c r="H26" s="624"/>
      <c r="I26" s="625"/>
      <c r="J26" s="625"/>
      <c r="K26" s="625"/>
      <c r="L26" s="626"/>
      <c r="M26" s="316"/>
      <c r="N26" s="317"/>
      <c r="O26" s="157" t="s">
        <v>66</v>
      </c>
    </row>
    <row r="27" spans="1:19" ht="78.599999999999994" customHeight="1" thickBot="1">
      <c r="A27" s="318" t="s">
        <v>67</v>
      </c>
      <c r="B27" s="621" t="str">
        <f t="shared" si="1"/>
        <v>☆</v>
      </c>
      <c r="C27" s="622"/>
      <c r="D27" s="623"/>
      <c r="E27" s="192">
        <v>1.36</v>
      </c>
      <c r="F27" s="192">
        <v>1.56</v>
      </c>
      <c r="G27" s="168">
        <f t="shared" si="0"/>
        <v>0.19999999999999996</v>
      </c>
      <c r="H27" s="624"/>
      <c r="I27" s="625"/>
      <c r="J27" s="625"/>
      <c r="K27" s="625"/>
      <c r="L27" s="626"/>
      <c r="M27" s="316"/>
      <c r="N27" s="319"/>
      <c r="O27" s="157" t="s">
        <v>67</v>
      </c>
    </row>
    <row r="28" spans="1:19" ht="87" customHeight="1" thickBot="1">
      <c r="A28" s="318" t="s">
        <v>68</v>
      </c>
      <c r="B28" s="621" t="str">
        <f t="shared" si="1"/>
        <v>★</v>
      </c>
      <c r="C28" s="622"/>
      <c r="D28" s="623"/>
      <c r="E28" s="192">
        <v>2.93</v>
      </c>
      <c r="F28" s="192">
        <v>2.68</v>
      </c>
      <c r="G28" s="168">
        <f t="shared" si="0"/>
        <v>-0.25</v>
      </c>
      <c r="H28" s="624"/>
      <c r="I28" s="625"/>
      <c r="J28" s="625"/>
      <c r="K28" s="625"/>
      <c r="L28" s="626"/>
      <c r="M28" s="316"/>
      <c r="N28" s="317"/>
      <c r="O28" s="157" t="s">
        <v>68</v>
      </c>
    </row>
    <row r="29" spans="1:19" ht="81" customHeight="1" thickBot="1">
      <c r="A29" s="318" t="s">
        <v>69</v>
      </c>
      <c r="B29" s="621" t="str">
        <f t="shared" si="1"/>
        <v>☆</v>
      </c>
      <c r="C29" s="622"/>
      <c r="D29" s="623"/>
      <c r="E29" s="192">
        <v>2.1800000000000002</v>
      </c>
      <c r="F29" s="192">
        <v>2.2400000000000002</v>
      </c>
      <c r="G29" s="168">
        <f t="shared" si="0"/>
        <v>6.0000000000000053E-2</v>
      </c>
      <c r="H29" s="624"/>
      <c r="I29" s="625"/>
      <c r="J29" s="625"/>
      <c r="K29" s="625"/>
      <c r="L29" s="626"/>
      <c r="M29" s="316"/>
      <c r="N29" s="317"/>
      <c r="O29" s="157" t="s">
        <v>69</v>
      </c>
    </row>
    <row r="30" spans="1:19" ht="73.5" customHeight="1" thickBot="1">
      <c r="A30" s="318" t="s">
        <v>70</v>
      </c>
      <c r="B30" s="621" t="str">
        <f t="shared" si="1"/>
        <v>☆</v>
      </c>
      <c r="C30" s="622"/>
      <c r="D30" s="623"/>
      <c r="E30" s="192">
        <v>2.31</v>
      </c>
      <c r="F30" s="192">
        <v>2.93</v>
      </c>
      <c r="G30" s="168">
        <f t="shared" si="0"/>
        <v>0.62000000000000011</v>
      </c>
      <c r="H30" s="624"/>
      <c r="I30" s="625"/>
      <c r="J30" s="625"/>
      <c r="K30" s="625"/>
      <c r="L30" s="626"/>
      <c r="M30" s="285"/>
      <c r="N30" s="317"/>
      <c r="O30" s="157" t="s">
        <v>70</v>
      </c>
    </row>
    <row r="31" spans="1:19" ht="75.75" customHeight="1" thickBot="1">
      <c r="A31" s="318" t="s">
        <v>71</v>
      </c>
      <c r="B31" s="621" t="str">
        <f t="shared" si="1"/>
        <v>★</v>
      </c>
      <c r="C31" s="622"/>
      <c r="D31" s="623"/>
      <c r="E31" s="192">
        <v>1.47</v>
      </c>
      <c r="F31" s="192">
        <v>1.3</v>
      </c>
      <c r="G31" s="168">
        <f t="shared" si="0"/>
        <v>-0.16999999999999993</v>
      </c>
      <c r="H31" s="624"/>
      <c r="I31" s="625"/>
      <c r="J31" s="625"/>
      <c r="K31" s="625"/>
      <c r="L31" s="626"/>
      <c r="M31" s="316"/>
      <c r="N31" s="317"/>
      <c r="O31" s="157" t="s">
        <v>71</v>
      </c>
    </row>
    <row r="32" spans="1:19" ht="75" customHeight="1" thickBot="1">
      <c r="A32" s="320" t="s">
        <v>72</v>
      </c>
      <c r="B32" s="621" t="str">
        <f t="shared" si="1"/>
        <v>☆</v>
      </c>
      <c r="C32" s="622"/>
      <c r="D32" s="623"/>
      <c r="E32" s="76">
        <v>3.81</v>
      </c>
      <c r="F32" s="76">
        <v>4.17</v>
      </c>
      <c r="G32" s="168">
        <f t="shared" si="0"/>
        <v>0.35999999999999988</v>
      </c>
      <c r="H32" s="624"/>
      <c r="I32" s="625"/>
      <c r="J32" s="625"/>
      <c r="K32" s="625"/>
      <c r="L32" s="626"/>
      <c r="M32" s="316"/>
      <c r="N32" s="321"/>
      <c r="O32" s="157" t="s">
        <v>72</v>
      </c>
    </row>
    <row r="33" spans="1:16" ht="74.400000000000006" customHeight="1" thickBot="1">
      <c r="A33" s="322" t="s">
        <v>73</v>
      </c>
      <c r="B33" s="621" t="str">
        <f t="shared" si="1"/>
        <v>☆</v>
      </c>
      <c r="C33" s="622"/>
      <c r="D33" s="623"/>
      <c r="E33" s="192">
        <v>2.93</v>
      </c>
      <c r="F33" s="76">
        <v>3.72</v>
      </c>
      <c r="G33" s="168">
        <f t="shared" si="0"/>
        <v>0.79</v>
      </c>
      <c r="H33" s="624"/>
      <c r="I33" s="625"/>
      <c r="J33" s="625"/>
      <c r="K33" s="625"/>
      <c r="L33" s="626"/>
      <c r="M33" s="316"/>
      <c r="N33" s="317"/>
      <c r="O33" s="157" t="s">
        <v>73</v>
      </c>
    </row>
    <row r="34" spans="1:16" ht="93" customHeight="1" thickBot="1">
      <c r="A34" s="127" t="s">
        <v>74</v>
      </c>
      <c r="B34" s="621" t="str">
        <f t="shared" si="1"/>
        <v>☆</v>
      </c>
      <c r="C34" s="622"/>
      <c r="D34" s="623"/>
      <c r="E34" s="192">
        <v>2.98</v>
      </c>
      <c r="F34" s="76">
        <v>3.69</v>
      </c>
      <c r="G34" s="168">
        <f t="shared" si="0"/>
        <v>0.71</v>
      </c>
      <c r="H34" s="641"/>
      <c r="I34" s="642"/>
      <c r="J34" s="642"/>
      <c r="K34" s="642"/>
      <c r="L34" s="643"/>
      <c r="M34" s="287"/>
      <c r="N34" s="323"/>
      <c r="O34" s="157" t="s">
        <v>74</v>
      </c>
    </row>
    <row r="35" spans="1:16" ht="78.599999999999994" customHeight="1" thickBot="1">
      <c r="A35" s="324" t="s">
        <v>75</v>
      </c>
      <c r="B35" s="621" t="str">
        <f t="shared" si="1"/>
        <v>☆</v>
      </c>
      <c r="C35" s="622"/>
      <c r="D35" s="623"/>
      <c r="E35" s="192">
        <v>2.78</v>
      </c>
      <c r="F35" s="76">
        <v>3.18</v>
      </c>
      <c r="G35" s="168">
        <f t="shared" si="0"/>
        <v>0.40000000000000036</v>
      </c>
      <c r="H35" s="641"/>
      <c r="I35" s="642"/>
      <c r="J35" s="642"/>
      <c r="K35" s="642"/>
      <c r="L35" s="643"/>
      <c r="M35" s="325"/>
      <c r="N35" s="481"/>
      <c r="O35" s="157" t="s">
        <v>75</v>
      </c>
    </row>
    <row r="36" spans="1:16" ht="92.4" customHeight="1" thickBot="1">
      <c r="A36" s="326" t="s">
        <v>76</v>
      </c>
      <c r="B36" s="621" t="str">
        <f t="shared" si="1"/>
        <v>★</v>
      </c>
      <c r="C36" s="622"/>
      <c r="D36" s="623"/>
      <c r="E36" s="192">
        <v>2.54</v>
      </c>
      <c r="F36" s="192">
        <v>2.46</v>
      </c>
      <c r="G36" s="168">
        <f t="shared" si="0"/>
        <v>-8.0000000000000071E-2</v>
      </c>
      <c r="H36" s="624"/>
      <c r="I36" s="625"/>
      <c r="J36" s="625"/>
      <c r="K36" s="625"/>
      <c r="L36" s="626"/>
      <c r="M36" s="325"/>
      <c r="N36" s="319"/>
      <c r="O36" s="157" t="s">
        <v>76</v>
      </c>
    </row>
    <row r="37" spans="1:16" ht="87.75" customHeight="1" thickBot="1">
      <c r="A37" s="318" t="s">
        <v>77</v>
      </c>
      <c r="B37" s="621" t="str">
        <f t="shared" si="1"/>
        <v>☆</v>
      </c>
      <c r="C37" s="622"/>
      <c r="D37" s="623"/>
      <c r="E37" s="192">
        <v>2.2400000000000002</v>
      </c>
      <c r="F37" s="192">
        <v>2.73</v>
      </c>
      <c r="G37" s="168">
        <f t="shared" si="0"/>
        <v>0.48999999999999977</v>
      </c>
      <c r="H37" s="624"/>
      <c r="I37" s="625"/>
      <c r="J37" s="625"/>
      <c r="K37" s="625"/>
      <c r="L37" s="626"/>
      <c r="M37" s="316"/>
      <c r="N37" s="317"/>
      <c r="O37" s="157" t="s">
        <v>77</v>
      </c>
    </row>
    <row r="38" spans="1:16" ht="75.75" customHeight="1" thickBot="1">
      <c r="A38" s="318" t="s">
        <v>78</v>
      </c>
      <c r="B38" s="621" t="str">
        <f t="shared" si="1"/>
        <v>★</v>
      </c>
      <c r="C38" s="622"/>
      <c r="D38" s="623"/>
      <c r="E38" s="76">
        <v>3.38</v>
      </c>
      <c r="F38" s="76">
        <v>3.07</v>
      </c>
      <c r="G38" s="168">
        <f t="shared" si="0"/>
        <v>-0.31000000000000005</v>
      </c>
      <c r="H38" s="624"/>
      <c r="I38" s="625"/>
      <c r="J38" s="625"/>
      <c r="K38" s="625"/>
      <c r="L38" s="626"/>
      <c r="M38" s="316"/>
      <c r="N38" s="317"/>
      <c r="O38" s="157" t="s">
        <v>78</v>
      </c>
    </row>
    <row r="39" spans="1:16" ht="90" customHeight="1" thickBot="1">
      <c r="A39" s="318" t="s">
        <v>79</v>
      </c>
      <c r="B39" s="621" t="str">
        <f t="shared" si="1"/>
        <v>★</v>
      </c>
      <c r="C39" s="622"/>
      <c r="D39" s="623"/>
      <c r="E39" s="76">
        <v>4.55</v>
      </c>
      <c r="F39" s="76">
        <v>4.4800000000000004</v>
      </c>
      <c r="G39" s="168">
        <f t="shared" si="0"/>
        <v>-6.9999999999999396E-2</v>
      </c>
      <c r="H39" s="624"/>
      <c r="I39" s="625"/>
      <c r="J39" s="625"/>
      <c r="K39" s="625"/>
      <c r="L39" s="626"/>
      <c r="M39" s="325"/>
      <c r="N39" s="319"/>
      <c r="O39" s="157" t="s">
        <v>79</v>
      </c>
    </row>
    <row r="40" spans="1:16" ht="78.75" customHeight="1" thickBot="1">
      <c r="A40" s="318" t="s">
        <v>80</v>
      </c>
      <c r="B40" s="621" t="str">
        <f t="shared" si="1"/>
        <v>☆</v>
      </c>
      <c r="C40" s="622"/>
      <c r="D40" s="623"/>
      <c r="E40" s="76">
        <v>5.28</v>
      </c>
      <c r="F40" s="232">
        <v>6.12</v>
      </c>
      <c r="G40" s="168">
        <f t="shared" si="0"/>
        <v>0.83999999999999986</v>
      </c>
      <c r="H40" s="624"/>
      <c r="I40" s="625"/>
      <c r="J40" s="625"/>
      <c r="K40" s="625"/>
      <c r="L40" s="626"/>
      <c r="M40" s="316"/>
      <c r="N40" s="317"/>
      <c r="O40" s="157" t="s">
        <v>80</v>
      </c>
    </row>
    <row r="41" spans="1:16" ht="66" customHeight="1" thickBot="1">
      <c r="A41" s="318" t="s">
        <v>81</v>
      </c>
      <c r="B41" s="621" t="str">
        <f t="shared" si="1"/>
        <v>☆</v>
      </c>
      <c r="C41" s="622"/>
      <c r="D41" s="623"/>
      <c r="E41" s="192">
        <v>2.04</v>
      </c>
      <c r="F41" s="192">
        <v>2.71</v>
      </c>
      <c r="G41" s="168">
        <f t="shared" si="0"/>
        <v>0.66999999999999993</v>
      </c>
      <c r="H41" s="200"/>
      <c r="I41" s="207"/>
      <c r="J41" s="207"/>
      <c r="K41" s="209"/>
      <c r="L41" s="209"/>
      <c r="M41" s="316"/>
      <c r="N41" s="317"/>
      <c r="O41" s="157" t="s">
        <v>81</v>
      </c>
    </row>
    <row r="42" spans="1:16" ht="77.25" customHeight="1" thickBot="1">
      <c r="A42" s="318" t="s">
        <v>82</v>
      </c>
      <c r="B42" s="621" t="str">
        <f t="shared" si="1"/>
        <v>★</v>
      </c>
      <c r="C42" s="622"/>
      <c r="D42" s="623"/>
      <c r="E42" s="192">
        <v>1.91</v>
      </c>
      <c r="F42" s="192">
        <v>1.87</v>
      </c>
      <c r="G42" s="168">
        <f t="shared" si="0"/>
        <v>-3.9999999999999813E-2</v>
      </c>
      <c r="H42" s="624"/>
      <c r="I42" s="625"/>
      <c r="J42" s="625"/>
      <c r="K42" s="625"/>
      <c r="L42" s="626"/>
      <c r="M42" s="325"/>
      <c r="N42" s="317"/>
      <c r="O42" s="157" t="s">
        <v>82</v>
      </c>
      <c r="P42" s="37" t="s">
        <v>41</v>
      </c>
    </row>
    <row r="43" spans="1:16" ht="93" customHeight="1" thickBot="1">
      <c r="A43" s="318" t="s">
        <v>83</v>
      </c>
      <c r="B43" s="621" t="str">
        <f t="shared" si="1"/>
        <v>☆</v>
      </c>
      <c r="C43" s="622"/>
      <c r="D43" s="623"/>
      <c r="E43" s="192">
        <v>1.42</v>
      </c>
      <c r="F43" s="192">
        <v>1.85</v>
      </c>
      <c r="G43" s="168">
        <f t="shared" si="0"/>
        <v>0.43000000000000016</v>
      </c>
      <c r="H43" s="624"/>
      <c r="I43" s="625"/>
      <c r="J43" s="625"/>
      <c r="K43" s="625"/>
      <c r="L43" s="626"/>
      <c r="M43" s="325"/>
      <c r="N43" s="317"/>
      <c r="O43" s="157" t="s">
        <v>83</v>
      </c>
    </row>
    <row r="44" spans="1:16" ht="77.25" customHeight="1" thickBot="1">
      <c r="A44" s="327" t="s">
        <v>221</v>
      </c>
      <c r="B44" s="621" t="str">
        <f t="shared" ref="B44:B45" si="2">IF(G44&gt;5,"☆☆☆☆",IF(AND(G44&gt;=2.39,G44&lt;5),"☆☆☆",IF(AND(G44&gt;=1.39,G44&lt;2.4),"☆☆",IF(AND(G44&gt;0,G44&lt;1.4),"☆",IF(AND(G44&gt;=-1.39,G44&lt;0),"★",IF(AND(G44&gt;=-2.39,G44&lt;-1.4),"★★",IF(AND(G44&gt;=-3.39,G44&lt;-2.4),"★★★")))))))</f>
        <v>☆</v>
      </c>
      <c r="C44" s="622"/>
      <c r="D44" s="623"/>
      <c r="E44" s="192">
        <v>1.75</v>
      </c>
      <c r="F44" s="192">
        <v>2.44</v>
      </c>
      <c r="G44" s="168">
        <f t="shared" si="0"/>
        <v>0.69</v>
      </c>
      <c r="H44" s="644"/>
      <c r="I44" s="645"/>
      <c r="J44" s="645"/>
      <c r="K44" s="645"/>
      <c r="L44" s="645"/>
      <c r="M44" s="325"/>
      <c r="N44" s="317"/>
      <c r="O44" s="37" t="s">
        <v>221</v>
      </c>
    </row>
    <row r="45" spans="1:16" ht="81.75" customHeight="1" thickBot="1">
      <c r="A45" s="318" t="s">
        <v>84</v>
      </c>
      <c r="B45" s="621" t="str">
        <f t="shared" si="2"/>
        <v>☆</v>
      </c>
      <c r="C45" s="622"/>
      <c r="D45" s="623"/>
      <c r="E45" s="192">
        <v>2.02</v>
      </c>
      <c r="F45" s="192">
        <v>2.27</v>
      </c>
      <c r="G45" s="168">
        <f t="shared" si="0"/>
        <v>0.25</v>
      </c>
      <c r="H45" s="646"/>
      <c r="I45" s="647"/>
      <c r="J45" s="647"/>
      <c r="K45" s="647"/>
      <c r="L45" s="648"/>
      <c r="M45" s="316"/>
      <c r="N45" s="321"/>
      <c r="O45" s="157" t="s">
        <v>84</v>
      </c>
    </row>
    <row r="46" spans="1:16" ht="81" customHeight="1" thickBot="1">
      <c r="A46" s="318" t="s">
        <v>85</v>
      </c>
      <c r="B46" s="621" t="str">
        <f t="shared" si="1"/>
        <v>☆</v>
      </c>
      <c r="C46" s="622"/>
      <c r="D46" s="623"/>
      <c r="E46" s="192">
        <v>2.87</v>
      </c>
      <c r="F46" s="76">
        <v>3.8</v>
      </c>
      <c r="G46" s="168">
        <f t="shared" si="0"/>
        <v>0.92999999999999972</v>
      </c>
      <c r="H46" s="624"/>
      <c r="I46" s="625"/>
      <c r="J46" s="625"/>
      <c r="K46" s="625"/>
      <c r="L46" s="626"/>
      <c r="M46" s="316"/>
      <c r="N46" s="317"/>
      <c r="O46" s="157" t="s">
        <v>85</v>
      </c>
    </row>
    <row r="47" spans="1:16" ht="88.2" customHeight="1" thickBot="1">
      <c r="A47" s="318" t="s">
        <v>86</v>
      </c>
      <c r="B47" s="621" t="str">
        <f t="shared" si="1"/>
        <v>☆</v>
      </c>
      <c r="C47" s="622"/>
      <c r="D47" s="623"/>
      <c r="E47" s="192">
        <v>1.67</v>
      </c>
      <c r="F47" s="192">
        <v>2.17</v>
      </c>
      <c r="G47" s="168">
        <f t="shared" si="0"/>
        <v>0.5</v>
      </c>
      <c r="H47" s="624"/>
      <c r="I47" s="625"/>
      <c r="J47" s="625"/>
      <c r="K47" s="625"/>
      <c r="L47" s="626"/>
      <c r="M47" s="316"/>
      <c r="N47" s="317"/>
      <c r="O47" s="157" t="s">
        <v>86</v>
      </c>
    </row>
    <row r="48" spans="1:16" ht="78.75" customHeight="1" thickBot="1">
      <c r="A48" s="318" t="s">
        <v>87</v>
      </c>
      <c r="B48" s="621" t="str">
        <f t="shared" si="1"/>
        <v>☆</v>
      </c>
      <c r="C48" s="622"/>
      <c r="D48" s="623"/>
      <c r="E48" s="192">
        <v>1.49</v>
      </c>
      <c r="F48" s="192">
        <v>1.84</v>
      </c>
      <c r="G48" s="168">
        <f t="shared" si="0"/>
        <v>0.35000000000000009</v>
      </c>
      <c r="H48" s="649"/>
      <c r="I48" s="650"/>
      <c r="J48" s="650"/>
      <c r="K48" s="650"/>
      <c r="L48" s="651"/>
      <c r="M48" s="316"/>
      <c r="N48" s="317"/>
      <c r="O48" s="157" t="s">
        <v>87</v>
      </c>
    </row>
    <row r="49" spans="1:15" ht="74.25" customHeight="1" thickBot="1">
      <c r="A49" s="318" t="s">
        <v>88</v>
      </c>
      <c r="B49" s="621" t="str">
        <f t="shared" si="1"/>
        <v>☆</v>
      </c>
      <c r="C49" s="622"/>
      <c r="D49" s="623"/>
      <c r="E49" s="192">
        <v>2.88</v>
      </c>
      <c r="F49" s="76">
        <v>3.16</v>
      </c>
      <c r="G49" s="168">
        <f t="shared" si="0"/>
        <v>0.28000000000000025</v>
      </c>
      <c r="H49" s="624"/>
      <c r="I49" s="625"/>
      <c r="J49" s="625"/>
      <c r="K49" s="625"/>
      <c r="L49" s="626"/>
      <c r="M49" s="316"/>
      <c r="N49" s="317"/>
      <c r="O49" s="157" t="s">
        <v>88</v>
      </c>
    </row>
    <row r="50" spans="1:15" ht="73.2" customHeight="1" thickBot="1">
      <c r="A50" s="318" t="s">
        <v>89</v>
      </c>
      <c r="B50" s="621" t="str">
        <f t="shared" si="1"/>
        <v>☆</v>
      </c>
      <c r="C50" s="622"/>
      <c r="D50" s="623"/>
      <c r="E50" s="76">
        <v>3.36</v>
      </c>
      <c r="F50" s="76">
        <v>3.6</v>
      </c>
      <c r="G50" s="168">
        <f t="shared" si="0"/>
        <v>0.24000000000000021</v>
      </c>
      <c r="H50" s="649"/>
      <c r="I50" s="650"/>
      <c r="J50" s="650"/>
      <c r="K50" s="650"/>
      <c r="L50" s="651"/>
      <c r="M50" s="316"/>
      <c r="N50" s="328"/>
      <c r="O50" s="157" t="s">
        <v>89</v>
      </c>
    </row>
    <row r="51" spans="1:15" ht="73.5" customHeight="1" thickBot="1">
      <c r="A51" s="318" t="s">
        <v>90</v>
      </c>
      <c r="B51" s="621" t="str">
        <f t="shared" si="1"/>
        <v>☆</v>
      </c>
      <c r="C51" s="622"/>
      <c r="D51" s="623"/>
      <c r="E51" s="192">
        <v>2.79</v>
      </c>
      <c r="F51" s="76">
        <v>3.18</v>
      </c>
      <c r="G51" s="168">
        <f t="shared" si="0"/>
        <v>0.39000000000000012</v>
      </c>
      <c r="H51" s="624"/>
      <c r="I51" s="625"/>
      <c r="J51" s="625"/>
      <c r="K51" s="625"/>
      <c r="L51" s="626"/>
      <c r="M51" s="316"/>
      <c r="N51" s="317"/>
      <c r="O51" s="157" t="s">
        <v>90</v>
      </c>
    </row>
    <row r="52" spans="1:15" ht="91.95" customHeight="1" thickBot="1">
      <c r="A52" s="318" t="s">
        <v>91</v>
      </c>
      <c r="B52" s="621" t="str">
        <f t="shared" si="1"/>
        <v>☆</v>
      </c>
      <c r="C52" s="622"/>
      <c r="D52" s="623"/>
      <c r="E52" s="192">
        <v>2.0699999999999998</v>
      </c>
      <c r="F52" s="192">
        <v>2.21</v>
      </c>
      <c r="G52" s="168">
        <f t="shared" si="0"/>
        <v>0.14000000000000012</v>
      </c>
      <c r="H52" s="624"/>
      <c r="I52" s="625"/>
      <c r="J52" s="625"/>
      <c r="K52" s="625"/>
      <c r="L52" s="626"/>
      <c r="M52" s="316"/>
      <c r="N52" s="317"/>
      <c r="O52" s="157" t="s">
        <v>91</v>
      </c>
    </row>
    <row r="53" spans="1:15" ht="77.25" customHeight="1" thickBot="1">
      <c r="A53" s="318" t="s">
        <v>92</v>
      </c>
      <c r="B53" s="621" t="str">
        <f t="shared" si="1"/>
        <v>☆</v>
      </c>
      <c r="C53" s="622"/>
      <c r="D53" s="623"/>
      <c r="E53" s="76">
        <v>3.21</v>
      </c>
      <c r="F53" s="76">
        <v>3.74</v>
      </c>
      <c r="G53" s="168">
        <f t="shared" si="0"/>
        <v>0.53000000000000025</v>
      </c>
      <c r="H53" s="624"/>
      <c r="I53" s="625"/>
      <c r="J53" s="625"/>
      <c r="K53" s="625"/>
      <c r="L53" s="626"/>
      <c r="M53" s="288"/>
      <c r="N53" s="317"/>
      <c r="O53" s="157" t="s">
        <v>92</v>
      </c>
    </row>
    <row r="54" spans="1:15" ht="78" customHeight="1" thickBot="1">
      <c r="A54" s="318" t="s">
        <v>93</v>
      </c>
      <c r="B54" s="621" t="str">
        <f t="shared" si="1"/>
        <v>☆</v>
      </c>
      <c r="C54" s="622"/>
      <c r="D54" s="623"/>
      <c r="E54" s="76">
        <v>3.43</v>
      </c>
      <c r="F54" s="76">
        <v>4.55</v>
      </c>
      <c r="G54" s="168">
        <f t="shared" si="0"/>
        <v>1.1199999999999997</v>
      </c>
      <c r="H54" s="624"/>
      <c r="I54" s="625"/>
      <c r="J54" s="625"/>
      <c r="K54" s="625"/>
      <c r="L54" s="626"/>
      <c r="M54" s="316"/>
      <c r="N54" s="317"/>
      <c r="O54" s="157" t="s">
        <v>93</v>
      </c>
    </row>
    <row r="55" spans="1:15" ht="69" customHeight="1" thickBot="1">
      <c r="A55" s="318" t="s">
        <v>94</v>
      </c>
      <c r="B55" s="621" t="str">
        <f t="shared" si="1"/>
        <v>★</v>
      </c>
      <c r="C55" s="622"/>
      <c r="D55" s="623"/>
      <c r="E55" s="192">
        <v>2.52</v>
      </c>
      <c r="F55" s="192">
        <v>2.37</v>
      </c>
      <c r="G55" s="168">
        <f t="shared" si="0"/>
        <v>-0.14999999999999991</v>
      </c>
      <c r="H55" s="624"/>
      <c r="I55" s="625"/>
      <c r="J55" s="625"/>
      <c r="K55" s="625"/>
      <c r="L55" s="626"/>
      <c r="M55" s="316"/>
      <c r="N55" s="317"/>
      <c r="O55" s="157" t="s">
        <v>94</v>
      </c>
    </row>
    <row r="56" spans="1:15" ht="77.400000000000006" customHeight="1" thickBot="1">
      <c r="A56" s="318" t="s">
        <v>95</v>
      </c>
      <c r="B56" s="621" t="str">
        <f t="shared" si="1"/>
        <v>★</v>
      </c>
      <c r="C56" s="622"/>
      <c r="D56" s="623"/>
      <c r="E56" s="192">
        <v>2.77</v>
      </c>
      <c r="F56" s="192">
        <v>2.74</v>
      </c>
      <c r="G56" s="168">
        <f t="shared" si="0"/>
        <v>-2.9999999999999805E-2</v>
      </c>
      <c r="H56" s="624" t="s">
        <v>41</v>
      </c>
      <c r="I56" s="625"/>
      <c r="J56" s="625"/>
      <c r="K56" s="625"/>
      <c r="L56" s="626"/>
      <c r="M56" s="316"/>
      <c r="N56" s="317"/>
      <c r="O56" s="157" t="s">
        <v>95</v>
      </c>
    </row>
    <row r="57" spans="1:15" ht="63.75" customHeight="1" thickBot="1">
      <c r="A57" s="318" t="s">
        <v>96</v>
      </c>
      <c r="B57" s="621" t="str">
        <f t="shared" si="1"/>
        <v>☆</v>
      </c>
      <c r="C57" s="622"/>
      <c r="D57" s="623"/>
      <c r="E57" s="192">
        <v>1.91</v>
      </c>
      <c r="F57" s="192">
        <v>2.67</v>
      </c>
      <c r="G57" s="168">
        <f t="shared" si="0"/>
        <v>0.76</v>
      </c>
      <c r="H57" s="649"/>
      <c r="I57" s="650"/>
      <c r="J57" s="650"/>
      <c r="K57" s="650"/>
      <c r="L57" s="651"/>
      <c r="M57" s="316"/>
      <c r="N57" s="317"/>
      <c r="O57" s="157" t="s">
        <v>96</v>
      </c>
    </row>
    <row r="58" spans="1:15" ht="69.75" customHeight="1" thickBot="1">
      <c r="A58" s="318" t="s">
        <v>97</v>
      </c>
      <c r="B58" s="621" t="str">
        <f t="shared" si="1"/>
        <v>★</v>
      </c>
      <c r="C58" s="622"/>
      <c r="D58" s="623"/>
      <c r="E58" s="76">
        <v>3.39</v>
      </c>
      <c r="F58" s="192">
        <v>2.61</v>
      </c>
      <c r="G58" s="168">
        <f t="shared" si="0"/>
        <v>-0.78000000000000025</v>
      </c>
      <c r="H58" s="624"/>
      <c r="I58" s="625"/>
      <c r="J58" s="625"/>
      <c r="K58" s="625"/>
      <c r="L58" s="626"/>
      <c r="M58" s="316"/>
      <c r="N58" s="317"/>
      <c r="O58" s="157" t="s">
        <v>97</v>
      </c>
    </row>
    <row r="59" spans="1:15" ht="76.2" customHeight="1" thickBot="1">
      <c r="A59" s="318" t="s">
        <v>98</v>
      </c>
      <c r="B59" s="621" t="str">
        <f t="shared" si="1"/>
        <v>☆</v>
      </c>
      <c r="C59" s="622"/>
      <c r="D59" s="623"/>
      <c r="E59" s="76">
        <v>3.21</v>
      </c>
      <c r="F59" s="76">
        <v>3.82</v>
      </c>
      <c r="G59" s="168">
        <f t="shared" si="0"/>
        <v>0.60999999999999988</v>
      </c>
      <c r="H59" s="624"/>
      <c r="I59" s="625"/>
      <c r="J59" s="625"/>
      <c r="K59" s="625"/>
      <c r="L59" s="626"/>
      <c r="M59" s="316"/>
      <c r="N59" s="317"/>
      <c r="O59" s="157" t="s">
        <v>98</v>
      </c>
    </row>
    <row r="60" spans="1:15" ht="73.95" customHeight="1" thickBot="1">
      <c r="A60" s="318" t="s">
        <v>99</v>
      </c>
      <c r="B60" s="621" t="str">
        <f t="shared" si="1"/>
        <v>☆</v>
      </c>
      <c r="C60" s="622"/>
      <c r="D60" s="623"/>
      <c r="E60" s="76">
        <v>4.1399999999999997</v>
      </c>
      <c r="F60" s="76">
        <v>4.51</v>
      </c>
      <c r="G60" s="168">
        <f t="shared" si="0"/>
        <v>0.37000000000000011</v>
      </c>
      <c r="H60" s="624"/>
      <c r="I60" s="625"/>
      <c r="J60" s="625"/>
      <c r="K60" s="625"/>
      <c r="L60" s="626"/>
      <c r="M60" s="316"/>
      <c r="N60" s="317"/>
      <c r="O60" s="157" t="s">
        <v>99</v>
      </c>
    </row>
    <row r="61" spans="1:15" ht="81" customHeight="1" thickBot="1">
      <c r="A61" s="318" t="s">
        <v>100</v>
      </c>
      <c r="B61" s="621" t="str">
        <f t="shared" si="1"/>
        <v>★</v>
      </c>
      <c r="C61" s="622"/>
      <c r="D61" s="623"/>
      <c r="E61" s="192">
        <v>2.04</v>
      </c>
      <c r="F61" s="192">
        <v>1.44</v>
      </c>
      <c r="G61" s="168">
        <f t="shared" si="0"/>
        <v>-0.60000000000000009</v>
      </c>
      <c r="H61" s="698" t="s">
        <v>411</v>
      </c>
      <c r="I61" s="699"/>
      <c r="J61" s="699"/>
      <c r="K61" s="699"/>
      <c r="L61" s="700"/>
      <c r="M61" s="591" t="s">
        <v>412</v>
      </c>
      <c r="N61" s="571">
        <v>45550</v>
      </c>
      <c r="O61" s="157" t="s">
        <v>100</v>
      </c>
    </row>
    <row r="62" spans="1:15" ht="96" customHeight="1" thickBot="1">
      <c r="A62" s="318" t="s">
        <v>101</v>
      </c>
      <c r="B62" s="621" t="str">
        <f t="shared" si="1"/>
        <v>★</v>
      </c>
      <c r="C62" s="622"/>
      <c r="D62" s="623"/>
      <c r="E62" s="76">
        <v>3.64</v>
      </c>
      <c r="F62" s="76">
        <v>3.32</v>
      </c>
      <c r="G62" s="168">
        <f t="shared" si="0"/>
        <v>-0.32000000000000028</v>
      </c>
      <c r="H62" s="698" t="s">
        <v>305</v>
      </c>
      <c r="I62" s="699"/>
      <c r="J62" s="699"/>
      <c r="K62" s="699"/>
      <c r="L62" s="700"/>
      <c r="M62" s="570" t="s">
        <v>306</v>
      </c>
      <c r="N62" s="571">
        <v>45545</v>
      </c>
      <c r="O62" s="157" t="s">
        <v>101</v>
      </c>
    </row>
    <row r="63" spans="1:15" ht="87" customHeight="1" thickBot="1">
      <c r="A63" s="318" t="s">
        <v>102</v>
      </c>
      <c r="B63" s="621" t="str">
        <f t="shared" si="1"/>
        <v>☆</v>
      </c>
      <c r="C63" s="622"/>
      <c r="D63" s="623"/>
      <c r="E63" s="192">
        <v>0.91</v>
      </c>
      <c r="F63" s="192">
        <v>1.1299999999999999</v>
      </c>
      <c r="G63" s="168">
        <f t="shared" si="0"/>
        <v>0.21999999999999986</v>
      </c>
      <c r="H63" s="624"/>
      <c r="I63" s="625"/>
      <c r="J63" s="625"/>
      <c r="K63" s="625"/>
      <c r="L63" s="626"/>
      <c r="M63" s="257"/>
      <c r="N63" s="317"/>
      <c r="O63" s="157" t="s">
        <v>102</v>
      </c>
    </row>
    <row r="64" spans="1:15" ht="73.2" customHeight="1" thickBot="1">
      <c r="A64" s="318" t="s">
        <v>103</v>
      </c>
      <c r="B64" s="621" t="str">
        <f t="shared" si="1"/>
        <v>★</v>
      </c>
      <c r="C64" s="622"/>
      <c r="D64" s="623"/>
      <c r="E64" s="192">
        <v>1.25</v>
      </c>
      <c r="F64" s="192">
        <v>1.1399999999999999</v>
      </c>
      <c r="G64" s="168">
        <f t="shared" si="0"/>
        <v>-0.1100000000000001</v>
      </c>
      <c r="H64" s="692"/>
      <c r="I64" s="693"/>
      <c r="J64" s="693"/>
      <c r="K64" s="693"/>
      <c r="L64" s="694"/>
      <c r="M64" s="316"/>
      <c r="N64" s="317"/>
      <c r="O64" s="157" t="s">
        <v>103</v>
      </c>
    </row>
    <row r="65" spans="1:18" ht="80.25" customHeight="1" thickBot="1">
      <c r="A65" s="318" t="s">
        <v>104</v>
      </c>
      <c r="B65" s="621" t="str">
        <f t="shared" si="1"/>
        <v>☆</v>
      </c>
      <c r="C65" s="622"/>
      <c r="D65" s="623"/>
      <c r="E65" s="76">
        <v>4.0999999999999996</v>
      </c>
      <c r="F65" s="76">
        <v>4.1399999999999997</v>
      </c>
      <c r="G65" s="168">
        <f t="shared" si="0"/>
        <v>4.0000000000000036E-2</v>
      </c>
      <c r="H65" s="649" t="s">
        <v>218</v>
      </c>
      <c r="I65" s="650"/>
      <c r="J65" s="650"/>
      <c r="K65" s="650"/>
      <c r="L65" s="651"/>
      <c r="M65" s="562" t="s">
        <v>219</v>
      </c>
      <c r="N65" s="317">
        <v>45538</v>
      </c>
      <c r="O65" s="157" t="s">
        <v>104</v>
      </c>
    </row>
    <row r="66" spans="1:18" ht="88.5" customHeight="1" thickBot="1">
      <c r="A66" s="318" t="s">
        <v>105</v>
      </c>
      <c r="B66" s="621" t="str">
        <f t="shared" si="1"/>
        <v>☆</v>
      </c>
      <c r="C66" s="622"/>
      <c r="D66" s="623"/>
      <c r="E66" s="232">
        <v>6.97</v>
      </c>
      <c r="F66" s="232">
        <v>7.28</v>
      </c>
      <c r="G66" s="168">
        <f t="shared" si="0"/>
        <v>0.3100000000000005</v>
      </c>
      <c r="H66" s="695"/>
      <c r="I66" s="696"/>
      <c r="J66" s="696"/>
      <c r="K66" s="696"/>
      <c r="L66" s="697"/>
      <c r="M66" s="521"/>
      <c r="N66" s="522"/>
      <c r="O66" s="157" t="s">
        <v>105</v>
      </c>
    </row>
    <row r="67" spans="1:18" ht="78.75" customHeight="1" thickBot="1">
      <c r="A67" s="318" t="s">
        <v>106</v>
      </c>
      <c r="B67" s="621" t="str">
        <f t="shared" si="1"/>
        <v>☆</v>
      </c>
      <c r="C67" s="622"/>
      <c r="D67" s="623"/>
      <c r="E67" s="76">
        <v>3.69</v>
      </c>
      <c r="F67" s="76">
        <v>4.47</v>
      </c>
      <c r="G67" s="168">
        <f t="shared" si="0"/>
        <v>0.7799999999999998</v>
      </c>
      <c r="H67" s="624"/>
      <c r="I67" s="625"/>
      <c r="J67" s="625"/>
      <c r="K67" s="625"/>
      <c r="L67" s="626"/>
      <c r="M67" s="316"/>
      <c r="N67" s="317"/>
      <c r="O67" s="157" t="s">
        <v>106</v>
      </c>
    </row>
    <row r="68" spans="1:18" ht="73.95" customHeight="1" thickBot="1">
      <c r="A68" s="326" t="s">
        <v>107</v>
      </c>
      <c r="B68" s="621" t="str">
        <f t="shared" si="1"/>
        <v>★</v>
      </c>
      <c r="C68" s="622"/>
      <c r="D68" s="623"/>
      <c r="E68" s="192">
        <v>2.98</v>
      </c>
      <c r="F68" s="192">
        <v>2.9</v>
      </c>
      <c r="G68" s="168">
        <f t="shared" si="0"/>
        <v>-8.0000000000000071E-2</v>
      </c>
      <c r="H68" s="624"/>
      <c r="I68" s="625"/>
      <c r="J68" s="625"/>
      <c r="K68" s="625"/>
      <c r="L68" s="626"/>
      <c r="M68" s="329"/>
      <c r="N68" s="317"/>
      <c r="O68" s="157" t="s">
        <v>107</v>
      </c>
    </row>
    <row r="69" spans="1:18" ht="72.75" customHeight="1" thickBot="1">
      <c r="A69" s="320" t="s">
        <v>108</v>
      </c>
      <c r="B69" s="621" t="s">
        <v>299</v>
      </c>
      <c r="C69" s="622"/>
      <c r="D69" s="623"/>
      <c r="E69" s="238">
        <v>2.19</v>
      </c>
      <c r="F69" s="238">
        <v>2.19</v>
      </c>
      <c r="G69" s="168">
        <f t="shared" si="0"/>
        <v>0</v>
      </c>
      <c r="H69" s="649" t="s">
        <v>41</v>
      </c>
      <c r="I69" s="650"/>
      <c r="J69" s="650"/>
      <c r="K69" s="650"/>
      <c r="L69" s="651"/>
      <c r="M69" s="316"/>
      <c r="N69" s="317"/>
      <c r="O69" s="157" t="s">
        <v>108</v>
      </c>
    </row>
    <row r="70" spans="1:18" ht="58.5" customHeight="1" thickBot="1">
      <c r="A70" s="330" t="s">
        <v>109</v>
      </c>
      <c r="B70" s="621" t="str">
        <f t="shared" si="1"/>
        <v>☆</v>
      </c>
      <c r="C70" s="622"/>
      <c r="D70" s="623"/>
      <c r="E70" s="296">
        <v>2.63</v>
      </c>
      <c r="F70" s="296">
        <v>2.87</v>
      </c>
      <c r="G70" s="168">
        <f t="shared" si="0"/>
        <v>0.24000000000000021</v>
      </c>
      <c r="H70" s="624"/>
      <c r="I70" s="625"/>
      <c r="J70" s="625"/>
      <c r="K70" s="625"/>
      <c r="L70" s="626"/>
      <c r="M70" s="331"/>
      <c r="N70" s="317"/>
      <c r="O70" s="157"/>
    </row>
    <row r="71" spans="1:18" ht="42.75" customHeight="1" thickBot="1">
      <c r="A71" s="128"/>
      <c r="B71" s="128"/>
      <c r="C71" s="128"/>
      <c r="D71" s="128"/>
      <c r="E71" s="682"/>
      <c r="F71" s="682"/>
      <c r="G71" s="682"/>
      <c r="H71" s="682"/>
      <c r="I71" s="682"/>
      <c r="J71" s="682"/>
      <c r="K71" s="682"/>
      <c r="L71" s="682"/>
      <c r="M71" s="38">
        <f>COUNTIF(E24:E70,"&gt;=10")</f>
        <v>0</v>
      </c>
      <c r="N71" s="38">
        <f>COUNTIF(F24:F70,"&gt;=10")</f>
        <v>0</v>
      </c>
      <c r="O71" s="38" t="s">
        <v>3</v>
      </c>
    </row>
    <row r="72" spans="1:18" ht="36.75" customHeight="1" thickBot="1">
      <c r="A72" s="332" t="s">
        <v>17</v>
      </c>
      <c r="B72" s="333"/>
      <c r="C72" s="334"/>
      <c r="D72" s="334"/>
      <c r="E72" s="683" t="s">
        <v>110</v>
      </c>
      <c r="F72" s="683"/>
      <c r="G72" s="683"/>
      <c r="H72" s="684" t="s">
        <v>111</v>
      </c>
      <c r="I72" s="685"/>
      <c r="J72" s="333"/>
      <c r="K72" s="335"/>
      <c r="L72" s="335"/>
      <c r="M72" s="336"/>
      <c r="N72" s="337"/>
    </row>
    <row r="73" spans="1:18" ht="36.75" customHeight="1" thickBot="1">
      <c r="A73" s="50"/>
      <c r="B73" s="129"/>
      <c r="C73" s="688" t="s">
        <v>112</v>
      </c>
      <c r="D73" s="689"/>
      <c r="E73" s="689"/>
      <c r="F73" s="690"/>
      <c r="G73" s="338">
        <f>+F70</f>
        <v>2.87</v>
      </c>
      <c r="H73" s="339" t="s">
        <v>113</v>
      </c>
      <c r="I73" s="686">
        <f>+G70</f>
        <v>0.24000000000000021</v>
      </c>
      <c r="J73" s="687"/>
      <c r="K73" s="130"/>
      <c r="L73" s="130"/>
      <c r="M73" s="131"/>
      <c r="N73" s="51"/>
    </row>
    <row r="74" spans="1:18" ht="36.75" customHeight="1" thickBot="1">
      <c r="A74" s="50"/>
      <c r="B74" s="129"/>
      <c r="C74" s="652" t="s">
        <v>114</v>
      </c>
      <c r="D74" s="653"/>
      <c r="E74" s="653"/>
      <c r="F74" s="654"/>
      <c r="G74" s="340">
        <f>+F35</f>
        <v>3.18</v>
      </c>
      <c r="H74" s="341" t="s">
        <v>115</v>
      </c>
      <c r="I74" s="655">
        <f>+G35</f>
        <v>0.40000000000000036</v>
      </c>
      <c r="J74" s="656"/>
      <c r="K74" s="130"/>
      <c r="L74" s="130"/>
      <c r="M74" s="131"/>
      <c r="N74" s="51"/>
      <c r="R74" s="342" t="s">
        <v>17</v>
      </c>
    </row>
    <row r="75" spans="1:18" ht="36.75" customHeight="1" thickBot="1">
      <c r="A75" s="50"/>
      <c r="B75" s="129"/>
      <c r="C75" s="657" t="s">
        <v>116</v>
      </c>
      <c r="D75" s="658"/>
      <c r="E75" s="658"/>
      <c r="F75" s="343" t="str">
        <f>VLOOKUP(G75,F:P,10,0)</f>
        <v>大分県</v>
      </c>
      <c r="G75" s="344">
        <f>MAX(F23:F69)</f>
        <v>7.28</v>
      </c>
      <c r="H75" s="659" t="s">
        <v>117</v>
      </c>
      <c r="I75" s="660"/>
      <c r="J75" s="660"/>
      <c r="K75" s="345">
        <f>+N71</f>
        <v>0</v>
      </c>
      <c r="L75" s="346" t="s">
        <v>118</v>
      </c>
      <c r="M75" s="347">
        <f>N71-M71</f>
        <v>0</v>
      </c>
      <c r="N75" s="51"/>
      <c r="R75" s="147"/>
    </row>
    <row r="76" spans="1:18" ht="36.75" customHeight="1" thickBot="1">
      <c r="A76" s="52"/>
      <c r="B76" s="53"/>
      <c r="C76" s="53"/>
      <c r="D76" s="53"/>
      <c r="E76" s="53"/>
      <c r="F76" s="53"/>
      <c r="G76" s="53"/>
      <c r="H76" s="53"/>
      <c r="I76" s="53"/>
      <c r="J76" s="53"/>
      <c r="K76" s="54"/>
      <c r="L76" s="54"/>
      <c r="M76" s="55"/>
      <c r="N76" s="56"/>
      <c r="R76" s="147"/>
    </row>
    <row r="77" spans="1:18" ht="30.75" customHeight="1">
      <c r="A77" s="67"/>
      <c r="B77" s="67"/>
      <c r="C77" s="67"/>
      <c r="D77" s="67"/>
      <c r="E77" s="67"/>
      <c r="F77" s="67"/>
      <c r="G77" s="67"/>
      <c r="H77" s="67"/>
      <c r="I77" s="67"/>
      <c r="J77" s="67"/>
      <c r="K77" s="132"/>
      <c r="L77" s="132"/>
      <c r="M77" s="133"/>
      <c r="N77" s="134"/>
      <c r="R77" s="148"/>
    </row>
    <row r="78" spans="1:18" ht="30.75" customHeight="1" thickBot="1">
      <c r="A78" s="135"/>
      <c r="B78" s="135"/>
      <c r="C78" s="135"/>
      <c r="D78" s="135"/>
      <c r="E78" s="135"/>
      <c r="F78" s="135"/>
      <c r="G78" s="135"/>
      <c r="H78" s="135"/>
      <c r="I78" s="135"/>
      <c r="J78" s="135"/>
      <c r="K78" s="136"/>
      <c r="L78" s="136"/>
      <c r="M78" s="258"/>
      <c r="N78" s="135"/>
    </row>
    <row r="79" spans="1:18" ht="24.75" customHeight="1" thickTop="1">
      <c r="A79" s="661">
        <v>1</v>
      </c>
      <c r="B79" s="664" t="s">
        <v>119</v>
      </c>
      <c r="C79" s="665"/>
      <c r="D79" s="665"/>
      <c r="E79" s="665"/>
      <c r="F79" s="666"/>
      <c r="G79" s="673" t="s">
        <v>120</v>
      </c>
      <c r="H79" s="674"/>
      <c r="I79" s="674"/>
      <c r="J79" s="674"/>
      <c r="K79" s="674"/>
      <c r="L79" s="674"/>
      <c r="M79" s="674"/>
      <c r="N79" s="675"/>
    </row>
    <row r="80" spans="1:18" ht="24.75" customHeight="1">
      <c r="A80" s="662"/>
      <c r="B80" s="667"/>
      <c r="C80" s="668"/>
      <c r="D80" s="668"/>
      <c r="E80" s="668"/>
      <c r="F80" s="669"/>
      <c r="G80" s="676"/>
      <c r="H80" s="677"/>
      <c r="I80" s="677"/>
      <c r="J80" s="677"/>
      <c r="K80" s="677"/>
      <c r="L80" s="677"/>
      <c r="M80" s="677"/>
      <c r="N80" s="678"/>
      <c r="O80" s="137" t="s">
        <v>3</v>
      </c>
      <c r="P80" s="137"/>
    </row>
    <row r="81" spans="1:16" ht="24.75" customHeight="1">
      <c r="A81" s="662"/>
      <c r="B81" s="667"/>
      <c r="C81" s="668"/>
      <c r="D81" s="668"/>
      <c r="E81" s="668"/>
      <c r="F81" s="669"/>
      <c r="G81" s="676"/>
      <c r="H81" s="677"/>
      <c r="I81" s="677"/>
      <c r="J81" s="677"/>
      <c r="K81" s="677"/>
      <c r="L81" s="677"/>
      <c r="M81" s="677"/>
      <c r="N81" s="678"/>
      <c r="O81" s="137" t="s">
        <v>17</v>
      </c>
      <c r="P81" s="137" t="s">
        <v>121</v>
      </c>
    </row>
    <row r="82" spans="1:16" ht="24.75" customHeight="1">
      <c r="A82" s="662"/>
      <c r="B82" s="667"/>
      <c r="C82" s="668"/>
      <c r="D82" s="668"/>
      <c r="E82" s="668"/>
      <c r="F82" s="669"/>
      <c r="G82" s="676"/>
      <c r="H82" s="677"/>
      <c r="I82" s="677"/>
      <c r="J82" s="677"/>
      <c r="K82" s="677"/>
      <c r="L82" s="677"/>
      <c r="M82" s="677"/>
      <c r="N82" s="678"/>
      <c r="O82" s="138"/>
      <c r="P82" s="137"/>
    </row>
    <row r="83" spans="1:16" ht="46.2" customHeight="1" thickBot="1">
      <c r="A83" s="663"/>
      <c r="B83" s="670"/>
      <c r="C83" s="671"/>
      <c r="D83" s="671"/>
      <c r="E83" s="671"/>
      <c r="F83" s="672"/>
      <c r="G83" s="679"/>
      <c r="H83" s="680"/>
      <c r="I83" s="680"/>
      <c r="J83" s="680"/>
      <c r="K83" s="680"/>
      <c r="L83" s="680"/>
      <c r="M83" s="680"/>
      <c r="N83" s="681"/>
    </row>
    <row r="84" spans="1:16" ht="13.8" thickTop="1"/>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8">
    <mergeCell ref="H59:L59"/>
    <mergeCell ref="H60:L60"/>
    <mergeCell ref="I2:M2"/>
    <mergeCell ref="B67:D67"/>
    <mergeCell ref="H67:L67"/>
    <mergeCell ref="B68:D68"/>
    <mergeCell ref="H68:L68"/>
    <mergeCell ref="B69:D69"/>
    <mergeCell ref="H69:L69"/>
    <mergeCell ref="B64:D64"/>
    <mergeCell ref="H64:L64"/>
    <mergeCell ref="B65:D65"/>
    <mergeCell ref="B66:D66"/>
    <mergeCell ref="H66:L66"/>
    <mergeCell ref="H65:L65"/>
    <mergeCell ref="B61:D61"/>
    <mergeCell ref="H61:L61"/>
    <mergeCell ref="B62:D62"/>
    <mergeCell ref="H62:L62"/>
    <mergeCell ref="B63:D63"/>
    <mergeCell ref="H63:L63"/>
    <mergeCell ref="B58:D58"/>
    <mergeCell ref="H58:L58"/>
    <mergeCell ref="B59:D59"/>
    <mergeCell ref="B60:D60"/>
    <mergeCell ref="C74:F74"/>
    <mergeCell ref="I74:J74"/>
    <mergeCell ref="C75:E75"/>
    <mergeCell ref="H75:J75"/>
    <mergeCell ref="A79:A83"/>
    <mergeCell ref="B79:F83"/>
    <mergeCell ref="G79:N83"/>
    <mergeCell ref="B70:D70"/>
    <mergeCell ref="H70:L70"/>
    <mergeCell ref="E71:L71"/>
    <mergeCell ref="E72:G72"/>
    <mergeCell ref="H72:I72"/>
    <mergeCell ref="I73:J73"/>
    <mergeCell ref="C73:F73"/>
    <mergeCell ref="B55:D55"/>
    <mergeCell ref="H55:L55"/>
    <mergeCell ref="B56:D56"/>
    <mergeCell ref="H56:L56"/>
    <mergeCell ref="B57:D57"/>
    <mergeCell ref="B52:D52"/>
    <mergeCell ref="H52:L52"/>
    <mergeCell ref="B53:D53"/>
    <mergeCell ref="H53:L53"/>
    <mergeCell ref="B54:D54"/>
    <mergeCell ref="H54:L54"/>
    <mergeCell ref="H57:L57"/>
    <mergeCell ref="B50:D50"/>
    <mergeCell ref="H50:L50"/>
    <mergeCell ref="B51:D51"/>
    <mergeCell ref="H51:L51"/>
    <mergeCell ref="B46:D46"/>
    <mergeCell ref="H46:L46"/>
    <mergeCell ref="B47:D47"/>
    <mergeCell ref="H47:L47"/>
    <mergeCell ref="B48:D48"/>
    <mergeCell ref="H48:L48"/>
    <mergeCell ref="B45:D45"/>
    <mergeCell ref="H45:L45"/>
    <mergeCell ref="B40:D40"/>
    <mergeCell ref="H40:L40"/>
    <mergeCell ref="B41:D41"/>
    <mergeCell ref="H42:L42"/>
    <mergeCell ref="B42:D42"/>
    <mergeCell ref="B49:D49"/>
    <mergeCell ref="H49:L49"/>
    <mergeCell ref="B39:D39"/>
    <mergeCell ref="H39:L39"/>
    <mergeCell ref="H35:L35"/>
    <mergeCell ref="B36:D36"/>
    <mergeCell ref="H36:L36"/>
    <mergeCell ref="B43:D43"/>
    <mergeCell ref="H43:L43"/>
    <mergeCell ref="H44:L44"/>
    <mergeCell ref="B35:D35"/>
    <mergeCell ref="B44:D44"/>
    <mergeCell ref="H33:L33"/>
    <mergeCell ref="B29:D29"/>
    <mergeCell ref="H29:L29"/>
    <mergeCell ref="B30:D30"/>
    <mergeCell ref="H30:L30"/>
    <mergeCell ref="B37:D37"/>
    <mergeCell ref="H37:L37"/>
    <mergeCell ref="B38:D38"/>
    <mergeCell ref="H38:L38"/>
    <mergeCell ref="B34:D34"/>
    <mergeCell ref="H34:L34"/>
    <mergeCell ref="B31:D31"/>
    <mergeCell ref="H31:L31"/>
    <mergeCell ref="B32:D32"/>
    <mergeCell ref="H32:L32"/>
    <mergeCell ref="B33:D33"/>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H23:L23"/>
    <mergeCell ref="B24:D24"/>
    <mergeCell ref="H24:L24"/>
    <mergeCell ref="B23:D23"/>
    <mergeCell ref="B26:D26"/>
    <mergeCell ref="H26:L26"/>
    <mergeCell ref="B27:D27"/>
    <mergeCell ref="H27:L27"/>
  </mergeCells>
  <phoneticPr fontId="84"/>
  <conditionalFormatting sqref="G23:G70">
    <cfRule type="cellIs" dxfId="5" priority="1" stopIfTrue="1" operator="between">
      <formula>10.1</formula>
      <formula>20</formula>
    </cfRule>
    <cfRule type="cellIs" dxfId="4" priority="2" stopIfTrue="1" operator="between">
      <formula>1.01</formula>
      <formula>10</formula>
    </cfRule>
    <cfRule type="cellIs" dxfId="3" priority="3" stopIfTrue="1" operator="between">
      <formula>0.01</formula>
      <formula>1</formula>
    </cfRule>
  </conditionalFormatting>
  <conditionalFormatting sqref="N77">
    <cfRule type="cellIs" dxfId="2" priority="4" stopIfTrue="1" operator="between">
      <formula>10.1</formula>
      <formula>20</formula>
    </cfRule>
    <cfRule type="cellIs" dxfId="1" priority="5" stopIfTrue="1" operator="between">
      <formula>1.01</formula>
      <formula>10</formula>
    </cfRule>
    <cfRule type="cellIs" dxfId="0" priority="6"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25"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A5A0F-E8C9-473C-8826-854612B31E38}">
  <sheetPr>
    <pageSetUpPr fitToPage="1"/>
  </sheetPr>
  <dimension ref="A1:P41"/>
  <sheetViews>
    <sheetView view="pageBreakPreview" topLeftCell="A10" zoomScale="95" zoomScaleNormal="100" zoomScaleSheetLayoutView="95" workbookViewId="0">
      <selection activeCell="P15" sqref="P15"/>
    </sheetView>
  </sheetViews>
  <sheetFormatPr defaultColWidth="9" defaultRowHeight="13.2"/>
  <cols>
    <col min="1" max="1" width="4.88671875" style="259" customWidth="1"/>
    <col min="2" max="8" width="9" style="259"/>
    <col min="9" max="9" width="6" style="259" customWidth="1"/>
    <col min="10" max="10" width="9" style="259"/>
    <col min="11" max="11" width="5.88671875" style="259" customWidth="1"/>
    <col min="12" max="12" width="32.44140625" style="259" customWidth="1"/>
    <col min="13" max="13" width="7.77734375" style="259" customWidth="1"/>
    <col min="14" max="14" width="3.44140625" style="259" customWidth="1"/>
    <col min="15" max="16384" width="9" style="259"/>
  </cols>
  <sheetData>
    <row r="1" spans="1:14" ht="23.4">
      <c r="A1" s="703" t="s">
        <v>122</v>
      </c>
      <c r="B1" s="703"/>
      <c r="C1" s="703"/>
      <c r="D1" s="703"/>
      <c r="E1" s="703"/>
      <c r="F1" s="703"/>
      <c r="G1" s="703"/>
      <c r="H1" s="703"/>
      <c r="I1" s="703"/>
      <c r="J1" s="704"/>
      <c r="K1" s="704"/>
      <c r="L1" s="704"/>
      <c r="M1" s="704"/>
    </row>
    <row r="2" spans="1:14" s="1" customFormat="1" ht="26.25" customHeight="1">
      <c r="A2" s="705" t="s">
        <v>307</v>
      </c>
      <c r="B2" s="705"/>
      <c r="C2" s="705"/>
      <c r="D2" s="705"/>
      <c r="E2" s="705"/>
      <c r="F2" s="705"/>
      <c r="G2" s="705"/>
      <c r="H2" s="705"/>
      <c r="I2" s="705"/>
      <c r="J2" s="705"/>
      <c r="K2" s="705"/>
      <c r="L2" s="705"/>
      <c r="M2" s="705"/>
    </row>
    <row r="3" spans="1:14" s="1" customFormat="1" ht="26.25" customHeight="1">
      <c r="A3" s="706" t="s">
        <v>308</v>
      </c>
      <c r="B3" s="706"/>
      <c r="C3" s="706"/>
      <c r="D3" s="706"/>
      <c r="E3" s="706"/>
      <c r="F3" s="706"/>
      <c r="G3" s="706"/>
      <c r="H3" s="706"/>
      <c r="I3" s="706"/>
      <c r="J3" s="706"/>
      <c r="K3" s="706"/>
      <c r="L3" s="707"/>
      <c r="M3" s="707"/>
    </row>
    <row r="4" spans="1:14" s="1" customFormat="1" ht="26.25" customHeight="1">
      <c r="A4" s="708" t="s">
        <v>309</v>
      </c>
      <c r="B4" s="708"/>
      <c r="C4" s="708"/>
      <c r="D4" s="708"/>
      <c r="E4" s="708"/>
      <c r="F4" s="708"/>
      <c r="G4" s="708"/>
      <c r="H4" s="708"/>
      <c r="I4" s="708"/>
      <c r="J4" s="708"/>
      <c r="K4" s="708"/>
      <c r="L4" s="709"/>
      <c r="M4" s="709"/>
      <c r="N4" s="572"/>
    </row>
    <row r="5" spans="1:14" ht="28.5" customHeight="1">
      <c r="A5" s="573"/>
      <c r="B5" s="710" t="s">
        <v>310</v>
      </c>
      <c r="C5" s="710"/>
      <c r="D5" s="710"/>
      <c r="E5" s="710"/>
      <c r="F5" s="710"/>
      <c r="G5" s="710"/>
      <c r="H5" s="710"/>
      <c r="I5" s="710"/>
      <c r="J5" s="710"/>
      <c r="K5" s="710"/>
      <c r="L5" s="710"/>
      <c r="M5" s="574"/>
      <c r="N5" s="575"/>
    </row>
    <row r="6" spans="1:14" ht="21.75" customHeight="1">
      <c r="A6" s="574"/>
      <c r="B6" s="711"/>
      <c r="C6" s="712"/>
      <c r="D6" s="712"/>
      <c r="E6" s="712"/>
      <c r="F6" s="574"/>
      <c r="G6" s="574" t="s">
        <v>17</v>
      </c>
      <c r="H6" s="714" t="s">
        <v>448</v>
      </c>
      <c r="I6" s="714"/>
      <c r="J6" s="714"/>
      <c r="K6" s="714"/>
      <c r="L6" s="714"/>
      <c r="M6" s="714"/>
      <c r="N6" s="575"/>
    </row>
    <row r="7" spans="1:14" ht="21.75" customHeight="1">
      <c r="A7" s="574"/>
      <c r="B7" s="712"/>
      <c r="C7" s="712"/>
      <c r="D7" s="712"/>
      <c r="E7" s="712"/>
      <c r="F7" s="574"/>
      <c r="G7" s="574"/>
      <c r="H7" s="714"/>
      <c r="I7" s="714"/>
      <c r="J7" s="714"/>
      <c r="K7" s="714"/>
      <c r="L7" s="714"/>
      <c r="M7" s="714"/>
      <c r="N7" s="575"/>
    </row>
    <row r="8" spans="1:14" ht="21.75" customHeight="1">
      <c r="A8" s="574"/>
      <c r="B8" s="712"/>
      <c r="C8" s="712"/>
      <c r="D8" s="712"/>
      <c r="E8" s="712"/>
      <c r="F8" s="574"/>
      <c r="G8" s="574"/>
      <c r="H8" s="714"/>
      <c r="I8" s="714"/>
      <c r="J8" s="714"/>
      <c r="K8" s="714"/>
      <c r="L8" s="714"/>
      <c r="M8" s="714"/>
      <c r="N8" s="576"/>
    </row>
    <row r="9" spans="1:14" ht="21.75" customHeight="1">
      <c r="A9" s="574"/>
      <c r="B9" s="712"/>
      <c r="C9" s="712"/>
      <c r="D9" s="712"/>
      <c r="E9" s="712"/>
      <c r="F9" s="574"/>
      <c r="G9" s="574"/>
      <c r="H9" s="714"/>
      <c r="I9" s="714"/>
      <c r="J9" s="714"/>
      <c r="K9" s="714"/>
      <c r="L9" s="714"/>
      <c r="M9" s="714"/>
      <c r="N9" s="576"/>
    </row>
    <row r="10" spans="1:14" ht="24.6" customHeight="1">
      <c r="A10" s="574"/>
      <c r="B10" s="712"/>
      <c r="C10" s="712"/>
      <c r="D10" s="712"/>
      <c r="E10" s="712"/>
      <c r="F10" s="574"/>
      <c r="G10" s="574"/>
      <c r="H10" s="714"/>
      <c r="I10" s="714"/>
      <c r="J10" s="714"/>
      <c r="K10" s="714"/>
      <c r="L10" s="714"/>
      <c r="M10" s="714"/>
      <c r="N10" s="576"/>
    </row>
    <row r="11" spans="1:14" ht="21.75" customHeight="1">
      <c r="A11" s="574"/>
      <c r="B11" s="712"/>
      <c r="C11" s="712"/>
      <c r="D11" s="712"/>
      <c r="E11" s="712"/>
      <c r="F11" s="577"/>
      <c r="G11" s="577"/>
      <c r="H11" s="714"/>
      <c r="I11" s="714"/>
      <c r="J11" s="714"/>
      <c r="K11" s="714"/>
      <c r="L11" s="714"/>
      <c r="M11" s="714"/>
      <c r="N11" s="576"/>
    </row>
    <row r="12" spans="1:14" ht="21.75" customHeight="1">
      <c r="A12" s="574"/>
      <c r="B12" s="712"/>
      <c r="C12" s="712"/>
      <c r="D12" s="712"/>
      <c r="E12" s="712"/>
      <c r="F12" s="578"/>
      <c r="G12" s="578"/>
      <c r="H12" s="714"/>
      <c r="I12" s="714"/>
      <c r="J12" s="714"/>
      <c r="K12" s="714"/>
      <c r="L12" s="714"/>
      <c r="M12" s="714"/>
      <c r="N12" s="576"/>
    </row>
    <row r="13" spans="1:14" ht="8.4" customHeight="1">
      <c r="A13" s="574"/>
      <c r="B13" s="713"/>
      <c r="C13" s="713"/>
      <c r="D13" s="713"/>
      <c r="E13" s="713"/>
      <c r="F13" s="578"/>
      <c r="G13" s="578"/>
      <c r="H13" s="714"/>
      <c r="I13" s="714"/>
      <c r="J13" s="714"/>
      <c r="K13" s="714"/>
      <c r="L13" s="714"/>
      <c r="M13" s="714"/>
      <c r="N13" s="576"/>
    </row>
    <row r="14" spans="1:14" ht="21.75" customHeight="1">
      <c r="A14" s="574"/>
      <c r="B14" s="713"/>
      <c r="C14" s="713"/>
      <c r="D14" s="713"/>
      <c r="E14" s="713"/>
      <c r="F14" s="578"/>
      <c r="G14" s="578"/>
      <c r="H14" s="714"/>
      <c r="I14" s="714"/>
      <c r="J14" s="714"/>
      <c r="K14" s="714"/>
      <c r="L14" s="714"/>
      <c r="M14" s="714"/>
      <c r="N14" s="576"/>
    </row>
    <row r="15" spans="1:14" ht="21.75" customHeight="1">
      <c r="A15" s="574"/>
      <c r="B15" s="713"/>
      <c r="C15" s="713"/>
      <c r="D15" s="713"/>
      <c r="E15" s="713"/>
      <c r="F15" s="577"/>
      <c r="G15" s="577"/>
      <c r="H15" s="714"/>
      <c r="I15" s="714"/>
      <c r="J15" s="714"/>
      <c r="K15" s="714"/>
      <c r="L15" s="714"/>
      <c r="M15" s="714"/>
      <c r="N15" s="576"/>
    </row>
    <row r="16" spans="1:14" ht="21.75" customHeight="1">
      <c r="A16" s="579"/>
      <c r="B16" s="580" t="s">
        <v>17</v>
      </c>
      <c r="C16" s="574"/>
      <c r="D16" s="574"/>
      <c r="E16" s="574"/>
      <c r="F16" s="574"/>
      <c r="G16" s="574"/>
      <c r="H16" s="574"/>
      <c r="I16" s="574"/>
      <c r="J16" s="574"/>
      <c r="K16" s="574"/>
      <c r="L16" s="574"/>
      <c r="M16" s="574"/>
      <c r="N16" s="576"/>
    </row>
    <row r="17" spans="1:16" ht="11.4" customHeight="1">
      <c r="A17" s="581"/>
      <c r="B17" s="582"/>
      <c r="C17" s="582"/>
      <c r="D17" s="582"/>
      <c r="E17" s="582"/>
      <c r="F17" s="582"/>
      <c r="G17" s="583"/>
      <c r="H17" s="583"/>
      <c r="I17" s="583"/>
      <c r="J17" s="583"/>
      <c r="K17" s="583"/>
      <c r="L17" s="583"/>
      <c r="M17" s="583"/>
      <c r="N17" s="584"/>
    </row>
    <row r="18" spans="1:16" ht="14.25" customHeight="1">
      <c r="A18" s="585"/>
      <c r="B18" s="582"/>
      <c r="C18" s="582"/>
      <c r="D18" s="582"/>
      <c r="E18" s="582"/>
      <c r="F18" s="582"/>
      <c r="G18" s="701" t="s">
        <v>311</v>
      </c>
      <c r="H18" s="702"/>
      <c r="I18" s="702"/>
      <c r="J18" s="702"/>
      <c r="K18" s="702"/>
      <c r="L18" s="702"/>
      <c r="M18" s="702"/>
      <c r="N18" s="584"/>
    </row>
    <row r="19" spans="1:16" ht="13.5" customHeight="1">
      <c r="A19" s="585"/>
      <c r="B19" s="582"/>
      <c r="C19" s="582"/>
      <c r="D19" s="582"/>
      <c r="E19" s="582"/>
      <c r="F19" s="582"/>
      <c r="G19" s="702"/>
      <c r="H19" s="702"/>
      <c r="I19" s="702"/>
      <c r="J19" s="702"/>
      <c r="K19" s="702"/>
      <c r="L19" s="702"/>
      <c r="M19" s="702"/>
      <c r="N19" s="584"/>
    </row>
    <row r="20" spans="1:16" ht="39.75" customHeight="1">
      <c r="A20" s="585"/>
      <c r="B20" s="582"/>
      <c r="C20" s="582"/>
      <c r="D20" s="582"/>
      <c r="E20" s="582"/>
      <c r="F20" s="582"/>
      <c r="G20" s="702"/>
      <c r="H20" s="702"/>
      <c r="I20" s="702"/>
      <c r="J20" s="702"/>
      <c r="K20" s="702"/>
      <c r="L20" s="702"/>
      <c r="M20" s="702"/>
      <c r="N20" s="584"/>
      <c r="P20" s="586"/>
    </row>
    <row r="21" spans="1:16" ht="55.5" customHeight="1">
      <c r="A21" s="585"/>
      <c r="B21" s="582"/>
      <c r="C21" s="582"/>
      <c r="D21" s="582"/>
      <c r="E21" s="582"/>
      <c r="F21" s="582"/>
      <c r="G21" s="702"/>
      <c r="H21" s="702"/>
      <c r="I21" s="702"/>
      <c r="J21" s="702"/>
      <c r="K21" s="702"/>
      <c r="L21" s="702"/>
      <c r="M21" s="702"/>
      <c r="N21" s="584"/>
    </row>
    <row r="22" spans="1:16">
      <c r="A22" s="585"/>
      <c r="B22" s="582"/>
      <c r="C22" s="582"/>
      <c r="D22" s="582"/>
      <c r="E22" s="582"/>
      <c r="F22" s="582"/>
      <c r="G22" s="702"/>
      <c r="H22" s="702"/>
      <c r="I22" s="702"/>
      <c r="J22" s="702"/>
      <c r="K22" s="702"/>
      <c r="L22" s="702"/>
      <c r="M22" s="702"/>
      <c r="N22" s="584"/>
    </row>
    <row r="23" spans="1:16">
      <c r="A23" s="585"/>
      <c r="B23" s="582"/>
      <c r="C23" s="582"/>
      <c r="D23" s="582"/>
      <c r="E23" s="582"/>
      <c r="F23" s="582"/>
      <c r="G23" s="702"/>
      <c r="H23" s="702"/>
      <c r="I23" s="702"/>
      <c r="J23" s="702"/>
      <c r="K23" s="702"/>
      <c r="L23" s="702"/>
      <c r="M23" s="702"/>
      <c r="N23" s="584"/>
    </row>
    <row r="24" spans="1:16">
      <c r="A24" s="585"/>
      <c r="B24" s="582"/>
      <c r="C24" s="582"/>
      <c r="D24" s="582"/>
      <c r="E24" s="582"/>
      <c r="F24" s="582"/>
      <c r="G24" s="702"/>
      <c r="H24" s="702"/>
      <c r="I24" s="702"/>
      <c r="J24" s="702"/>
      <c r="K24" s="702"/>
      <c r="L24" s="702"/>
      <c r="M24" s="702"/>
      <c r="N24" s="584"/>
    </row>
    <row r="25" spans="1:16" ht="36" customHeight="1">
      <c r="A25" s="585"/>
      <c r="B25" s="585"/>
      <c r="C25" s="587"/>
      <c r="D25" s="587"/>
      <c r="E25" s="588"/>
      <c r="F25" s="587"/>
      <c r="G25" s="702"/>
      <c r="H25" s="702"/>
      <c r="I25" s="702"/>
      <c r="J25" s="702"/>
      <c r="K25" s="702"/>
      <c r="L25" s="702"/>
      <c r="M25" s="702"/>
      <c r="N25" s="584"/>
    </row>
    <row r="26" spans="1:16">
      <c r="A26" s="584"/>
      <c r="B26" s="584"/>
      <c r="C26" s="584"/>
      <c r="D26" s="584"/>
      <c r="E26" s="584"/>
      <c r="F26" s="584"/>
      <c r="G26" s="589"/>
      <c r="H26" s="589"/>
      <c r="I26" s="589"/>
      <c r="J26" s="589"/>
      <c r="K26" s="589"/>
      <c r="L26" s="589"/>
      <c r="M26" s="589"/>
      <c r="N26" s="584"/>
    </row>
    <row r="27" spans="1:16">
      <c r="G27" s="69"/>
      <c r="H27" s="69"/>
      <c r="I27" s="69"/>
      <c r="J27" s="69"/>
      <c r="K27" s="69"/>
      <c r="L27" s="69"/>
      <c r="M27" s="69"/>
    </row>
    <row r="28" spans="1:16">
      <c r="G28" s="69"/>
      <c r="H28" s="69"/>
      <c r="I28" s="69"/>
      <c r="J28" s="69"/>
      <c r="K28" s="69"/>
      <c r="L28" s="69"/>
      <c r="M28" s="69"/>
    </row>
    <row r="29" spans="1:16">
      <c r="G29" s="69"/>
      <c r="H29" s="69"/>
      <c r="I29" s="69"/>
      <c r="J29" s="69"/>
      <c r="K29" s="69"/>
      <c r="L29" s="69"/>
      <c r="M29" s="69"/>
    </row>
    <row r="30" spans="1:16">
      <c r="G30" s="69"/>
      <c r="H30" s="69"/>
      <c r="I30" s="69"/>
      <c r="J30" s="69"/>
      <c r="K30" s="69"/>
      <c r="L30" s="69"/>
      <c r="M30" s="69"/>
    </row>
    <row r="31" spans="1:16">
      <c r="G31" s="69"/>
      <c r="H31" s="69"/>
      <c r="I31" s="69"/>
      <c r="J31" s="69"/>
      <c r="K31" s="69"/>
      <c r="L31" s="69"/>
      <c r="M31" s="69"/>
    </row>
    <row r="32" spans="1:16">
      <c r="G32" s="69"/>
      <c r="H32" s="69"/>
      <c r="I32" s="69"/>
      <c r="J32" s="69"/>
      <c r="K32" s="69"/>
      <c r="L32" s="69"/>
      <c r="M32" s="69"/>
    </row>
    <row r="33" spans="7:13">
      <c r="G33" s="69"/>
      <c r="H33" s="69"/>
      <c r="I33" s="69"/>
      <c r="J33" s="69"/>
      <c r="K33" s="69"/>
      <c r="L33" s="69"/>
      <c r="M33" s="69"/>
    </row>
    <row r="34" spans="7:13">
      <c r="G34" s="69"/>
      <c r="H34" s="69"/>
      <c r="I34" s="69"/>
      <c r="J34" s="69"/>
      <c r="K34" s="69"/>
      <c r="L34" s="69"/>
      <c r="M34" s="69"/>
    </row>
    <row r="35" spans="7:13">
      <c r="G35" s="69"/>
      <c r="H35" s="69"/>
      <c r="I35" s="69"/>
      <c r="J35" s="69"/>
      <c r="K35" s="69"/>
      <c r="L35" s="69"/>
      <c r="M35" s="69"/>
    </row>
    <row r="36" spans="7:13">
      <c r="G36" s="69"/>
      <c r="H36" s="69"/>
      <c r="I36" s="69"/>
      <c r="J36" s="69"/>
      <c r="K36" s="69"/>
      <c r="L36" s="69"/>
      <c r="M36" s="69"/>
    </row>
    <row r="37" spans="7:13">
      <c r="G37" s="69"/>
      <c r="H37" s="69"/>
      <c r="I37" s="69"/>
      <c r="J37" s="69"/>
      <c r="K37" s="69"/>
      <c r="L37" s="69"/>
      <c r="M37" s="69"/>
    </row>
    <row r="38" spans="7:13">
      <c r="G38" s="69"/>
      <c r="H38" s="69"/>
      <c r="I38" s="69"/>
      <c r="J38" s="69"/>
      <c r="K38" s="69"/>
      <c r="L38" s="69"/>
      <c r="M38" s="69"/>
    </row>
    <row r="39" spans="7:13">
      <c r="G39" s="69"/>
      <c r="H39" s="69"/>
      <c r="I39" s="69"/>
      <c r="J39" s="69"/>
      <c r="K39" s="69"/>
      <c r="L39" s="69"/>
      <c r="M39" s="69"/>
    </row>
    <row r="40" spans="7:13">
      <c r="G40" s="69"/>
      <c r="H40" s="69"/>
      <c r="I40" s="69"/>
      <c r="J40" s="69"/>
      <c r="K40" s="69"/>
      <c r="L40" s="69"/>
      <c r="M40" s="69"/>
    </row>
    <row r="41" spans="7:13">
      <c r="G41" s="69"/>
      <c r="H41" s="69"/>
      <c r="I41" s="69"/>
      <c r="J41" s="69"/>
      <c r="K41" s="69"/>
      <c r="L41" s="69"/>
      <c r="M41" s="69"/>
    </row>
  </sheetData>
  <mergeCells count="8">
    <mergeCell ref="G18:M25"/>
    <mergeCell ref="A1:M1"/>
    <mergeCell ref="A2:M2"/>
    <mergeCell ref="A3:M3"/>
    <mergeCell ref="A4:M4"/>
    <mergeCell ref="B5:L5"/>
    <mergeCell ref="B6:E15"/>
    <mergeCell ref="H6:M15"/>
  </mergeCells>
  <phoneticPr fontId="84"/>
  <pageMargins left="0.74803149606299213" right="0.74803149606299213" top="0.98425196850393704" bottom="0.98425196850393704" header="0.51181102362204722" footer="0.51181102362204722"/>
  <pageSetup paperSize="9" scale="83" orientation="landscape" horizontalDpi="200" verticalDpi="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S59"/>
  <sheetViews>
    <sheetView showGridLines="0" view="pageBreakPreview" zoomScale="88" zoomScaleNormal="100" zoomScaleSheetLayoutView="88" workbookViewId="0">
      <selection activeCell="A32" sqref="A32:XFD40"/>
    </sheetView>
  </sheetViews>
  <sheetFormatPr defaultColWidth="9" defaultRowHeight="31.2" customHeight="1"/>
  <cols>
    <col min="1" max="1" width="163.88671875" style="163" customWidth="1"/>
    <col min="2" max="2" width="11.21875" style="161" customWidth="1"/>
    <col min="3" max="3" width="22" style="161" customWidth="1"/>
    <col min="4" max="4" width="20.109375" style="162" customWidth="1"/>
    <col min="5" max="16384" width="9" style="1"/>
  </cols>
  <sheetData>
    <row r="1" spans="1:4" s="28" customFormat="1" ht="31.2" customHeight="1" thickBot="1">
      <c r="A1" s="348" t="s">
        <v>222</v>
      </c>
      <c r="B1" s="308" t="s">
        <v>123</v>
      </c>
      <c r="C1" s="99" t="s">
        <v>124</v>
      </c>
      <c r="D1" s="309" t="s">
        <v>125</v>
      </c>
    </row>
    <row r="2" spans="1:4" s="28" customFormat="1" ht="45.6" customHeight="1" thickTop="1">
      <c r="A2" s="261" t="s">
        <v>312</v>
      </c>
      <c r="B2" s="241"/>
      <c r="C2" s="226"/>
      <c r="D2" s="172"/>
    </row>
    <row r="3" spans="1:4" s="28" customFormat="1" ht="148.80000000000001" customHeight="1">
      <c r="A3" s="471" t="s">
        <v>314</v>
      </c>
      <c r="B3" s="295" t="s">
        <v>315</v>
      </c>
      <c r="C3" s="227" t="s">
        <v>313</v>
      </c>
      <c r="D3" s="245">
        <v>45548</v>
      </c>
    </row>
    <row r="4" spans="1:4" s="28" customFormat="1" ht="31.2" customHeight="1" thickBot="1">
      <c r="A4" s="301" t="s">
        <v>316</v>
      </c>
      <c r="B4" s="240"/>
      <c r="C4" s="227"/>
      <c r="D4" s="171"/>
    </row>
    <row r="5" spans="1:4" s="28" customFormat="1" ht="51" customHeight="1" thickTop="1">
      <c r="A5" s="483" t="s">
        <v>317</v>
      </c>
      <c r="B5" s="241"/>
      <c r="C5" s="226"/>
      <c r="D5" s="172"/>
    </row>
    <row r="6" spans="1:4" s="28" customFormat="1" ht="217.2" customHeight="1">
      <c r="A6" s="471" t="s">
        <v>321</v>
      </c>
      <c r="B6" s="295" t="s">
        <v>318</v>
      </c>
      <c r="C6" s="556" t="s">
        <v>319</v>
      </c>
      <c r="D6" s="245">
        <v>45547</v>
      </c>
    </row>
    <row r="7" spans="1:4" s="28" customFormat="1" ht="31.2" customHeight="1" thickBot="1">
      <c r="A7" s="301" t="s">
        <v>320</v>
      </c>
      <c r="B7" s="240"/>
      <c r="C7" s="227"/>
      <c r="D7" s="171"/>
    </row>
    <row r="8" spans="1:4" s="28" customFormat="1" ht="45.6" customHeight="1" thickTop="1">
      <c r="A8" s="529" t="s">
        <v>322</v>
      </c>
      <c r="B8" s="241"/>
      <c r="C8" s="226"/>
      <c r="D8" s="172"/>
    </row>
    <row r="9" spans="1:4" s="28" customFormat="1" ht="169.8" customHeight="1">
      <c r="A9" s="471" t="s">
        <v>323</v>
      </c>
      <c r="B9" s="530" t="s">
        <v>318</v>
      </c>
      <c r="C9" s="227" t="s">
        <v>325</v>
      </c>
      <c r="D9" s="245">
        <v>45547</v>
      </c>
    </row>
    <row r="10" spans="1:4" s="28" customFormat="1" ht="35.4" customHeight="1" thickBot="1">
      <c r="A10" s="301" t="s">
        <v>324</v>
      </c>
      <c r="B10" s="240"/>
      <c r="C10" s="227"/>
      <c r="D10" s="171"/>
    </row>
    <row r="11" spans="1:4" s="28" customFormat="1" ht="42" customHeight="1" thickTop="1">
      <c r="A11" s="261" t="s">
        <v>326</v>
      </c>
      <c r="B11" s="241"/>
      <c r="C11" s="226"/>
      <c r="D11" s="172"/>
    </row>
    <row r="12" spans="1:4" s="28" customFormat="1" ht="169.8" customHeight="1">
      <c r="A12" s="471" t="s">
        <v>328</v>
      </c>
      <c r="B12" s="295" t="s">
        <v>327</v>
      </c>
      <c r="C12" s="227" t="s">
        <v>330</v>
      </c>
      <c r="D12" s="245">
        <v>45547</v>
      </c>
    </row>
    <row r="13" spans="1:4" s="28" customFormat="1" ht="31.2" customHeight="1" thickBot="1">
      <c r="A13" s="301" t="s">
        <v>329</v>
      </c>
      <c r="B13" s="240"/>
      <c r="C13" s="227"/>
      <c r="D13" s="171"/>
    </row>
    <row r="14" spans="1:4" s="28" customFormat="1" ht="44.4" customHeight="1" thickTop="1">
      <c r="A14" s="261" t="s">
        <v>331</v>
      </c>
      <c r="B14" s="241"/>
      <c r="C14" s="226"/>
      <c r="D14" s="172"/>
    </row>
    <row r="15" spans="1:4" s="28" customFormat="1" ht="102.6" customHeight="1">
      <c r="A15" s="471" t="s">
        <v>334</v>
      </c>
      <c r="B15" s="530" t="s">
        <v>332</v>
      </c>
      <c r="C15" s="556" t="s">
        <v>333</v>
      </c>
      <c r="D15" s="245">
        <v>45546</v>
      </c>
    </row>
    <row r="16" spans="1:4" s="28" customFormat="1" ht="31.2" customHeight="1" thickBot="1">
      <c r="A16" s="301" t="s">
        <v>335</v>
      </c>
      <c r="B16" s="240"/>
      <c r="C16" s="227"/>
      <c r="D16" s="171"/>
    </row>
    <row r="17" spans="1:19" s="28" customFormat="1" ht="43.95" customHeight="1" thickTop="1">
      <c r="A17" s="349" t="s">
        <v>336</v>
      </c>
      <c r="B17" s="721" t="s">
        <v>340</v>
      </c>
      <c r="C17" s="719" t="s">
        <v>337</v>
      </c>
      <c r="D17" s="722">
        <v>45546</v>
      </c>
    </row>
    <row r="18" spans="1:19" s="28" customFormat="1" ht="165.6" customHeight="1">
      <c r="A18" s="590" t="s">
        <v>338</v>
      </c>
      <c r="B18" s="717"/>
      <c r="C18" s="725"/>
      <c r="D18" s="723"/>
    </row>
    <row r="19" spans="1:19" s="28" customFormat="1" ht="31.2" customHeight="1" thickBot="1">
      <c r="A19" s="302" t="s">
        <v>339</v>
      </c>
      <c r="B19" s="718"/>
      <c r="C19" s="726"/>
      <c r="D19" s="724"/>
    </row>
    <row r="20" spans="1:19" s="28" customFormat="1" ht="40.950000000000003" customHeight="1" thickTop="1">
      <c r="A20" s="350" t="s">
        <v>341</v>
      </c>
      <c r="B20" s="170"/>
      <c r="C20" s="719" t="s">
        <v>343</v>
      </c>
      <c r="D20" s="172"/>
    </row>
    <row r="21" spans="1:19" s="28" customFormat="1" ht="356.4" customHeight="1">
      <c r="A21" s="300" t="s">
        <v>342</v>
      </c>
      <c r="B21" s="237" t="s">
        <v>318</v>
      </c>
      <c r="C21" s="725"/>
      <c r="D21" s="245">
        <v>45546</v>
      </c>
    </row>
    <row r="22" spans="1:19" s="28" customFormat="1" ht="31.2" customHeight="1">
      <c r="A22" s="302" t="s">
        <v>344</v>
      </c>
      <c r="B22" s="169"/>
      <c r="C22" s="726"/>
      <c r="D22" s="171"/>
    </row>
    <row r="23" spans="1:19" s="28" customFormat="1" ht="40.950000000000003" customHeight="1">
      <c r="A23" s="557" t="s">
        <v>345</v>
      </c>
      <c r="B23" s="237"/>
      <c r="C23" s="717" t="s">
        <v>346</v>
      </c>
      <c r="D23" s="715">
        <v>45545</v>
      </c>
      <c r="S23" s="244"/>
    </row>
    <row r="24" spans="1:19" s="28" customFormat="1" ht="114.6" customHeight="1">
      <c r="A24" s="531" t="s">
        <v>348</v>
      </c>
      <c r="B24" s="297" t="s">
        <v>347</v>
      </c>
      <c r="C24" s="717"/>
      <c r="D24" s="715"/>
      <c r="S24" s="244"/>
    </row>
    <row r="25" spans="1:19" s="28" customFormat="1" ht="30.6" customHeight="1" thickBot="1">
      <c r="A25" s="303" t="s">
        <v>349</v>
      </c>
      <c r="B25" s="98"/>
      <c r="C25" s="718"/>
      <c r="D25" s="716"/>
    </row>
    <row r="26" spans="1:19" s="28" customFormat="1" ht="40.950000000000003" customHeight="1" thickTop="1">
      <c r="A26" s="349" t="s">
        <v>350</v>
      </c>
      <c r="B26" s="170"/>
      <c r="C26" s="727" t="s">
        <v>354</v>
      </c>
      <c r="D26" s="172"/>
    </row>
    <row r="27" spans="1:19" s="28" customFormat="1" ht="212.4" customHeight="1">
      <c r="A27" s="304" t="s">
        <v>353</v>
      </c>
      <c r="B27" s="237" t="s">
        <v>351</v>
      </c>
      <c r="C27" s="725"/>
      <c r="D27" s="245">
        <v>45544</v>
      </c>
    </row>
    <row r="28" spans="1:19" s="28" customFormat="1" ht="31.2" customHeight="1" thickBot="1">
      <c r="A28" s="305" t="s">
        <v>352</v>
      </c>
      <c r="B28" s="169"/>
      <c r="C28" s="726"/>
      <c r="D28" s="171"/>
    </row>
    <row r="29" spans="1:19" ht="42.6" customHeight="1" thickTop="1">
      <c r="A29" s="351" t="s">
        <v>355</v>
      </c>
      <c r="B29" s="170"/>
      <c r="C29" s="719" t="s">
        <v>359</v>
      </c>
      <c r="D29" s="172"/>
    </row>
    <row r="30" spans="1:19" ht="151.80000000000001" customHeight="1">
      <c r="A30" s="306" t="s">
        <v>356</v>
      </c>
      <c r="B30" s="284" t="s">
        <v>357</v>
      </c>
      <c r="C30" s="720"/>
      <c r="D30" s="245">
        <v>45543</v>
      </c>
    </row>
    <row r="31" spans="1:19" ht="31.2" customHeight="1" thickBot="1">
      <c r="A31" s="307" t="s">
        <v>358</v>
      </c>
      <c r="B31" s="263"/>
      <c r="C31" s="262"/>
      <c r="D31" s="171"/>
    </row>
    <row r="32" spans="1:19" ht="40.799999999999997" hidden="1" customHeight="1" thickTop="1">
      <c r="A32" s="482"/>
      <c r="B32" s="170"/>
      <c r="C32" s="719"/>
      <c r="D32" s="172"/>
    </row>
    <row r="33" spans="1:4" ht="141" hidden="1" customHeight="1">
      <c r="A33" s="306"/>
      <c r="B33" s="256"/>
      <c r="C33" s="720"/>
      <c r="D33" s="245"/>
    </row>
    <row r="34" spans="1:4" ht="31.2" hidden="1" customHeight="1" thickBot="1">
      <c r="A34" s="472"/>
      <c r="B34" s="263"/>
      <c r="C34" s="262"/>
      <c r="D34" s="171"/>
    </row>
    <row r="35" spans="1:4" ht="54.6" hidden="1" customHeight="1" thickTop="1">
      <c r="A35" s="351"/>
      <c r="B35" s="170"/>
      <c r="C35" s="719"/>
      <c r="D35" s="172"/>
    </row>
    <row r="36" spans="1:4" ht="101.4" hidden="1" customHeight="1">
      <c r="A36" s="293"/>
      <c r="B36" s="256"/>
      <c r="C36" s="720"/>
      <c r="D36" s="245"/>
    </row>
    <row r="37" spans="1:4" ht="37.200000000000003" hidden="1" customHeight="1" thickBot="1">
      <c r="A37" s="307"/>
      <c r="B37" s="263"/>
      <c r="C37" s="262"/>
      <c r="D37" s="171"/>
    </row>
    <row r="38" spans="1:4" ht="42" hidden="1" customHeight="1" thickTop="1">
      <c r="A38" s="351"/>
      <c r="B38" s="170"/>
      <c r="C38" s="719"/>
      <c r="D38" s="172"/>
    </row>
    <row r="39" spans="1:4" ht="100.2" hidden="1" customHeight="1">
      <c r="A39" s="306"/>
      <c r="B39" s="256"/>
      <c r="C39" s="720"/>
      <c r="D39" s="245"/>
    </row>
    <row r="40" spans="1:4" ht="36.6" hidden="1" customHeight="1" thickBot="1">
      <c r="A40" s="307"/>
      <c r="B40" s="263"/>
      <c r="C40" s="262"/>
      <c r="D40" s="171"/>
    </row>
    <row r="41" spans="1:4" ht="31.2" hidden="1" customHeight="1" thickTop="1">
      <c r="A41" s="351"/>
      <c r="B41" s="170"/>
      <c r="C41" s="719"/>
      <c r="D41" s="172"/>
    </row>
    <row r="42" spans="1:4" ht="115.2" hidden="1" customHeight="1">
      <c r="A42" s="306"/>
      <c r="B42" s="284"/>
      <c r="C42" s="720"/>
      <c r="D42" s="245"/>
    </row>
    <row r="43" spans="1:4" ht="31.2" hidden="1" customHeight="1" thickBot="1">
      <c r="A43" s="307"/>
      <c r="B43" s="263"/>
      <c r="C43" s="262"/>
      <c r="D43" s="171"/>
    </row>
    <row r="44" spans="1:4" ht="44.4" hidden="1" customHeight="1" thickTop="1">
      <c r="A44" s="351"/>
      <c r="B44" s="170"/>
      <c r="C44" s="719"/>
      <c r="D44" s="172"/>
    </row>
    <row r="45" spans="1:4" ht="57.6" hidden="1" customHeight="1">
      <c r="A45" s="306"/>
      <c r="B45" s="284"/>
      <c r="C45" s="720"/>
      <c r="D45" s="245"/>
    </row>
    <row r="46" spans="1:4" ht="31.2" hidden="1" customHeight="1" thickBot="1">
      <c r="A46" s="307"/>
      <c r="B46" s="263"/>
      <c r="C46" s="262"/>
      <c r="D46" s="171"/>
    </row>
    <row r="47" spans="1:4" ht="40.200000000000003" hidden="1" customHeight="1" thickTop="1">
      <c r="A47" s="351"/>
      <c r="B47" s="170"/>
      <c r="C47" s="719"/>
      <c r="D47" s="172"/>
    </row>
    <row r="48" spans="1:4" ht="152.4" hidden="1" customHeight="1">
      <c r="A48" s="306"/>
      <c r="B48" s="284"/>
      <c r="C48" s="720"/>
      <c r="D48" s="245"/>
    </row>
    <row r="49" spans="1:4" ht="31.2" hidden="1" customHeight="1" thickBot="1">
      <c r="A49" s="307"/>
      <c r="B49" s="263"/>
      <c r="C49" s="262"/>
      <c r="D49" s="171"/>
    </row>
    <row r="50" spans="1:4" ht="36.6" hidden="1" customHeight="1" thickTop="1">
      <c r="A50" s="351"/>
      <c r="B50" s="170"/>
      <c r="C50" s="719"/>
      <c r="D50" s="172"/>
    </row>
    <row r="51" spans="1:4" ht="342" hidden="1" customHeight="1">
      <c r="A51" s="306"/>
      <c r="B51" s="256"/>
      <c r="C51" s="720"/>
      <c r="D51" s="245"/>
    </row>
    <row r="52" spans="1:4" ht="36.6" hidden="1" customHeight="1" thickBot="1">
      <c r="A52" s="307"/>
      <c r="B52" s="263"/>
      <c r="C52" s="262"/>
      <c r="D52" s="171"/>
    </row>
    <row r="53" spans="1:4" ht="48.6" hidden="1" customHeight="1" thickTop="1">
      <c r="A53" s="351"/>
      <c r="B53" s="170"/>
      <c r="C53" s="719"/>
      <c r="D53" s="172"/>
    </row>
    <row r="54" spans="1:4" ht="185.4" hidden="1" customHeight="1">
      <c r="A54" s="467"/>
      <c r="B54" s="256"/>
      <c r="C54" s="720"/>
      <c r="D54" s="245"/>
    </row>
    <row r="55" spans="1:4" ht="31.2" hidden="1" customHeight="1" thickBot="1">
      <c r="A55" s="307"/>
      <c r="B55" s="263"/>
      <c r="C55" s="262"/>
      <c r="D55" s="171"/>
    </row>
    <row r="56" spans="1:4" ht="36" hidden="1" customHeight="1" thickTop="1">
      <c r="A56" s="484"/>
      <c r="B56" s="170"/>
      <c r="C56" s="719"/>
      <c r="D56" s="172"/>
    </row>
    <row r="57" spans="1:4" ht="161.4" hidden="1" customHeight="1">
      <c r="A57" s="467"/>
      <c r="B57" s="256"/>
      <c r="C57" s="720"/>
      <c r="D57" s="245"/>
    </row>
    <row r="58" spans="1:4" ht="31.2" hidden="1" customHeight="1" thickBot="1">
      <c r="A58" s="307"/>
      <c r="B58" s="263"/>
      <c r="C58" s="262"/>
      <c r="D58" s="171"/>
    </row>
    <row r="59" spans="1:4" ht="31.2" customHeight="1" thickTop="1"/>
  </sheetData>
  <mergeCells count="17">
    <mergeCell ref="C56:C57"/>
    <mergeCell ref="C53:C54"/>
    <mergeCell ref="C17:C19"/>
    <mergeCell ref="C26:C28"/>
    <mergeCell ref="C20:C22"/>
    <mergeCell ref="D23:D25"/>
    <mergeCell ref="C23:C25"/>
    <mergeCell ref="C50:C51"/>
    <mergeCell ref="C44:C45"/>
    <mergeCell ref="B17:B19"/>
    <mergeCell ref="D17:D19"/>
    <mergeCell ref="C41:C42"/>
    <mergeCell ref="C47:C48"/>
    <mergeCell ref="C29:C30"/>
    <mergeCell ref="C32:C33"/>
    <mergeCell ref="C35:C36"/>
    <mergeCell ref="C38:C39"/>
  </mergeCells>
  <phoneticPr fontId="15"/>
  <hyperlinks>
    <hyperlink ref="A4" r:id="rId1" xr:uid="{E7C1B686-1B23-4B76-B59E-FBC8A1274251}"/>
    <hyperlink ref="A7" r:id="rId2" xr:uid="{9B9F6629-5093-4273-A9DB-DB72A9BCEF13}"/>
    <hyperlink ref="A10" r:id="rId3" xr:uid="{9418FC5D-DB8B-4724-9C0A-3C79E65A5A16}"/>
    <hyperlink ref="A13" r:id="rId4" xr:uid="{E1341DC1-32D8-45D4-B44E-38559F28E9B3}"/>
    <hyperlink ref="A16" r:id="rId5" xr:uid="{F0169C92-9199-4ADF-B825-B0C59617B212}"/>
    <hyperlink ref="A19" r:id="rId6" xr:uid="{907F60A6-FCB9-4C4D-AD85-F93D76333629}"/>
    <hyperlink ref="A22" r:id="rId7" xr:uid="{7BD1597C-2DBE-4229-BBAD-17E3A48EB039}"/>
    <hyperlink ref="A25" r:id="rId8" xr:uid="{656FD100-6FDB-44F2-AFC8-F6F0D5B80D16}"/>
    <hyperlink ref="A28" r:id="rId9" xr:uid="{9F104002-556B-4544-B237-B8341E148987}"/>
    <hyperlink ref="A31" r:id="rId10" xr:uid="{69BA5FE0-7ED6-42A2-A875-42597917A504}"/>
  </hyperlinks>
  <pageMargins left="0" right="0" top="0.19685039370078741" bottom="0.39370078740157483" header="0" footer="0.19685039370078741"/>
  <pageSetup paperSize="8" scale="25" orientation="portrait" horizontalDpi="300" verticalDpi="300" r:id="rId11"/>
  <headerFooter alignWithMargins="0"/>
  <rowBreaks count="1" manualBreakCount="1">
    <brk id="49"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466-F7EB-45F5-8695-7CD37F285E86}">
  <sheetPr codeName="Sheet7"/>
  <dimension ref="A1:W43"/>
  <sheetViews>
    <sheetView defaultGridColor="0" view="pageBreakPreview" colorId="56" zoomScale="90" zoomScaleNormal="66" zoomScaleSheetLayoutView="90" workbookViewId="0"/>
  </sheetViews>
  <sheetFormatPr defaultColWidth="9" defaultRowHeight="40.200000000000003" customHeight="1"/>
  <cols>
    <col min="1" max="1" width="193.44140625" style="167" customWidth="1"/>
    <col min="2" max="2" width="18" style="81" customWidth="1"/>
    <col min="3" max="3" width="20.109375" style="82" customWidth="1"/>
    <col min="4" max="16384" width="9" style="24"/>
  </cols>
  <sheetData>
    <row r="1" spans="1:23" ht="40.200000000000003" customHeight="1" thickBot="1">
      <c r="A1" s="364" t="s">
        <v>223</v>
      </c>
      <c r="B1" s="365" t="s">
        <v>142</v>
      </c>
      <c r="C1" s="366" t="s">
        <v>125</v>
      </c>
    </row>
    <row r="2" spans="1:23" ht="40.200000000000003" customHeight="1">
      <c r="A2" s="291" t="s">
        <v>360</v>
      </c>
      <c r="B2" s="241"/>
      <c r="C2" s="226"/>
    </row>
    <row r="3" spans="1:23" ht="357.6" customHeight="1">
      <c r="A3" s="254" t="s">
        <v>361</v>
      </c>
      <c r="B3" s="239" t="s">
        <v>362</v>
      </c>
      <c r="C3" s="227">
        <v>45549</v>
      </c>
    </row>
    <row r="4" spans="1:23" ht="31.95" customHeight="1" thickBot="1">
      <c r="A4" s="286" t="s">
        <v>363</v>
      </c>
      <c r="B4" s="239"/>
      <c r="C4" s="227"/>
    </row>
    <row r="5" spans="1:23" ht="46.95" customHeight="1" thickTop="1">
      <c r="A5" s="367" t="s">
        <v>364</v>
      </c>
      <c r="B5" s="170"/>
      <c r="C5" s="226"/>
    </row>
    <row r="6" spans="1:23" ht="222" customHeight="1">
      <c r="A6" s="467" t="s">
        <v>365</v>
      </c>
      <c r="B6" s="284" t="s">
        <v>362</v>
      </c>
      <c r="C6" s="227">
        <v>45547</v>
      </c>
    </row>
    <row r="7" spans="1:23" ht="47.4" customHeight="1" thickBot="1">
      <c r="A7" s="307" t="s">
        <v>366</v>
      </c>
      <c r="B7" s="263"/>
      <c r="C7" s="228"/>
      <c r="W7" s="24">
        <v>0</v>
      </c>
    </row>
    <row r="8" spans="1:23" ht="47.4" customHeight="1" thickTop="1">
      <c r="A8" s="229" t="s">
        <v>370</v>
      </c>
      <c r="B8" s="241"/>
      <c r="C8" s="226"/>
    </row>
    <row r="9" spans="1:23" ht="392.4" customHeight="1">
      <c r="A9" s="233" t="s">
        <v>371</v>
      </c>
      <c r="B9" s="240" t="s">
        <v>372</v>
      </c>
      <c r="C9" s="227">
        <v>45549</v>
      </c>
    </row>
    <row r="10" spans="1:23" ht="47.4" customHeight="1" thickBot="1">
      <c r="A10" s="307" t="s">
        <v>373</v>
      </c>
      <c r="B10" s="242"/>
      <c r="C10" s="228"/>
    </row>
    <row r="11" spans="1:23" ht="47.4" customHeight="1" thickTop="1">
      <c r="A11" s="367" t="s">
        <v>367</v>
      </c>
      <c r="B11" s="170"/>
      <c r="C11" s="719">
        <v>45549</v>
      </c>
      <c r="E11" s="260"/>
      <c r="F11" s="260"/>
      <c r="G11" s="260"/>
    </row>
    <row r="12" spans="1:23" ht="272.39999999999998" customHeight="1">
      <c r="A12" s="306" t="s">
        <v>368</v>
      </c>
      <c r="B12" s="284" t="s">
        <v>369</v>
      </c>
      <c r="C12" s="720"/>
      <c r="E12" s="260"/>
      <c r="F12" s="260"/>
      <c r="G12" s="260"/>
    </row>
    <row r="13" spans="1:23" ht="45.6" customHeight="1" thickBot="1">
      <c r="A13" s="307" t="s">
        <v>374</v>
      </c>
      <c r="B13" s="263"/>
      <c r="C13" s="262"/>
    </row>
    <row r="14" spans="1:23" ht="40.950000000000003" customHeight="1" thickTop="1">
      <c r="A14" s="291" t="s">
        <v>401</v>
      </c>
      <c r="B14" s="241"/>
      <c r="C14" s="226"/>
    </row>
    <row r="15" spans="1:23" ht="219" customHeight="1">
      <c r="A15" s="233" t="s">
        <v>384</v>
      </c>
      <c r="B15" s="239" t="s">
        <v>396</v>
      </c>
      <c r="C15" s="227">
        <v>45548</v>
      </c>
    </row>
    <row r="16" spans="1:23" ht="32.4" customHeight="1" thickBot="1">
      <c r="A16" s="253" t="s">
        <v>383</v>
      </c>
      <c r="B16" s="240"/>
      <c r="C16" s="227"/>
    </row>
    <row r="17" spans="1:3" ht="40.950000000000003" customHeight="1">
      <c r="A17" s="291" t="s">
        <v>402</v>
      </c>
      <c r="B17" s="241"/>
      <c r="C17" s="226"/>
    </row>
    <row r="18" spans="1:3" ht="287.39999999999998" customHeight="1">
      <c r="A18" s="233" t="s">
        <v>386</v>
      </c>
      <c r="B18" s="240" t="s">
        <v>397</v>
      </c>
      <c r="C18" s="227">
        <v>45547</v>
      </c>
    </row>
    <row r="19" spans="1:3" ht="40.950000000000003" customHeight="1" thickBot="1">
      <c r="A19" s="253" t="s">
        <v>385</v>
      </c>
      <c r="B19" s="240"/>
      <c r="C19" s="227"/>
    </row>
    <row r="20" spans="1:3" ht="40.200000000000003" customHeight="1">
      <c r="A20" s="291" t="s">
        <v>403</v>
      </c>
      <c r="B20" s="241"/>
      <c r="C20" s="226"/>
    </row>
    <row r="21" spans="1:3" ht="327.60000000000002" customHeight="1">
      <c r="A21" s="233" t="s">
        <v>388</v>
      </c>
      <c r="B21" s="240" t="s">
        <v>397</v>
      </c>
      <c r="C21" s="227">
        <v>45546</v>
      </c>
    </row>
    <row r="22" spans="1:3" ht="40.200000000000003" customHeight="1" thickBot="1">
      <c r="A22" s="253" t="s">
        <v>387</v>
      </c>
      <c r="B22" s="240"/>
      <c r="C22" s="227"/>
    </row>
    <row r="23" spans="1:3" ht="40.200000000000003" customHeight="1">
      <c r="A23" s="291" t="s">
        <v>404</v>
      </c>
      <c r="B23" s="241"/>
      <c r="C23" s="226"/>
    </row>
    <row r="24" spans="1:3" ht="203.4" customHeight="1">
      <c r="A24" s="233" t="s">
        <v>390</v>
      </c>
      <c r="B24" s="240" t="s">
        <v>397</v>
      </c>
      <c r="C24" s="227">
        <v>45544</v>
      </c>
    </row>
    <row r="25" spans="1:3" ht="40.200000000000003" customHeight="1" thickBot="1">
      <c r="A25" s="253" t="s">
        <v>389</v>
      </c>
      <c r="B25" s="240"/>
      <c r="C25" s="227"/>
    </row>
    <row r="26" spans="1:3" ht="40.200000000000003" customHeight="1">
      <c r="A26" s="558" t="s">
        <v>405</v>
      </c>
      <c r="B26" s="241"/>
      <c r="C26" s="226"/>
    </row>
    <row r="27" spans="1:3" ht="183.6" customHeight="1">
      <c r="A27" s="233" t="s">
        <v>392</v>
      </c>
      <c r="B27" s="240" t="s">
        <v>398</v>
      </c>
      <c r="C27" s="227">
        <v>45545</v>
      </c>
    </row>
    <row r="28" spans="1:3" ht="40.200000000000003" customHeight="1" thickBot="1">
      <c r="A28" s="253" t="s">
        <v>391</v>
      </c>
      <c r="B28" s="240"/>
      <c r="C28" s="227"/>
    </row>
    <row r="29" spans="1:3" ht="40.950000000000003" customHeight="1">
      <c r="A29" s="291" t="s">
        <v>406</v>
      </c>
      <c r="B29" s="241"/>
      <c r="C29" s="226"/>
    </row>
    <row r="30" spans="1:3" ht="112.8" customHeight="1">
      <c r="A30" s="233" t="s">
        <v>394</v>
      </c>
      <c r="B30" s="239" t="s">
        <v>395</v>
      </c>
      <c r="C30" s="227">
        <v>45544</v>
      </c>
    </row>
    <row r="31" spans="1:3" ht="32.4" customHeight="1" thickBot="1">
      <c r="A31" s="253" t="s">
        <v>393</v>
      </c>
      <c r="B31" s="240"/>
      <c r="C31" s="227"/>
    </row>
    <row r="32" spans="1:3" ht="40.950000000000003" customHeight="1">
      <c r="A32" s="291" t="s">
        <v>407</v>
      </c>
      <c r="B32" s="241"/>
      <c r="C32" s="226"/>
    </row>
    <row r="33" spans="1:3" ht="268.2" customHeight="1">
      <c r="A33" s="233" t="s">
        <v>382</v>
      </c>
      <c r="B33" s="240" t="s">
        <v>398</v>
      </c>
      <c r="C33" s="227">
        <v>45544</v>
      </c>
    </row>
    <row r="34" spans="1:3" ht="27.6" customHeight="1" thickBot="1">
      <c r="A34" s="253" t="s">
        <v>381</v>
      </c>
      <c r="B34" s="240"/>
      <c r="C34" s="227"/>
    </row>
    <row r="35" spans="1:3" ht="40.200000000000003" customHeight="1">
      <c r="A35" s="291" t="s">
        <v>408</v>
      </c>
      <c r="B35" s="241"/>
      <c r="C35" s="226"/>
    </row>
    <row r="36" spans="1:3" ht="93" customHeight="1">
      <c r="A36" s="233" t="s">
        <v>380</v>
      </c>
      <c r="B36" s="240" t="s">
        <v>397</v>
      </c>
      <c r="C36" s="227">
        <v>45545</v>
      </c>
    </row>
    <row r="37" spans="1:3" ht="40.200000000000003" customHeight="1" thickBot="1">
      <c r="A37" s="253" t="s">
        <v>379</v>
      </c>
      <c r="B37" s="240"/>
      <c r="C37" s="227"/>
    </row>
    <row r="38" spans="1:3" ht="40.200000000000003" customHeight="1">
      <c r="A38" s="291" t="s">
        <v>409</v>
      </c>
      <c r="B38" s="241"/>
      <c r="C38" s="226"/>
    </row>
    <row r="39" spans="1:3" ht="118.8" customHeight="1">
      <c r="A39" s="233" t="s">
        <v>378</v>
      </c>
      <c r="B39" s="240" t="s">
        <v>399</v>
      </c>
      <c r="C39" s="227">
        <v>45543</v>
      </c>
    </row>
    <row r="40" spans="1:3" ht="35.4" customHeight="1" thickBot="1">
      <c r="A40" s="253" t="s">
        <v>377</v>
      </c>
      <c r="B40" s="240"/>
      <c r="C40" s="227"/>
    </row>
    <row r="41" spans="1:3" ht="40.200000000000003" customHeight="1">
      <c r="A41" s="291" t="s">
        <v>410</v>
      </c>
      <c r="B41" s="241"/>
      <c r="C41" s="226"/>
    </row>
    <row r="42" spans="1:3" ht="306" customHeight="1">
      <c r="A42" s="233" t="s">
        <v>376</v>
      </c>
      <c r="B42" s="240" t="s">
        <v>400</v>
      </c>
      <c r="C42" s="227">
        <v>45541</v>
      </c>
    </row>
    <row r="43" spans="1:3" ht="40.200000000000003" customHeight="1">
      <c r="A43" s="253" t="s">
        <v>375</v>
      </c>
      <c r="B43" s="240"/>
      <c r="C43" s="227"/>
    </row>
  </sheetData>
  <mergeCells count="1">
    <mergeCell ref="C11:C12"/>
  </mergeCells>
  <phoneticPr fontId="84"/>
  <hyperlinks>
    <hyperlink ref="A4" r:id="rId1" xr:uid="{4A971163-B5E7-4285-9ED6-22C0B6931FC3}"/>
    <hyperlink ref="A7" r:id="rId2" xr:uid="{43B8D0E4-E993-4AAF-8680-BE64C90CD14F}"/>
    <hyperlink ref="A43" r:id="rId3" xr:uid="{5EEA297B-D421-4340-BECC-402D4E433C13}"/>
    <hyperlink ref="A40" r:id="rId4" xr:uid="{36BE8A18-F0EB-4C9A-B3F1-4CB9983FC87D}"/>
    <hyperlink ref="A37" r:id="rId5" xr:uid="{A8C907EA-2DF4-45EE-9B9C-FF64D1939410}"/>
    <hyperlink ref="A34" r:id="rId6" xr:uid="{9B7E0CFF-9C18-47C6-928B-370698B0E836}"/>
    <hyperlink ref="A16" r:id="rId7" xr:uid="{7049FC1D-E7BB-410F-A851-E58430312D1A}"/>
    <hyperlink ref="A19" r:id="rId8" xr:uid="{1829EB4A-EB77-4EB8-A1E4-3BFE7D93737A}"/>
    <hyperlink ref="A22" r:id="rId9" xr:uid="{6398F988-5D4A-4D30-BCD1-AF120350E818}"/>
    <hyperlink ref="A25" r:id="rId10" xr:uid="{09A7713A-AE70-4CB8-9DAD-FF02471F2372}"/>
    <hyperlink ref="A28" r:id="rId11" xr:uid="{88E1A1D0-20E3-4246-B396-90355D9953AD}"/>
    <hyperlink ref="A31" r:id="rId12" xr:uid="{05C57754-5E36-44FF-A833-FE2F9C5914AE}"/>
  </hyperlinks>
  <pageMargins left="0.74803149606299213" right="0.74803149606299213" top="0.98425196850393704" bottom="0.98425196850393704" header="0.51181102362204722" footer="0.51181102362204722"/>
  <pageSetup paperSize="9" scale="15" fitToHeight="3" orientation="portrait" r:id="rId13"/>
  <headerFooter alignWithMargins="0"/>
  <rowBreaks count="1" manualBreakCount="1">
    <brk id="37" max="2"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B539-B7C8-4B9A-AF45-81CD3C93087E}">
  <sheetPr codeName="Sheet8">
    <tabColor indexed="46"/>
  </sheetPr>
  <dimension ref="A1:AD40"/>
  <sheetViews>
    <sheetView topLeftCell="A14" zoomScale="89" zoomScaleNormal="89" zoomScaleSheetLayoutView="100" workbookViewId="0">
      <selection activeCell="AD6" sqref="AD6"/>
    </sheetView>
  </sheetViews>
  <sheetFormatPr defaultColWidth="9" defaultRowHeight="13.2"/>
  <cols>
    <col min="1" max="1" width="8.33203125" style="1" customWidth="1"/>
    <col min="2" max="13" width="6.77734375" style="1" customWidth="1"/>
    <col min="14" max="14" width="8.88671875" style="1" customWidth="1"/>
    <col min="15" max="15" width="5.88671875" style="1" customWidth="1"/>
    <col min="16" max="16" width="8.44140625" style="1" customWidth="1"/>
    <col min="17" max="29" width="6.77734375" style="1" customWidth="1"/>
    <col min="30" max="16384" width="9" style="1"/>
  </cols>
  <sheetData>
    <row r="1" spans="1:29" ht="15" customHeight="1">
      <c r="A1" s="731" t="s">
        <v>143</v>
      </c>
      <c r="B1" s="732"/>
      <c r="C1" s="732"/>
      <c r="D1" s="732"/>
      <c r="E1" s="732"/>
      <c r="F1" s="732"/>
      <c r="G1" s="732"/>
      <c r="H1" s="732"/>
      <c r="I1" s="732"/>
      <c r="J1" s="732"/>
      <c r="K1" s="732"/>
      <c r="L1" s="732"/>
      <c r="M1" s="732"/>
      <c r="N1" s="733"/>
      <c r="P1" s="734" t="s">
        <v>144</v>
      </c>
      <c r="Q1" s="735"/>
      <c r="R1" s="735"/>
      <c r="S1" s="735"/>
      <c r="T1" s="735"/>
      <c r="U1" s="735"/>
      <c r="V1" s="735"/>
      <c r="W1" s="735"/>
      <c r="X1" s="735"/>
      <c r="Y1" s="735"/>
      <c r="Z1" s="735"/>
      <c r="AA1" s="735"/>
      <c r="AB1" s="735"/>
      <c r="AC1" s="736"/>
    </row>
    <row r="2" spans="1:29" ht="18" customHeight="1" thickBot="1">
      <c r="A2" s="737" t="s">
        <v>145</v>
      </c>
      <c r="B2" s="738"/>
      <c r="C2" s="738"/>
      <c r="D2" s="738"/>
      <c r="E2" s="738"/>
      <c r="F2" s="738"/>
      <c r="G2" s="738"/>
      <c r="H2" s="738"/>
      <c r="I2" s="738"/>
      <c r="J2" s="738"/>
      <c r="K2" s="738"/>
      <c r="L2" s="738"/>
      <c r="M2" s="738"/>
      <c r="N2" s="739"/>
      <c r="P2" s="740" t="s">
        <v>146</v>
      </c>
      <c r="Q2" s="738"/>
      <c r="R2" s="738"/>
      <c r="S2" s="738"/>
      <c r="T2" s="738"/>
      <c r="U2" s="738"/>
      <c r="V2" s="738"/>
      <c r="W2" s="738"/>
      <c r="X2" s="738"/>
      <c r="Y2" s="738"/>
      <c r="Z2" s="738"/>
      <c r="AA2" s="738"/>
      <c r="AB2" s="738"/>
      <c r="AC2" s="741"/>
    </row>
    <row r="3" spans="1:29" ht="13.8" thickBot="1">
      <c r="A3" s="368" t="s">
        <v>145</v>
      </c>
      <c r="B3" s="369" t="s">
        <v>147</v>
      </c>
      <c r="C3" s="369" t="s">
        <v>148</v>
      </c>
      <c r="D3" s="369" t="s">
        <v>149</v>
      </c>
      <c r="E3" s="369" t="s">
        <v>150</v>
      </c>
      <c r="F3" s="369" t="s">
        <v>151</v>
      </c>
      <c r="G3" s="369" t="s">
        <v>152</v>
      </c>
      <c r="H3" s="369" t="s">
        <v>153</v>
      </c>
      <c r="I3" s="369" t="s">
        <v>154</v>
      </c>
      <c r="J3" s="370" t="s">
        <v>155</v>
      </c>
      <c r="K3" s="371" t="s">
        <v>156</v>
      </c>
      <c r="L3" s="371" t="s">
        <v>157</v>
      </c>
      <c r="M3" s="371" t="s">
        <v>158</v>
      </c>
      <c r="N3" s="372" t="s">
        <v>159</v>
      </c>
      <c r="P3" s="369"/>
      <c r="Q3" s="369" t="s">
        <v>147</v>
      </c>
      <c r="R3" s="369" t="s">
        <v>148</v>
      </c>
      <c r="S3" s="369" t="s">
        <v>149</v>
      </c>
      <c r="T3" s="369" t="s">
        <v>150</v>
      </c>
      <c r="U3" s="369" t="s">
        <v>151</v>
      </c>
      <c r="V3" s="369" t="s">
        <v>152</v>
      </c>
      <c r="W3" s="369" t="s">
        <v>153</v>
      </c>
      <c r="X3" s="369" t="s">
        <v>154</v>
      </c>
      <c r="Y3" s="370" t="s">
        <v>155</v>
      </c>
      <c r="Z3" s="371" t="s">
        <v>156</v>
      </c>
      <c r="AA3" s="371" t="s">
        <v>157</v>
      </c>
      <c r="AB3" s="371" t="s">
        <v>158</v>
      </c>
      <c r="AC3" s="373" t="s">
        <v>160</v>
      </c>
    </row>
    <row r="4" spans="1:29" ht="13.8" thickBot="1">
      <c r="A4" s="189" t="s">
        <v>145</v>
      </c>
      <c r="B4" s="190">
        <f t="shared" ref="B4:M4" si="0">AVERAGE(B8:B19)</f>
        <v>68.083333333333329</v>
      </c>
      <c r="C4" s="190">
        <f t="shared" si="0"/>
        <v>56.083333333333336</v>
      </c>
      <c r="D4" s="190">
        <f t="shared" si="0"/>
        <v>67.333333333333329</v>
      </c>
      <c r="E4" s="190">
        <f t="shared" si="0"/>
        <v>103.25</v>
      </c>
      <c r="F4" s="190">
        <f t="shared" si="0"/>
        <v>188.08333333333334</v>
      </c>
      <c r="G4" s="190">
        <f t="shared" si="0"/>
        <v>415.33333333333331</v>
      </c>
      <c r="H4" s="190">
        <f t="shared" ref="H4:I4" si="1">AVERAGE(H8:H19)</f>
        <v>607.08333333333337</v>
      </c>
      <c r="I4" s="190">
        <f t="shared" si="1"/>
        <v>866.25</v>
      </c>
      <c r="J4" s="190">
        <f t="shared" ref="J4" si="2">AVERAGE(J8:J19)</f>
        <v>555.5</v>
      </c>
      <c r="K4" s="190">
        <f>AVERAGE(K8:K19)</f>
        <v>365.91666666666669</v>
      </c>
      <c r="L4" s="190">
        <f t="shared" si="0"/>
        <v>224.41666666666666</v>
      </c>
      <c r="M4" s="190">
        <f t="shared" si="0"/>
        <v>136.41666666666666</v>
      </c>
      <c r="N4" s="190">
        <f>AVERAGE(N8:N19)</f>
        <v>3653.75</v>
      </c>
      <c r="O4" s="5"/>
      <c r="P4" s="191" t="str">
        <f>+A4</f>
        <v xml:space="preserve"> </v>
      </c>
      <c r="Q4" s="190">
        <f t="shared" ref="Q4:AC4" si="3">AVERAGE(Q8:Q19)</f>
        <v>8.1666666666666661</v>
      </c>
      <c r="R4" s="190">
        <f t="shared" si="3"/>
        <v>8.75</v>
      </c>
      <c r="S4" s="190">
        <f t="shared" si="3"/>
        <v>13.25</v>
      </c>
      <c r="T4" s="190">
        <f>AVERAGE(T8:T19)</f>
        <v>6.5</v>
      </c>
      <c r="U4" s="190">
        <f>AVERAGE(U8:U19)</f>
        <v>9.1666666666666661</v>
      </c>
      <c r="V4" s="190">
        <f>AVERAGE(V8:V19)</f>
        <v>8.9166666666666661</v>
      </c>
      <c r="W4" s="190">
        <f>AVERAGE(W8:W19)</f>
        <v>8.0833333333333339</v>
      </c>
      <c r="X4" s="190">
        <f>AVERAGE(X8:X19)</f>
        <v>10.833333333333334</v>
      </c>
      <c r="Y4" s="190">
        <f t="shared" ref="Y4" si="4">AVERAGE(Y8:Y19)</f>
        <v>9.1666666666666661</v>
      </c>
      <c r="Z4" s="190">
        <f>AVERAGE(Z8:Z19)</f>
        <v>18.75</v>
      </c>
      <c r="AA4" s="190">
        <f t="shared" si="3"/>
        <v>11.25</v>
      </c>
      <c r="AB4" s="190">
        <f t="shared" si="3"/>
        <v>11.583333333333334</v>
      </c>
      <c r="AC4" s="190">
        <f t="shared" si="3"/>
        <v>124.41666666666667</v>
      </c>
    </row>
    <row r="5" spans="1:29" ht="19.95" customHeight="1" thickBot="1">
      <c r="A5" s="152" t="s">
        <v>145</v>
      </c>
      <c r="B5" s="152" t="s">
        <v>145</v>
      </c>
      <c r="C5" s="152" t="s">
        <v>145</v>
      </c>
      <c r="D5" s="152" t="s">
        <v>145</v>
      </c>
      <c r="E5" s="152" t="s">
        <v>145</v>
      </c>
      <c r="F5" s="152" t="s">
        <v>145</v>
      </c>
      <c r="G5" s="152" t="s">
        <v>145</v>
      </c>
      <c r="H5" s="152" t="s">
        <v>145</v>
      </c>
      <c r="I5" s="152" t="s">
        <v>145</v>
      </c>
      <c r="J5" s="374" t="s">
        <v>161</v>
      </c>
      <c r="K5" s="152"/>
      <c r="L5" s="152"/>
      <c r="M5" s="152"/>
      <c r="N5" s="139"/>
      <c r="O5" s="65"/>
      <c r="P5" s="375"/>
      <c r="Q5" s="375"/>
      <c r="R5" s="375"/>
      <c r="S5" s="375"/>
      <c r="T5" s="375"/>
      <c r="U5" s="375"/>
      <c r="V5" s="375"/>
      <c r="W5" s="375"/>
      <c r="X5" s="375"/>
      <c r="Y5" s="374" t="s">
        <v>161</v>
      </c>
      <c r="Z5" s="152"/>
      <c r="AA5" s="152"/>
      <c r="AB5" s="152"/>
      <c r="AC5" s="139"/>
    </row>
    <row r="6" spans="1:29" ht="19.95" customHeight="1" thickBot="1">
      <c r="A6" s="152" t="s">
        <v>145</v>
      </c>
      <c r="B6" s="152" t="s">
        <v>145</v>
      </c>
      <c r="C6" s="152" t="s">
        <v>145</v>
      </c>
      <c r="D6" s="152" t="s">
        <v>145</v>
      </c>
      <c r="E6" s="152" t="s">
        <v>145</v>
      </c>
      <c r="F6" s="152" t="s">
        <v>145</v>
      </c>
      <c r="G6" s="152" t="s">
        <v>145</v>
      </c>
      <c r="H6" s="152" t="s">
        <v>145</v>
      </c>
      <c r="I6" s="152" t="s">
        <v>145</v>
      </c>
      <c r="J6" s="374">
        <v>128</v>
      </c>
      <c r="K6" s="152"/>
      <c r="L6" s="152"/>
      <c r="M6" s="152"/>
      <c r="N6" s="184"/>
      <c r="O6" s="65"/>
      <c r="P6" s="376"/>
      <c r="Q6" s="376"/>
      <c r="R6" s="376"/>
      <c r="S6" s="376"/>
      <c r="T6" s="376"/>
      <c r="U6" s="376"/>
      <c r="V6" s="376"/>
      <c r="W6" s="376"/>
      <c r="X6" s="376"/>
      <c r="Y6" s="374">
        <v>3</v>
      </c>
      <c r="Z6" s="152"/>
      <c r="AA6" s="152"/>
      <c r="AB6" s="152"/>
      <c r="AC6" s="184"/>
    </row>
    <row r="7" spans="1:29" ht="19.95" customHeight="1" thickBot="1">
      <c r="A7" s="248" t="s">
        <v>162</v>
      </c>
      <c r="B7" s="251">
        <v>102</v>
      </c>
      <c r="C7" s="251">
        <v>102</v>
      </c>
      <c r="D7" s="251">
        <v>115</v>
      </c>
      <c r="E7" s="251">
        <v>122</v>
      </c>
      <c r="F7" s="238">
        <v>256</v>
      </c>
      <c r="G7" s="238">
        <v>307</v>
      </c>
      <c r="H7" s="238">
        <v>518</v>
      </c>
      <c r="I7" s="485">
        <v>703</v>
      </c>
      <c r="J7" s="563">
        <v>128</v>
      </c>
      <c r="K7" s="250"/>
      <c r="L7" s="250"/>
      <c r="M7" s="247"/>
      <c r="N7" s="377"/>
      <c r="O7" s="65"/>
      <c r="P7" s="378" t="s">
        <v>162</v>
      </c>
      <c r="Q7" s="379">
        <v>4</v>
      </c>
      <c r="R7" s="378">
        <v>4</v>
      </c>
      <c r="S7" s="378">
        <v>4</v>
      </c>
      <c r="T7" s="380">
        <v>8</v>
      </c>
      <c r="U7" s="378">
        <v>1</v>
      </c>
      <c r="V7" s="378">
        <v>2</v>
      </c>
      <c r="W7" s="378">
        <v>6</v>
      </c>
      <c r="X7" s="523">
        <v>21</v>
      </c>
      <c r="Y7" s="564">
        <v>3</v>
      </c>
      <c r="Z7" s="152"/>
      <c r="AA7" s="152"/>
      <c r="AB7" s="152"/>
      <c r="AC7" s="377"/>
    </row>
    <row r="8" spans="1:29" ht="18" customHeight="1" thickBot="1">
      <c r="A8" s="381" t="s">
        <v>163</v>
      </c>
      <c r="B8" s="382">
        <v>82</v>
      </c>
      <c r="C8" s="383">
        <v>62</v>
      </c>
      <c r="D8" s="383">
        <v>99</v>
      </c>
      <c r="E8" s="383">
        <v>112</v>
      </c>
      <c r="F8" s="384">
        <v>224</v>
      </c>
      <c r="G8" s="384">
        <v>526</v>
      </c>
      <c r="H8" s="384">
        <v>521</v>
      </c>
      <c r="I8" s="385">
        <v>768</v>
      </c>
      <c r="J8" s="383">
        <v>454</v>
      </c>
      <c r="K8" s="383">
        <v>390</v>
      </c>
      <c r="L8" s="383">
        <v>416</v>
      </c>
      <c r="M8" s="386">
        <v>154</v>
      </c>
      <c r="N8" s="387">
        <f>SUM(B8:M8)</f>
        <v>3808</v>
      </c>
      <c r="O8" s="5"/>
      <c r="P8" s="249" t="s">
        <v>163</v>
      </c>
      <c r="Q8" s="388">
        <v>1</v>
      </c>
      <c r="R8" s="389">
        <v>1</v>
      </c>
      <c r="S8" s="389">
        <v>4</v>
      </c>
      <c r="T8" s="389">
        <v>2</v>
      </c>
      <c r="U8" s="389">
        <v>2</v>
      </c>
      <c r="V8" s="383">
        <v>7</v>
      </c>
      <c r="W8" s="383">
        <v>7</v>
      </c>
      <c r="X8" s="383">
        <v>3</v>
      </c>
      <c r="Y8" s="383">
        <v>1</v>
      </c>
      <c r="Z8" s="390">
        <v>7</v>
      </c>
      <c r="AA8" s="390">
        <v>7</v>
      </c>
      <c r="AB8" s="391">
        <v>5</v>
      </c>
      <c r="AC8" s="392">
        <f>SUM(Q8:AB8)</f>
        <v>47</v>
      </c>
    </row>
    <row r="9" spans="1:29" ht="18" customHeight="1" thickBot="1">
      <c r="A9" s="393" t="s">
        <v>164</v>
      </c>
      <c r="B9" s="185">
        <v>81</v>
      </c>
      <c r="C9" s="186">
        <v>39</v>
      </c>
      <c r="D9" s="186">
        <v>72</v>
      </c>
      <c r="E9" s="187">
        <v>89</v>
      </c>
      <c r="F9" s="187">
        <v>258</v>
      </c>
      <c r="G9" s="187">
        <v>416</v>
      </c>
      <c r="H9" s="265">
        <v>554</v>
      </c>
      <c r="I9" s="265">
        <v>568</v>
      </c>
      <c r="J9" s="264">
        <v>578</v>
      </c>
      <c r="K9" s="187">
        <v>337</v>
      </c>
      <c r="L9" s="187">
        <v>169</v>
      </c>
      <c r="M9" s="187">
        <v>168</v>
      </c>
      <c r="N9" s="188">
        <f t="shared" ref="N9:N20" si="5">SUM(B9:M9)</f>
        <v>3329</v>
      </c>
      <c r="O9" s="67" t="s">
        <v>17</v>
      </c>
      <c r="P9" s="394" t="s">
        <v>164</v>
      </c>
      <c r="Q9" s="235">
        <v>0</v>
      </c>
      <c r="R9" s="236">
        <v>5</v>
      </c>
      <c r="S9" s="236">
        <v>4</v>
      </c>
      <c r="T9" s="236">
        <v>1</v>
      </c>
      <c r="U9" s="236">
        <v>1</v>
      </c>
      <c r="V9" s="236">
        <v>1</v>
      </c>
      <c r="W9" s="236">
        <v>1</v>
      </c>
      <c r="X9" s="236">
        <v>1</v>
      </c>
      <c r="Y9" s="235">
        <v>0</v>
      </c>
      <c r="Z9" s="235">
        <v>0</v>
      </c>
      <c r="AA9" s="235">
        <v>0</v>
      </c>
      <c r="AB9" s="235">
        <v>2</v>
      </c>
      <c r="AC9" s="230">
        <f t="shared" ref="AC9:AC20" si="6">SUM(Q9:AB9)</f>
        <v>16</v>
      </c>
    </row>
    <row r="10" spans="1:29" ht="18" customHeight="1" thickBot="1">
      <c r="A10" s="393" t="s">
        <v>165</v>
      </c>
      <c r="B10" s="159">
        <v>81</v>
      </c>
      <c r="C10" s="159">
        <v>48</v>
      </c>
      <c r="D10" s="160">
        <v>71</v>
      </c>
      <c r="E10" s="159">
        <v>128</v>
      </c>
      <c r="F10" s="159">
        <v>171</v>
      </c>
      <c r="G10" s="159">
        <v>350</v>
      </c>
      <c r="H10" s="266">
        <v>569</v>
      </c>
      <c r="I10" s="159">
        <v>553</v>
      </c>
      <c r="J10" s="159">
        <v>458</v>
      </c>
      <c r="K10" s="159">
        <v>306</v>
      </c>
      <c r="L10" s="159">
        <v>220</v>
      </c>
      <c r="M10" s="160">
        <v>229</v>
      </c>
      <c r="N10" s="178">
        <f t="shared" si="5"/>
        <v>3184</v>
      </c>
      <c r="O10" s="151"/>
      <c r="P10" s="394" t="s">
        <v>165</v>
      </c>
      <c r="Q10" s="395">
        <v>1</v>
      </c>
      <c r="R10" s="395">
        <v>2</v>
      </c>
      <c r="S10" s="395">
        <v>1</v>
      </c>
      <c r="T10" s="395">
        <v>0</v>
      </c>
      <c r="U10" s="395">
        <v>0</v>
      </c>
      <c r="V10" s="395">
        <v>0</v>
      </c>
      <c r="W10" s="395">
        <v>1</v>
      </c>
      <c r="X10" s="395">
        <v>1</v>
      </c>
      <c r="Y10" s="395">
        <v>0</v>
      </c>
      <c r="Z10" s="395">
        <v>1</v>
      </c>
      <c r="AA10" s="395">
        <v>0</v>
      </c>
      <c r="AB10" s="395">
        <v>0</v>
      </c>
      <c r="AC10" s="396">
        <f t="shared" si="6"/>
        <v>7</v>
      </c>
    </row>
    <row r="11" spans="1:29" ht="18" customHeight="1" thickBot="1">
      <c r="A11" s="397" t="s">
        <v>166</v>
      </c>
      <c r="B11" s="398">
        <v>112</v>
      </c>
      <c r="C11" s="398">
        <v>85</v>
      </c>
      <c r="D11" s="398">
        <v>60</v>
      </c>
      <c r="E11" s="398">
        <v>97</v>
      </c>
      <c r="F11" s="398">
        <v>95</v>
      </c>
      <c r="G11" s="398">
        <v>305</v>
      </c>
      <c r="H11" s="399">
        <v>544</v>
      </c>
      <c r="I11" s="398">
        <v>449</v>
      </c>
      <c r="J11" s="398">
        <v>475</v>
      </c>
      <c r="K11" s="398">
        <v>505</v>
      </c>
      <c r="L11" s="398">
        <v>219</v>
      </c>
      <c r="M11" s="400">
        <v>98</v>
      </c>
      <c r="N11" s="158">
        <f t="shared" si="5"/>
        <v>3044</v>
      </c>
      <c r="O11" s="67"/>
      <c r="P11" s="393" t="s">
        <v>166</v>
      </c>
      <c r="Q11" s="401">
        <v>16</v>
      </c>
      <c r="R11" s="401">
        <v>1</v>
      </c>
      <c r="S11" s="401">
        <v>19</v>
      </c>
      <c r="T11" s="401">
        <v>3</v>
      </c>
      <c r="U11" s="401">
        <v>13</v>
      </c>
      <c r="V11" s="401">
        <v>1</v>
      </c>
      <c r="W11" s="401">
        <v>2</v>
      </c>
      <c r="X11" s="401">
        <v>2</v>
      </c>
      <c r="Y11" s="401">
        <v>0</v>
      </c>
      <c r="Z11" s="402">
        <v>24</v>
      </c>
      <c r="AA11" s="401">
        <v>4</v>
      </c>
      <c r="AB11" s="401">
        <v>2</v>
      </c>
      <c r="AC11" s="403">
        <f t="shared" si="6"/>
        <v>87</v>
      </c>
    </row>
    <row r="12" spans="1:29" ht="18" customHeight="1" thickBot="1">
      <c r="A12" s="404" t="s">
        <v>167</v>
      </c>
      <c r="B12" s="140">
        <v>84</v>
      </c>
      <c r="C12" s="140">
        <v>100</v>
      </c>
      <c r="D12" s="141">
        <v>77</v>
      </c>
      <c r="E12" s="141">
        <v>80</v>
      </c>
      <c r="F12" s="79">
        <v>236</v>
      </c>
      <c r="G12" s="79">
        <v>438</v>
      </c>
      <c r="H12" s="80">
        <v>631</v>
      </c>
      <c r="I12" s="267">
        <v>752</v>
      </c>
      <c r="J12" s="78">
        <v>523</v>
      </c>
      <c r="K12" s="79">
        <v>427</v>
      </c>
      <c r="L12" s="78">
        <v>253</v>
      </c>
      <c r="M12" s="142">
        <v>136</v>
      </c>
      <c r="N12" s="405">
        <f t="shared" si="5"/>
        <v>3737</v>
      </c>
      <c r="O12" s="67"/>
      <c r="P12" s="406" t="s">
        <v>168</v>
      </c>
      <c r="Q12" s="407">
        <v>7</v>
      </c>
      <c r="R12" s="407">
        <v>7</v>
      </c>
      <c r="S12" s="408">
        <v>13</v>
      </c>
      <c r="T12" s="408">
        <v>3</v>
      </c>
      <c r="U12" s="408">
        <v>8</v>
      </c>
      <c r="V12" s="408">
        <v>11</v>
      </c>
      <c r="W12" s="407">
        <v>5</v>
      </c>
      <c r="X12" s="408">
        <v>11</v>
      </c>
      <c r="Y12" s="408">
        <v>9</v>
      </c>
      <c r="Z12" s="408">
        <v>9</v>
      </c>
      <c r="AA12" s="409">
        <v>20</v>
      </c>
      <c r="AB12" s="409">
        <v>37</v>
      </c>
      <c r="AC12" s="410">
        <f t="shared" si="6"/>
        <v>140</v>
      </c>
    </row>
    <row r="13" spans="1:29" ht="18" customHeight="1" thickBot="1">
      <c r="A13" s="404" t="s">
        <v>169</v>
      </c>
      <c r="B13" s="408">
        <v>41</v>
      </c>
      <c r="C13" s="408">
        <v>44</v>
      </c>
      <c r="D13" s="408">
        <v>67</v>
      </c>
      <c r="E13" s="408">
        <v>103</v>
      </c>
      <c r="F13" s="401">
        <v>311</v>
      </c>
      <c r="G13" s="408">
        <v>415</v>
      </c>
      <c r="H13" s="408">
        <v>539</v>
      </c>
      <c r="I13" s="402">
        <v>1165</v>
      </c>
      <c r="J13" s="408">
        <v>534</v>
      </c>
      <c r="K13" s="408">
        <v>297</v>
      </c>
      <c r="L13" s="407">
        <v>205</v>
      </c>
      <c r="M13" s="411">
        <v>92</v>
      </c>
      <c r="N13" s="412">
        <f t="shared" si="5"/>
        <v>3813</v>
      </c>
      <c r="O13" s="67"/>
      <c r="P13" s="413" t="s">
        <v>169</v>
      </c>
      <c r="Q13" s="408">
        <v>9</v>
      </c>
      <c r="R13" s="408">
        <v>22</v>
      </c>
      <c r="S13" s="407">
        <v>18</v>
      </c>
      <c r="T13" s="408">
        <v>9</v>
      </c>
      <c r="U13" s="414">
        <v>21</v>
      </c>
      <c r="V13" s="408">
        <v>14</v>
      </c>
      <c r="W13" s="408">
        <v>6</v>
      </c>
      <c r="X13" s="408">
        <v>13</v>
      </c>
      <c r="Y13" s="408">
        <v>7</v>
      </c>
      <c r="Z13" s="415">
        <v>81</v>
      </c>
      <c r="AA13" s="414">
        <v>31</v>
      </c>
      <c r="AB13" s="415">
        <v>37</v>
      </c>
      <c r="AC13" s="416">
        <f t="shared" si="6"/>
        <v>268</v>
      </c>
    </row>
    <row r="14" spans="1:29" ht="18" customHeight="1" thickBot="1">
      <c r="A14" s="404" t="s">
        <v>170</v>
      </c>
      <c r="B14" s="408">
        <v>57</v>
      </c>
      <c r="C14" s="407">
        <v>35</v>
      </c>
      <c r="D14" s="408">
        <v>95</v>
      </c>
      <c r="E14" s="407">
        <v>112</v>
      </c>
      <c r="F14" s="408">
        <v>131</v>
      </c>
      <c r="G14" s="417">
        <v>340</v>
      </c>
      <c r="H14" s="417">
        <v>483</v>
      </c>
      <c r="I14" s="418">
        <v>1339</v>
      </c>
      <c r="J14" s="417">
        <v>614</v>
      </c>
      <c r="K14" s="417">
        <v>349</v>
      </c>
      <c r="L14" s="417">
        <v>236</v>
      </c>
      <c r="M14" s="419">
        <v>68</v>
      </c>
      <c r="N14" s="405">
        <f t="shared" si="5"/>
        <v>3859</v>
      </c>
      <c r="O14" s="67"/>
      <c r="P14" s="413" t="s">
        <v>170</v>
      </c>
      <c r="Q14" s="408">
        <v>19</v>
      </c>
      <c r="R14" s="408">
        <v>12</v>
      </c>
      <c r="S14" s="408">
        <v>8</v>
      </c>
      <c r="T14" s="407">
        <v>12</v>
      </c>
      <c r="U14" s="408">
        <v>7</v>
      </c>
      <c r="V14" s="408">
        <v>15</v>
      </c>
      <c r="W14" s="417">
        <v>16</v>
      </c>
      <c r="X14" s="419">
        <v>12</v>
      </c>
      <c r="Y14" s="407">
        <v>16</v>
      </c>
      <c r="Z14" s="408">
        <v>6</v>
      </c>
      <c r="AA14" s="407">
        <v>12</v>
      </c>
      <c r="AB14" s="407">
        <v>6</v>
      </c>
      <c r="AC14" s="410">
        <f t="shared" si="6"/>
        <v>141</v>
      </c>
    </row>
    <row r="15" spans="1:29" ht="18" hidden="1" customHeight="1" thickBot="1">
      <c r="A15" s="404" t="s">
        <v>171</v>
      </c>
      <c r="B15" s="420">
        <v>68</v>
      </c>
      <c r="C15" s="408">
        <v>42</v>
      </c>
      <c r="D15" s="408">
        <v>44</v>
      </c>
      <c r="E15" s="407">
        <v>75</v>
      </c>
      <c r="F15" s="407">
        <v>135</v>
      </c>
      <c r="G15" s="407">
        <v>448</v>
      </c>
      <c r="H15" s="408">
        <v>507</v>
      </c>
      <c r="I15" s="408">
        <v>808</v>
      </c>
      <c r="J15" s="414">
        <v>795</v>
      </c>
      <c r="K15" s="407">
        <v>313</v>
      </c>
      <c r="L15" s="407">
        <v>246</v>
      </c>
      <c r="M15" s="407">
        <v>143</v>
      </c>
      <c r="N15" s="405">
        <f t="shared" si="5"/>
        <v>3624</v>
      </c>
      <c r="O15" s="67"/>
      <c r="P15" s="413" t="s">
        <v>171</v>
      </c>
      <c r="Q15" s="421">
        <v>9</v>
      </c>
      <c r="R15" s="408">
        <v>16</v>
      </c>
      <c r="S15" s="408">
        <v>12</v>
      </c>
      <c r="T15" s="407">
        <v>6</v>
      </c>
      <c r="U15" s="422">
        <v>7</v>
      </c>
      <c r="V15" s="422">
        <v>14</v>
      </c>
      <c r="W15" s="408">
        <v>9</v>
      </c>
      <c r="X15" s="408">
        <v>14</v>
      </c>
      <c r="Y15" s="408">
        <v>9</v>
      </c>
      <c r="Z15" s="408">
        <v>9</v>
      </c>
      <c r="AA15" s="422">
        <v>8</v>
      </c>
      <c r="AB15" s="422">
        <v>7</v>
      </c>
      <c r="AC15" s="410">
        <f t="shared" si="6"/>
        <v>120</v>
      </c>
    </row>
    <row r="16" spans="1:29" ht="18" hidden="1" customHeight="1" thickBot="1">
      <c r="A16" s="423" t="s">
        <v>172</v>
      </c>
      <c r="B16" s="424">
        <v>71</v>
      </c>
      <c r="C16" s="424">
        <v>97</v>
      </c>
      <c r="D16" s="424">
        <v>61</v>
      </c>
      <c r="E16" s="425">
        <v>105</v>
      </c>
      <c r="F16" s="425">
        <v>198</v>
      </c>
      <c r="G16" s="425">
        <v>442</v>
      </c>
      <c r="H16" s="426">
        <v>790</v>
      </c>
      <c r="I16" s="427">
        <v>674</v>
      </c>
      <c r="J16" s="427">
        <v>594</v>
      </c>
      <c r="K16" s="425">
        <v>275</v>
      </c>
      <c r="L16" s="425">
        <v>133</v>
      </c>
      <c r="M16" s="425">
        <v>108</v>
      </c>
      <c r="N16" s="405">
        <f t="shared" si="5"/>
        <v>3548</v>
      </c>
      <c r="O16" s="5"/>
      <c r="P16" s="153" t="s">
        <v>172</v>
      </c>
      <c r="Q16" s="424">
        <v>7</v>
      </c>
      <c r="R16" s="424">
        <v>13</v>
      </c>
      <c r="S16" s="424">
        <v>12</v>
      </c>
      <c r="T16" s="425">
        <v>11</v>
      </c>
      <c r="U16" s="425">
        <v>12</v>
      </c>
      <c r="V16" s="425">
        <v>15</v>
      </c>
      <c r="W16" s="425">
        <v>20</v>
      </c>
      <c r="X16" s="425">
        <v>15</v>
      </c>
      <c r="Y16" s="425">
        <v>15</v>
      </c>
      <c r="Z16" s="425">
        <v>20</v>
      </c>
      <c r="AA16" s="425">
        <v>9</v>
      </c>
      <c r="AB16" s="425">
        <v>7</v>
      </c>
      <c r="AC16" s="428">
        <f t="shared" si="6"/>
        <v>156</v>
      </c>
    </row>
    <row r="17" spans="1:30" ht="13.8" hidden="1" thickBot="1">
      <c r="A17" s="8" t="s">
        <v>173</v>
      </c>
      <c r="B17" s="421">
        <v>38</v>
      </c>
      <c r="C17" s="425">
        <v>19</v>
      </c>
      <c r="D17" s="425">
        <v>38</v>
      </c>
      <c r="E17" s="425">
        <v>203</v>
      </c>
      <c r="F17" s="425">
        <v>146</v>
      </c>
      <c r="G17" s="425">
        <v>439</v>
      </c>
      <c r="H17" s="426">
        <v>964</v>
      </c>
      <c r="I17" s="426">
        <v>1154</v>
      </c>
      <c r="J17" s="425">
        <v>423</v>
      </c>
      <c r="K17" s="425">
        <v>388</v>
      </c>
      <c r="L17" s="425">
        <v>176</v>
      </c>
      <c r="M17" s="425">
        <v>143</v>
      </c>
      <c r="N17" s="429">
        <f t="shared" si="5"/>
        <v>4131</v>
      </c>
      <c r="O17" s="5"/>
      <c r="P17" s="7" t="s">
        <v>173</v>
      </c>
      <c r="Q17" s="425">
        <v>7</v>
      </c>
      <c r="R17" s="425">
        <v>7</v>
      </c>
      <c r="S17" s="425">
        <v>8</v>
      </c>
      <c r="T17" s="425">
        <v>12</v>
      </c>
      <c r="U17" s="425">
        <v>9</v>
      </c>
      <c r="V17" s="425">
        <v>6</v>
      </c>
      <c r="W17" s="425">
        <v>11</v>
      </c>
      <c r="X17" s="425">
        <v>8</v>
      </c>
      <c r="Y17" s="425">
        <v>16</v>
      </c>
      <c r="Z17" s="425">
        <v>40</v>
      </c>
      <c r="AA17" s="425">
        <v>17</v>
      </c>
      <c r="AB17" s="425">
        <v>16</v>
      </c>
      <c r="AC17" s="425">
        <f t="shared" si="6"/>
        <v>157</v>
      </c>
    </row>
    <row r="18" spans="1:30" ht="13.8" hidden="1" thickBot="1">
      <c r="A18" s="143" t="s">
        <v>174</v>
      </c>
      <c r="B18" s="427">
        <v>49</v>
      </c>
      <c r="C18" s="427">
        <v>63</v>
      </c>
      <c r="D18" s="427">
        <v>50</v>
      </c>
      <c r="E18" s="427">
        <v>71</v>
      </c>
      <c r="F18" s="427">
        <v>144</v>
      </c>
      <c r="G18" s="427">
        <v>374</v>
      </c>
      <c r="H18" s="430">
        <v>729</v>
      </c>
      <c r="I18" s="430">
        <v>1097</v>
      </c>
      <c r="J18" s="430">
        <v>650</v>
      </c>
      <c r="K18" s="427">
        <v>397</v>
      </c>
      <c r="L18" s="427">
        <v>192</v>
      </c>
      <c r="M18" s="427">
        <v>217</v>
      </c>
      <c r="N18" s="429">
        <f t="shared" si="5"/>
        <v>4033</v>
      </c>
      <c r="O18" s="5"/>
      <c r="P18" s="9" t="s">
        <v>174</v>
      </c>
      <c r="Q18" s="427">
        <v>10</v>
      </c>
      <c r="R18" s="427">
        <v>6</v>
      </c>
      <c r="S18" s="427">
        <v>14</v>
      </c>
      <c r="T18" s="427">
        <v>10</v>
      </c>
      <c r="U18" s="427">
        <v>10</v>
      </c>
      <c r="V18" s="427">
        <v>19</v>
      </c>
      <c r="W18" s="427">
        <v>11</v>
      </c>
      <c r="X18" s="427">
        <v>20</v>
      </c>
      <c r="Y18" s="427">
        <v>15</v>
      </c>
      <c r="Z18" s="427">
        <v>8</v>
      </c>
      <c r="AA18" s="427">
        <v>11</v>
      </c>
      <c r="AB18" s="427">
        <v>8</v>
      </c>
      <c r="AC18" s="425">
        <f t="shared" si="6"/>
        <v>142</v>
      </c>
    </row>
    <row r="19" spans="1:30" ht="13.8" hidden="1" thickBot="1">
      <c r="A19" s="8" t="s">
        <v>175</v>
      </c>
      <c r="B19" s="427">
        <v>53</v>
      </c>
      <c r="C19" s="427">
        <v>39</v>
      </c>
      <c r="D19" s="427">
        <v>74</v>
      </c>
      <c r="E19" s="427">
        <v>64</v>
      </c>
      <c r="F19" s="427">
        <v>208</v>
      </c>
      <c r="G19" s="427">
        <v>491</v>
      </c>
      <c r="H19" s="427">
        <v>454</v>
      </c>
      <c r="I19" s="430">
        <v>1068</v>
      </c>
      <c r="J19" s="427">
        <v>568</v>
      </c>
      <c r="K19" s="427">
        <v>407</v>
      </c>
      <c r="L19" s="427">
        <v>228</v>
      </c>
      <c r="M19" s="427">
        <v>81</v>
      </c>
      <c r="N19" s="431">
        <f t="shared" si="5"/>
        <v>3735</v>
      </c>
      <c r="O19" s="5"/>
      <c r="P19" s="7" t="s">
        <v>175</v>
      </c>
      <c r="Q19" s="427">
        <v>12</v>
      </c>
      <c r="R19" s="427">
        <v>13</v>
      </c>
      <c r="S19" s="427">
        <v>46</v>
      </c>
      <c r="T19" s="427">
        <v>9</v>
      </c>
      <c r="U19" s="427">
        <v>20</v>
      </c>
      <c r="V19" s="427">
        <v>4</v>
      </c>
      <c r="W19" s="427">
        <v>8</v>
      </c>
      <c r="X19" s="427">
        <v>30</v>
      </c>
      <c r="Y19" s="427">
        <v>22</v>
      </c>
      <c r="Z19" s="427">
        <v>20</v>
      </c>
      <c r="AA19" s="427">
        <v>16</v>
      </c>
      <c r="AB19" s="427">
        <v>12</v>
      </c>
      <c r="AC19" s="432">
        <f t="shared" si="6"/>
        <v>212</v>
      </c>
    </row>
    <row r="20" spans="1:30" ht="13.8" hidden="1" thickBot="1">
      <c r="A20" s="8" t="s">
        <v>176</v>
      </c>
      <c r="B20" s="433">
        <v>67</v>
      </c>
      <c r="C20" s="433">
        <v>62</v>
      </c>
      <c r="D20" s="433">
        <v>57</v>
      </c>
      <c r="E20" s="433">
        <v>77</v>
      </c>
      <c r="F20" s="433">
        <v>473</v>
      </c>
      <c r="G20" s="433">
        <v>468</v>
      </c>
      <c r="H20" s="434">
        <v>659</v>
      </c>
      <c r="I20" s="433">
        <v>851</v>
      </c>
      <c r="J20" s="433">
        <v>542</v>
      </c>
      <c r="K20" s="433">
        <v>270</v>
      </c>
      <c r="L20" s="433">
        <v>208</v>
      </c>
      <c r="M20" s="433">
        <v>174</v>
      </c>
      <c r="N20" s="435">
        <f t="shared" si="5"/>
        <v>3908</v>
      </c>
      <c r="O20" s="5" t="s">
        <v>3</v>
      </c>
      <c r="P20" s="9" t="s">
        <v>176</v>
      </c>
      <c r="Q20" s="427">
        <v>6</v>
      </c>
      <c r="R20" s="427">
        <v>25</v>
      </c>
      <c r="S20" s="427">
        <v>29</v>
      </c>
      <c r="T20" s="427">
        <v>4</v>
      </c>
      <c r="U20" s="427">
        <v>17</v>
      </c>
      <c r="V20" s="427">
        <v>19</v>
      </c>
      <c r="W20" s="427">
        <v>14</v>
      </c>
      <c r="X20" s="427">
        <v>37</v>
      </c>
      <c r="Y20" s="436">
        <v>76</v>
      </c>
      <c r="Z20" s="427">
        <v>34</v>
      </c>
      <c r="AA20" s="427">
        <v>17</v>
      </c>
      <c r="AB20" s="427">
        <v>18</v>
      </c>
      <c r="AC20" s="432">
        <f t="shared" si="6"/>
        <v>296</v>
      </c>
    </row>
    <row r="21" spans="1:30">
      <c r="A21" s="10"/>
      <c r="B21" s="144"/>
      <c r="C21" s="144"/>
      <c r="D21" s="144"/>
      <c r="E21" s="144"/>
      <c r="F21" s="144"/>
      <c r="G21" s="144"/>
      <c r="H21" s="144"/>
      <c r="I21" s="144"/>
      <c r="J21" s="144"/>
      <c r="K21" s="144"/>
      <c r="L21" s="144"/>
      <c r="M21" s="144"/>
      <c r="N21" s="11"/>
      <c r="O21" s="5"/>
      <c r="P21" s="12"/>
      <c r="Q21" s="145"/>
      <c r="R21" s="145"/>
      <c r="S21" s="145"/>
      <c r="T21" s="145"/>
      <c r="U21" s="145"/>
      <c r="V21" s="145"/>
      <c r="W21" s="145"/>
      <c r="X21" s="145"/>
      <c r="Y21" s="145"/>
      <c r="Z21" s="145"/>
      <c r="AA21" s="145"/>
      <c r="AB21" s="145"/>
      <c r="AC21" s="144"/>
    </row>
    <row r="22" spans="1:30" ht="13.5" customHeight="1">
      <c r="A22" s="742" t="s">
        <v>227</v>
      </c>
      <c r="B22" s="743"/>
      <c r="C22" s="743"/>
      <c r="D22" s="743"/>
      <c r="E22" s="743"/>
      <c r="F22" s="743"/>
      <c r="G22" s="743"/>
      <c r="H22" s="743"/>
      <c r="I22" s="743"/>
      <c r="J22" s="743"/>
      <c r="K22" s="743"/>
      <c r="L22" s="743"/>
      <c r="M22" s="743"/>
      <c r="N22" s="744"/>
      <c r="O22" s="5"/>
      <c r="P22" s="742" t="str">
        <f>+A22</f>
        <v>※2024年 第36週（9/2～9/8） 現在</v>
      </c>
      <c r="Q22" s="743"/>
      <c r="R22" s="743"/>
      <c r="S22" s="743"/>
      <c r="T22" s="743"/>
      <c r="U22" s="743"/>
      <c r="V22" s="743"/>
      <c r="W22" s="743"/>
      <c r="X22" s="743"/>
      <c r="Y22" s="743"/>
      <c r="Z22" s="743"/>
      <c r="AA22" s="743"/>
      <c r="AB22" s="743"/>
      <c r="AC22" s="744"/>
    </row>
    <row r="23" spans="1:30" ht="13.8" thickBot="1">
      <c r="A23" s="175" t="s">
        <v>41</v>
      </c>
      <c r="B23" s="5"/>
      <c r="C23" s="5"/>
      <c r="D23" s="5"/>
      <c r="E23" s="5"/>
      <c r="F23" s="5"/>
      <c r="G23" s="5" t="s">
        <v>17</v>
      </c>
      <c r="H23" s="5"/>
      <c r="I23" s="5"/>
      <c r="J23" s="5"/>
      <c r="K23" s="5"/>
      <c r="L23" s="5"/>
      <c r="M23" s="5"/>
      <c r="N23" s="14"/>
      <c r="O23" s="5"/>
      <c r="P23" s="176"/>
      <c r="Q23" s="5"/>
      <c r="R23" s="5"/>
      <c r="S23" s="5"/>
      <c r="T23" s="5"/>
      <c r="U23" s="5"/>
      <c r="V23" s="5"/>
      <c r="W23" s="5"/>
      <c r="X23" s="5"/>
      <c r="Y23" s="5"/>
      <c r="Z23" s="5"/>
      <c r="AA23" s="5"/>
      <c r="AB23" s="5"/>
      <c r="AC23" s="16"/>
    </row>
    <row r="24" spans="1:30" ht="33" customHeight="1" thickBot="1">
      <c r="A24" s="747" t="s">
        <v>177</v>
      </c>
      <c r="B24" s="748"/>
      <c r="C24" s="749"/>
      <c r="D24" s="745" t="s">
        <v>212</v>
      </c>
      <c r="E24" s="746"/>
      <c r="F24" s="5"/>
      <c r="G24" s="5" t="s">
        <v>17</v>
      </c>
      <c r="H24" s="5"/>
      <c r="I24" s="5"/>
      <c r="J24" s="5"/>
      <c r="K24" s="5"/>
      <c r="L24" s="5"/>
      <c r="M24" s="5"/>
      <c r="N24" s="14"/>
      <c r="O24" s="67" t="s">
        <v>17</v>
      </c>
      <c r="P24" s="93"/>
      <c r="Q24" s="437" t="s">
        <v>178</v>
      </c>
      <c r="R24" s="728" t="s">
        <v>206</v>
      </c>
      <c r="S24" s="729"/>
      <c r="T24" s="730"/>
      <c r="U24" s="5"/>
      <c r="V24" s="5"/>
      <c r="W24" s="5"/>
      <c r="X24" s="5"/>
      <c r="Y24" s="5"/>
      <c r="Z24" s="5"/>
      <c r="AA24" s="5"/>
      <c r="AB24" s="5"/>
      <c r="AC24" s="16"/>
    </row>
    <row r="25" spans="1:30" ht="15" customHeight="1">
      <c r="A25" s="13"/>
      <c r="B25" s="5"/>
      <c r="C25" s="5"/>
      <c r="D25" s="5" t="s">
        <v>3</v>
      </c>
      <c r="E25" s="5"/>
      <c r="F25" s="5"/>
      <c r="G25" s="5"/>
      <c r="H25" s="5"/>
      <c r="I25" s="5"/>
      <c r="J25" s="5"/>
      <c r="K25" s="5"/>
      <c r="L25" s="5"/>
      <c r="M25" s="5"/>
      <c r="N25" s="14"/>
      <c r="O25" s="67" t="s">
        <v>17</v>
      </c>
      <c r="P25" s="92"/>
      <c r="Q25" s="5"/>
      <c r="R25" s="5"/>
      <c r="S25" s="5"/>
      <c r="T25" s="5"/>
      <c r="U25" s="5"/>
      <c r="V25" s="5"/>
      <c r="W25" s="5"/>
      <c r="X25" s="5"/>
      <c r="Y25" s="5"/>
      <c r="Z25" s="5"/>
      <c r="AA25" s="5"/>
      <c r="AB25" s="5"/>
      <c r="AC25" s="16"/>
    </row>
    <row r="26" spans="1:30" ht="9" customHeight="1">
      <c r="A26" s="13"/>
      <c r="B26" s="5"/>
      <c r="C26" s="5"/>
      <c r="D26" s="5"/>
      <c r="E26" s="5"/>
      <c r="F26" s="5"/>
      <c r="G26" s="5"/>
      <c r="H26" s="5"/>
      <c r="I26" s="5"/>
      <c r="J26" s="5"/>
      <c r="K26" s="5"/>
      <c r="L26" s="5"/>
      <c r="M26" s="5"/>
      <c r="N26" s="14"/>
      <c r="O26" s="67" t="s">
        <v>17</v>
      </c>
      <c r="P26" s="15"/>
      <c r="Q26" s="5"/>
      <c r="R26" s="5"/>
      <c r="S26" s="5"/>
      <c r="T26" s="5"/>
      <c r="U26" s="5"/>
      <c r="V26" s="5"/>
      <c r="W26" s="5"/>
      <c r="X26" s="5"/>
      <c r="Y26" s="5"/>
      <c r="Z26" s="5"/>
      <c r="AA26" s="5"/>
      <c r="AB26" s="5"/>
      <c r="AC26" s="16"/>
    </row>
    <row r="27" spans="1:30">
      <c r="A27" s="13"/>
      <c r="B27" s="5"/>
      <c r="C27" s="5"/>
      <c r="D27" s="5"/>
      <c r="E27" s="5"/>
      <c r="F27" s="5"/>
      <c r="G27" s="5"/>
      <c r="H27" s="5"/>
      <c r="I27" s="5"/>
      <c r="J27" s="5"/>
      <c r="K27" s="5"/>
      <c r="L27" s="5"/>
      <c r="M27" s="5"/>
      <c r="N27" s="14"/>
      <c r="O27" s="5" t="s">
        <v>17</v>
      </c>
      <c r="P27" s="6"/>
      <c r="AC27" s="17"/>
    </row>
    <row r="28" spans="1:30">
      <c r="A28" s="13"/>
      <c r="B28" s="5"/>
      <c r="C28" s="5"/>
      <c r="D28" s="5"/>
      <c r="E28" s="5"/>
      <c r="F28" s="5"/>
      <c r="G28" s="5"/>
      <c r="H28" s="5"/>
      <c r="I28" s="5"/>
      <c r="J28" s="5"/>
      <c r="K28" s="5"/>
      <c r="L28" s="5"/>
      <c r="M28" s="5"/>
      <c r="N28" s="14"/>
      <c r="O28" s="5" t="s">
        <v>17</v>
      </c>
      <c r="P28" s="6"/>
      <c r="AC28" s="17"/>
    </row>
    <row r="29" spans="1:30">
      <c r="A29" s="13"/>
      <c r="B29" s="5"/>
      <c r="C29" s="5"/>
      <c r="D29" s="5"/>
      <c r="E29" s="5"/>
      <c r="F29" s="5"/>
      <c r="G29" s="5"/>
      <c r="H29" s="5"/>
      <c r="I29" s="5"/>
      <c r="J29" s="5"/>
      <c r="K29" s="5"/>
      <c r="L29" s="5"/>
      <c r="M29" s="5"/>
      <c r="N29" s="14"/>
      <c r="O29" s="5" t="s">
        <v>17</v>
      </c>
      <c r="P29" s="6"/>
      <c r="AC29" s="17"/>
      <c r="AD29" s="100"/>
    </row>
    <row r="30" spans="1:30">
      <c r="A30" s="13"/>
      <c r="B30" s="5"/>
      <c r="C30" s="5"/>
      <c r="D30" s="5"/>
      <c r="E30" s="5"/>
      <c r="F30" s="5"/>
      <c r="G30" s="5"/>
      <c r="H30" s="5"/>
      <c r="I30" s="5"/>
      <c r="J30" s="5"/>
      <c r="K30" s="5"/>
      <c r="L30" s="5"/>
      <c r="M30" s="5"/>
      <c r="N30" s="14"/>
      <c r="O30" s="5"/>
      <c r="P30" s="6"/>
      <c r="AC30" s="17"/>
    </row>
    <row r="31" spans="1:30" ht="21.6">
      <c r="A31" s="193" t="s">
        <v>179</v>
      </c>
      <c r="B31" s="5"/>
      <c r="C31" s="5"/>
      <c r="D31" s="5"/>
      <c r="E31" s="5"/>
      <c r="F31" s="5"/>
      <c r="G31" s="5"/>
      <c r="H31" s="5"/>
      <c r="I31" s="5"/>
      <c r="J31" s="5"/>
      <c r="K31" s="5"/>
      <c r="L31" s="5"/>
      <c r="M31" s="5"/>
      <c r="N31" s="14"/>
      <c r="O31" s="5"/>
      <c r="P31" s="6"/>
      <c r="AC31" s="17"/>
    </row>
    <row r="32" spans="1:30" ht="13.8" thickBot="1">
      <c r="A32" s="18"/>
      <c r="B32" s="19"/>
      <c r="C32" s="19"/>
      <c r="D32" s="19"/>
      <c r="E32" s="19"/>
      <c r="F32" s="19"/>
      <c r="G32" s="19"/>
      <c r="H32" s="19"/>
      <c r="I32" s="19"/>
      <c r="J32" s="19"/>
      <c r="K32" s="19"/>
      <c r="L32" s="19"/>
      <c r="M32" s="19"/>
      <c r="N32" s="20"/>
      <c r="O32" s="5"/>
      <c r="P32" s="21"/>
      <c r="Q32" s="22"/>
      <c r="R32" s="22"/>
      <c r="S32" s="22"/>
      <c r="T32" s="22"/>
      <c r="U32" s="22"/>
      <c r="V32" s="22"/>
      <c r="W32" s="22"/>
      <c r="X32" s="22"/>
      <c r="Y32" s="22"/>
      <c r="Z32" s="22"/>
      <c r="AA32" s="22"/>
      <c r="AB32" s="22"/>
      <c r="AC32" s="23"/>
    </row>
    <row r="33" spans="1:29">
      <c r="A33" s="438"/>
      <c r="C33" s="5"/>
      <c r="D33" s="5"/>
      <c r="E33" s="5"/>
      <c r="F33" s="5"/>
      <c r="G33" s="5"/>
      <c r="H33" s="5"/>
      <c r="I33" s="5"/>
      <c r="J33" s="5"/>
      <c r="K33" s="5"/>
      <c r="L33" s="5"/>
      <c r="M33" s="5"/>
      <c r="N33" s="5"/>
      <c r="O33" s="5"/>
    </row>
    <row r="34" spans="1:29">
      <c r="O34" s="5"/>
    </row>
    <row r="35" spans="1:29">
      <c r="K35" s="146" t="s">
        <v>3</v>
      </c>
      <c r="O35" s="5"/>
    </row>
    <row r="36" spans="1:29">
      <c r="O36" s="5"/>
    </row>
    <row r="37" spans="1:29">
      <c r="O37" s="5"/>
    </row>
    <row r="38" spans="1:29">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row>
    <row r="39" spans="1:29">
      <c r="Q39" s="75" t="s">
        <v>180</v>
      </c>
      <c r="R39" s="75"/>
      <c r="S39" s="75"/>
      <c r="T39" s="75"/>
      <c r="U39" s="75"/>
      <c r="V39" s="75"/>
      <c r="W39" s="75"/>
      <c r="X39" s="75"/>
    </row>
    <row r="40" spans="1:29">
      <c r="Q40" s="75" t="s">
        <v>181</v>
      </c>
      <c r="R40" s="75"/>
      <c r="S40" s="75"/>
      <c r="T40" s="75"/>
      <c r="U40" s="75"/>
      <c r="V40" s="75"/>
      <c r="W40" s="75"/>
      <c r="X40" s="75"/>
    </row>
  </sheetData>
  <mergeCells count="9">
    <mergeCell ref="R24:T24"/>
    <mergeCell ref="A1:N1"/>
    <mergeCell ref="P1:AC1"/>
    <mergeCell ref="A2:N2"/>
    <mergeCell ref="P2:AC2"/>
    <mergeCell ref="A22:N22"/>
    <mergeCell ref="P22:AC22"/>
    <mergeCell ref="D24:E24"/>
    <mergeCell ref="A24:C24"/>
  </mergeCells>
  <phoneticPr fontId="84"/>
  <pageMargins left="0.75" right="0.75" top="1" bottom="1" header="0.51200000000000001" footer="0.51200000000000001"/>
  <pageSetup paperSize="9" scale="44" orientation="portrait" horizontalDpi="1200" verticalDpi="12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6CDF-B498-48B9-BEC1-BF904EFF0737}">
  <sheetPr codeName="Sheet9">
    <tabColor rgb="FFFF0000"/>
  </sheetPr>
  <dimension ref="A1:G33"/>
  <sheetViews>
    <sheetView view="pageBreakPreview" topLeftCell="B1" zoomScaleNormal="112" zoomScaleSheetLayoutView="100" workbookViewId="0">
      <selection activeCell="C36" sqref="C36"/>
    </sheetView>
  </sheetViews>
  <sheetFormatPr defaultColWidth="9" defaultRowHeight="13.2"/>
  <cols>
    <col min="1" max="1" width="5" style="1" customWidth="1"/>
    <col min="2" max="2" width="25.77734375" style="58" customWidth="1"/>
    <col min="3" max="3" width="69.109375" style="1" customWidth="1"/>
    <col min="4" max="4" width="109.88671875" style="1" customWidth="1"/>
    <col min="5" max="5" width="3.88671875" style="1" customWidth="1"/>
    <col min="6" max="16384" width="9" style="1"/>
  </cols>
  <sheetData>
    <row r="1" spans="1:7" ht="18.75" customHeight="1">
      <c r="B1" s="58" t="s">
        <v>126</v>
      </c>
      <c r="D1" s="555" t="str">
        <f>+D23</f>
        <v>対前週
インフルエンザ 　     　     23%   増加
新型コロナウイルス       -17% 　減少</v>
      </c>
    </row>
    <row r="2" spans="1:7" ht="17.25" customHeight="1" thickBot="1">
      <c r="B2" t="s">
        <v>228</v>
      </c>
      <c r="D2" s="755"/>
      <c r="E2" s="704"/>
    </row>
    <row r="3" spans="1:7" ht="16.5" customHeight="1" thickBot="1">
      <c r="B3" s="352" t="s">
        <v>127</v>
      </c>
      <c r="C3" s="353" t="s">
        <v>128</v>
      </c>
      <c r="D3" s="83" t="s">
        <v>129</v>
      </c>
    </row>
    <row r="4" spans="1:7" ht="17.25" customHeight="1" thickBot="1">
      <c r="B4" s="354" t="s">
        <v>130</v>
      </c>
      <c r="C4" s="355" t="s">
        <v>229</v>
      </c>
      <c r="D4" s="59"/>
    </row>
    <row r="5" spans="1:7" ht="17.25" customHeight="1">
      <c r="B5" s="756" t="s">
        <v>131</v>
      </c>
      <c r="C5" s="759" t="s">
        <v>132</v>
      </c>
      <c r="D5" s="760"/>
    </row>
    <row r="6" spans="1:7" ht="19.2" customHeight="1">
      <c r="B6" s="757"/>
      <c r="C6" s="761" t="s">
        <v>133</v>
      </c>
      <c r="D6" s="762"/>
      <c r="G6" s="94"/>
    </row>
    <row r="7" spans="1:7" ht="19.95" customHeight="1">
      <c r="B7" s="757"/>
      <c r="C7" s="111" t="s">
        <v>134</v>
      </c>
      <c r="D7" s="112"/>
      <c r="G7" s="94"/>
    </row>
    <row r="8" spans="1:7" ht="25.2" customHeight="1" thickBot="1">
      <c r="B8" s="758"/>
      <c r="C8" s="96" t="s">
        <v>135</v>
      </c>
      <c r="D8" s="95"/>
      <c r="G8" s="94"/>
    </row>
    <row r="9" spans="1:7" ht="46.2" customHeight="1" thickBot="1">
      <c r="B9" s="356" t="s">
        <v>136</v>
      </c>
      <c r="C9" s="763" t="s">
        <v>230</v>
      </c>
      <c r="D9" s="764"/>
    </row>
    <row r="10" spans="1:7" ht="83.4" customHeight="1" thickBot="1">
      <c r="B10" s="357" t="s">
        <v>137</v>
      </c>
      <c r="C10" s="765" t="s">
        <v>231</v>
      </c>
      <c r="D10" s="766"/>
    </row>
    <row r="11" spans="1:7" ht="63" customHeight="1" thickBot="1">
      <c r="B11" s="60"/>
      <c r="C11" s="358" t="s">
        <v>232</v>
      </c>
      <c r="D11" s="359" t="s">
        <v>233</v>
      </c>
      <c r="F11" s="1" t="s">
        <v>17</v>
      </c>
    </row>
    <row r="12" spans="1:7" ht="37.950000000000003" customHeight="1" thickBot="1">
      <c r="B12" s="356" t="s">
        <v>235</v>
      </c>
      <c r="C12" s="765" t="s">
        <v>234</v>
      </c>
      <c r="D12" s="766"/>
    </row>
    <row r="13" spans="1:7" ht="93" customHeight="1" thickBot="1">
      <c r="B13" s="360" t="s">
        <v>138</v>
      </c>
      <c r="C13" s="361" t="s">
        <v>236</v>
      </c>
      <c r="D13" s="362" t="s">
        <v>237</v>
      </c>
      <c r="F13" t="s">
        <v>3</v>
      </c>
    </row>
    <row r="14" spans="1:7" ht="102.6" customHeight="1" thickBot="1">
      <c r="A14" t="s">
        <v>41</v>
      </c>
      <c r="B14" s="363" t="s">
        <v>139</v>
      </c>
      <c r="C14" s="753" t="s">
        <v>238</v>
      </c>
      <c r="D14" s="754"/>
    </row>
    <row r="15" spans="1:7" ht="17.25" customHeight="1"/>
    <row r="16" spans="1:7" ht="17.25" customHeight="1">
      <c r="B16" s="750" t="s">
        <v>140</v>
      </c>
      <c r="C16" s="174"/>
      <c r="D16" s="1" t="s">
        <v>41</v>
      </c>
    </row>
    <row r="17" spans="2:5">
      <c r="B17" s="750"/>
      <c r="C17"/>
    </row>
    <row r="18" spans="2:5">
      <c r="B18" s="750"/>
      <c r="E18" s="1" t="s">
        <v>17</v>
      </c>
    </row>
    <row r="19" spans="2:5">
      <c r="B19" s="750"/>
    </row>
    <row r="20" spans="2:5">
      <c r="B20" s="750"/>
    </row>
    <row r="21" spans="2:5" ht="16.2">
      <c r="B21" s="750"/>
      <c r="D21" s="243" t="s">
        <v>141</v>
      </c>
    </row>
    <row r="22" spans="2:5">
      <c r="B22" s="750"/>
    </row>
    <row r="23" spans="2:5">
      <c r="B23" s="750"/>
      <c r="D23" s="751" t="s">
        <v>240</v>
      </c>
    </row>
    <row r="24" spans="2:5">
      <c r="B24" s="750"/>
      <c r="D24" s="752"/>
    </row>
    <row r="25" spans="2:5">
      <c r="B25" s="750"/>
      <c r="D25" s="752"/>
    </row>
    <row r="26" spans="2:5">
      <c r="B26" s="750"/>
      <c r="D26" s="752"/>
    </row>
    <row r="27" spans="2:5">
      <c r="B27" s="750"/>
      <c r="D27" s="752"/>
    </row>
    <row r="28" spans="2:5">
      <c r="B28" s="750"/>
    </row>
    <row r="29" spans="2:5">
      <c r="B29" s="750"/>
      <c r="D29" s="1" t="s">
        <v>41</v>
      </c>
    </row>
    <row r="30" spans="2:5">
      <c r="B30" s="750"/>
      <c r="D30" s="1" t="s">
        <v>41</v>
      </c>
    </row>
    <row r="31" spans="2:5">
      <c r="B31" s="750"/>
    </row>
    <row r="32" spans="2:5">
      <c r="B32" s="750"/>
    </row>
    <row r="33" spans="2:2">
      <c r="B33" s="750"/>
    </row>
  </sheetData>
  <mergeCells count="10">
    <mergeCell ref="B16:B33"/>
    <mergeCell ref="D23:D27"/>
    <mergeCell ref="C14:D14"/>
    <mergeCell ref="D2:E2"/>
    <mergeCell ref="B5:B8"/>
    <mergeCell ref="C5:D5"/>
    <mergeCell ref="C6:D6"/>
    <mergeCell ref="C9:D9"/>
    <mergeCell ref="C10:D10"/>
    <mergeCell ref="C12:D12"/>
  </mergeCells>
  <phoneticPr fontId="84"/>
  <hyperlinks>
    <hyperlink ref="C6" r:id="rId1" location="h2_1" xr:uid="{B5E764AE-5943-4A97-AD1C-025941C051BF}"/>
  </hyperlinks>
  <pageMargins left="0.7" right="0.7" top="0.75" bottom="0.75" header="0.3" footer="0.3"/>
  <pageSetup paperSize="9" scale="42" orientation="portrait" horizontalDpi="1200" verticalDpi="1200" r:id="rId2"/>
  <headerFooter alignWithMargins="0"/>
  <colBreaks count="1" manualBreakCount="1">
    <brk id="4"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52"/>
  <sheetViews>
    <sheetView view="pageBreakPreview" topLeftCell="A15" zoomScale="110" zoomScaleNormal="100" zoomScaleSheetLayoutView="110" workbookViewId="0">
      <selection activeCell="C28" sqref="C27:C28"/>
    </sheetView>
  </sheetViews>
  <sheetFormatPr defaultColWidth="9" defaultRowHeight="13.2"/>
  <cols>
    <col min="1" max="1" width="21.33203125" style="28" customWidth="1"/>
    <col min="2" max="2" width="19.88671875" style="28" customWidth="1"/>
    <col min="3" max="3" width="91.6640625" style="156" customWidth="1"/>
    <col min="4" max="4" width="14.44140625" style="29" customWidth="1"/>
    <col min="5" max="5" width="13.6640625" style="29" customWidth="1"/>
    <col min="6" max="6" width="13.88671875" style="1" customWidth="1"/>
    <col min="7" max="7" width="58.6640625" style="1" customWidth="1"/>
    <col min="8" max="10" width="9" style="1"/>
    <col min="11" max="11" width="14.109375" style="1" customWidth="1"/>
    <col min="12" max="16384" width="9" style="1"/>
  </cols>
  <sheetData>
    <row r="1" spans="1:5" ht="44.25" customHeight="1">
      <c r="A1" s="439" t="s">
        <v>224</v>
      </c>
      <c r="B1" s="464" t="s">
        <v>205</v>
      </c>
      <c r="C1" s="440" t="s">
        <v>304</v>
      </c>
      <c r="D1" s="441" t="s">
        <v>182</v>
      </c>
      <c r="E1" s="442" t="s">
        <v>183</v>
      </c>
    </row>
    <row r="2" spans="1:5" ht="23.4" customHeight="1">
      <c r="A2" s="524" t="s">
        <v>207</v>
      </c>
      <c r="B2" s="525" t="s">
        <v>277</v>
      </c>
      <c r="C2" s="526" t="s">
        <v>284</v>
      </c>
      <c r="D2" s="527">
        <v>45548</v>
      </c>
      <c r="E2" s="528">
        <v>45548</v>
      </c>
    </row>
    <row r="3" spans="1:5" ht="23.4" customHeight="1">
      <c r="A3" s="545" t="s">
        <v>207</v>
      </c>
      <c r="B3" s="546" t="s">
        <v>278</v>
      </c>
      <c r="C3" s="547" t="s">
        <v>285</v>
      </c>
      <c r="D3" s="548">
        <v>45548</v>
      </c>
      <c r="E3" s="549">
        <v>45548</v>
      </c>
    </row>
    <row r="4" spans="1:5" ht="23.4" customHeight="1">
      <c r="A4" s="540" t="s">
        <v>207</v>
      </c>
      <c r="B4" s="541" t="s">
        <v>262</v>
      </c>
      <c r="C4" s="542" t="s">
        <v>286</v>
      </c>
      <c r="D4" s="543">
        <v>45547</v>
      </c>
      <c r="E4" s="544">
        <v>45548</v>
      </c>
    </row>
    <row r="5" spans="1:5" ht="23.4" customHeight="1">
      <c r="A5" s="550" t="s">
        <v>207</v>
      </c>
      <c r="B5" s="551" t="s">
        <v>279</v>
      </c>
      <c r="C5" s="552" t="s">
        <v>287</v>
      </c>
      <c r="D5" s="553">
        <v>45547</v>
      </c>
      <c r="E5" s="554">
        <v>45548</v>
      </c>
    </row>
    <row r="6" spans="1:5" ht="23.4" customHeight="1">
      <c r="A6" s="565" t="s">
        <v>207</v>
      </c>
      <c r="B6" s="566" t="s">
        <v>280</v>
      </c>
      <c r="C6" s="567" t="s">
        <v>288</v>
      </c>
      <c r="D6" s="568">
        <v>45547</v>
      </c>
      <c r="E6" s="569">
        <v>45548</v>
      </c>
    </row>
    <row r="7" spans="1:5" ht="23.4" customHeight="1">
      <c r="A7" s="545" t="s">
        <v>207</v>
      </c>
      <c r="B7" s="546" t="s">
        <v>281</v>
      </c>
      <c r="C7" s="547" t="s">
        <v>289</v>
      </c>
      <c r="D7" s="548">
        <v>45547</v>
      </c>
      <c r="E7" s="549">
        <v>45548</v>
      </c>
    </row>
    <row r="8" spans="1:5" ht="23.4" customHeight="1">
      <c r="A8" s="550" t="s">
        <v>207</v>
      </c>
      <c r="B8" s="551" t="s">
        <v>282</v>
      </c>
      <c r="C8" s="552" t="s">
        <v>290</v>
      </c>
      <c r="D8" s="553">
        <v>45547</v>
      </c>
      <c r="E8" s="554">
        <v>45547</v>
      </c>
    </row>
    <row r="9" spans="1:5" ht="23.4" customHeight="1">
      <c r="A9" s="550" t="s">
        <v>207</v>
      </c>
      <c r="B9" s="551" t="s">
        <v>209</v>
      </c>
      <c r="C9" s="552" t="s">
        <v>291</v>
      </c>
      <c r="D9" s="553">
        <v>45546</v>
      </c>
      <c r="E9" s="554">
        <v>45547</v>
      </c>
    </row>
    <row r="10" spans="1:5" ht="23.4" customHeight="1">
      <c r="A10" s="545" t="s">
        <v>207</v>
      </c>
      <c r="B10" s="546" t="s">
        <v>214</v>
      </c>
      <c r="C10" s="547" t="s">
        <v>292</v>
      </c>
      <c r="D10" s="548">
        <v>45546</v>
      </c>
      <c r="E10" s="549">
        <v>45547</v>
      </c>
    </row>
    <row r="11" spans="1:5" ht="23.4" customHeight="1">
      <c r="A11" s="550" t="s">
        <v>207</v>
      </c>
      <c r="B11" s="551" t="s">
        <v>283</v>
      </c>
      <c r="C11" s="552" t="s">
        <v>293</v>
      </c>
      <c r="D11" s="553">
        <v>45546</v>
      </c>
      <c r="E11" s="554">
        <v>45547</v>
      </c>
    </row>
    <row r="12" spans="1:5" ht="23.4" customHeight="1">
      <c r="A12" s="496" t="s">
        <v>215</v>
      </c>
      <c r="B12" s="497" t="s">
        <v>264</v>
      </c>
      <c r="C12" s="498" t="s">
        <v>294</v>
      </c>
      <c r="D12" s="499">
        <v>45546</v>
      </c>
      <c r="E12" s="500">
        <v>45547</v>
      </c>
    </row>
    <row r="13" spans="1:5" ht="23.4" customHeight="1">
      <c r="A13" s="501" t="s">
        <v>208</v>
      </c>
      <c r="B13" s="502" t="s">
        <v>265</v>
      </c>
      <c r="C13" s="503" t="s">
        <v>295</v>
      </c>
      <c r="D13" s="504">
        <v>45546</v>
      </c>
      <c r="E13" s="505">
        <v>45547</v>
      </c>
    </row>
    <row r="14" spans="1:5" ht="23.4" customHeight="1">
      <c r="A14" s="486" t="s">
        <v>207</v>
      </c>
      <c r="B14" s="487" t="s">
        <v>266</v>
      </c>
      <c r="C14" s="488" t="s">
        <v>296</v>
      </c>
      <c r="D14" s="489">
        <v>45546</v>
      </c>
      <c r="E14" s="490">
        <v>45547</v>
      </c>
    </row>
    <row r="15" spans="1:5" ht="23.4" customHeight="1">
      <c r="A15" s="496" t="s">
        <v>207</v>
      </c>
      <c r="B15" s="497" t="s">
        <v>214</v>
      </c>
      <c r="C15" s="498" t="s">
        <v>297</v>
      </c>
      <c r="D15" s="499">
        <v>45546</v>
      </c>
      <c r="E15" s="500">
        <v>45547</v>
      </c>
    </row>
    <row r="16" spans="1:5" ht="23.4" customHeight="1">
      <c r="A16" s="501" t="s">
        <v>207</v>
      </c>
      <c r="B16" s="502" t="s">
        <v>267</v>
      </c>
      <c r="C16" s="503" t="s">
        <v>298</v>
      </c>
      <c r="D16" s="504">
        <v>45546</v>
      </c>
      <c r="E16" s="505">
        <v>45546</v>
      </c>
    </row>
    <row r="17" spans="1:5" ht="23.4" customHeight="1">
      <c r="A17" s="491" t="s">
        <v>208</v>
      </c>
      <c r="B17" s="492" t="s">
        <v>268</v>
      </c>
      <c r="C17" s="493" t="s">
        <v>269</v>
      </c>
      <c r="D17" s="494">
        <v>45545</v>
      </c>
      <c r="E17" s="495">
        <v>45546</v>
      </c>
    </row>
    <row r="18" spans="1:5" ht="23.4" customHeight="1">
      <c r="A18" s="491" t="s">
        <v>207</v>
      </c>
      <c r="B18" s="492" t="s">
        <v>270</v>
      </c>
      <c r="C18" s="493" t="s">
        <v>271</v>
      </c>
      <c r="D18" s="494">
        <v>45545</v>
      </c>
      <c r="E18" s="495">
        <v>45546</v>
      </c>
    </row>
    <row r="19" spans="1:5" ht="23.4" customHeight="1">
      <c r="A19" s="491" t="s">
        <v>207</v>
      </c>
      <c r="B19" s="492" t="s">
        <v>245</v>
      </c>
      <c r="C19" s="493" t="s">
        <v>272</v>
      </c>
      <c r="D19" s="494">
        <v>45545</v>
      </c>
      <c r="E19" s="495">
        <v>45545</v>
      </c>
    </row>
    <row r="20" spans="1:5" ht="23.4" customHeight="1">
      <c r="A20" s="491" t="s">
        <v>207</v>
      </c>
      <c r="B20" s="492" t="s">
        <v>273</v>
      </c>
      <c r="C20" s="493" t="s">
        <v>274</v>
      </c>
      <c r="D20" s="494">
        <v>45545</v>
      </c>
      <c r="E20" s="495">
        <v>45545</v>
      </c>
    </row>
    <row r="21" spans="1:5" ht="23.4" customHeight="1">
      <c r="A21" s="506" t="s">
        <v>208</v>
      </c>
      <c r="B21" s="507" t="s">
        <v>275</v>
      </c>
      <c r="C21" s="508" t="s">
        <v>276</v>
      </c>
      <c r="D21" s="509">
        <v>45544</v>
      </c>
      <c r="E21" s="510">
        <v>45545</v>
      </c>
    </row>
    <row r="22" spans="1:5" ht="23.4" customHeight="1">
      <c r="A22" s="535" t="s">
        <v>207</v>
      </c>
      <c r="B22" s="536" t="s">
        <v>245</v>
      </c>
      <c r="C22" s="537" t="s">
        <v>246</v>
      </c>
      <c r="D22" s="538">
        <v>45544</v>
      </c>
      <c r="E22" s="539">
        <v>45545</v>
      </c>
    </row>
    <row r="23" spans="1:5" ht="23.4" customHeight="1">
      <c r="A23" s="511" t="s">
        <v>215</v>
      </c>
      <c r="B23" s="512" t="s">
        <v>247</v>
      </c>
      <c r="C23" s="513" t="s">
        <v>248</v>
      </c>
      <c r="D23" s="514">
        <v>45544</v>
      </c>
      <c r="E23" s="515">
        <v>45545</v>
      </c>
    </row>
    <row r="24" spans="1:5" ht="23.4" customHeight="1">
      <c r="A24" s="496" t="s">
        <v>207</v>
      </c>
      <c r="B24" s="497" t="s">
        <v>249</v>
      </c>
      <c r="C24" s="498" t="s">
        <v>250</v>
      </c>
      <c r="D24" s="499">
        <v>45544</v>
      </c>
      <c r="E24" s="500">
        <v>45545</v>
      </c>
    </row>
    <row r="25" spans="1:5" ht="23.4" customHeight="1">
      <c r="A25" s="496" t="s">
        <v>207</v>
      </c>
      <c r="B25" s="497" t="s">
        <v>251</v>
      </c>
      <c r="C25" s="498" t="s">
        <v>252</v>
      </c>
      <c r="D25" s="499">
        <v>45544</v>
      </c>
      <c r="E25" s="500">
        <v>45545</v>
      </c>
    </row>
    <row r="26" spans="1:5" ht="23.4" customHeight="1">
      <c r="A26" s="535" t="s">
        <v>207</v>
      </c>
      <c r="B26" s="536" t="s">
        <v>253</v>
      </c>
      <c r="C26" s="537" t="s">
        <v>254</v>
      </c>
      <c r="D26" s="538">
        <v>45544</v>
      </c>
      <c r="E26" s="539">
        <v>45544</v>
      </c>
    </row>
    <row r="27" spans="1:5" ht="23.4" customHeight="1">
      <c r="A27" s="535" t="s">
        <v>207</v>
      </c>
      <c r="B27" s="536" t="s">
        <v>216</v>
      </c>
      <c r="C27" s="537" t="s">
        <v>255</v>
      </c>
      <c r="D27" s="538">
        <v>45541</v>
      </c>
      <c r="E27" s="539">
        <v>45544</v>
      </c>
    </row>
    <row r="28" spans="1:5" ht="23.4" customHeight="1">
      <c r="A28" s="496" t="s">
        <v>207</v>
      </c>
      <c r="B28" s="497" t="s">
        <v>256</v>
      </c>
      <c r="C28" s="498" t="s">
        <v>257</v>
      </c>
      <c r="D28" s="499">
        <v>45542</v>
      </c>
      <c r="E28" s="500">
        <v>45544</v>
      </c>
    </row>
    <row r="29" spans="1:5" ht="23.4" customHeight="1">
      <c r="A29" s="496" t="s">
        <v>207</v>
      </c>
      <c r="B29" s="497" t="s">
        <v>258</v>
      </c>
      <c r="C29" s="498" t="s">
        <v>259</v>
      </c>
      <c r="D29" s="499">
        <v>45542</v>
      </c>
      <c r="E29" s="500">
        <v>45544</v>
      </c>
    </row>
    <row r="30" spans="1:5" ht="23.4" customHeight="1">
      <c r="A30" s="524" t="s">
        <v>207</v>
      </c>
      <c r="B30" s="525" t="s">
        <v>260</v>
      </c>
      <c r="C30" s="526" t="s">
        <v>261</v>
      </c>
      <c r="D30" s="527">
        <v>45541</v>
      </c>
      <c r="E30" s="528">
        <v>45544</v>
      </c>
    </row>
    <row r="31" spans="1:5" ht="23.4" customHeight="1">
      <c r="A31" s="511" t="s">
        <v>208</v>
      </c>
      <c r="B31" s="512" t="s">
        <v>262</v>
      </c>
      <c r="C31" s="513" t="s">
        <v>263</v>
      </c>
      <c r="D31" s="514">
        <v>45541</v>
      </c>
      <c r="E31" s="515">
        <v>45544</v>
      </c>
    </row>
    <row r="32" spans="1:5" ht="23.4" customHeight="1">
      <c r="A32" s="545" t="s">
        <v>207</v>
      </c>
      <c r="B32" s="546" t="s">
        <v>241</v>
      </c>
      <c r="C32" s="547" t="s">
        <v>242</v>
      </c>
      <c r="D32" s="548">
        <v>45541</v>
      </c>
      <c r="E32" s="549">
        <v>45544</v>
      </c>
    </row>
    <row r="33" spans="1:11" ht="23.4" customHeight="1">
      <c r="A33" s="496" t="s">
        <v>208</v>
      </c>
      <c r="B33" s="497" t="s">
        <v>243</v>
      </c>
      <c r="C33" s="498" t="s">
        <v>244</v>
      </c>
      <c r="D33" s="499">
        <v>45541</v>
      </c>
      <c r="E33" s="500">
        <v>45544</v>
      </c>
    </row>
    <row r="34" spans="1:11" ht="23.4" customHeight="1">
      <c r="A34" s="535"/>
      <c r="B34" s="536"/>
      <c r="C34" s="537"/>
      <c r="D34" s="538"/>
      <c r="E34" s="539"/>
    </row>
    <row r="35" spans="1:11" s="65" customFormat="1" ht="24" hidden="1" customHeight="1">
      <c r="A35" s="290"/>
      <c r="B35" s="290"/>
      <c r="C35" s="65" t="s">
        <v>184</v>
      </c>
      <c r="D35" s="466" t="s">
        <v>203</v>
      </c>
      <c r="E35" s="466" t="s">
        <v>204</v>
      </c>
    </row>
    <row r="36" spans="1:11" ht="20.25" customHeight="1">
      <c r="A36" s="25"/>
      <c r="B36" s="26"/>
      <c r="C36" s="443" t="s">
        <v>185</v>
      </c>
      <c r="D36" s="465"/>
      <c r="E36" s="465"/>
      <c r="J36" s="77"/>
      <c r="K36" s="77"/>
    </row>
    <row r="37" spans="1:11" ht="20.25" customHeight="1">
      <c r="A37" s="282" t="s">
        <v>186</v>
      </c>
      <c r="B37" s="283">
        <v>32</v>
      </c>
      <c r="C37" s="154"/>
      <c r="D37" s="27"/>
      <c r="E37" s="27"/>
      <c r="J37" s="77"/>
      <c r="K37" s="77"/>
    </row>
    <row r="38" spans="1:11" ht="20.25" customHeight="1">
      <c r="A38" s="179"/>
      <c r="B38" s="268"/>
      <c r="C38" s="154"/>
      <c r="D38" s="27"/>
      <c r="E38" s="27"/>
      <c r="J38" s="77"/>
      <c r="K38" s="77"/>
    </row>
    <row r="39" spans="1:11" ht="20.25" customHeight="1">
      <c r="A39" s="1"/>
      <c r="B39" s="1"/>
      <c r="C39" s="269"/>
      <c r="D39" s="180"/>
      <c r="E39" s="180"/>
      <c r="J39" s="77"/>
      <c r="K39" s="77"/>
    </row>
    <row r="40" spans="1:11">
      <c r="A40" s="155" t="s">
        <v>187</v>
      </c>
      <c r="B40" s="155"/>
      <c r="C40" s="289"/>
      <c r="D40" s="181"/>
      <c r="E40" s="181"/>
    </row>
    <row r="41" spans="1:11">
      <c r="A41" s="767" t="s">
        <v>188</v>
      </c>
      <c r="B41" s="767"/>
      <c r="C41" s="768"/>
      <c r="D41" s="182"/>
      <c r="E41" s="182"/>
    </row>
    <row r="46" spans="1:11">
      <c r="A46" s="1"/>
      <c r="B46" s="1"/>
      <c r="C46" s="1"/>
      <c r="D46" s="1"/>
      <c r="E46" s="1"/>
    </row>
    <row r="47" spans="1:11">
      <c r="A47" s="1"/>
      <c r="B47" s="1"/>
      <c r="C47" s="1"/>
      <c r="D47" s="1"/>
      <c r="E47" s="1"/>
    </row>
    <row r="48" spans="1:11">
      <c r="A48" s="1"/>
      <c r="B48" s="1"/>
      <c r="C48" s="1"/>
      <c r="D48" s="1"/>
      <c r="E48" s="1"/>
    </row>
    <row r="49" s="1" customFormat="1"/>
    <row r="50" s="1" customFormat="1"/>
    <row r="51" s="1" customFormat="1"/>
    <row r="52" s="1" customFormat="1"/>
  </sheetData>
  <autoFilter ref="A1:E34" xr:uid="{00000000-0001-0000-0800-000000000000}"/>
  <mergeCells count="1">
    <mergeCell ref="A41:C41"/>
  </mergeCells>
  <phoneticPr fontId="29"/>
  <printOptions horizontalCentered="1" verticalCentered="1"/>
  <pageMargins left="0.64" right="0.39" top="0.98425196850393704" bottom="0.7" header="0.51181102362204722" footer="0.51181102362204722"/>
  <pageSetup paperSize="9" scale="28" orientation="landscape" horizontalDpi="300" verticalDpi="300" r:id="rId1"/>
  <headerFooter alignWithMargins="0"/>
  <colBreaks count="1" manualBreakCount="1">
    <brk id="5" max="29"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ヘッドライン</vt:lpstr>
      <vt:lpstr>スポンサー公告</vt:lpstr>
      <vt:lpstr>36　ノロウイルス関連情報 </vt:lpstr>
      <vt:lpstr>36  衛生訓話 </vt:lpstr>
      <vt:lpstr>36　食中毒記事等 </vt:lpstr>
      <vt:lpstr>36 海外情報</vt:lpstr>
      <vt:lpstr>36　感染症統計</vt:lpstr>
      <vt:lpstr>35　感染症情報</vt:lpstr>
      <vt:lpstr>36　食品回収</vt:lpstr>
      <vt:lpstr>Sheet1</vt:lpstr>
      <vt:lpstr>36　食品表示</vt:lpstr>
      <vt:lpstr>36  残留農薬など</vt:lpstr>
      <vt:lpstr>'35　感染症情報'!Print_Area</vt:lpstr>
      <vt:lpstr>'36  衛生訓話 '!Print_Area</vt:lpstr>
      <vt:lpstr>'36  残留農薬など'!Print_Area</vt:lpstr>
      <vt:lpstr>'36　ノロウイルス関連情報 '!Print_Area</vt:lpstr>
      <vt:lpstr>'36 海外情報'!Print_Area</vt:lpstr>
      <vt:lpstr>'36　感染症統計'!Print_Area</vt:lpstr>
      <vt:lpstr>'36　食中毒記事等 '!Print_Area</vt:lpstr>
      <vt:lpstr>'36　食品回収'!Print_Area</vt:lpstr>
      <vt:lpstr>'36　食品表示'!Print_Area</vt:lpstr>
      <vt:lpstr>スポンサー公告!Print_Area</vt:lpstr>
      <vt:lpstr>'36　食中毒記事等 '!Print_Titles</vt:lpstr>
      <vt:lpstr>'36　食品表示'!Print_Titles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2017-11-10T10:38:10Z</dcterms:created>
  <dcterms:modified xsi:type="dcterms:W3CDTF">2024-09-15T22:59:03Z</dcterms:modified>
  <cp:category/>
  <cp:contentStatus/>
</cp:coreProperties>
</file>