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hidePivotFieldList="1"/>
  <xr:revisionPtr revIDLastSave="554" documentId="8_{C8CD2F28-BD6D-477D-99AE-C0588A0E4A4D}" xr6:coauthVersionLast="47" xr6:coauthVersionMax="47" xr10:uidLastSave="{1A30DA7C-2D16-4E89-94EC-8B300334B02F}"/>
  <bookViews>
    <workbookView xWindow="-108" yWindow="-108" windowWidth="23256" windowHeight="12456" activeTab="2" xr2:uid="{00000000-000D-0000-FFFF-FFFF00000000}"/>
  </bookViews>
  <sheets>
    <sheet name="スポンサー公告" sheetId="188" r:id="rId1"/>
    <sheet name="ヘッドライン" sheetId="78" state="hidden" r:id="rId2"/>
    <sheet name="30　ノロウイルス関連情報 " sheetId="101" r:id="rId3"/>
    <sheet name="30  衛生訓話" sheetId="187" r:id="rId4"/>
    <sheet name="30　食中毒記事等 " sheetId="29" r:id="rId5"/>
    <sheet name="30 海外情報" sheetId="123" r:id="rId6"/>
    <sheet name="30　感染症統計" sheetId="125" r:id="rId7"/>
    <sheet name="29　感染症情報" sheetId="124" r:id="rId8"/>
    <sheet name="Sheet1" sheetId="170" state="hidden" r:id="rId9"/>
    <sheet name="30　食品回収" sheetId="60" r:id="rId10"/>
    <sheet name="30　食品表示" sheetId="156" r:id="rId11"/>
    <sheet name="30　残留農薬など" sheetId="34" r:id="rId12"/>
  </sheets>
  <definedNames>
    <definedName name="_xlnm._FilterDatabase" localSheetId="2" hidden="1">'30　ノロウイルス関連情報 '!$A$22:$G$75</definedName>
    <definedName name="_xlnm._FilterDatabase" localSheetId="4" hidden="1">'30　食中毒記事等 '!$A$1:$D$1</definedName>
    <definedName name="_xlnm._FilterDatabase" localSheetId="9" hidden="1">'30　食品回収'!$A$1:$E$41</definedName>
    <definedName name="_xlnm._FilterDatabase" localSheetId="10" hidden="1">'30　食品表示'!$A$1:$C$1</definedName>
    <definedName name="_xlnm.Print_Area" localSheetId="7">'29　感染症情報'!$A$1:$D$33</definedName>
    <definedName name="_xlnm.Print_Area" localSheetId="3">'30  衛生訓話'!$A$1:$M$27</definedName>
    <definedName name="_xlnm.Print_Area" localSheetId="2">'30　ノロウイルス関連情報 '!$A$1:$N$84</definedName>
    <definedName name="_xlnm.Print_Area" localSheetId="5">'30 海外情報'!$A$1:$C$40</definedName>
    <definedName name="_xlnm.Print_Area" localSheetId="6">'30　感染症統計'!$A$1:$AC$38</definedName>
    <definedName name="_xlnm.Print_Area" localSheetId="11">'30　残留農薬など'!$A$1:$N$15</definedName>
    <definedName name="_xlnm.Print_Area" localSheetId="4">'30　食中毒記事等 '!$A$1:$D$37</definedName>
    <definedName name="_xlnm.Print_Area" localSheetId="9">'30　食品回収'!$A$1:$E$48</definedName>
    <definedName name="_xlnm.Print_Area" localSheetId="10">'30　食品表示'!$A$1:$C$23</definedName>
    <definedName name="_xlnm.Print_Area" localSheetId="0">スポンサー公告!$A$1:$Z$22</definedName>
    <definedName name="_xlnm.Print_Titles" localSheetId="4">'30　食中毒記事等 '!$1:$1</definedName>
    <definedName name="_xlnm.Print_Titles" localSheetId="10">'30　食品表示'!$1:$1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N12" i="170"/>
  <c r="B17" i="78" l="1"/>
  <c r="B16" i="78" l="1"/>
  <c r="B15" i="78"/>
  <c r="D1" i="124" l="1"/>
  <c r="H4" i="125"/>
  <c r="M3" i="170" l="1"/>
  <c r="U4" i="125" l="1"/>
  <c r="V4" i="125"/>
  <c r="O19" i="170" l="1"/>
  <c r="P19" i="170"/>
  <c r="Q19" i="170"/>
  <c r="R19" i="170"/>
  <c r="S19" i="170"/>
  <c r="N19" i="170"/>
  <c r="O12" i="170"/>
  <c r="P12" i="170"/>
  <c r="Q12" i="170"/>
  <c r="R12" i="170"/>
  <c r="S12" i="170"/>
  <c r="R24" i="170" l="1"/>
  <c r="P24" i="170"/>
  <c r="O24" i="170"/>
  <c r="S24" i="170"/>
  <c r="Q24" i="170"/>
  <c r="N24" i="170"/>
  <c r="B14" i="78"/>
  <c r="B12" i="78"/>
  <c r="G4" i="170" l="1"/>
  <c r="E4" i="170"/>
  <c r="J4" i="170"/>
  <c r="F4" i="170"/>
  <c r="D4" i="170"/>
  <c r="I4" i="170"/>
  <c r="H4" i="170"/>
  <c r="T4" i="125"/>
  <c r="B10" i="78" l="1"/>
  <c r="D4" i="125" l="1"/>
  <c r="G44" i="101" l="1"/>
  <c r="B44" i="101" s="1"/>
  <c r="G73"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Q4" i="125" l="1"/>
  <c r="B4" i="125"/>
  <c r="N8" i="125" l="1"/>
  <c r="AC8" i="125"/>
  <c r="B11" i="78" l="1"/>
  <c r="G23" i="101" l="1"/>
  <c r="G24" i="101"/>
  <c r="N9" i="125" l="1"/>
  <c r="N10" i="125"/>
  <c r="Y4" i="125" l="1"/>
  <c r="Z4" i="125"/>
  <c r="K4" i="125"/>
  <c r="B13" i="78" l="1"/>
  <c r="G11" i="78" l="1"/>
  <c r="F4" i="125" l="1"/>
  <c r="E4" i="125"/>
  <c r="N71" i="101" l="1"/>
  <c r="M71" i="101"/>
  <c r="G74" i="101" l="1"/>
  <c r="B24" i="101" l="1"/>
  <c r="R4" i="125" l="1"/>
  <c r="S4" i="125"/>
  <c r="W4" i="125"/>
  <c r="X4" i="125"/>
  <c r="AA4" i="125"/>
  <c r="AB4" i="125"/>
  <c r="C4" i="125"/>
  <c r="G4" i="125"/>
  <c r="I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<sst xmlns="http://schemas.openxmlformats.org/spreadsheetml/2006/main" count="658" uniqueCount="453">
  <si>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</si>
  <si>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</si>
  <si>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</si>
  <si>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</si>
  <si>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</si>
  <si>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</si>
  <si>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</si>
  <si>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</si>
  <si>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</si>
  <si>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</si>
  <si>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</si>
  <si>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</si>
  <si>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</si>
  <si>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</si>
  <si>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</si>
  <si>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</si>
  <si>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</si>
  <si>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</si>
  <si>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</si>
  <si>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</si>
  <si>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</si>
  <si>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</si>
  <si>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</si>
  <si>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</si>
  <si>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</si>
  <si>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</si>
  <si>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</si>
  <si>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</si>
  <si>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</si>
  <si>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</si>
  <si>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</si>
  <si>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</si>
  <si>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</si>
  <si>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</si>
  <si>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</si>
  <si>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</si>
  <si>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</si>
  <si>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</si>
  <si>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</si>
  <si>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</si>
  <si>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</si>
  <si>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</si>
  <si>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</si>
  <si>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</si>
  <si>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</si>
  <si>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</si>
  <si>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</si>
  <si>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</si>
  <si>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</si>
  <si>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</si>
  <si>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</si>
  <si>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★数年間で1番目に高い比率でノロウイルス継続</t>
    <rPh sb="1" eb="4">
      <t>スウネンカン</t>
    </rPh>
    <rPh sb="6" eb="8">
      <t>バンメ</t>
    </rPh>
    <rPh sb="9" eb="10">
      <t>タカ</t>
    </rPh>
    <rPh sb="11" eb="13">
      <t>ヒリツ</t>
    </rPh>
    <rPh sb="20" eb="22">
      <t>ケイゾク</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</si>
  <si>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</si>
  <si>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</si>
  <si>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</si>
  <si>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</si>
  <si>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</si>
  <si>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</si>
  <si>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</si>
  <si>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</si>
  <si>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</si>
  <si>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</si>
  <si>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</si>
  <si>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</si>
  <si>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</si>
  <si>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</si>
  <si>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</si>
  <si>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</si>
  <si>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</si>
  <si>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</si>
  <si>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</si>
  <si>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</si>
  <si>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</si>
  <si>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</si>
  <si>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</si>
  <si>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</si>
  <si>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</si>
  <si>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</si>
  <si>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</si>
  <si>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</si>
  <si>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</si>
  <si>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</si>
  <si>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</si>
  <si>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</si>
  <si>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</si>
  <si>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</si>
  <si>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</si>
  <si>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</si>
  <si>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</si>
  <si>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</si>
  <si>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</si>
  <si>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</si>
  <si>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</si>
  <si>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</si>
  <si>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</si>
  <si>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</si>
  <si>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</si>
  <si>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</si>
  <si>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</si>
  <si>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</si>
  <si>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</si>
  <si>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</si>
  <si>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</si>
  <si>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</si>
  <si>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</si>
  <si>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</si>
  <si>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</si>
  <si>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</si>
  <si>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</si>
  <si>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</si>
  <si>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</si>
  <si>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</si>
  <si>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</si>
  <si>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</si>
  <si>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</si>
  <si>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</si>
  <si>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</si>
  <si>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</si>
  <si>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</si>
  <si>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</si>
  <si>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</si>
  <si>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</si>
  <si>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</si>
  <si>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</si>
  <si>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</si>
  <si>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</si>
  <si>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　↓　職場の先輩は以下のことを理解して　わかり易く　指導しましょう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</si>
  <si>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</si>
  <si>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</si>
  <si>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</si>
  <si>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</si>
  <si>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</si>
  <si>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</si>
  <si>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</si>
  <si>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</si>
  <si>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</si>
  <si>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</si>
  <si>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</si>
  <si>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</si>
  <si>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</si>
  <si>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</si>
  <si>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</si>
  <si>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 xml:space="preserve">腸チフス　
</t>
    <rPh sb="0" eb="1">
      <t>チョウ</t>
    </rPh>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</si>
  <si>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</si>
  <si>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</si>
  <si>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</si>
  <si>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</si>
  <si>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</si>
  <si>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※2024年 第24週（6/10～6/16） 現在</t>
    <rPh sb="5" eb="6">
      <t>ネン</t>
    </rPh>
    <rPh sb="7" eb="8">
      <t>ダイ</t>
    </rPh>
    <rPh sb="10" eb="11">
      <t>シュウ</t>
    </rPh>
    <rPh sb="23" eb="25">
      <t>ゲンザイ</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</si>
  <si>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</si>
  <si>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</si>
  <si>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</si>
  <si>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</si>
  <si>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</si>
  <si>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</si>
  <si>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</si>
  <si>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</si>
  <si>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</si>
  <si>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</si>
  <si>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</si>
  <si>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</si>
  <si>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</si>
  <si>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</si>
  <si>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</si>
  <si>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</si>
  <si>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</si>
  <si>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</si>
  <si>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</si>
  <si>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</si>
  <si>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</si>
  <si>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</si>
  <si>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</si>
  <si>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</si>
  <si>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</si>
  <si>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</si>
  <si>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</si>
  <si>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</si>
  <si>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</si>
  <si>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</si>
  <si>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</si>
  <si>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</si>
  <si>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</si>
  <si>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</si>
  <si>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</si>
  <si>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コロナ渦以前並み</t>
    <rPh sb="3" eb="4">
      <t>ウズ</t>
    </rPh>
    <rPh sb="4" eb="6">
      <t>イゼン</t>
    </rPh>
    <rPh sb="6" eb="7">
      <t>ナ</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</si>
  <si>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</si>
  <si>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</si>
  <si>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</si>
  <si>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食品表示
 (7/22-7/28)</t>
    <rPh sb="0" eb="2">
      <t>ショクヒン</t>
    </rPh>
    <rPh sb="2" eb="4">
      <t>ヒョウジ</t>
    </rPh>
    <phoneticPr fontId="5"/>
  </si>
  <si>
    <t>発表</t>
    <rPh sb="0" eb="2">
      <t>ハッピョウ</t>
    </rPh>
    <phoneticPr fontId="5"/>
  </si>
  <si>
    <t>掲載日</t>
    <rPh sb="0" eb="3">
      <t>ケイサイビ</t>
    </rPh>
    <phoneticPr fontId="5"/>
  </si>
  <si>
    <t>回収</t>
  </si>
  <si>
    <t>回収＆返金</t>
  </si>
  <si>
    <t>ユニバース</t>
  </si>
  <si>
    <t>イオンリテール</t>
  </si>
  <si>
    <t>オーサワジャパン...</t>
  </si>
  <si>
    <t>回収＆返金/交換</t>
  </si>
  <si>
    <t>ウオロク</t>
  </si>
  <si>
    <t>回収＆交換</t>
  </si>
  <si>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</si>
  <si>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</si>
  <si>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</si>
  <si>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</si>
  <si>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</si>
  <si>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</si>
  <si>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</si>
  <si>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</si>
  <si>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</si>
  <si>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</si>
  <si>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</si>
  <si>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</si>
  <si>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</si>
  <si>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</si>
  <si>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</si>
  <si>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</si>
  <si>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</si>
  <si>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</si>
  <si>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2024年第28週</t>
    <rPh sb="4" eb="5">
      <t>ネン</t>
    </rPh>
    <rPh sb="5" eb="6">
      <t>ダイ</t>
    </rPh>
    <rPh sb="8" eb="9">
      <t>シュウ</t>
    </rPh>
    <phoneticPr fontId="84"/>
  </si>
  <si>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</si>
  <si>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</si>
  <si>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 xml:space="preserve"> GⅡ　29週　0例</t>
    <rPh sb="6" eb="7">
      <t>シュウ</t>
    </rPh>
    <phoneticPr fontId="5"/>
  </si>
  <si>
    <t xml:space="preserve"> GⅡ　30週　0例</t>
    <rPh sb="9" eb="10">
      <t>レイ</t>
    </rPh>
    <phoneticPr fontId="5"/>
  </si>
  <si>
    <t>今週のニュース（Noroｖｉｒｕｓ） (7/29-8/4)</t>
    <rPh sb="0" eb="2">
      <t>コンシュウ</t>
    </rPh>
    <phoneticPr fontId="5"/>
  </si>
  <si>
    <t>2024/29週</t>
    <phoneticPr fontId="84"/>
  </si>
  <si>
    <t>2024/30週</t>
  </si>
  <si>
    <t>福岡市によりますと、先月２３日（火）福岡市西区の保育所から「先月２２日と翌日、嘔吐していた園児２人からノロウイルスが検出された」という内容の報告がありました。
報告を受けて市が感染拡大防止の指導を実施しましたが、今月２日までに０歳から４歳までの園児あわせて１２人が嘔吐や下痢などの症状を訴え、このうち７人からノロウイルスが検出されました。</t>
    <phoneticPr fontId="84"/>
  </si>
  <si>
    <t>九州朝日放送</t>
    <phoneticPr fontId="84"/>
  </si>
  <si>
    <t xml:space="preserve"> 令和６年７月２５日（木），函館市内の保育所から，嘔吐，下痢の症状を呈している園児および職員が複数名発生している旨，市立函館保健所に通報があった。
函館市内の保育所で，７月１６日（火）頃から７月３１日（水）にかけて園児および職員２１名が，嘔吐，下痢等の症状を呈し，そのうち１０名からノロウイルスが検出された。</t>
    <phoneticPr fontId="84"/>
  </si>
  <si>
    <t>市立函館保健所長公表</t>
    <rPh sb="8" eb="10">
      <t>コウヒョウ</t>
    </rPh>
    <phoneticPr fontId="84"/>
  </si>
  <si>
    <t>食中毒情報 (7/29-8/4)</t>
    <rPh sb="0" eb="3">
      <t>ショクチュウドク</t>
    </rPh>
    <rPh sb="3" eb="5">
      <t>ジョウホウ</t>
    </rPh>
    <phoneticPr fontId="5"/>
  </si>
  <si>
    <t>海外情報 (7/29-8/4)</t>
    <rPh sb="0" eb="4">
      <t>カイガイジョウホウ</t>
    </rPh>
    <phoneticPr fontId="5"/>
  </si>
  <si>
    <t>業者
 (7/29-8/4)</t>
    <rPh sb="0" eb="2">
      <t>ギョウシャ</t>
    </rPh>
    <phoneticPr fontId="5"/>
  </si>
  <si>
    <t>千成亭風土</t>
  </si>
  <si>
    <t>平田店 手造りウインナーグラタン 一部カビ発生の恐れ</t>
  </si>
  <si>
    <t>林隆三商店</t>
  </si>
  <si>
    <t>おきゅうと 一部消費期限誤表示</t>
  </si>
  <si>
    <t>有楽製菓</t>
  </si>
  <si>
    <t>ブラックサンダーカップアイス 一部大腸菌群陽性コメントあり</t>
  </si>
  <si>
    <t>壮関</t>
  </si>
  <si>
    <t>こどもと食べるほしいも 一部カビ発生の恐れ</t>
  </si>
  <si>
    <t>イシメン</t>
  </si>
  <si>
    <t>焼きそば 一部異臭,べたつきの恐れ</t>
  </si>
  <si>
    <t>シュリンプフライ 一部特定原材料(小麦,卵)表示欠落</t>
  </si>
  <si>
    <t>生活協同組合コー...</t>
  </si>
  <si>
    <t>ご近所とまと 一部残留農薬基準超過</t>
  </si>
  <si>
    <t>日清製粉ウェルナ...</t>
  </si>
  <si>
    <t>マ・マー大盛りスパゲティ和風たらこ 一部解凍で品質変化</t>
  </si>
  <si>
    <t>列1</t>
    <phoneticPr fontId="29"/>
  </si>
  <si>
    <t>列2</t>
    <phoneticPr fontId="29"/>
  </si>
  <si>
    <t>マックスバリュ関...</t>
  </si>
  <si>
    <t>巴屋</t>
  </si>
  <si>
    <t>チーナ・ジャパン...</t>
  </si>
  <si>
    <t>綿半パートナーズ...</t>
  </si>
  <si>
    <t>やまじょう</t>
  </si>
  <si>
    <t>オーバーシーズ</t>
  </si>
  <si>
    <t>三河庄</t>
  </si>
  <si>
    <t>山崎製パン</t>
  </si>
  <si>
    <t>オーカワパン</t>
  </si>
  <si>
    <t>フレスタ</t>
  </si>
  <si>
    <t>高野屋貞広</t>
  </si>
  <si>
    <t>ＭＯＫＵ</t>
  </si>
  <si>
    <t>朝日</t>
  </si>
  <si>
    <t>サンシャインチェ...</t>
  </si>
  <si>
    <t>志岐蒲鉾本店</t>
  </si>
  <si>
    <t>志岐の海鮮しゅうまい 一部賞味期限誤表示</t>
  </si>
  <si>
    <t>馬場音一商店</t>
  </si>
  <si>
    <t>食べるにんにくラー油 一部真空不良の疑い</t>
  </si>
  <si>
    <t>カネシマ</t>
  </si>
  <si>
    <t>素材そのままおいしいキムチ 一部アレルギー表示欠落</t>
  </si>
  <si>
    <t>国産小麦の生食パン1/2 一部消費期限誤表示</t>
  </si>
  <si>
    <t>カノー</t>
  </si>
  <si>
    <t>アプロの名物巻き 一部ラベル誤貼付でアレルギー表示欠落</t>
  </si>
  <si>
    <t>たなか</t>
  </si>
  <si>
    <t>氷見牛ホルモンうまい臓 一部大腸菌汚染の恐れ</t>
  </si>
  <si>
    <t>イオン</t>
  </si>
  <si>
    <t>いぶりがっこチーズサンド 一部アレルゲン表示欠落</t>
  </si>
  <si>
    <t>安岡蒲鉾店</t>
  </si>
  <si>
    <t>福岡三越店 宇和島じゃこ天 賞味期限誤表示</t>
  </si>
  <si>
    <t>オギノ</t>
  </si>
  <si>
    <t>城東店 ヒレカツ重他 一部アレルゲン表示欠落</t>
  </si>
  <si>
    <t>宮城商店</t>
  </si>
  <si>
    <t>野沢菜なめ茸 一部賞味期限表示欠落</t>
  </si>
  <si>
    <t>ぎゅーとら</t>
  </si>
  <si>
    <t>蔵持店 沖縄産洗いもずく 一部消費期限誤表示</t>
  </si>
  <si>
    <t>林氏国際</t>
  </si>
  <si>
    <t>スナップエンドウ 一部残留農薬基準超過</t>
  </si>
  <si>
    <t>ベイシア</t>
  </si>
  <si>
    <t>新里店 キンパ風太巻(国産米) 一部特定原材料表示欠落</t>
  </si>
  <si>
    <t>オーサワなたね(缶) 一部ラベル誤貼付でアレルギー表示欠落</t>
  </si>
  <si>
    <t>辰巳台店 たっぷりコーンとチーズのパン 一部ラベル誤貼付で(りんご)表示欠落</t>
  </si>
  <si>
    <t>餡入りアイスもなか あんバター風味 一部(小豆)表示欠落</t>
  </si>
  <si>
    <t>メープルシロップミニショートブレッドクッキー 一部賞味期限印字不良</t>
  </si>
  <si>
    <t>長池店 自家製漬魚ごま醤油漬 わらさ 一部消費期限誤表記</t>
  </si>
  <si>
    <t>刻みみぶな 一部賞味期限誤表記</t>
  </si>
  <si>
    <t>カリフォルニアサン 太陽のプルーン 一部異物混入(金属片)の恐れコメントあり</t>
  </si>
  <si>
    <t>善光寺ぷりん 胡麻 一部異物混入(ガラス破片)の恐れコメントあり</t>
  </si>
  <si>
    <t>ダブルソフト(ノンスライス) 一部消費期限誤印字</t>
  </si>
  <si>
    <t>コーヒーサンド他 一部消費期限誤表示</t>
  </si>
  <si>
    <t>乙まんじゅう 一部賞味期限切れ販売</t>
  </si>
  <si>
    <t>三種のフランクセット 一部アレルギー(小麦)表示欠落</t>
  </si>
  <si>
    <t>貴船のせせらぎ 一部賞味期限誤表示</t>
  </si>
  <si>
    <t>甘酒スムージー 清涼飲料水製造業不所持で販売</t>
  </si>
  <si>
    <t>BIO-RAL 有機スパゲッティ 一部異物(昆虫)混入の恐れ</t>
  </si>
  <si>
    <t>オーサワのべジ冷し中華 一部カビ発生の恐れ</t>
  </si>
  <si>
    <t>北海道牛乳のクリームドーナツ 一部アレルギー表示欠落</t>
  </si>
  <si>
    <t>　上位2種目(賞味期限・アレルギー表記ミス)で全体の　(61%)</t>
    <rPh sb="1" eb="3">
      <t>ジョウイ</t>
    </rPh>
    <rPh sb="4" eb="6">
      <t>シュモク</t>
    </rPh>
    <rPh sb="7" eb="11">
      <t>ショウミキゲン</t>
    </rPh>
    <rPh sb="17" eb="19">
      <t>ヒョウキ</t>
    </rPh>
    <rPh sb="23" eb="25">
      <t>ゼンタイ</t>
    </rPh>
    <phoneticPr fontId="5"/>
  </si>
  <si>
    <t>例年並み</t>
    <rPh sb="0" eb="3">
      <t>レイネンナ</t>
    </rPh>
    <phoneticPr fontId="84"/>
  </si>
  <si>
    <t>※2024年 第30週（7/22～7/28） 現在</t>
    <phoneticPr fontId="5"/>
  </si>
  <si>
    <t>2024年第29週（7月15日〜7月21日）</t>
    <phoneticPr fontId="84"/>
  </si>
  <si>
    <t>結核例　199例</t>
    <rPh sb="7" eb="8">
      <t>レイ</t>
    </rPh>
    <phoneticPr fontId="5"/>
  </si>
  <si>
    <t>細菌性赤痢2例 菌種：S. sonnei（D群）2例＿感染地域：‌インドネシア1例、メキシコ/米国1例</t>
    <rPh sb="0" eb="3">
      <t>サイキンセイ</t>
    </rPh>
    <rPh sb="3" eb="5">
      <t>セキリ</t>
    </rPh>
    <rPh sb="6" eb="7">
      <t>レイ</t>
    </rPh>
    <rPh sb="8" eb="9">
      <t>キン</t>
    </rPh>
    <rPh sb="9" eb="10">
      <t>タネ</t>
    </rPh>
    <rPh sb="22" eb="23">
      <t>グン</t>
    </rPh>
    <rPh sb="25" eb="26">
      <t>レイ</t>
    </rPh>
    <rPh sb="27" eb="29">
      <t>カンセン</t>
    </rPh>
    <rPh sb="29" eb="31">
      <t>チイキ</t>
    </rPh>
    <rPh sb="40" eb="41">
      <t>レイ</t>
    </rPh>
    <rPh sb="47" eb="49">
      <t>ベイコク</t>
    </rPh>
    <rPh sb="50" eb="51">
      <t>レイ</t>
    </rPh>
    <phoneticPr fontId="84"/>
  </si>
  <si>
    <t xml:space="preserve">腸管出血性大腸菌感染症101例（有症者61例、うちHUS 1例）
感染地域：国内69例、韓国4例、国内・国外不明28例
国内の感染地域：‌東京都9例、大阪府6例、愛知県5例、愛媛県
5例、岩手県4例、群馬県4例、長崎県4例、兵
庫県3例、宮城県2例、神奈川県2例、長野県
2例、京都府2例、岡山県2例、福岡県2例、大
分県2例、北海道1例、栃木県1例、千葉県1例、
石川県1例、岐阜県1例、滋賀県1例、島根県
1例、広島県1例、沖縄県1例、国内（都道府県
不明）6例
</t>
    <phoneticPr fontId="84"/>
  </si>
  <si>
    <t>年齢群：‌1歳（4例）、2歳（1例）、3歳（3例）、5歳（1例）、6歳（2例）、7歳（2例）、　　　　9歳（2例）、10代（13例）、20代（24例）、30代（15例）、40代（8例）、50代（13例）、　　60代（6例）、70代（4例）、80代（3例）</t>
    <phoneticPr fontId="84"/>
  </si>
  <si>
    <t>血清群・毒素型：‌O157 VT1・VT2（30例）、O157 VT2（11例）、O26 VT1（11例）、O103 VT1（7例）、O26VT2（6例）、
O157 VT1（3例）、O111 VT1（2例）、O111 VT1・VT2（2例）、O121 VT2‌（2例）、O115 VT2（1例）、O124 VT2（1例）、
O145 VT1（1例）、O146 VT1（1例）、O146VT2（1例）、O55 VT1（1例）、O6 VT2（1例）、O91 VT1（1例）、その他・不明（19例）
累積報告数：1,370例（有症者820例、うちHUS 25例．死亡なし）</t>
    <phoneticPr fontId="84"/>
  </si>
  <si>
    <t>E型肝炎9例
感染地域（感染源）：‌北海道1例（不明）、茨城県1例（不明）、埼玉県1例（不明）、　東京都1例（不明）、国内（都道府県不明）1例（豚肉）、国内・国外不明4例
（半生の豚レバー1例、不明3例）
A型肝炎2例 感染地域：東京都1例、バングラデシュ1例</t>
    <phoneticPr fontId="84"/>
  </si>
  <si>
    <t>レジオネラ症51例（肺炎型49例、ポンティアック熱型1例、無症状病原体保有者1例）
感染地域：東京都6例、茨城県4例、千葉県4例、秋田県2例、山形県2例、栃木県2例、徳島県2例、北海道1例、群馬県1例、
神奈川県1例、新潟県1例、山梨県1例、長野県1例、岐阜県1例、静岡県1例、愛知県1例、三重県1例、和歌山県1例、島根県1例、 広島県1例、山口県1例、福岡県1例、佐賀県1例、長崎県1例、熊本県1例、国内（都道府県不明）8例、国内・国外不明3例
年齢群：30代（2例）、40代（3例）、50代（6例）、60代（18例）、70代（11例）、80代（10例）、90代以上（1例） 累積報告数：1,137例</t>
    <phoneticPr fontId="84"/>
  </si>
  <si>
    <t>アメーバ赤痢5例（腸管アメーバ症5例）
感染地域：‌東京都2例、千葉県1例、東京都/インドネシア1例、国内・国外不明1例
感染経路：‌性的接触2例（異性間1例、同性間1例）、経口感染/性的
接触（同性間）1例、その他・不明2例
ウイルス性肝炎5例 B型肝炎ウイルス4例＿感染経路：‌性的接触3例（異性間2例、同性間1例）、その他・不明1例
C型肝炎ウイルス1例＿感染経路：性的接触（同性間）</t>
    <phoneticPr fontId="84"/>
  </si>
  <si>
    <t>2024年第29週</t>
    <rPh sb="4" eb="5">
      <t>ネン</t>
    </rPh>
    <rPh sb="5" eb="6">
      <t>ダイ</t>
    </rPh>
    <rPh sb="8" eb="9">
      <t>シュウ</t>
    </rPh>
    <phoneticPr fontId="84"/>
  </si>
  <si>
    <r>
      <t xml:space="preserve">対前週
</t>
    </r>
    <r>
      <rPr>
        <b/>
        <sz val="14"/>
        <color rgb="FFFF0000"/>
        <rFont val="ＭＳ Ｐゴシック"/>
        <family val="3"/>
        <charset val="128"/>
      </rPr>
      <t>インフルエンザ 　     　    11%   増加</t>
    </r>
    <r>
      <rPr>
        <b/>
        <sz val="11"/>
        <color rgb="FF0070C0"/>
        <rFont val="ＭＳ Ｐゴシック"/>
        <family val="3"/>
        <charset val="128"/>
      </rPr>
      <t xml:space="preserve">
</t>
    </r>
    <r>
      <rPr>
        <b/>
        <sz val="14"/>
        <color rgb="FFFF0000"/>
        <rFont val="ＭＳ Ｐゴシック"/>
        <family val="3"/>
        <charset val="128"/>
      </rPr>
      <t>新型コロナウイルス        18% 　増加</t>
    </r>
    <rPh sb="0" eb="3">
      <t>タイゼンシュウゾウカ</t>
    </rPh>
    <rPh sb="29" eb="31">
      <t>ゾウカ</t>
    </rPh>
    <rPh sb="54" eb="56">
      <t>ゾウカ</t>
    </rPh>
    <phoneticPr fontId="84"/>
  </si>
  <si>
    <t>壬生町の飲食店　９人が食中毒の症状　全員快方に向かう</t>
    <phoneticPr fontId="15"/>
  </si>
  <si>
    <t>栃木県は8月2日、壬生町の飲食店で食中毒が発生したと発表しました。
県によりますと先月（７月）３０日、県西健康福祉センターに「先月２６日に壬生町内の飲食店を利用して体調不良になった」と連絡があり、調査をしたところ、この飲食店で食事をした１１人のうち９人が下痢や発熱などの症状を訴えていることが分かったということです。
発症した人は全員が快方に向かっています。</t>
    <phoneticPr fontId="15"/>
  </si>
  <si>
    <t>栃木県</t>
    <rPh sb="0" eb="3">
      <t>トチギケン</t>
    </rPh>
    <phoneticPr fontId="15"/>
  </si>
  <si>
    <t>https://topics.smt.docomo.ne.jp/article/tochigitv/region/tochigitv-20240803-1021-00001621</t>
    <phoneticPr fontId="15"/>
  </si>
  <si>
    <t>とちぎテレビ</t>
    <phoneticPr fontId="15"/>
  </si>
  <si>
    <t xml:space="preserve">	宮城・名取「ゆりあげ食彩館」で食中毒 マグロの刺し身からアニサキス </t>
    <phoneticPr fontId="15"/>
  </si>
  <si>
    <t>宮城県</t>
    <rPh sb="0" eb="3">
      <t>ミヤギケン</t>
    </rPh>
    <phoneticPr fontId="15"/>
  </si>
  <si>
    <t>宮城県は１日、名取市閖上中央２丁目の「フーズガーデンゆりあげ食彩館」で買ったマグロの刺し身を食べた４０代の男性が、寄生虫アニサキスによる食中毒を発症したと発表した。　男性は２９日午後７時ごろに刺し身を食べた。３０日午前２時ごろに吐き気や腹痛の症状を訴え、名取市内の医療機関を受診した。現在は快方に向かっている。県はゆりあげ食彩館を１日の１日間、生鮮魚介類の生食用提供の停止処分とした。</t>
    <phoneticPr fontId="15"/>
  </si>
  <si>
    <t>https://news.yahoo.co.jp/articles/32bcc6e9feefddc5e578065ecbaf920e7f7b4861</t>
    <phoneticPr fontId="15"/>
  </si>
  <si>
    <t>河北新報</t>
    <rPh sb="0" eb="2">
      <t>カホク</t>
    </rPh>
    <rPh sb="2" eb="4">
      <t>シンポウ</t>
    </rPh>
    <phoneticPr fontId="15"/>
  </si>
  <si>
    <t>北見市の飲食店で食中毒　１０人が下痢や腹痛　カンピロバクターを検出</t>
    <phoneticPr fontId="15"/>
  </si>
  <si>
    <t>北見市の飲食店で１０人が下痢や腹痛などの症状を訴えました。保健所は鶏肉などに潜伏するカンピロバクターによる集団食中毒と断定しました。
　道によりますと北見市の飲食店「然ること乍ら」で先月１８日から２０日にかけて利用した１０人が下痢や腹痛などの症状を訴えました。１人は入院していましたが全員回復に向かっています。北見保健所が調べたところうち６人からカンピロバクターが検出されました。保健所はこの店を２日まで営業停止にして消毒などを指示しました。カンピロバクターは鶏肉を原因とするものが多く、少ない菌でも発症するおそれがあり、道などは十分加熱するよう呼び掛けています。</t>
    <phoneticPr fontId="15"/>
  </si>
  <si>
    <t>https://www.htb.co.jp/news/archives_27430.html</t>
    <phoneticPr fontId="15"/>
  </si>
  <si>
    <t>北海道</t>
    <rPh sb="0" eb="3">
      <t>ホッカイドウ</t>
    </rPh>
    <phoneticPr fontId="15"/>
  </si>
  <si>
    <t>北海道ニュース</t>
    <rPh sb="0" eb="3">
      <t>ホッカイドウ</t>
    </rPh>
    <phoneticPr fontId="15"/>
  </si>
  <si>
    <t xml:space="preserve">ユウガオによる食中毒の発生について - 山形県 
</t>
    <phoneticPr fontId="15"/>
  </si>
  <si>
    <t xml:space="preserve">山形県 </t>
    <phoneticPr fontId="15"/>
  </si>
  <si>
    <t>令和６年８月１日（木）、西川町内の医療機関から食中毒症状を呈している患者１名を診断した旨の連絡が村山保健所にあり、調査の結果、ユウガオを食べたことによる食中毒と断定しました。なお、患者は快方に向かっています。
１ 調査結果
摂食日時 令和６年７月 30 日（火） 午後７時頃
摂食者数 １家族２名
発生日時 令和６年７月 30 日（火） 午後７時 30 分頃
患 者 数
１家族２名（80 代男性１名、70 代女性１名）
患者住所 寒河江市受診者数 １名 入院患者 ０名　　　症 状 嘔吐、下痢　　　
原因食品 ユウガオと挽肉のめんんつゆの煮付け 病因物質 植物性自然毒（ユウガオ）
原 因 患者宅の畑で栽培したユウガオを煮付けに調理し、喫食したところ食
中毒症状を呈したもの。</t>
    <phoneticPr fontId="15"/>
  </si>
  <si>
    <t>食 品 安 全 衛 生 課</t>
    <phoneticPr fontId="15"/>
  </si>
  <si>
    <t>https://www.pref.yamagata.jp/documents/41696/20240730_yuugao.pdf</t>
    <phoneticPr fontId="15"/>
  </si>
  <si>
    <t>神戸の飲食店で食中毒、11人が下痢や発熱　コース料理食べ症状訴え</t>
    <phoneticPr fontId="15"/>
  </si>
  <si>
    <t>神戸市は１日、飲食店「土佐清水ワールド　生けすセンター」（同市中央区北長狭通１）で、食事をした同市や大阪市などの２０～５０代の男女１１人が下痢や腹痛、発熱の症状を訴えたと発表した。いずれも軽症で、快方に向かっているという。　神戸市は食中毒と判断し、同店に３日まで３日間の営業停止を命じた。　市によると、症状を訴えた客はいずれも７月２５日に来店し、カツオのわら焼きや、小エビの唐揚げ、ホタテの浜焼きなどを使ったコース料理を食べたという。</t>
    <phoneticPr fontId="15"/>
  </si>
  <si>
    <t>兵庫県</t>
    <rPh sb="0" eb="3">
      <t>ヒョウゴケン</t>
    </rPh>
    <phoneticPr fontId="15"/>
  </si>
  <si>
    <t>神戸新聞</t>
    <rPh sb="0" eb="4">
      <t>コウベシンブン</t>
    </rPh>
    <phoneticPr fontId="15"/>
  </si>
  <si>
    <t>https://www.kobe-np.co.jp/news/jiken/202408/0017956219.shtml</t>
    <phoneticPr fontId="15"/>
  </si>
  <si>
    <t xml:space="preserve">中国：食中毒防止で抗生物質混入、江蘇ホテルに行政処分 </t>
    <phoneticPr fontId="15"/>
  </si>
  <si>
    <t>江蘇省南通市のホテルで、集団食中毒事故を防ぐために、料理の中に殺菌性の抗生物質を混入していたことが内部通報により発覚した。市場監督管理部門が行政処分を下し、同ホテルに118万人民元（約2400万円）…</t>
    <phoneticPr fontId="15"/>
  </si>
  <si>
    <t>https://ashu-chinastatistics.com/news/107627-411065219610</t>
    <phoneticPr fontId="15"/>
  </si>
  <si>
    <t>中国</t>
    <rPh sb="0" eb="2">
      <t>チュウゴク</t>
    </rPh>
    <phoneticPr fontId="15"/>
  </si>
  <si>
    <t>中国産業データ</t>
    <rPh sb="0" eb="2">
      <t>チュウゴク</t>
    </rPh>
    <rPh sb="2" eb="4">
      <t>サンギョウ</t>
    </rPh>
    <phoneticPr fontId="15"/>
  </si>
  <si>
    <t xml:space="preserve">ハノイ、結婚式での食中毒の原因を発表 - Vietnam.vn </t>
    <phoneticPr fontId="15"/>
  </si>
  <si>
    <t xml:space="preserve">Vietnam.vn </t>
    <phoneticPr fontId="15"/>
  </si>
  <si>
    <t>ハノイ食品安全衛生局は、トゥオンティン地区ティエンフォンコミューンのトラートカウ村の結婚式でのメタノール（工業用アルコール）中毒の調査と監督の結果が出たと発表した。ハノイ市が食中毒の原因を発表
上記の事件が起こる前に、調査監督チームは猫リンゴに浸したワインのサンプルを2つ採取した（うち1つは結婚式が行われた家族からのサンプルで、残りの1つは結婚式で使用したワインのサンプルをグループ内のXNUMX人に持ち帰った）。の患者）を検査機関に送りました。
ハノイ食品安全衛生局は、トゥオンティン地区ティエンフォンコミューンのトラートカウ村の結婚式でのメタノール（工業用アルコール）中毒の調査と監督の結果が出たと発表した。
テストの結果、上記 2 つのアルコール サンプル中のメタノール含有量が許容閾値の 40 倍を超えていることがわかりました。
さらに、メタノール中毒患者 4 人の血中メタノール濃度は 51mg/dL から 188,8mg/dL の範囲でした。上記の中毒の原因はリンゴを浸したワインでした。上記の事件に関して、ハノイ食品安全衛生局は、地区人民委員会に対し、規定に従って密封されたアルコールを廃棄するよう関連部門に指示するよう勧告するようトゥオンティン地区保健局に要請した。それに加えて、各単位や地域は情報やコミュニケーションを増やし、ワイン生産や取引における食品の安全確保に対する意識と責任を高めるよう人々を指導します。
　「人々は、市場で販売されている浮遊ワイン、ラベルなし、産地不明、無許可、または技術的に認定されていないワインを絶対に使用しません。同時に、当局は消費者に対し、原産地が明確な食品を選択するよう推奨している」とハノイ食品安全衛生局は述べた。
これに先立ち、23月7日、中毒管理センター（バックマイ病院）はメタノール（工業用アルコール）中毒で入院した患者4人を受け入れた。
患者とその家族によると、20月7日午後、上記患者らはNTHさんの家族（トゥオンティン地区ティエンフォンコミューン、トラートカウ村）で結婚パーティーを開き、リンゴ酒を飲んだという。このタイプのワインは、NTH さんの家族が PQT さん（ヴィンフック省ヴィンイェン市）から 30 リットル購入したものです。同日午後18時15分、上記患者4人とD.VCという男性（56歳、ハノイ市タンスアン区在住）は、そのうちの500人の自宅で行われた結婚式のパーティーで残りのアルコールを飲み続けた。グループ。 1.000人当たりの摂取量はXNUMXml～XNUMXml程度です。その後、患者には倦怠感、めまい、頭痛などの症状が現れ、家族によって治療のため病院に運ばれた。
D.VCさん（56歳）は、21月7日の夜に帰宅して就寝。 22月7日の朝、患者は起床し、シャワーを浴び、食事をし、自宅で生活しました。同じ朝、患者は腹痛を感じ、2回吐血した。 23月7日朝、患者は原因不明で死亡した。</t>
    <phoneticPr fontId="15"/>
  </si>
  <si>
    <t>https://www.vietnam.vn/ja/ha-noi-cong-bo-nguyen-nhan-ngo-doc-thuc-pham-tai-dam-cuoi/</t>
    <phoneticPr fontId="15"/>
  </si>
  <si>
    <t>ベトナム</t>
    <phoneticPr fontId="15"/>
  </si>
  <si>
    <t>飲食店でカンピロバクターによる食中毒　レバーの加熱不足が原因か　今年５件目でカンピロバクターは初</t>
    <phoneticPr fontId="15"/>
  </si>
  <si>
    <t>山形県村山市の焼き鳥などを提供する店で食事をした人が体調不良を起こし、カンピロバクターによる食中毒と断定されました。
県によりますと、今月２０日の午後６時半ごろに村山市の飲食店で食事をした６人のうち、３０代から５０代の男性４人が、２日後に下痢や発熱などの症状を訴えたということです。保健所が店で食事をした４人の便を調べたところ、２人からカンピロバクターが検出されたことなどから、県は、店が出した料理による食中毒と断定しました。店はきょうまでの３日間、営業停止を命じられています。患者はすでに回復しているということです。店では、焼き鳥などが提供されていて、県は、レバーがしっかりと加熱されていなかったことが原因の可能性が高いとしています。県は、肉の中心部までしっかり加熱することや、肉は他の食品と調理器具や容器を分けることなどを呼びかけています。今年、県内で食中毒が発生するのは５件目で、カンピロバクターによる食中毒は今年初めてです。</t>
    <phoneticPr fontId="15"/>
  </si>
  <si>
    <t>https://news.goo.ne.jp/article/tuy/region/tuy-1330603.html</t>
    <phoneticPr fontId="15"/>
  </si>
  <si>
    <t>TUY</t>
    <phoneticPr fontId="15"/>
  </si>
  <si>
    <t xml:space="preserve">入院患者５人食中毒 松山の医療機関で食べた給食原因 委託業者運営の施設内調理場２日間営業 ... </t>
    <phoneticPr fontId="15"/>
  </si>
  <si>
    <t xml:space="preserve">エキサイト </t>
    <phoneticPr fontId="15"/>
  </si>
  <si>
    <t>愛媛県</t>
    <rPh sb="0" eb="3">
      <t>エヒメケン</t>
    </rPh>
    <phoneticPr fontId="15"/>
  </si>
  <si>
    <t>愛媛県松山市の医療機関で、給食を食べた入院患者５人が下痢や腹痛などの症状を訴えました。松山市保健所がウエルシュ菌による食中毒と断定し、委託業者が運営する医療機関内の調理場を７月３１日から２日間の営業停止処分にしました。松山市保健所によりますと、越智クリニックでは７月２２日から２３日にかけて、給食を食べた５０～７０代の入院患者５人が下痢や腹痛などの症状を訴え、発症者からウエルシュ菌が検出されたことなどから食中毒と断定しました。発症者はすでに回復しているということです。</t>
    <phoneticPr fontId="15"/>
  </si>
  <si>
    <t>https://nordot.app/1191274020182639605?c=1165586575134900434</t>
    <phoneticPr fontId="15"/>
  </si>
  <si>
    <t>うなぎ弁当などが原因とみられる集団食中毒、体調不良は１４人増え１６１人に</t>
    <phoneticPr fontId="15"/>
  </si>
  <si>
    <t>うなぎ料理店「日本橋　鰻（うなぎ）　伊勢定」（東京都中央区）が京急百貨店（横浜市港南区）で販売した弁当などが原因とみられる集団食中毒で、京急百貨店は３０日、体調不良を訴える人が１４人増え、計１６１人になったと明らかにした。同店は２９日、伊勢定が２４～２５日に販売したうなぎ弁当とうなぎかば焼きを食べた１４７人が嘔吐（おうと）や下痢などの症状を訴え、うち９０歳代の女性が死亡したと発表した。広報担当者によると、新たに体調不良が確認された１４人に重症者はいないという。横浜市保健所は１３０人について食中毒と判断し、それ以外の人にも聞き取りや検査を行っている。</t>
    <phoneticPr fontId="15"/>
  </si>
  <si>
    <t>讀賣新聞</t>
    <rPh sb="0" eb="4">
      <t>ヨミウリシンブン</t>
    </rPh>
    <phoneticPr fontId="15"/>
  </si>
  <si>
    <t>神奈川県</t>
    <rPh sb="0" eb="4">
      <t>カナガワケン</t>
    </rPh>
    <phoneticPr fontId="15"/>
  </si>
  <si>
    <t>https://news.livedoor.com/article/detail/26895064/</t>
    <phoneticPr fontId="15"/>
  </si>
  <si>
    <t>食品衛生法違反者の公表について</t>
    <phoneticPr fontId="15"/>
  </si>
  <si>
    <t xml:space="preserve">公表年月日	令和６年７月３０日（火）区分	食中毒の発生　　　発生年月日	令和６年７月６日（土）
患者数	３名　有症者の症状	下痢，発熱，腹痛　原因食品	当該施設で７月５日（金）に調理・提供した食品
病因物質	カンピロバクター　原因施設	名称	やきとり　こころ　業種	飲食店営業
行政処分等の内容および措置状況等	
営業者に対し，当該飲食店について，令和６年７月３０日（火）から令和６年８月１日（木）まで３日間の営業停止を命じた
 </t>
    <phoneticPr fontId="15"/>
  </si>
  <si>
    <t>https://www.city.hakodate.hokkaido.jp/docs/2024020200040/</t>
    <phoneticPr fontId="15"/>
  </si>
  <si>
    <t>函館市公表</t>
    <rPh sb="0" eb="3">
      <t>ハコダテシ</t>
    </rPh>
    <rPh sb="3" eb="5">
      <t>コウヒョウ</t>
    </rPh>
    <phoneticPr fontId="15"/>
  </si>
  <si>
    <t>うなぎ弁当で食中毒、なぜ起きた？　同業者が指摘する「土用の丑の日」ならではの事情</t>
    <phoneticPr fontId="15"/>
  </si>
  <si>
    <t>発症者からは黄色ブドウ球菌が検出
　神奈川・横浜市内のデパートで販売された「うなぎ弁当」を食べた客が相次いで食中毒を発症した件を巡り、波紋が広がっている。連日、記録的な暑さや高い湿度が続くなか、食品を管理する上で何に気をつければ良いのか。飲食店に話を聞いた。横浜市保健所は先月29日、同市の京急百貨店内の店舗「日本橋鰻伊勢定」で、土用の丑（うし）の日の24日から25日にかけて販売されたうなぎ弁当などを食べた客が相次いで下痢や嘔吐（おうと）などの症状を訴え、食中毒と診断されたことを発表した。
　また、「日本橋鰻伊勢定」も同日、自社の公式サイト上で「京急百貨店地下1階日本橋 伊勢定における集団食中毒について」と題したおわびを掲載。28日午後8時時点で計147名から健康被害の報告があり、そのうち1名が亡くなったといい、「本件で亡くなられた方のご冥福を心からお祈り申し上げます。また、体調不良になられたお客様にお見舞い申し上げます。一日も早い回復をお祈りしております。お客様、関係者の皆さまにおかれましては、多大なご心配とご迷惑をおかけしましたことを心より深くお詫び申し上げます」と謝罪している。
　一連の食中毒の原因として、発症者の便から検出されたのが「黄色ブドウ球菌」だ。黄色ブドウ球菌による食中毒の症状とはどのようなものなのか。東京都保健医療局のホームページによると、原因となる食品は「にぎりめし、寿司、肉、卵、乳などの調理加工品及び菓子類など多岐にわたっています」とのことで、「潜伏時間は30分～6時間（平均約3時間）で、はき気、おう吐、腹痛が主症状です。下痢をともなうこともあり、一般に高い熱はでません」と解説されている。今回の騒動を同業者はどう捉えているのか。実際に店を営むうなぎ屋の主人に話を聞くと、「業界的にはヤバい、という感じ。同業者はみんな困るし、イメージがすごく落ちてしまうから、どういう風に落ち着くのか心配」と複雑な心境を吐露。今回食中毒が発生した理由については「あくまで想像」と前置きしたうえで、「土用の丑の日のシーズンに合わせて、前日、前々日ぐらいから大量に仕込み、粗熱を取らずに、温かい状態で冷蔵庫に入れてしまったことで、中で蒸れて菌が増えてしまったのではないか。その日にさばいて、その日に焼いて、その日に売ると普通にやっていれば、うなぎでは（食中毒は）絶対起きない」と見解を語る。
　一方、都内の弁当店は「保健所のホームページにある一般的なマニュアルに沿ってやっています」と回答。「暑い夏だから特別に何かするわけではなく、普段からやっている。どこの弁当も基本一緒だと思います。逆に言えば、やることをやってないから起きるだけ」と話した。</t>
    <phoneticPr fontId="15"/>
  </si>
  <si>
    <t>https://encount.press/archives/658502/</t>
    <phoneticPr fontId="15"/>
  </si>
  <si>
    <t xml:space="preserve">
ENCOUNT編集部／クロスメディアチーム</t>
    <phoneticPr fontId="15"/>
  </si>
  <si>
    <t>https://www.fnn.jp/articles/-/737583</t>
  </si>
  <si>
    <t>https://www.jetro.go.jp/biznews/2024/07/0f6370b883df939b.html</t>
    <phoneticPr fontId="84"/>
  </si>
  <si>
    <t>https://news.nissyoku.co.jp/news/aoyagi20240726075245267</t>
    <phoneticPr fontId="84"/>
  </si>
  <si>
    <t>https://news.nissyoku.co.jp/news/kubo20240723044020105</t>
    <phoneticPr fontId="84"/>
  </si>
  <si>
    <t>https://www.viet-jo.com/news/law/240731202526.html</t>
    <phoneticPr fontId="84"/>
  </si>
  <si>
    <t>財政省は、審査のため特別消費税法草案を司法省に提出した。草案では、紙巻きたばこ、ビール・酒類に対する税率が大幅に引き上げられている。紙巻きたばこについて、特別消費税(SCT)率を75％に据え置くが、これに加えて1箱につき固定額のSCTを上乗せして適用する。固定額のSCTは以下のいずれかのロードマップに従って引き上げられる。
＜第1案＞
◇2026年：2000VND(約12円)、◇2027年：4000VND(約24円)、◇2028年：6000VND(約36円)、◇2029年：8000VND(約48円)、◇2030年：1万VND(約60円)
＜第2案＞
◇2026年：5000VND(約30円)、◇2027年：6000VND(約36円)、◇2028年：7000VND(約42円)、◇2029年：8000VND(約48円)、◇2030年：1万VND(約60円)
　財政省は、たばこの消費をより効率的に減らすことができるとされる第2案の適用を主張している。保健省は第3案として、2026年に1箱につき5000VND(約30円)の固定額のSCTを適用し、その後は毎年引き上げ、2030年に1万5000VND(約90円)とすることを提案した。アルコール度数20度以上の酒類について、第1案では2026年にSCTを70％へと引き上げ、2027年以降は年+5％ずつ引き上げて、2030年には90％とする。第2案では2026年にSCTを80％へと引き上げ、2027年以降は年+5％ずつ引き上げて、2030年には100％とする。アルコール度数20度未満の酒類について、第1案では2026年にSCTを40％へと引き上げ、2027年以降は年+5％ずつ引き上げて、2030年には60％とする。第2案では2026年にSCTを50％へと引き上げ、2027年以降は年+5％ずつ引き上げて、2030年には70％とする。
　ビールについては、第1案では2026年にSCTを70％へと引き上げ、2027年以降は年+5％ずつ引き上げて、2030年には90％とする。第2案では2026年にSCTを80％へと引き上げ、2027年以降は年+5％ずつ引き上げて、2030年には100％とする。</t>
    <phoneticPr fontId="84"/>
  </si>
  <si>
    <t>https://www.nna.jp/news/2688726</t>
    <phoneticPr fontId="84"/>
  </si>
  <si>
    <t>カンボジア政府は７月31日、酒類の広告を包括的に規制する新たな首相令を公布した。社会秩序維持、公衆衛生改善、競争の公平性確保が目的。プノンペン・ポスト（電子版）が７月31日伝えた。首相令によると、酒類の広告の規制はアルコール度数３％以上の全ての飲料のデジタルを含む全ての広告が対象で、７月23日付で発足した酒類広告管理チームが監督する。広告を出稿するには、同チームの事前許可が必要となる。広告は、未成年者らを保護するために定めた厳格な基準に従い、過度な表現は控えるものと規定。アルコールの効果について誇張する表現、誤解を与える表現を禁止した。ステージ上での飲酒、未成年者を対象にした広告を禁止。午後６～８時のテレビ、ラジオでの広告制限について規定した。学校、病院から200メートル以内に屋外広告を設置することも禁止。広告の表面積の25％以上に「飲酒運転禁止」を求める文面を表示することも義務付けた。酒類広告の掲載許可を求める申請は、酒類広告管理チームの事務局が月～金曜日にオンライン、窓口で受け付ける。すでに広告を出稿している場合は、３カ月以内の許可の取得を義務付けた。</t>
    <phoneticPr fontId="84"/>
  </si>
  <si>
    <t>https://www.msn.com/ja-jp/money/other/tiktok%E3%81%AE%E3%82%B7%E3%83%B3%E3%82%AC%E3%83%9D%E3%83%BC%E3%83%AB%E3%82%AA%E3%83%95%E3%82%A3%E3%82%B9%E3%81%A7%E9%A3%9F%E4%B8%AD%E6%AF%92-60%E4%BA%BA%E8%BF%91%E3%81%8F%E3%81%8C%E5%85%A5%E9%99%A2/ar-BB1qUK0N</t>
    <phoneticPr fontId="84"/>
  </si>
  <si>
    <t>（ブルームバーグ）： 動画共有アプリ「TikTok（ティックトック）」の中国の親会社、字節跳動（バイトダンス）のシンガポールオフィスで大規模な食中毒が発生し、60人近くが病院に入院したと、地元メディアが報じた。ストレーツ・タイムズ紙によれば、複数の従業員が30日、腹痛や嘔吐の症状を訴え、17台の救急車が出動した。症状を訴えたことが分かっている60人のうち57人は入院したという。シンガポール当局が同紙に語ったところによると、体調不良者はいずれも同じ所から供給された食品を口にした。
原題：TikTok’s Singapore Office Suffers Food Poisoning Outbreak</t>
    <phoneticPr fontId="84"/>
  </si>
  <si>
    <t>https://www.mk.co.kr/jp/society/11081406</t>
    <phoneticPr fontId="84"/>
  </si>
  <si>
    <t>京畿道広州市のあるキリスト教修養館で開かれた教会連合修練会で、出張ビュッフェの食べ物を食べた中·高等学校の生徒たちが集団食中毒の症状を見せ、保健当局が疫学調査をしている。31日、光州市によると、市災害状況室はこの日の午前2時17分ごろ、「教会連合修練会中だが、食中毒が発生したようだ」という昆池岩邑所在のあるキリスト教修養館側の申告を受け付けた。光州市は嘔吐と腹痛、下痢などの症状を訴える修練会の参加者を対象に疫学調査を行っている。この日の午前10時30分基準で食中毒症状を見せ、治療を受けた疑い患者は40人余りだ。該当修養館では、京畿道広州市の館外地域の教会数カ所から来た240人の中·高校生の信徒と引率者などが参加した中、29日から31日まで2泊3日の日程で連合修練会が開かれたことが分かった。参加者らは修練会期間中、光州市管内の某出張バイキングに注文した食べ物で食事したことが把握され、地方自治体と保健所側は残った食べ物と調理器具などを確保、検査を進めている。</t>
    <phoneticPr fontId="84"/>
  </si>
  <si>
    <t>韓国</t>
    <rPh sb="0" eb="2">
      <t>カンコク</t>
    </rPh>
    <phoneticPr fontId="84"/>
  </si>
  <si>
    <t>https://www.jetro.go.jp/biznews/2024/07/d085960df4fe935e.html</t>
    <phoneticPr fontId="84"/>
  </si>
  <si>
    <t>インドネシアのハラール製品保証実施機関（BPJPH）は7月19日から23日にかけ、ハラール製品保証の実施に関する政令2021年第39号外部サイトへ、新しいウィンドウで開きますの改正に関する意見公募を実施した（7月20日付インドネシア宗教省発表）。同政令は同国でハラール認証取得義務の対象となる物品・役務、ハラール監督機関の設置やハラール表示の方法、ハラール認証の段階的実施のスケジュールなどを定めており、ハラール認証制度の運用を定める重要な法令だ。今回の意見公募では、この2021年政令第39号に関し、以下の事項に対する意見の募集を行った。
　ハラール認証義務の段階的適用の緩和に関する事項
　物品・役務へのハラール認証の判定に関する事項
　シャリア（イスラム法）に従った食肉処理に関する事項
　通常のハラール認証の取得と、自己申告によるハラール認証取得に要する期間に関する事項
　原材料、製造プロセスに変更があった場合のハラール認証の更新に関する事項
　インドネシアとハラールに関する相互認証（MRA）を締結している国からのハラール認証を受けた輸入製品の登録に関する事項
　定期的な監視・監督の強化に関する事項
　ハラール認証の取得義務違反に対する制裁の猶予期間に関する事項
インドネシアでは現在、同政令に基づき、段階的なハラール表示義務化を計画しており、その第1段階として飲食物、飲食業は2024年10月17日からハラール表示が義務化される（注）。一方、2024年5月には国内の中小企業に対するハラール認証取得義務期限の延長が発表されるなど、先行きが見通せない状況となっており、引き続き状況を注視していく必要がある（5月16日付インドネシア宗教省発表外部サイトへ、新しいウィンドウで開きます）。
　（注）政令2021年第39号では、飲食料品・飲食業は2024年10月17日、化粧品、医薬部外品などは2026年10月17日、市販薬は2029年10月17日からのハラール表示義務化を規定している。飲食業は店舗ごとにハラール表示をする必要がある。同政令には、非ハラール品は「ハラールではない」という宣言をパッケージに明記しなければならないとの記載もある。</t>
    <phoneticPr fontId="84"/>
  </si>
  <si>
    <t>インドネシア</t>
    <phoneticPr fontId="84"/>
  </si>
  <si>
    <t>https://www.jetro.go.jp/biznews/2024/07/17282d8060eac22e.html</t>
    <phoneticPr fontId="84"/>
  </si>
  <si>
    <t>台湾衛生福利部は2024年7月23日、「輸入検査停止とする日本産食品の品目およびその生産･製造地域外部サイトへ、新しいウィンドウで開きます」「特定の日本産食品の輸入に当たって放射性物質検査証明書を添付し、検査機関に検査を申請すべきこと外部サイトへ、新しいウィンドウで開きます」の2点の改正案を公表した。意見や修正提案がある場合、公表日の翌日起算で60日以内に衛生福利部食品医薬品管理署への提出が可能。改正案の主な内容は次のとおり。
　〇輸入検査停止とする日本産食品の品目およびその生産･製造地域
輸入検査停止する品目およびその生産・製造地域：日本の厚生労働省が発行する「出荷制限一覧表」において流通が制限されている品目およびその生産･製造地域の製品は、輸入検査を当然停止する。検査申請者は、日本から食品を輸入する場合、「輸入食品および関係製品申請書」の製造工場欄に、別添の都道府県の名称に基づき繁体字で産地を記入しなければならない。第1項で規定されている製品の適用は輸出日に準拠とする。
　〇特定の日本産食品の輸入に当たっては放射性物質検査証明を添付し、検査機関に検査を申請すべきこと
放射性物質検査証明の添付が必要な特定食品の品目：福島県、茨城県、栃木県、群馬県、千葉県で輸入解禁された製品。
前項で規定されている製品の適用は輸出日に準拠とする。
今回の改正案は、現在輸入停止中の福島県、茨城県、栃木県、群馬県、千葉県（5県）の野生鳥獣肉、キノコ類、コシアブラについて、輸入停止が解除される内容となっている。また、5県産を除く全ての食品について、放射性物質検査証明の添付が不要とし、産地証明のみで輸入を認めるなど、規制が緩和されるとみられている。日本産食品に対する現在の台湾による規制内容は、日本の農林水産省のウェブサイト外部サイトへ、新しいウィンドウで開きますを参照。
衛生福利部の通知外部サイトへ、新しいウィンドウで開きますによると、2011年3月11日に発生した福島第1原子力発電所事故後、この13年間で日本から台湾への輸入時に23万5,000ロット以上の放射性物質検査を実施した結果、すべて台湾と日本、双方の基準に適合していることが確認されているという（不合格率は0％）。また、日本産食品に対して管理措置を取った53カ国・地域のうち、49カ国・地域が完全に解除しており、輸入停止や放射性物質・産地証明を義務付けているのは4カ国・地域のみ、と説明している。</t>
    <phoneticPr fontId="84"/>
  </si>
  <si>
    <t>台湾</t>
    <rPh sb="0" eb="2">
      <t>タイワン</t>
    </rPh>
    <phoneticPr fontId="84"/>
  </si>
  <si>
    <t>https://www.asiax.biz/news/64777/</t>
    <phoneticPr fontId="84"/>
  </si>
  <si>
    <t>ズルキフリー・アハマド保健相は25日、保健省の「砂糖との戦い」キャンペーンの一環として、糖分を減らした食品企業に対して「ヘルシーチョイス」認定を付与すると発表した。ズルキフリー大臣は同日の上院質疑で、砂糖の摂りすぎは体重増加のみではなく、肥満や糖尿病などのさまざまな疾患につながるとし、国民の砂糖摂取量を減らすことが重要だと述べた。「2023年全国健康・罹病率調査（NHMS）」の結果でも、肥満問題が継続しているため、その主要因である砂糖摂取量を減らす必要があるとしている。具体的には、成人の約50万人（2.5％）が肥満や糖尿病を含む生活習慣病に苦しんでおり、2人に1人が肥満または過体重の状態だという。
 　ズルキフリー大臣はまた、糖尿病などの疾患の早期発見・治療に向け、血糖値検査を強化する計画もあると述べた。</t>
    <phoneticPr fontId="84"/>
  </si>
  <si>
    <t>マレーシア</t>
    <phoneticPr fontId="84"/>
  </si>
  <si>
    <t>https://www.mk.co.kr/jp/economy/11078978</t>
    <phoneticPr fontId="84"/>
  </si>
  <si>
    <t>　 首都圏の酒類卸売業者が割引競争を防ぐ不当な共同行為をした疑惑に対し、公正取引委員会が本格的な調査に着手した。 最近、価格が大幅に上昇した学習参考書市場に対しても実態調査に乗り出す計画だ。公正取引委員会のハン·ギジョン委員長は25日、記者懇談会で「首都圏を管轄する4ヶ酒類卸売業協会の事業者団体禁止行為違反に対して案件を上程した」と明らかにした。 公取委は下半期に制裁するかどうかやレベルを決める方針だ。 これら卸売業者は酒類市場全体の50%以上を占有しているが、COVID-19時期に酒類需要が減って業者間競争が激しくなると取引先確保と価格割引競争を阻んだ疑惑を受けている。
　公取委は新聞用紙メーカーの価格談合件に対しても、下半期の制裁レベルを決める方針だ。 国内新聞用紙市場は3社が独占している状態だ。 彼らは新聞業界に一方的な値上げを通知した後、これに非協力的なところには発注物量を減らす方式で圧迫したという。</t>
    <phoneticPr fontId="84"/>
  </si>
  <si>
    <t>https://mainichi.jp/premier/business/articles/20240726/biz/00m/020/006000c</t>
    <phoneticPr fontId="84"/>
  </si>
  <si>
    <t xml:space="preserve">　米メキシコ料理チェーン、チポトレ・メキシカン・グリルの創業者スティーブ・エルス氏がニューヨークで新たに立ち上げた外食チェーン、カーネルでは、ロボットアームがハンバーガーの植物性パティをひっくり返し、組み立てラインのベルトコンベヤーで皿に盛られた料理を移動する。最後に人間が仕上げを行い、持ち帰る顧客のためにきれいに袋に入れる。興味本位で来店した客たちは、ガラス越しにロボットアームの様子が見えることや、店内の殺風景で工業的なスタイルに最初は戸惑った。エルス氏は7月初め、約10日にわたって店舗を一時閉鎖。座席を設け、絵を飾り、暖かい配色と柔らかな照明を採り入れるなど、実際に食事を提供するスペースだと分かる手がかりを加えた。
　「人々はドアを開けて中に入った途端、『何だこれは？』となる。飲食店ではあるが、一目でそうとは分からない」。エルス氏は6月にWSJが主催した「グローバル・フード・フォーラム」でこう語った。暖かみのある雰囲気にリニューアルした店舗は最近、営業を再開した。
　米外食企業はロボットに調理を教え込めることに賭け、数百万ドルをつぎ込んでいる。
　チポトレやサラダ専門ファストフードチェーンのスイートグリーン（本社・カリフォルニア州ロサンゼルス）などは、オートメーションシステムと労働者がペアを組んで生産性を高める自動車製造などの産業を見習って、ボウルで野菜を混ぜたり、ハンバーガーを調理したり、アボカドの皮をむいたりするのに高価なオーダーメードの機械を試…
</t>
    <phoneticPr fontId="84"/>
  </si>
  <si>
    <t>米国</t>
    <rPh sb="0" eb="2">
      <t>ベイコク</t>
    </rPh>
    <phoneticPr fontId="84"/>
  </si>
  <si>
    <t>シンガポール食品庁（SFA）は7月8日、16種類の昆虫およびその加工品について、ヒトの食用および食用に飼育される動物向けの飼料としての輸入を認めると発表した。SFAは当初、2023年中に昆虫の輸入を認める方針を発表したが、輸入解禁を延期していた（2023年3月3日付地域・分析レポート参照）。
　SFAが食用・動物飼料として輸入を認めるのは、(1)バッタやコオロギなどの直翅類（ちょくしるい）、(2)甲虫類などの鞘翅目（しょうしもく）、(3)ハチミツガや蚕などの鱗翅目（りんしもく）、(4)ミツバチに代表される膜翅目（まくしもく）の4種目にあたる昆虫16種類だ（注）。同庁が2022年に実施した意見公募の際に含まれていたコガネムシ類の輸入は解禁されなかった。SFAによると、昆虫を食用・動物飼料として輸入する事業者は、同庁への登録が必要となり、輸入する昆虫の海外の加工施設の登録も義務付けられる。また同加工施設が、食品安全マネジメントシステム（FSMS）またはHACCPに基づき昆虫の加工を行っていることを証明する書類の提出が求められる。このほか、食用・動物飼料用に生きている昆虫を輸入する際には、貨物通関許可を申請する前に、シンガポール国立公園局（Nパークス）の許可が必要になる。
　シンガポールでは近年、輸入解禁をにらんで、国内外のスタートアップ複数社が昆虫由来の食品の販売を計画していた。シンガポール地場のスタートアップ、アルティメイト・ニュートリション（Altimate Nutrition外部サイトへ、新しいウィンドウで開きます）は、コオロギ由来のプロテインバーを販売する予定だ。また、信州大学発スタートアップのモルス（Morus、本社：東京都品川区）は6月25日、蚕由来の代替タンパク質食品を、シンガポールを拠点に海外販売する計画を発表していた（2024年7月1日記事参照）。シンガポールは2030年までに食料自給率を栄養ベースで30％に引き上げることを目標としており、環境負荷の少ない新たな代替タンパク源として、昆虫や細胞培養肉、植物代替肉などが注目されている。</t>
    <phoneticPr fontId="84"/>
  </si>
  <si>
    <t>カカオ豆の生産を取り巻く環境が厳しさを増している。これまでも、生産国のカカオ栽培農家の低収入問題や児童労働問題などの課題が指摘されてきたが、24年に入りカカオ豆の相場が高騰した。背景には生産国の異常気象や財務状況悪化などがあり、カカオ豆生産の持続可能性に黄信号が点滅したため。こうした中、カカオ豆の代替を探る動きが活発化している。2020年初頭から欧米のスタートアップを中心にカカオを使わない代替チョコレートの開発が進んでいたが、ここにきて、韓国の代替食品素材専門のスタートアッ・・・有料記事</t>
    <rPh sb="242" eb="246">
      <t>ユウリョウキジ</t>
    </rPh>
    <phoneticPr fontId="84"/>
  </si>
  <si>
    <t xml:space="preserve">ニップンは23日、ベトナム南部ドンナイ省に現地法人NIPPN Vietnam Company Limited（NIPV）を設立すると発表した。これは、ASEAN地域における同社グループの業務用商品などの販売拡大を図ることを目的にしたもの。同社グループにとってベトナムは、5ヵ国目の海外進出国となる。
　ベトナムに新工場を設立することでASEAN域内での供給体制を盤石なものとし、より一層の安定供給を図るとともに、ベトナム国内での取り組みも強化する。工場の・・・有料記事
</t>
    <phoneticPr fontId="84"/>
  </si>
  <si>
    <t>ベトナム</t>
    <phoneticPr fontId="84"/>
  </si>
  <si>
    <t>特別消費税法草案、たばこ・酒類のSCTを大幅引き上げへ [法律] - VIETJO</t>
  </si>
  <si>
    <t>酒類広告を包括的に規制、首相令を公布 - NNA ASIA・カンボジア・食品 　NNA ASI</t>
  </si>
  <si>
    <t xml:space="preserve">ドバイの外食産業に対する満足度についてドバイ在住日本人を対象に調査しました 　FNNプライムオンライン </t>
  </si>
  <si>
    <t xml:space="preserve">TikTokのシンガポールオフィスで食中毒、60人近くが入院 - MSN </t>
  </si>
  <si>
    <t xml:space="preserve">京畿道広州市のあるキリスト教修養館で開かれた教会連合修練会で、出張ビュッフェの食べ物を ...mk.co.kr </t>
  </si>
  <si>
    <t>ハラール製品保証実施機関（BPJPH）、ハラール製品保証政令の改正の意見公募実施(インドネシア) ｜ ジェトロ</t>
  </si>
  <si>
    <t>台湾、日本産食品の輸入規制に関する改正案を公表(台湾、日本) ｜ ビジネス短信- ジェトロ</t>
  </si>
  <si>
    <t>マレーシア：糖分を抑えた食品企業に「ヘルシーチョイス」認定を付与 ｜ AsiaX</t>
  </si>
  <si>
    <t>首都圏の酒類卸売業者が割引競争を防ぐ不当な共同行為をした疑惑に対し、公正取引委員会が ... mk.co.kr</t>
  </si>
  <si>
    <t xml:space="preserve">ハンバーガー店でロボット活躍、米外食産業に自動化の波（WSJ日本版） - 毎日新聞 </t>
  </si>
  <si>
    <t>コオロギや蚕など昆虫16種類、シンガポールが食用に輸入解禁(シンガポール) ｜ ビジネス短信 ―ジェトロ</t>
  </si>
  <si>
    <t>代替カカオ開発活発化　韓国フードテック名乗り - 日本食糧新聞電子版</t>
  </si>
  <si>
    <t>ニップン、ベトナムに進出　ASEANで事業拡大 - 日本食糧新聞電子版</t>
  </si>
  <si>
    <t>カンボジア</t>
    <phoneticPr fontId="84"/>
  </si>
  <si>
    <t>シンガポール</t>
    <phoneticPr fontId="84"/>
  </si>
  <si>
    <r>
      <t>残留農薬</t>
    </r>
    <r>
      <rPr>
        <sz val="20"/>
        <color rgb="FF000000"/>
        <rFont val="ＭＳ Ｐゴシック"/>
        <family val="3"/>
        <charset val="128"/>
      </rPr>
      <t xml:space="preserve"> (7/29-8/4)</t>
    </r>
    <phoneticPr fontId="5"/>
  </si>
  <si>
    <t>食品表示 (7/29-8/4)</t>
    <phoneticPr fontId="5"/>
  </si>
  <si>
    <t xml:space="preserve">	(令和6年7月31日)令和5年度における中部地区の景品表示法の運用状況等 | 公正取引委員会 
</t>
    <phoneticPr fontId="84"/>
  </si>
  <si>
    <t>第1　景品表示法違反事件の処理状況
1　概況
　景品表示法違反被疑事件については、公正取引委員会事務総局中部事務所（以下「中部事務所」という。）及び消費者庁が行った調査の結果を踏まえ、消費者庁が、違反行為者に対して措置命令・課徴金納付命令を行うほか、違反のおそれのある行為等がみられた場合には関係事業者に対して指導を行うなどしている。
　令和５年度における景品表示法の事件処理件数は、措置命令が１件、課徴金納付命令が１件、指導が５件の計７件であった（令和５年度の主要な処理事件は別紙参照）。</t>
    <phoneticPr fontId="84"/>
  </si>
  <si>
    <t>https://www.jftc.go.jp/houdou/pressrelease/2024/july/240731_unyozyokyokeihyoho.html</t>
    <phoneticPr fontId="84"/>
  </si>
  <si>
    <t xml:space="preserve">若宮水産 韓国産などのサザエを長崎県産と産地偽装｜NetIB-News - データ・マックス </t>
    <phoneticPr fontId="84"/>
  </si>
  <si>
    <t>30日、九州農政局は、（株）若宮水産（本社：長崎県壱岐市、坂本晋秀代表）が生鮮水産物サザエの原産地について、「韓国産」または「山口県産」であるにもかかわらず「長崎県産」と事実と異なる表示をし販売していたとして、同社に対して食品表示法に基づく是正指示を行ったことを発表した。発表によると、九州農政局は24年4月～7月にかけて同社と同社福岡支店に対して立入検査などを行った結果、以下の行為を確認した。
　（1） 「韓国産」のサザエを「長崎県産」と表示して、2023年12月22日～24年3月30日までの間に、1,410kgを卸売業者などに販売した。
　（2） 「山口県産」のサザエを「長崎県産」と表示して、23年4月1日～4月28日までの間に、180kgを卸売業者などに販売した。
　上記行為は食品表示法に基づいて定められた食品表示基準の「原産地」の規定に違反するものであるとして、九州農政局は同社に対して、販売するすべての食品について表示の点検と不適正な表示の是正を行うことや、今回の事態に至った原因の究明・分析を徹底することなど、再発防止対策の実施等の措置を講じて、8月30日までに九州農政局に報告書を提出するように指示を行った。</t>
    <phoneticPr fontId="84"/>
  </si>
  <si>
    <t>https://www.data-max.co.jp/article/72548</t>
    <phoneticPr fontId="84"/>
  </si>
  <si>
    <t xml:space="preserve">消費者庁から消費者の皆様へ 機能性表示食品の正しい理解についての御協力をお願いします消費者庁、「機能性表示食品、正しく使って」と情報発信 </t>
    <phoneticPr fontId="84"/>
  </si>
  <si>
    <t>機能性表示食品は、事業者の責任において、科学的根拠に基づき特定の保健の目的が期待できる旨を表示することができる制度です。
機能性表示食品については、事業者が消費者庁長官に届け出た内容(安全性及び機能性の根拠に関する情報、生産・製造及び品質の管理に関する情報等)は、消費者庁ウェブサイトで誰でも確認できることとしています。
購入や使用の際にこうした届出内容を御確認いただくことが可能ですので、是非御活用ください。
今般の事例(詳細は次のURLをご参照ください。 https://www.caa.go.jp/notice/entry/035547/index.html )は、「消費者庁又は国が機能性表示食品の効果を認めているかのような表示をしていたこと」等、行き過ぎたウェブサイト広告が問題となったものです。
消費者の皆様におかれましては、公表されている届出内容を超えた広告を鵜呑みにしないよう御注意いただきますようお願いします。
【参考】
機能性表示食品の届出情報検索ウェブサイト</t>
    <phoneticPr fontId="84"/>
  </si>
  <si>
    <t>https://www.caa.go.jp/policies/policy/food_labeling/foods_with_health_claims#info20231205</t>
    <phoneticPr fontId="84"/>
  </si>
  <si>
    <t xml:space="preserve">【独自】「賞味期限」消えた菓子、観客席で販売 仙台・楽天モバイルパーク宮城 - 河北新報 </t>
    <phoneticPr fontId="84"/>
  </si>
  <si>
    <t>　仙台市宮城野区の楽天モバイルパーク宮城で、ビールの売り子が販売した菓子の一部に、賞味期限が表示されていない商品が複数見つかった。食品表示のルールを定めた法令に違反する可能性がある。球場で販売されていた菓子。賞味期限の日付などが読めなくなっている（写真の一部を加工しています）
少なくとも4個確認　読者からの情報提供を基に調べたところ、今月中旬以降の３日間に販売された少なくとも４個の商品に賞味期限が表示されていなかった。内訳は１３日の東北楽天―西武戦で２個、２１日の全国高校野球選手権宮城大会準決勝と２６日の東北楽天―ロッテ戦で各１個。
　いずれもビールの売り子が内外野のスタンドで巡回販売していた。プラスチックフィルム製の袋裏面の賞味期限欄が空欄だったり、年月が消え製造番号のみが表示されていたりした。
食品表示法違反の可能性も
　食品表示法と内閣府令は、菓子類を含む食品を製造、販売する事業者に、賞味期限などの表示を義務付ける。消費者庁食品表示対策室は「賞味期限、消費期限を表示せずに販売したとすれば、違反になり得る」との見方を示す。菓子メーカー「印字漏れはない」　該当した４個中３個は、国内の同じ菓子メーカーが製造した商品だった。メーカーによると、出荷前の検査で賞味期限などが正しく印字されていることを確認し、印字が不完全な商品は出荷されない仕組みになっているといい、「印字漏れはない」と強調した。楽天野球団「原因究明・再発防止対策を行う」
　球場を管理・運営する楽天野球団は河北新報の取材に「原因究明・再発防止対策を行う」と説明した。（この記事は「読者とともに　特別報道室」に寄せられた情報を基に取材しました）
【楽天野球団のコメント】
　管理フローをもとに事前に賞味期限印字について確認を行っているものの、販売中における商品同士の擦れ、目視確認不足等により印字が不明瞭になったものを販売してしまった可能性は否定しきれません。今後、原因究明・再発防止対策を行い、より一層、衛生・安全管理を強化し安全安心なスタジアム飲食提供を実施して参ります。</t>
    <phoneticPr fontId="84"/>
  </si>
  <si>
    <t>https://kahoku.news/articles/20240730khn000034.html</t>
    <phoneticPr fontId="84"/>
  </si>
  <si>
    <t xml:space="preserve">ホテル・旅館・婚礼のアレルギー対応を効率化。アレルギー管理サービスに仕入先から商品情報　　PR TIMES </t>
    <phoneticPr fontId="84"/>
  </si>
  <si>
    <t>https://prtimes.jp/main/html/rd/p/000000061.000046724.html</t>
    <phoneticPr fontId="84"/>
  </si>
  <si>
    <t>株式会社CAN EAT（本社：東京都新宿区、代表取締役CEO：田ヶ原絵里、以下「CAN EAT」）は、同社が運営する外食事業者向けアレルギー対応支援サービス「アレルギー管理サービス」において、アレルギー情報の判定に必要な商品情報を仕入先の事業者が直接アップロードできる「仕入先アップロード機能」のβ版をリリースしました。
■概要
アレルギー管理サービスは、スマートフォンで食品表示ラベルを撮影するだけで簡単にアレルギーを判定し、アレルゲンごとにメニューや加工品を検索できるアプリサービスです。食品表示の確認作業をITの力で効率化・省力化すると同時に、食品表示ラベルの読み間違いや見落としを防止できるため、多様な飲食店や宿泊施設でご活用いただいています。この度CAN EATは、本サービスをますます効率的にご活用いただくため、アレルギー判定に必要な商品情報を仕入先の卸売業者やメーカーなどから直接アップロードできる新機能のβ版をリリースしました。アレルギー管理サービスをご利用中の皆さまは、本機能を無料でご利用いただけます。
■仕入先アップロード機能（β版）で実現できること　
　1．仕入れた商品のアレルギー情報を手間なくチェック　ホテル・旅館・婚礼・外食等の飲食提供事業者の皆さまは、仕入先の卸売業者やメーカーなどに登録用URLを送付し、
　商品情報が記載さ　れた書類をアップロードしてもらうだけで、仕入れた商品のアレルギー情報をアプリ上で簡単にチェックできるようにります。
　仕入先に登録してもらった商品については、従来必要だった原材料ラベルの撮影作業が不要になるため、今まで以上にアレルギー対応にかかる手間を軽減できます。
　2．商品情報をアレルギー管理サービス上に簡単集約
　仕入先がアップロードした商品情報はアカウントに保存され、管理者はいつでもダウンロードできます。仕入先に依頼して必要な情報を手入力してもらったり、メールやファックス
　で送ってもらった商品情報を別のフォーマットやシステムに再入力したりする必要がないため、飲食提供事業者と仕入先の双方にとって効率的な情報管理を実現できます。
■仕入先アップロード機能（β版）のご利用方法
　1．飲食提供事業者が仕入先の事業者に登録用URLを送付します。</t>
    <phoneticPr fontId="84"/>
  </si>
  <si>
    <t xml:space="preserve">スナップエンドウ 一部残留農薬基準超過 </t>
    <phoneticPr fontId="15"/>
  </si>
  <si>
    <t>6/20～7/13に全国の中央卸売市場へ販売した「スナップエンドウ」において、残留農薬検出(プロピコナゾール　0.11ppm検出 ジニコナゾール　0.04ppm検出)が判明したため、自主回収する。これまで健康被害の報告はない。(リコールプラス編集部)(リコールプラス)
【対象】
商品名:スナップエンドウ
内容量:2kgバスケット
各市場へ流通後、販売のために包装形態が変わっている
可能性があります。
輸入食品:はい　
輸入国:タイ
・全国の中央卸売市場へ販売　　販売期間:6/20～7/13
・当該の販売先明細を保健所に報告の上販売先に通知。
現品の有無を確認、現品があった場合には回収し、とりまとめて保管場所にて保管</t>
    <phoneticPr fontId="15"/>
  </si>
  <si>
    <t xml:space="preserve">ご近所とまと 一部残留農薬基準超過 - フーズチャネル </t>
    <phoneticPr fontId="15"/>
  </si>
  <si>
    <t xml:space="preserve">2024年7月6日から7月24日に、コープさっぽろ野幌店、コープさっぽろえべつ店で販売した「ご近所とまと」において、自主検査による残留農薬一律基準違反の恐れ「トルフェンピラド」0.22ppm検出が判明したため、自主回収する。これまで健康被害の報告はない。(リコールプラス編集部)(リコールプラス)
【対象商品】
商品名:ご近所とまと　　内容量:3～4個　　形態　:袋詰め
【JANコード】　JANコード:2820411603502
【輸入食品か否か】　輸入食品:いいえ
販売地域:江別市
販売先　:コープさっぽろ野幌店
【対処方法】
【問い合わせ先】
　コープさっぽろ野幌店　011-384-2211
　コープさっぽろえべつ店　011-389-87032024年7月6日から7月24日に、コープさっぽろ野幌店、コープさっぽろえべつ店で販売した「ご近所とまと」において、自主検査による残留農薬一律基準違反の恐れ「トルフェンピラド」0.22ppm検出が判明したため、自主回収する。これまで健康被害の報告はない。(リコールプラス編集部)(リコールプラス)
</t>
    <phoneticPr fontId="15"/>
  </si>
  <si>
    <t xml:space="preserve">高知県産ししとう 一部残留農薬基準値超過 - フーズチャネル </t>
    <phoneticPr fontId="15"/>
  </si>
  <si>
    <t>2024年7月9日～24日に1都2府16県の卸売会社に販売した「高知県産ししとう」において、農薬成分の「フルトラニル」が食品衛生法で定められた残留基準値を超えて検出(基準値0.01ppmのところ1.24ppm)されたため、回収する。これまで健康被害の報告はない。(リコールプラス編集部)(リコールプラス)
商品名:高知県産ししとう
形態:パック包装(100g)、ネット包装(1Kg×10袋)
生産者番号:0847290
販売先:宮城県、福島県、東京都、神奈川県、福井県、石川県、富山県、新潟県、長野県、愛知県、岐阜県、京都府、大阪府、奈良県、福岡県、岡山県、広島県、香川県、高知県卸売会社
販売日:2024年7月9日～2024年7月24日
販売数量:100gパック　397パック、1kgネット　15ネット</t>
    <phoneticPr fontId="15"/>
  </si>
  <si>
    <t>　　　　　今週のお題　(お客様からのお申し出や、ご指摘には速やかに答えましょう!)</t>
    <rPh sb="13" eb="15">
      <t>キャクサマ</t>
    </rPh>
    <rPh sb="19" eb="20">
      <t>モウ</t>
    </rPh>
    <rPh sb="21" eb="22">
      <t>デ</t>
    </rPh>
    <rPh sb="25" eb="27">
      <t>シテキ</t>
    </rPh>
    <rPh sb="29" eb="30">
      <t>スミ</t>
    </rPh>
    <rPh sb="33" eb="34">
      <t>コタ</t>
    </rPh>
    <phoneticPr fontId="5"/>
  </si>
  <si>
    <t>　お客様からのお申し出に速やかに答えられないと苦情になります</t>
    <rPh sb="2" eb="4">
      <t>キャクサマ</t>
    </rPh>
    <rPh sb="8" eb="9">
      <t>モウ</t>
    </rPh>
    <rPh sb="10" eb="11">
      <t>デ</t>
    </rPh>
    <rPh sb="12" eb="13">
      <t>スミ</t>
    </rPh>
    <rPh sb="16" eb="17">
      <t>コタ</t>
    </rPh>
    <rPh sb="23" eb="25">
      <t>クジョウ</t>
    </rPh>
    <phoneticPr fontId="5"/>
  </si>
  <si>
    <t>杉並区保健所のHPより引用</t>
    <rPh sb="0" eb="3">
      <t>スギナミク</t>
    </rPh>
    <rPh sb="3" eb="6">
      <t>ホケンジョ</t>
    </rPh>
    <rPh sb="11" eb="13">
      <t>インヨウ</t>
    </rPh>
    <phoneticPr fontId="5"/>
  </si>
  <si>
    <t>https://www.city.suginami.tokyo.jp/guide/kenko/shokuhin/1004830.html</t>
    <phoneticPr fontId="84"/>
  </si>
  <si>
    <r>
      <t>★東京都に寄せられる食品苦情数は年間で4,500-5,000件。そのうち半数の50%は飲食店が占めている。
★1/4が</t>
    </r>
    <r>
      <rPr>
        <b/>
        <sz val="12"/>
        <color rgb="FFFFFF00"/>
        <rFont val="ＭＳ Ｐゴシック"/>
        <family val="3"/>
        <charset val="128"/>
      </rPr>
      <t>体調不良に関するもの</t>
    </r>
    <r>
      <rPr>
        <b/>
        <sz val="12"/>
        <color indexed="9"/>
        <rFont val="ＭＳ Ｐゴシック"/>
        <family val="3"/>
        <charset val="128"/>
      </rPr>
      <t>で原因が不明な事例。次に多いのが</t>
    </r>
    <r>
      <rPr>
        <b/>
        <sz val="12"/>
        <color rgb="FFFFFF00"/>
        <rFont val="ＭＳ Ｐゴシック"/>
        <family val="3"/>
        <charset val="128"/>
      </rPr>
      <t>異物混入</t>
    </r>
    <r>
      <rPr>
        <b/>
        <sz val="12"/>
        <color indexed="9"/>
        <rFont val="ＭＳ Ｐゴシック"/>
        <family val="3"/>
        <charset val="128"/>
      </rPr>
      <t>である。
★飲食店など対面販売で、はっきりクレームをいう人は、1-2割程度であると言われる。これ以外の多くの客は、接客や施設の不具合、些細な不満について明言しない代わり簡単に次からその店に行かなくなる。
★客が飲食店に不快を感じる内容としては、</t>
    </r>
    <r>
      <rPr>
        <b/>
        <sz val="12"/>
        <color indexed="13"/>
        <rFont val="ＭＳ Ｐゴシック"/>
        <family val="3"/>
        <charset val="128"/>
      </rPr>
      <t>飲食物中の異物混入、食品取扱者の清潔感の無い身支度、行動、施設内外の汚れ、破損部放置、無愛想な接客態度など</t>
    </r>
    <r>
      <rPr>
        <b/>
        <sz val="12"/>
        <color indexed="9"/>
        <rFont val="ＭＳ Ｐゴシック"/>
        <family val="3"/>
        <charset val="128"/>
      </rPr>
      <t>多岐にわたる。
★お客様からの申し出やどんなに小さな問題に関しても、常にお客様に満足頂けているか、不満はないか感じ取ることが大切なことである。</t>
    </r>
    <rPh sb="105" eb="106">
      <t>イ</t>
    </rPh>
    <rPh sb="112" eb="114">
      <t>イガイ</t>
    </rPh>
    <rPh sb="115" eb="116">
      <t>オオ</t>
    </rPh>
    <rPh sb="118" eb="119">
      <t>キャク</t>
    </rPh>
    <rPh sb="133" eb="135">
      <t>フマン</t>
    </rPh>
    <rPh sb="139" eb="141">
      <t>メイゲン</t>
    </rPh>
    <rPh sb="144" eb="145">
      <t>カ</t>
    </rPh>
    <rPh sb="147" eb="149">
      <t>カンタン</t>
    </rPh>
    <rPh sb="157" eb="158">
      <t>イ</t>
    </rPh>
    <rPh sb="192" eb="194">
      <t>コンニュウ</t>
    </rPh>
    <rPh sb="200" eb="201">
      <t>シャ</t>
    </rPh>
    <rPh sb="202" eb="205">
      <t>セイケツカン</t>
    </rPh>
    <rPh sb="206" eb="207">
      <t>ナ</t>
    </rPh>
    <rPh sb="208" eb="211">
      <t>ミジタク</t>
    </rPh>
    <rPh sb="212" eb="214">
      <t>コウドウ</t>
    </rPh>
    <rPh sb="217" eb="218">
      <t>ナイ</t>
    </rPh>
    <rPh sb="218" eb="219">
      <t>ガイ</t>
    </rPh>
    <rPh sb="239" eb="241">
      <t>タキ</t>
    </rPh>
    <rPh sb="273" eb="274">
      <t>ツネ</t>
    </rPh>
    <rPh sb="276" eb="278">
      <t>キャクサマ</t>
    </rPh>
    <rPh sb="279" eb="281">
      <t>マンゾク</t>
    </rPh>
    <rPh sb="281" eb="282">
      <t>イタダ</t>
    </rPh>
    <rPh sb="288" eb="290">
      <t>フマン</t>
    </rPh>
    <rPh sb="294" eb="295">
      <t>カン</t>
    </rPh>
    <rPh sb="296" eb="297">
      <t>ト</t>
    </rPh>
    <rPh sb="301" eb="303">
      <t>タイセツ</t>
    </rPh>
    <phoneticPr fontId="5"/>
  </si>
  <si>
    <t xml:space="preserve">
★お客様からのお申し出や、ご指摘に対しては速やかに、適切にお答えしましょう　!
この対応を間違えると、クレームやお店のマイナスイメージにつながってしまいます。
やかに責任者に取り次ぎ、適切に対応しましょう。</t>
    <rPh sb="3" eb="5">
      <t>キャクサマ</t>
    </rPh>
    <rPh sb="9" eb="10">
      <t>モウ</t>
    </rPh>
    <rPh sb="11" eb="12">
      <t>デ</t>
    </rPh>
    <rPh sb="15" eb="17">
      <t>シテキ</t>
    </rPh>
    <rPh sb="18" eb="19">
      <t>タイ</t>
    </rPh>
    <rPh sb="22" eb="23">
      <t>スミ</t>
    </rPh>
    <rPh sb="27" eb="29">
      <t>テキセツ</t>
    </rPh>
    <rPh sb="31" eb="32">
      <t>コタ</t>
    </rPh>
    <rPh sb="43" eb="45">
      <t>タイオウ</t>
    </rPh>
    <rPh sb="46" eb="48">
      <t>マチガ</t>
    </rPh>
    <rPh sb="58" eb="59">
      <t>ミセ</t>
    </rPh>
    <rPh sb="84" eb="86">
      <t>セキニン</t>
    </rPh>
    <rPh sb="86" eb="87">
      <t>モノ</t>
    </rPh>
    <rPh sb="88" eb="89">
      <t>ト</t>
    </rPh>
    <rPh sb="90" eb="91">
      <t>ツ</t>
    </rPh>
    <rPh sb="93" eb="95">
      <t>テキセツ</t>
    </rPh>
    <rPh sb="96" eb="98">
      <t>タイオウ</t>
    </rPh>
    <phoneticPr fontId="5"/>
  </si>
  <si>
    <t>今月の　セミナー</t>
    <rPh sb="0" eb="2">
      <t>コンゲツ</t>
    </rPh>
    <phoneticPr fontId="84"/>
  </si>
  <si>
    <t>食品品質プロフェッショナルズ</t>
    <rPh sb="0" eb="2">
      <t>ショクヒン</t>
    </rPh>
    <rPh sb="2" eb="4">
      <t>ヒンシツ</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</si>
</sst>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sz val="12"/>
      <color rgb="FF333333"/>
      <name val="メイリオ"/>
      <family val="3"/>
      <charset val="128"/>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14"/>
      <color indexed="63"/>
      <name val="Arial"/>
      <family val="2"/>
    </font>
    <font>
      <b/>
      <sz val="11"/>
      <color rgb="FF0070C0"/>
      <name val="ＭＳ Ｐゴシック"/>
      <family val="3"/>
      <charset val="128"/>
    </font>
    <font>
      <sz val="13"/>
      <name val="ＭＳ Ｐゴシック"/>
      <family val="3"/>
      <charset val="128"/>
    </font>
    <font>
      <sz val="22"/>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sz val="12"/>
      <color indexed="9"/>
      <name val="ＭＳ Ｐゴシック"/>
      <family val="3"/>
      <charset val="128"/>
    </font>
    <font>
      <b/>
      <u/>
      <sz val="12"/>
      <name val="ＭＳ Ｐゴシック"/>
      <family val="3"/>
      <charset val="128"/>
    </font>
    <font>
      <b/>
      <sz val="12"/>
      <color indexed="10"/>
      <name val="ＭＳ Ｐゴシック"/>
      <family val="3"/>
      <charset val="128"/>
    </font>
    <font>
      <b/>
      <sz val="16"/>
      <name val="Microsoft YaHei"/>
      <family val="3"/>
      <charset val="134"/>
    </font>
    <font>
      <b/>
      <sz val="10"/>
      <name val="ＭＳ Ｐゴシック"/>
      <family val="3"/>
      <charset val="128"/>
    </font>
    <font>
      <b/>
      <sz val="18"/>
      <name val="メイリオ"/>
      <family val="3"/>
      <charset val="128"/>
    </font>
    <font>
      <sz val="20"/>
      <color rgb="FF000000"/>
      <name val="ＭＳ Ｐゴシック"/>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b/>
      <sz val="13"/>
      <name val="ＭＳ Ｐゴシック"/>
      <family val="3"/>
      <charset val="128"/>
    </font>
    <font>
      <b/>
      <sz val="15"/>
      <name val="Microsoft YaHei"/>
      <family val="3"/>
      <charset val="134"/>
    </font>
    <font>
      <b/>
      <sz val="20"/>
      <color rgb="FF000000"/>
      <name val="メイリオ"/>
      <family val="3"/>
      <charset val="128"/>
    </font>
    <font>
      <sz val="14"/>
      <color rgb="FF000000"/>
      <name val="メイリオ"/>
      <family val="3"/>
      <charset val="128"/>
    </font>
    <font>
      <b/>
      <sz val="19"/>
      <name val="ＭＳ Ｐゴシック"/>
      <family val="3"/>
      <charset val="128"/>
    </font>
    <font>
      <b/>
      <sz val="19"/>
      <color indexed="8"/>
      <name val="ＭＳ Ｐゴシック"/>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8.8000000000000007"/>
      <color indexed="23"/>
      <name val="ＭＳ Ｐゴシック"/>
      <family val="3"/>
      <charset val="128"/>
    </font>
    <font>
      <b/>
      <sz val="13"/>
      <color indexed="9"/>
      <name val="ＭＳ Ｐゴシック"/>
      <family val="3"/>
      <charset val="128"/>
    </font>
    <font>
      <sz val="13"/>
      <color indexed="9"/>
      <name val="ＭＳ Ｐゴシック"/>
      <family val="3"/>
      <charset val="128"/>
    </font>
    <font>
      <sz val="10"/>
      <name val="Arial"/>
      <family val="2"/>
    </font>
    <font>
      <b/>
      <sz val="13"/>
      <color indexed="53"/>
      <name val="ＭＳ Ｐゴシック"/>
      <family val="3"/>
      <charset val="128"/>
    </font>
    <font>
      <b/>
      <sz val="10"/>
      <color indexed="9"/>
      <name val="ＭＳ Ｐゴシック"/>
      <family val="3"/>
      <charset val="128"/>
    </font>
    <font>
      <sz val="10"/>
      <color indexed="9"/>
      <name val="ＭＳ Ｐゴシック"/>
      <family val="3"/>
      <charset val="128"/>
    </font>
    <font>
      <b/>
      <sz val="12"/>
      <color rgb="FFFFFF00"/>
      <name val="ＭＳ Ｐゴシック"/>
      <family val="3"/>
      <charset val="128"/>
    </font>
    <font>
      <b/>
      <sz val="12"/>
      <color indexed="13"/>
      <name val="ＭＳ Ｐゴシック"/>
      <family val="3"/>
      <charset val="128"/>
    </font>
    <font>
      <b/>
      <sz val="20"/>
      <color theme="1"/>
      <name val="ＭＳ Ｐゴシック"/>
      <family val="3"/>
      <charset val="128"/>
      <scheme val="minor"/>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6DDDF7"/>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DFEAFF"/>
        <bgColor indexed="64"/>
      </patternFill>
    </fill>
    <fill>
      <patternFill patternType="solid">
        <fgColor indexed="12"/>
        <bgColor indexed="64"/>
      </patternFill>
    </fill>
    <fill>
      <patternFill patternType="solid">
        <fgColor indexed="45"/>
        <bgColor indexed="64"/>
      </patternFill>
    </fill>
    <fill>
      <patternFill patternType="solid">
        <fgColor indexed="60"/>
        <bgColor indexed="64"/>
      </patternFill>
    </fill>
    <fill>
      <patternFill patternType="solid">
        <fgColor indexed="52"/>
        <bgColor indexed="64"/>
      </patternFill>
    </fill>
    <fill>
      <patternFill patternType="solid">
        <fgColor rgb="FFFF9900"/>
        <bgColor indexed="64"/>
      </patternFill>
    </fill>
    <fill>
      <patternFill patternType="solid">
        <fgColor indexed="48"/>
        <bgColor indexed="64"/>
      </patternFill>
    </fill>
    <fill>
      <patternFill patternType="solid">
        <fgColor indexed="31"/>
        <bgColor indexed="64"/>
      </patternFill>
    </fill>
  </fills>
  <borders count="239">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auto="1"/>
      </bottom>
      <diagonal/>
    </border>
    <border>
      <left/>
      <right style="thick">
        <color auto="1"/>
      </right>
      <top/>
      <bottom style="thick">
        <color auto="1"/>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style="medium">
        <color rgb="FF888888"/>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12"/>
      </right>
      <top style="medium">
        <color indexed="12"/>
      </top>
      <bottom style="thin">
        <color indexed="12"/>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67" fillId="0" borderId="0" applyNumberFormat="0" applyFill="0" applyBorder="0" applyAlignment="0" applyProtection="0">
      <alignment vertical="center"/>
    </xf>
  </cellStyleXfs>
  <cellXfs count="809">
    <xf numFmtId="0" fontId="0" fillId="0" borderId="0" xfId="0">
      <alignment vertical="center"/>
    </xf>
    <xf numFmtId="0" fontId="6" fillId="0" borderId="0" xfId="2">
      <alignment vertical="center"/>
    </xf>
    <xf numFmtId="14" fontId="18"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14" fontId="26" fillId="3" borderId="1" xfId="1" applyNumberFormat="1" applyFont="1" applyFill="1" applyBorder="1" applyAlignment="1" applyProtection="1">
      <alignment horizontal="center" vertical="center" wrapText="1" shrinkToFi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14" fontId="18" fillId="3" borderId="50" xfId="2" applyNumberFormat="1" applyFont="1" applyFill="1" applyBorder="1" applyAlignment="1">
      <alignment horizontal="center" vertical="center" shrinkToFit="1"/>
    </xf>
    <xf numFmtId="14" fontId="26" fillId="3" borderId="50" xfId="1" applyNumberFormat="1" applyFont="1" applyFill="1" applyBorder="1" applyAlignment="1" applyProtection="1">
      <alignment horizontal="center" vertical="center" wrapText="1" shrinkToFit="1"/>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0" fontId="8" fillId="0" borderId="0" xfId="1" applyFill="1" applyBorder="1" applyAlignment="1" applyProtection="1">
      <alignment vertical="center"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8" fillId="0" borderId="98" xfId="1" applyBorder="1" applyAlignment="1" applyProtection="1">
      <alignment vertical="top" wrapText="1"/>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9" xfId="2" applyFont="1" applyBorder="1" applyAlignment="1">
      <alignment horizontal="left" vertical="top" wrapText="1"/>
    </xf>
    <xf numFmtId="180" fontId="49" fillId="10" borderId="100" xfId="17" applyNumberFormat="1" applyFont="1" applyFill="1" applyBorder="1" applyAlignment="1">
      <alignment horizontal="center" vertical="center"/>
    </xf>
    <xf numFmtId="0" fontId="12" fillId="0" borderId="102"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20" xfId="2" applyFont="1" applyFill="1" applyBorder="1" applyAlignment="1">
      <alignment horizontal="center" vertical="center" wrapText="1"/>
    </xf>
    <xf numFmtId="0" fontId="22" fillId="18" borderId="105"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17" fillId="22" borderId="97" xfId="2" applyFont="1" applyFill="1" applyBorder="1" applyAlignment="1">
      <alignment horizontal="center" vertical="center" wrapText="1"/>
    </xf>
    <xf numFmtId="0" fontId="8" fillId="0" borderId="106" xfId="1" applyBorder="1" applyAlignment="1" applyProtection="1">
      <alignment horizontal="left" vertical="top" wrapText="1"/>
    </xf>
    <xf numFmtId="0" fontId="117" fillId="0" borderId="99" xfId="2" applyFont="1" applyBorder="1" applyAlignment="1">
      <alignment horizontal="left" vertical="top" wrapText="1"/>
    </xf>
    <xf numFmtId="0" fontId="92" fillId="18" borderId="0" xfId="0" applyFont="1" applyFill="1" applyAlignment="1">
      <alignment horizontal="center" vertical="center" wrapText="1"/>
    </xf>
    <xf numFmtId="0" fontId="8" fillId="0" borderId="98" xfId="1" applyBorder="1" applyAlignment="1" applyProtection="1">
      <alignment vertical="center"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0" fontId="6" fillId="0" borderId="0" xfId="4"/>
    <xf numFmtId="0" fontId="136" fillId="0" borderId="0" xfId="2" applyFont="1">
      <alignment vertical="center"/>
    </xf>
    <xf numFmtId="0" fontId="134" fillId="0" borderId="0" xfId="2" applyFont="1">
      <alignment vertical="center"/>
    </xf>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9"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09" fillId="18" borderId="108" xfId="0" applyFont="1" applyFill="1" applyBorder="1" applyAlignment="1">
      <alignment horizontal="left" vertical="center"/>
    </xf>
    <xf numFmtId="0" fontId="140" fillId="0" borderId="0" xfId="0" applyFont="1">
      <alignment vertical="center"/>
    </xf>
    <xf numFmtId="0" fontId="0" fillId="0" borderId="48" xfId="0" applyBorder="1" applyAlignment="1">
      <alignment horizontal="center" vertical="center"/>
    </xf>
    <xf numFmtId="0" fontId="149" fillId="0" borderId="110" xfId="0" applyFont="1" applyBorder="1" applyAlignment="1">
      <alignment horizontal="center" vertical="center"/>
    </xf>
    <xf numFmtId="0" fontId="149" fillId="0" borderId="111" xfId="0" applyFont="1" applyBorder="1" applyAlignment="1">
      <alignment horizontal="center" vertical="center"/>
    </xf>
    <xf numFmtId="0" fontId="149" fillId="0" borderId="112" xfId="0" applyFont="1" applyBorder="1" applyAlignment="1">
      <alignment horizontal="center" vertical="center"/>
    </xf>
    <xf numFmtId="0" fontId="148" fillId="0" borderId="110" xfId="0" applyFont="1" applyBorder="1" applyAlignment="1">
      <alignment horizontal="center" vertical="center"/>
    </xf>
    <xf numFmtId="0" fontId="148" fillId="0" borderId="112" xfId="0" applyFont="1" applyBorder="1" applyAlignment="1">
      <alignment horizontal="center" vertical="center"/>
    </xf>
    <xf numFmtId="0" fontId="148" fillId="0" borderId="111" xfId="0" applyFont="1" applyBorder="1" applyAlignment="1">
      <alignment horizontal="center" vertical="center"/>
    </xf>
    <xf numFmtId="0" fontId="149" fillId="0" borderId="113" xfId="0" applyFont="1" applyBorder="1" applyAlignment="1">
      <alignment horizontal="center" vertical="center"/>
    </xf>
    <xf numFmtId="0" fontId="149" fillId="0" borderId="114" xfId="0" applyFont="1" applyBorder="1" applyAlignment="1">
      <alignment horizontal="center" vertical="center"/>
    </xf>
    <xf numFmtId="0" fontId="149" fillId="0" borderId="115" xfId="0" applyFont="1" applyBorder="1" applyAlignment="1">
      <alignment horizontal="center" vertical="center"/>
    </xf>
    <xf numFmtId="0" fontId="149" fillId="0" borderId="116" xfId="0" applyFont="1" applyBorder="1" applyAlignment="1">
      <alignment horizontal="center" vertical="center"/>
    </xf>
    <xf numFmtId="0" fontId="152" fillId="18" borderId="0" xfId="2" applyFont="1" applyFill="1" applyAlignment="1">
      <alignment horizontal="center" vertical="center" wrapText="1"/>
    </xf>
    <xf numFmtId="184" fontId="152"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31" fillId="18" borderId="0" xfId="0" applyFont="1" applyFill="1" applyAlignment="1">
      <alignment horizontal="center" vertical="center" wrapText="1"/>
    </xf>
    <xf numFmtId="0" fontId="8" fillId="0" borderId="106" xfId="1" applyBorder="1" applyAlignment="1" applyProtection="1">
      <alignment horizontal="left" vertical="center" wrapText="1"/>
    </xf>
    <xf numFmtId="0" fontId="96" fillId="18" borderId="0" xfId="0" applyFont="1" applyFill="1" applyAlignment="1">
      <alignment horizontal="center" vertical="center" wrapText="1"/>
    </xf>
    <xf numFmtId="0" fontId="150" fillId="18" borderId="0" xfId="0" applyFont="1" applyFill="1" applyAlignment="1">
      <alignment vertical="center" wrapText="1"/>
    </xf>
    <xf numFmtId="0" fontId="25" fillId="18" borderId="0" xfId="19" applyFont="1" applyFill="1" applyAlignment="1">
      <alignment horizontal="left" vertical="center"/>
    </xf>
    <xf numFmtId="0" fontId="109" fillId="18" borderId="117" xfId="0" applyFont="1" applyFill="1" applyBorder="1" applyAlignment="1">
      <alignment horizontal="left" vertical="center"/>
    </xf>
    <xf numFmtId="0" fontId="109" fillId="18" borderId="30" xfId="0" applyFont="1" applyFill="1" applyBorder="1" applyAlignment="1">
      <alignment horizontal="left" vertical="center"/>
    </xf>
    <xf numFmtId="14" fontId="109" fillId="18" borderId="118" xfId="0" applyNumberFormat="1" applyFont="1" applyFill="1" applyBorder="1" applyAlignment="1">
      <alignment horizontal="center" vertical="center"/>
    </xf>
    <xf numFmtId="0" fontId="156" fillId="22" borderId="97" xfId="2" applyFont="1" applyFill="1" applyBorder="1" applyAlignment="1">
      <alignment horizontal="center" vertical="center" wrapText="1"/>
    </xf>
    <xf numFmtId="0" fontId="158" fillId="0" borderId="0" xfId="0" applyFont="1">
      <alignment vertical="center"/>
    </xf>
    <xf numFmtId="0" fontId="117" fillId="0" borderId="0" xfId="2" applyFont="1" applyAlignment="1">
      <alignment vertical="top" wrapText="1"/>
    </xf>
    <xf numFmtId="0" fontId="6" fillId="20" borderId="0" xfId="2" applyFill="1">
      <alignment vertical="center"/>
    </xf>
    <xf numFmtId="14" fontId="6" fillId="20" borderId="0" xfId="2" applyNumberFormat="1" applyFill="1">
      <alignment vertical="center"/>
    </xf>
    <xf numFmtId="0" fontId="159" fillId="0" borderId="0" xfId="0" applyFont="1">
      <alignment vertical="center"/>
    </xf>
    <xf numFmtId="0" fontId="85" fillId="20" borderId="95" xfId="1" applyFont="1" applyFill="1" applyBorder="1" applyAlignment="1" applyProtection="1">
      <alignment horizontal="center" vertical="center"/>
    </xf>
    <xf numFmtId="0" fontId="83" fillId="41" borderId="65" xfId="0" applyFont="1" applyFill="1" applyBorder="1" applyAlignment="1">
      <alignment horizontal="center" vertical="center" wrapText="1"/>
    </xf>
    <xf numFmtId="0" fontId="125" fillId="30" borderId="0" xfId="2" applyFont="1" applyFill="1">
      <alignment vertical="center"/>
    </xf>
    <xf numFmtId="14" fontId="85" fillId="20" borderId="3" xfId="1" applyNumberFormat="1" applyFont="1" applyFill="1" applyBorder="1" applyAlignment="1" applyProtection="1">
      <alignment horizontal="center" vertical="center" shrinkToFit="1"/>
    </xf>
    <xf numFmtId="0" fontId="161" fillId="18" borderId="0" xfId="2" applyFont="1" applyFill="1" applyAlignment="1">
      <alignment horizontal="left" vertical="top" wrapText="1"/>
    </xf>
    <xf numFmtId="0" fontId="8" fillId="0" borderId="0" xfId="1" applyAlignment="1" applyProtection="1">
      <alignment horizontal="left" vertical="center" wrapText="1"/>
    </xf>
    <xf numFmtId="0" fontId="163" fillId="34" borderId="0" xfId="0" applyFont="1" applyFill="1" applyAlignment="1">
      <alignment horizontal="center" vertical="center" wrapText="1"/>
    </xf>
    <xf numFmtId="0" fontId="164" fillId="0" borderId="0" xfId="0" applyFont="1" applyAlignment="1">
      <alignment horizontal="left" vertical="top" wrapText="1"/>
    </xf>
    <xf numFmtId="0" fontId="6" fillId="0" borderId="108" xfId="2" applyBorder="1">
      <alignment vertical="center"/>
    </xf>
    <xf numFmtId="0" fontId="127" fillId="0" borderId="127" xfId="1" applyFont="1" applyFill="1" applyBorder="1" applyAlignment="1" applyProtection="1">
      <alignment vertical="top" wrapText="1"/>
    </xf>
    <xf numFmtId="0" fontId="8" fillId="0" borderId="128" xfId="1" applyFill="1" applyBorder="1" applyAlignment="1" applyProtection="1">
      <alignment horizontal="left" vertical="center" wrapText="1"/>
    </xf>
    <xf numFmtId="0" fontId="8" fillId="0" borderId="129" xfId="1" applyBorder="1" applyAlignment="1" applyProtection="1">
      <alignment horizontal="left" vertical="center" wrapText="1"/>
    </xf>
    <xf numFmtId="0" fontId="8" fillId="0" borderId="128" xfId="1" applyFill="1" applyBorder="1" applyAlignment="1" applyProtection="1">
      <alignment vertical="center" wrapText="1"/>
    </xf>
    <xf numFmtId="0" fontId="8" fillId="0" borderId="128" xfId="1" applyFill="1" applyBorder="1" applyAlignment="1" applyProtection="1">
      <alignment vertical="top" wrapText="1"/>
    </xf>
    <xf numFmtId="0" fontId="117" fillId="0" borderId="130" xfId="1" applyFont="1" applyFill="1" applyBorder="1" applyAlignment="1" applyProtection="1">
      <alignment horizontal="left" vertical="top" wrapText="1"/>
    </xf>
    <xf numFmtId="0" fontId="8" fillId="0" borderId="131" xfId="1" applyBorder="1" applyAlignment="1" applyProtection="1">
      <alignment vertical="center" wrapText="1"/>
    </xf>
    <xf numFmtId="0" fontId="118" fillId="0" borderId="132" xfId="1" applyFont="1" applyFill="1" applyBorder="1" applyAlignment="1" applyProtection="1">
      <alignment horizontal="left" vertical="top" wrapText="1"/>
    </xf>
    <xf numFmtId="0" fontId="8" fillId="0" borderId="133" xfId="1" applyFill="1" applyBorder="1" applyAlignment="1" applyProtection="1">
      <alignment horizontal="left" vertical="center" wrapText="1"/>
    </xf>
    <xf numFmtId="0" fontId="85" fillId="22" borderId="134"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9" fillId="0" borderId="138" xfId="0" applyFont="1" applyBorder="1" applyAlignment="1">
      <alignment horizontal="center" vertical="center"/>
    </xf>
    <xf numFmtId="0" fontId="148" fillId="0" borderId="138" xfId="0" applyFont="1" applyBorder="1" applyAlignment="1">
      <alignment horizontal="center" vertical="center"/>
    </xf>
    <xf numFmtId="0" fontId="11" fillId="0" borderId="140" xfId="17" applyFont="1" applyBorder="1" applyAlignment="1">
      <alignment horizontal="center" vertical="center" shrinkToFit="1"/>
    </xf>
    <xf numFmtId="0" fontId="49" fillId="0" borderId="141" xfId="17" applyFont="1" applyBorder="1" applyAlignment="1">
      <alignment vertical="center" shrinkToFit="1"/>
    </xf>
    <xf numFmtId="0" fontId="49" fillId="10" borderId="145" xfId="17" applyFont="1" applyFill="1" applyBorder="1" applyAlignment="1">
      <alignment horizontal="center" vertical="center"/>
    </xf>
    <xf numFmtId="0" fontId="49" fillId="0" borderId="141" xfId="17" applyFont="1" applyBorder="1" applyAlignment="1">
      <alignment horizontal="center" vertical="center"/>
    </xf>
    <xf numFmtId="0" fontId="91" fillId="18" borderId="149" xfId="17" applyFont="1" applyFill="1" applyBorder="1" applyAlignment="1">
      <alignment horizontal="center" vertical="center" wrapText="1"/>
    </xf>
    <xf numFmtId="14" fontId="91" fillId="18" borderId="150" xfId="17" applyNumberFormat="1" applyFont="1" applyFill="1" applyBorder="1" applyAlignment="1">
      <alignment horizontal="center" vertical="center"/>
    </xf>
    <xf numFmtId="0" fontId="12" fillId="0" borderId="152" xfId="2" applyFont="1" applyBorder="1" applyAlignment="1">
      <alignment horizontal="center" vertical="center" wrapText="1"/>
    </xf>
    <xf numFmtId="0" fontId="97" fillId="18" borderId="149" xfId="17" applyFont="1" applyFill="1" applyBorder="1" applyAlignment="1">
      <alignment horizontal="center" vertical="center" wrapText="1"/>
    </xf>
    <xf numFmtId="14" fontId="36" fillId="18" borderId="150" xfId="17" applyNumberFormat="1" applyFont="1" applyFill="1" applyBorder="1" applyAlignment="1">
      <alignment horizontal="center" vertical="center"/>
    </xf>
    <xf numFmtId="0" fontId="12" fillId="0" borderId="153" xfId="2" applyFont="1" applyBorder="1" applyAlignment="1">
      <alignment horizontal="center" vertical="center" wrapText="1"/>
    </xf>
    <xf numFmtId="14" fontId="91" fillId="18" borderId="150" xfId="17" applyNumberFormat="1" applyFont="1" applyFill="1" applyBorder="1" applyAlignment="1">
      <alignment horizontal="center" vertical="center" wrapText="1"/>
    </xf>
    <xf numFmtId="0" fontId="12" fillId="0" borderId="154" xfId="2" applyFont="1" applyBorder="1" applyAlignment="1">
      <alignment horizontal="center" vertical="center" wrapText="1"/>
    </xf>
    <xf numFmtId="14" fontId="12" fillId="18" borderId="150" xfId="17" applyNumberFormat="1" applyFont="1" applyFill="1" applyBorder="1" applyAlignment="1">
      <alignment horizontal="center" vertical="center" wrapText="1"/>
    </xf>
    <xf numFmtId="0" fontId="12" fillId="0" borderId="155" xfId="2" applyFont="1" applyBorder="1" applyAlignment="1">
      <alignment horizontal="center" vertical="center" wrapText="1"/>
    </xf>
    <xf numFmtId="0" fontId="36" fillId="18" borderId="149" xfId="17" applyFont="1" applyFill="1" applyBorder="1" applyAlignment="1">
      <alignment horizontal="center" vertical="center" wrapText="1"/>
    </xf>
    <xf numFmtId="14" fontId="12" fillId="18" borderId="150" xfId="17" applyNumberFormat="1" applyFont="1" applyFill="1" applyBorder="1" applyAlignment="1">
      <alignment horizontal="center" vertical="center"/>
    </xf>
    <xf numFmtId="0" fontId="12" fillId="0" borderId="152" xfId="2" applyFont="1" applyBorder="1" applyAlignment="1">
      <alignment horizontal="center" vertical="center"/>
    </xf>
    <xf numFmtId="0" fontId="12" fillId="5" borderId="155" xfId="2" applyFont="1" applyFill="1" applyBorder="1" applyAlignment="1">
      <alignment horizontal="center" vertical="center" wrapText="1"/>
    </xf>
    <xf numFmtId="14" fontId="130" fillId="18" borderId="150" xfId="0" applyNumberFormat="1" applyFont="1" applyFill="1" applyBorder="1" applyAlignment="1">
      <alignment horizontal="center" vertical="center" wrapText="1"/>
    </xf>
    <xf numFmtId="14" fontId="130" fillId="18" borderId="150" xfId="0" applyNumberFormat="1" applyFont="1" applyFill="1" applyBorder="1" applyAlignment="1">
      <alignment horizontal="center" vertical="center"/>
    </xf>
    <xf numFmtId="14" fontId="22" fillId="18" borderId="150" xfId="17" applyNumberFormat="1" applyFont="1" applyFill="1" applyBorder="1" applyAlignment="1">
      <alignment horizontal="center" vertical="center"/>
    </xf>
    <xf numFmtId="0" fontId="69" fillId="20" borderId="149" xfId="0" applyFont="1" applyFill="1" applyBorder="1" applyAlignment="1">
      <alignment horizontal="center" vertical="center" wrapText="1"/>
    </xf>
    <xf numFmtId="14" fontId="91" fillId="20" borderId="150" xfId="17" applyNumberFormat="1" applyFont="1" applyFill="1" applyBorder="1" applyAlignment="1">
      <alignment horizontal="center" vertical="center"/>
    </xf>
    <xf numFmtId="0" fontId="1" fillId="18" borderId="149" xfId="17" applyFill="1" applyBorder="1" applyAlignment="1">
      <alignment horizontal="center" vertical="center" wrapText="1"/>
    </xf>
    <xf numFmtId="0" fontId="12" fillId="0" borderId="157" xfId="2" applyFont="1" applyBorder="1" applyAlignment="1">
      <alignment horizontal="center" vertical="center" wrapText="1"/>
    </xf>
    <xf numFmtId="0" fontId="1" fillId="18" borderId="158" xfId="17" applyFill="1" applyBorder="1" applyAlignment="1">
      <alignment horizontal="center" vertical="center" wrapText="1"/>
    </xf>
    <xf numFmtId="0" fontId="56" fillId="3" borderId="159" xfId="17" applyFont="1" applyFill="1" applyBorder="1" applyAlignment="1">
      <alignment horizontal="center" vertical="center" wrapText="1"/>
    </xf>
    <xf numFmtId="0" fontId="7" fillId="3" borderId="160" xfId="17" applyFont="1" applyFill="1" applyBorder="1" applyAlignment="1">
      <alignment horizontal="center" vertical="center" wrapText="1"/>
    </xf>
    <xf numFmtId="0" fontId="7" fillId="24" borderId="160" xfId="17" applyFont="1" applyFill="1" applyBorder="1" applyAlignment="1">
      <alignment horizontal="center" vertical="center" wrapText="1"/>
    </xf>
    <xf numFmtId="0" fontId="13" fillId="3" borderId="160" xfId="17" applyFont="1" applyFill="1" applyBorder="1" applyAlignment="1">
      <alignment horizontal="center" vertical="center" wrapText="1"/>
    </xf>
    <xf numFmtId="0" fontId="58" fillId="3" borderId="160" xfId="17" applyFont="1" applyFill="1" applyBorder="1" applyAlignment="1">
      <alignment horizontal="center" vertical="center" wrapText="1"/>
    </xf>
    <xf numFmtId="0" fontId="7" fillId="3" borderId="162" xfId="17" applyFont="1" applyFill="1" applyBorder="1" applyAlignment="1">
      <alignment horizontal="center" vertical="center" wrapText="1"/>
    </xf>
    <xf numFmtId="176" fontId="59" fillId="3" borderId="166" xfId="17" applyNumberFormat="1" applyFont="1" applyFill="1" applyBorder="1" applyAlignment="1">
      <alignment horizontal="center" vertical="center" wrapText="1"/>
    </xf>
    <xf numFmtId="0" fontId="59" fillId="3" borderId="166" xfId="17" applyFont="1" applyFill="1" applyBorder="1" applyAlignment="1">
      <alignment horizontal="left" vertical="center" wrapText="1"/>
    </xf>
    <xf numFmtId="176" fontId="59" fillId="11" borderId="167" xfId="17" applyNumberFormat="1" applyFont="1" applyFill="1" applyBorder="1" applyAlignment="1">
      <alignment horizontal="center" vertical="center" wrapText="1"/>
    </xf>
    <xf numFmtId="0" fontId="59" fillId="11" borderId="167" xfId="17" applyFont="1" applyFill="1" applyBorder="1" applyAlignment="1">
      <alignment horizontal="left" vertical="center" wrapText="1"/>
    </xf>
    <xf numFmtId="0" fontId="49" fillId="18" borderId="140" xfId="16" applyFont="1" applyFill="1" applyBorder="1">
      <alignment vertical="center"/>
    </xf>
    <xf numFmtId="0" fontId="63" fillId="12" borderId="168" xfId="17" applyFont="1" applyFill="1" applyBorder="1" applyAlignment="1">
      <alignment horizontal="center" vertical="center" wrapText="1"/>
    </xf>
    <xf numFmtId="176" fontId="61" fillId="12" borderId="168" xfId="17" applyNumberFormat="1" applyFont="1" applyFill="1" applyBorder="1" applyAlignment="1">
      <alignment horizontal="center" vertical="center" wrapText="1"/>
    </xf>
    <xf numFmtId="181" fontId="63" fillId="9" borderId="168" xfId="0" applyNumberFormat="1" applyFont="1" applyFill="1" applyBorder="1" applyAlignment="1">
      <alignment horizontal="center" vertical="center"/>
    </xf>
    <xf numFmtId="0" fontId="63" fillId="12" borderId="169" xfId="17" applyFont="1" applyFill="1" applyBorder="1" applyAlignment="1">
      <alignment horizontal="center" vertical="center" wrapText="1"/>
    </xf>
    <xf numFmtId="182" fontId="65" fillId="12" borderId="170" xfId="17" applyNumberFormat="1" applyFont="1" applyFill="1" applyBorder="1" applyAlignment="1">
      <alignment horizontal="center" vertical="center" wrapText="1"/>
    </xf>
    <xf numFmtId="0" fontId="17" fillId="22" borderId="159" xfId="2" applyFont="1" applyFill="1" applyBorder="1" applyAlignment="1">
      <alignment horizontal="center" vertical="center" wrapText="1"/>
    </xf>
    <xf numFmtId="0" fontId="31" fillId="20" borderId="171" xfId="2" applyFont="1" applyFill="1" applyBorder="1" applyAlignment="1">
      <alignment horizontal="center" vertical="center" wrapText="1"/>
    </xf>
    <xf numFmtId="0" fontId="31" fillId="20" borderId="172" xfId="2" applyFont="1" applyFill="1" applyBorder="1" applyAlignment="1">
      <alignment horizontal="center" vertical="center" wrapText="1"/>
    </xf>
    <xf numFmtId="0" fontId="160" fillId="20" borderId="172" xfId="2" applyFont="1" applyFill="1" applyBorder="1" applyAlignment="1">
      <alignment horizontal="center" vertical="center" wrapText="1"/>
    </xf>
    <xf numFmtId="0" fontId="162" fillId="20" borderId="172" xfId="2" applyFont="1" applyFill="1" applyBorder="1" applyAlignment="1">
      <alignment horizontal="center" vertical="center" wrapText="1"/>
    </xf>
    <xf numFmtId="0" fontId="154" fillId="20" borderId="172" xfId="2" applyFont="1" applyFill="1" applyBorder="1" applyAlignment="1">
      <alignment horizontal="center" vertical="center" wrapText="1"/>
    </xf>
    <xf numFmtId="0" fontId="139" fillId="20" borderId="172" xfId="2" applyFont="1" applyFill="1" applyBorder="1" applyAlignment="1">
      <alignment horizontal="center" vertical="center" wrapText="1"/>
    </xf>
    <xf numFmtId="0" fontId="6" fillId="0" borderId="173" xfId="2" applyBorder="1" applyAlignment="1">
      <alignment vertical="top" wrapText="1"/>
    </xf>
    <xf numFmtId="0" fontId="6" fillId="0" borderId="174" xfId="2" applyBorder="1" applyAlignment="1">
      <alignment vertical="top" wrapText="1"/>
    </xf>
    <xf numFmtId="0" fontId="6" fillId="13" borderId="173" xfId="2" applyFill="1" applyBorder="1" applyAlignment="1">
      <alignment vertical="top" wrapText="1"/>
    </xf>
    <xf numFmtId="0" fontId="1" fillId="13" borderId="175" xfId="2" applyFont="1" applyFill="1" applyBorder="1" applyAlignment="1">
      <alignment vertical="top" wrapText="1"/>
    </xf>
    <xf numFmtId="0" fontId="6" fillId="2" borderId="173" xfId="2" applyFill="1" applyBorder="1" applyAlignment="1">
      <alignment vertical="top" wrapText="1"/>
    </xf>
    <xf numFmtId="0" fontId="6" fillId="2" borderId="178" xfId="2" applyFill="1" applyBorder="1" applyAlignment="1">
      <alignment vertical="top" wrapText="1"/>
    </xf>
    <xf numFmtId="0" fontId="1" fillId="2" borderId="175" xfId="2" applyFont="1" applyFill="1" applyBorder="1" applyAlignment="1">
      <alignment vertical="top" wrapText="1"/>
    </xf>
    <xf numFmtId="0" fontId="98" fillId="2" borderId="178" xfId="2" applyFont="1" applyFill="1" applyBorder="1" applyAlignment="1">
      <alignment vertical="top" wrapText="1"/>
    </xf>
    <xf numFmtId="0" fontId="6" fillId="3" borderId="173" xfId="2" applyFill="1" applyBorder="1">
      <alignment vertical="center"/>
    </xf>
    <xf numFmtId="0" fontId="1" fillId="3" borderId="179" xfId="2" applyFont="1" applyFill="1" applyBorder="1" applyAlignment="1">
      <alignment vertical="top" wrapText="1"/>
    </xf>
    <xf numFmtId="0" fontId="0" fillId="20" borderId="173" xfId="0" applyFill="1" applyBorder="1" applyAlignment="1">
      <alignment vertical="top" wrapText="1"/>
    </xf>
    <xf numFmtId="0" fontId="6" fillId="14" borderId="173" xfId="2" applyFill="1" applyBorder="1">
      <alignment vertical="center"/>
    </xf>
    <xf numFmtId="0" fontId="17" fillId="3" borderId="180" xfId="2" applyFont="1" applyFill="1" applyBorder="1" applyAlignment="1">
      <alignment horizontal="center" vertical="center" wrapText="1"/>
    </xf>
    <xf numFmtId="0" fontId="89" fillId="20" borderId="181" xfId="2" applyFont="1" applyFill="1" applyBorder="1" applyAlignment="1">
      <alignment horizontal="center" vertical="center"/>
    </xf>
    <xf numFmtId="14" fontId="89" fillId="20" borderId="182" xfId="2" applyNumberFormat="1" applyFont="1" applyFill="1" applyBorder="1" applyAlignment="1">
      <alignment horizontal="center" vertical="center"/>
    </xf>
    <xf numFmtId="0" fontId="139" fillId="22" borderId="172" xfId="2" applyFont="1" applyFill="1" applyBorder="1" applyAlignment="1">
      <alignment horizontal="center" vertical="center" wrapText="1"/>
    </xf>
    <xf numFmtId="0" fontId="22" fillId="4" borderId="189" xfId="2" applyFont="1" applyFill="1" applyBorder="1" applyAlignment="1">
      <alignment horizontal="center" vertical="center" wrapText="1"/>
    </xf>
    <xf numFmtId="0" fontId="22" fillId="4" borderId="190" xfId="2" applyFont="1" applyFill="1" applyBorder="1" applyAlignment="1">
      <alignment horizontal="center" vertical="center" wrapText="1"/>
    </xf>
    <xf numFmtId="0" fontId="22" fillId="20" borderId="189" xfId="2" applyFont="1" applyFill="1" applyBorder="1" applyAlignment="1">
      <alignment horizontal="center" vertical="center" wrapText="1"/>
    </xf>
    <xf numFmtId="0" fontId="22" fillId="26" borderId="189" xfId="2" applyFont="1" applyFill="1" applyBorder="1" applyAlignment="1">
      <alignment horizontal="center" vertical="center" wrapText="1"/>
    </xf>
    <xf numFmtId="0" fontId="22" fillId="4" borderId="191" xfId="2" applyFont="1" applyFill="1" applyBorder="1" applyAlignment="1">
      <alignment horizontal="center" vertical="center" wrapText="1"/>
    </xf>
    <xf numFmtId="0" fontId="22" fillId="4" borderId="192" xfId="2" applyFont="1" applyFill="1" applyBorder="1" applyAlignment="1">
      <alignment horizontal="center" vertical="center" wrapText="1"/>
    </xf>
    <xf numFmtId="177" fontId="22" fillId="20" borderId="145" xfId="2" applyNumberFormat="1" applyFont="1" applyFill="1" applyBorder="1" applyAlignment="1">
      <alignment horizontal="center" vertical="center" shrinkToFit="1"/>
    </xf>
    <xf numFmtId="0" fontId="23" fillId="18" borderId="193" xfId="2" applyFont="1" applyFill="1" applyBorder="1" applyAlignment="1">
      <alignment horizontal="center" vertical="center" wrapText="1"/>
    </xf>
    <xf numFmtId="0" fontId="23" fillId="18" borderId="145" xfId="2" applyFont="1" applyFill="1" applyBorder="1" applyAlignment="1">
      <alignment horizontal="center" vertical="center" wrapText="1"/>
    </xf>
    <xf numFmtId="177" fontId="1" fillId="18" borderId="145" xfId="2" applyNumberFormat="1" applyFont="1" applyFill="1" applyBorder="1" applyAlignment="1">
      <alignment horizontal="center" vertical="center" wrapText="1"/>
    </xf>
    <xf numFmtId="0" fontId="22" fillId="18" borderId="193" xfId="2" applyFont="1" applyFill="1" applyBorder="1" applyAlignment="1">
      <alignment horizontal="center" vertical="center" wrapText="1"/>
    </xf>
    <xf numFmtId="177" fontId="22" fillId="18" borderId="145" xfId="2" applyNumberFormat="1" applyFont="1" applyFill="1" applyBorder="1" applyAlignment="1">
      <alignment horizontal="center" vertical="center" shrinkToFit="1"/>
    </xf>
    <xf numFmtId="0" fontId="22" fillId="31" borderId="193" xfId="2" applyFont="1" applyFill="1" applyBorder="1" applyAlignment="1">
      <alignment horizontal="center" vertical="center" wrapText="1"/>
    </xf>
    <xf numFmtId="0" fontId="22" fillId="18" borderId="157" xfId="2" applyFont="1" applyFill="1" applyBorder="1" applyAlignment="1">
      <alignment horizontal="left" vertical="center"/>
    </xf>
    <xf numFmtId="0" fontId="22" fillId="18" borderId="194" xfId="2" applyFont="1" applyFill="1" applyBorder="1" applyAlignment="1">
      <alignment horizontal="center" vertical="center" wrapText="1"/>
    </xf>
    <xf numFmtId="177" fontId="22" fillId="18" borderId="194" xfId="2" applyNumberFormat="1" applyFont="1" applyFill="1" applyBorder="1" applyAlignment="1">
      <alignment horizontal="center" vertical="center" shrinkToFit="1"/>
    </xf>
    <xf numFmtId="0" fontId="0" fillId="0" borderId="194" xfId="0" applyBorder="1" applyAlignment="1">
      <alignment horizontal="center" vertical="center" wrapText="1"/>
    </xf>
    <xf numFmtId="177" fontId="22" fillId="22" borderId="194" xfId="2" applyNumberFormat="1" applyFont="1" applyFill="1" applyBorder="1" applyAlignment="1">
      <alignment horizontal="center" vertical="center" shrinkToFit="1"/>
    </xf>
    <xf numFmtId="0" fontId="22" fillId="0" borderId="194" xfId="2" applyFont="1" applyBorder="1" applyAlignment="1">
      <alignment horizontal="center" vertical="center"/>
    </xf>
    <xf numFmtId="177" fontId="36" fillId="18" borderId="194" xfId="2" applyNumberFormat="1" applyFont="1" applyFill="1" applyBorder="1" applyAlignment="1">
      <alignment horizontal="center" vertical="center" wrapText="1"/>
    </xf>
    <xf numFmtId="0" fontId="22" fillId="33" borderId="194" xfId="2" applyFont="1" applyFill="1" applyBorder="1" applyAlignment="1">
      <alignment horizontal="center" vertical="center" wrapText="1"/>
    </xf>
    <xf numFmtId="177" fontId="22" fillId="33" borderId="194" xfId="2" applyNumberFormat="1" applyFont="1" applyFill="1" applyBorder="1" applyAlignment="1">
      <alignment horizontal="center" vertical="center" shrinkToFit="1"/>
    </xf>
    <xf numFmtId="177" fontId="22" fillId="31" borderId="194" xfId="2" applyNumberFormat="1" applyFont="1" applyFill="1" applyBorder="1" applyAlignment="1">
      <alignment horizontal="center" vertical="center" shrinkToFit="1"/>
    </xf>
    <xf numFmtId="0" fontId="6" fillId="31" borderId="194" xfId="2" applyFill="1" applyBorder="1" applyAlignment="1">
      <alignment horizontal="center" vertical="center"/>
    </xf>
    <xf numFmtId="177" fontId="1" fillId="18" borderId="194" xfId="2" applyNumberFormat="1" applyFont="1" applyFill="1" applyBorder="1" applyAlignment="1">
      <alignment horizontal="center" vertical="center" wrapText="1"/>
    </xf>
    <xf numFmtId="0" fontId="22" fillId="18" borderId="193" xfId="2" applyFont="1" applyFill="1" applyBorder="1" applyAlignment="1">
      <alignment horizontal="left" vertical="center"/>
    </xf>
    <xf numFmtId="0" fontId="22" fillId="33" borderId="193" xfId="2" applyFont="1" applyFill="1" applyBorder="1" applyAlignment="1">
      <alignment horizontal="left" vertical="center"/>
    </xf>
    <xf numFmtId="177" fontId="88" fillId="33" borderId="193" xfId="2" applyNumberFormat="1" applyFont="1" applyFill="1" applyBorder="1" applyAlignment="1">
      <alignment horizontal="center" vertical="center" shrinkToFit="1"/>
    </xf>
    <xf numFmtId="177" fontId="128" fillId="33" borderId="193" xfId="2" applyNumberFormat="1" applyFont="1" applyFill="1" applyBorder="1" applyAlignment="1">
      <alignment horizontal="center" vertical="center" wrapText="1"/>
    </xf>
    <xf numFmtId="0" fontId="22" fillId="18" borderId="195" xfId="2" applyFont="1" applyFill="1" applyBorder="1" applyAlignment="1">
      <alignment horizontal="left" vertical="center"/>
    </xf>
    <xf numFmtId="0" fontId="99" fillId="18" borderId="193" xfId="0" applyFont="1" applyFill="1" applyBorder="1" applyAlignment="1">
      <alignment horizontal="center" vertical="center" wrapText="1"/>
    </xf>
    <xf numFmtId="0" fontId="99" fillId="22" borderId="193" xfId="0" applyFont="1" applyFill="1" applyBorder="1" applyAlignment="1">
      <alignment horizontal="center" vertical="center" wrapText="1"/>
    </xf>
    <xf numFmtId="177" fontId="100" fillId="18" borderId="193" xfId="2" applyNumberFormat="1" applyFont="1" applyFill="1" applyBorder="1" applyAlignment="1">
      <alignment horizontal="center" vertical="center" shrinkToFit="1"/>
    </xf>
    <xf numFmtId="177" fontId="6" fillId="18" borderId="193" xfId="2" applyNumberFormat="1" applyFill="1" applyBorder="1" applyAlignment="1">
      <alignment horizontal="center" vertical="center" shrinkToFit="1"/>
    </xf>
    <xf numFmtId="177" fontId="6" fillId="22" borderId="193" xfId="2" applyNumberFormat="1" applyFill="1" applyBorder="1" applyAlignment="1">
      <alignment horizontal="center" vertical="center" shrinkToFit="1"/>
    </xf>
    <xf numFmtId="177" fontId="12" fillId="18" borderId="193" xfId="2" applyNumberFormat="1" applyFont="1" applyFill="1" applyBorder="1" applyAlignment="1">
      <alignment horizontal="center" vertical="center" shrinkToFit="1"/>
    </xf>
    <xf numFmtId="0" fontId="22" fillId="5" borderId="195" xfId="2" applyFont="1" applyFill="1" applyBorder="1" applyAlignment="1">
      <alignment horizontal="left" vertical="center"/>
    </xf>
    <xf numFmtId="177" fontId="12" fillId="29" borderId="196" xfId="2" applyNumberFormat="1" applyFont="1" applyFill="1" applyBorder="1" applyAlignment="1">
      <alignment horizontal="center" vertical="center" wrapText="1"/>
    </xf>
    <xf numFmtId="0" fontId="22" fillId="0" borderId="193" xfId="2" applyFont="1" applyBorder="1" applyAlignment="1">
      <alignment horizontal="left" vertical="center"/>
    </xf>
    <xf numFmtId="177" fontId="6" fillId="0" borderId="193" xfId="2" applyNumberFormat="1" applyBorder="1" applyAlignment="1">
      <alignment horizontal="center" vertical="center" shrinkToFit="1"/>
    </xf>
    <xf numFmtId="177" fontId="6" fillId="5" borderId="193" xfId="2" applyNumberFormat="1" applyFill="1" applyBorder="1" applyAlignment="1">
      <alignment horizontal="center" vertical="center" shrinkToFit="1"/>
    </xf>
    <xf numFmtId="177" fontId="6" fillId="21" borderId="193" xfId="2" applyNumberFormat="1" applyFill="1" applyBorder="1" applyAlignment="1">
      <alignment horizontal="center" vertical="center" shrinkToFit="1"/>
    </xf>
    <xf numFmtId="177" fontId="12" fillId="0" borderId="193" xfId="2" applyNumberFormat="1" applyFont="1" applyBorder="1" applyAlignment="1">
      <alignment horizontal="center" vertical="center" shrinkToFit="1"/>
    </xf>
    <xf numFmtId="177" fontId="10" fillId="0" borderId="193" xfId="2" applyNumberFormat="1" applyFont="1" applyBorder="1" applyAlignment="1">
      <alignment horizontal="center" vertical="center" shrinkToFit="1"/>
    </xf>
    <xf numFmtId="177" fontId="12" fillId="29" borderId="193" xfId="2" applyNumberFormat="1" applyFont="1" applyFill="1" applyBorder="1" applyAlignment="1">
      <alignment horizontal="center" vertical="center" shrinkToFit="1"/>
    </xf>
    <xf numFmtId="0" fontId="22" fillId="5" borderId="193" xfId="2" applyFont="1" applyFill="1" applyBorder="1" applyAlignment="1">
      <alignment horizontal="left" vertical="center"/>
    </xf>
    <xf numFmtId="177" fontId="6" fillId="6" borderId="193" xfId="2" applyNumberFormat="1" applyFill="1" applyBorder="1" applyAlignment="1">
      <alignment horizontal="center" vertical="center" shrinkToFit="1"/>
    </xf>
    <xf numFmtId="177" fontId="6" fillId="2" borderId="193" xfId="2" applyNumberFormat="1" applyFill="1" applyBorder="1" applyAlignment="1">
      <alignment horizontal="center" vertical="center" shrinkToFit="1"/>
    </xf>
    <xf numFmtId="177" fontId="12" fillId="7" borderId="193" xfId="2" applyNumberFormat="1" applyFont="1" applyFill="1" applyBorder="1" applyAlignment="1">
      <alignment horizontal="center" vertical="center" shrinkToFit="1"/>
    </xf>
    <xf numFmtId="0" fontId="0" fillId="0" borderId="193" xfId="0" applyBorder="1" applyAlignment="1">
      <alignment horizontal="center" vertical="center" wrapText="1"/>
    </xf>
    <xf numFmtId="0" fontId="0" fillId="2" borderId="193" xfId="0" applyFill="1" applyBorder="1" applyAlignment="1">
      <alignment horizontal="center" vertical="center" wrapText="1"/>
    </xf>
    <xf numFmtId="0" fontId="1" fillId="0" borderId="193" xfId="0" applyFont="1" applyBorder="1" applyAlignment="1">
      <alignment horizontal="center" vertical="center" wrapText="1"/>
    </xf>
    <xf numFmtId="0" fontId="6" fillId="5" borderId="193" xfId="2" applyFill="1" applyBorder="1" applyAlignment="1">
      <alignment horizontal="center" vertical="center" wrapText="1"/>
    </xf>
    <xf numFmtId="0" fontId="6" fillId="0" borderId="193" xfId="2" applyBorder="1" applyAlignment="1">
      <alignment horizontal="center" vertical="center"/>
    </xf>
    <xf numFmtId="177" fontId="1" fillId="0" borderId="193" xfId="2" applyNumberFormat="1" applyFont="1" applyBorder="1" applyAlignment="1">
      <alignment horizontal="center" vertical="center" shrinkToFit="1"/>
    </xf>
    <xf numFmtId="0" fontId="22" fillId="5" borderId="195" xfId="2" applyFont="1" applyFill="1" applyBorder="1" applyAlignment="1">
      <alignment horizontal="center" vertical="center"/>
    </xf>
    <xf numFmtId="177" fontId="6" fillId="5" borderId="193" xfId="2" applyNumberFormat="1" applyFill="1" applyBorder="1" applyAlignment="1">
      <alignment horizontal="center" vertical="center" wrapText="1"/>
    </xf>
    <xf numFmtId="177" fontId="6" fillId="0" borderId="193" xfId="2" applyNumberFormat="1" applyBorder="1" applyAlignment="1">
      <alignment horizontal="center" vertical="center" wrapText="1"/>
    </xf>
    <xf numFmtId="177" fontId="6" fillId="6" borderId="193" xfId="2" applyNumberFormat="1" applyFill="1" applyBorder="1" applyAlignment="1">
      <alignment horizontal="center" vertical="center" wrapText="1"/>
    </xf>
    <xf numFmtId="0" fontId="6" fillId="0" borderId="193" xfId="2" applyBorder="1" applyAlignment="1">
      <alignment horizontal="center" vertical="center" wrapText="1"/>
    </xf>
    <xf numFmtId="177" fontId="12" fillId="0" borderId="193" xfId="2" applyNumberFormat="1" applyFont="1" applyBorder="1" applyAlignment="1">
      <alignment horizontal="center" vertical="center" wrapText="1"/>
    </xf>
    <xf numFmtId="177" fontId="6" fillId="7" borderId="196" xfId="2" applyNumberFormat="1" applyFill="1" applyBorder="1" applyAlignment="1">
      <alignment horizontal="center" vertical="center" wrapText="1"/>
    </xf>
    <xf numFmtId="0" fontId="6" fillId="6" borderId="193" xfId="2" applyFill="1" applyBorder="1" applyAlignment="1">
      <alignment horizontal="center" vertical="center" wrapText="1"/>
    </xf>
    <xf numFmtId="177" fontId="6" fillId="0" borderId="196" xfId="2" applyNumberFormat="1" applyBorder="1" applyAlignment="1">
      <alignment horizontal="center" vertical="center" wrapText="1"/>
    </xf>
    <xf numFmtId="177" fontId="6" fillId="7" borderId="193" xfId="2" applyNumberFormat="1" applyFill="1" applyBorder="1" applyAlignment="1">
      <alignment horizontal="center" vertical="center" wrapText="1"/>
    </xf>
    <xf numFmtId="0" fontId="6" fillId="0" borderId="197" xfId="2" applyBorder="1" applyAlignment="1">
      <alignment horizontal="center" vertical="center" wrapText="1"/>
    </xf>
    <xf numFmtId="0" fontId="6" fillId="6" borderId="197" xfId="2" applyFill="1" applyBorder="1" applyAlignment="1">
      <alignment horizontal="center" vertical="center" wrapText="1"/>
    </xf>
    <xf numFmtId="177" fontId="6" fillId="0" borderId="198" xfId="2" applyNumberFormat="1" applyBorder="1" applyAlignment="1">
      <alignment horizontal="center" vertical="center" wrapText="1"/>
    </xf>
    <xf numFmtId="0" fontId="6" fillId="2" borderId="193" xfId="2" applyFill="1" applyBorder="1" applyAlignment="1">
      <alignment horizontal="center" vertical="center" wrapText="1"/>
    </xf>
    <xf numFmtId="0" fontId="70" fillId="5" borderId="203" xfId="2" applyFont="1" applyFill="1" applyBorder="1" applyAlignment="1">
      <alignment horizontal="center" vertical="center"/>
    </xf>
    <xf numFmtId="0" fontId="6" fillId="0" borderId="184" xfId="2" applyBorder="1">
      <alignment vertical="center"/>
    </xf>
    <xf numFmtId="0" fontId="95" fillId="25" borderId="207" xfId="2" applyFont="1" applyFill="1" applyBorder="1" applyAlignment="1">
      <alignment horizontal="center" vertical="center" wrapText="1"/>
    </xf>
    <xf numFmtId="0" fontId="104" fillId="25" borderId="208" xfId="2" applyFont="1" applyFill="1" applyBorder="1" applyAlignment="1">
      <alignment horizontal="left" vertical="center" shrinkToFit="1"/>
    </xf>
    <xf numFmtId="0" fontId="94" fillId="25" borderId="208" xfId="2" applyFont="1" applyFill="1" applyBorder="1" applyAlignment="1">
      <alignment horizontal="center" vertical="center"/>
    </xf>
    <xf numFmtId="0" fontId="94" fillId="25" borderId="209" xfId="2" applyFont="1" applyFill="1" applyBorder="1" applyAlignment="1">
      <alignment horizontal="center" vertical="center"/>
    </xf>
    <xf numFmtId="0" fontId="138" fillId="39" borderId="210" xfId="2" applyFont="1" applyFill="1" applyBorder="1" applyAlignment="1">
      <alignment horizontal="center" vertical="center" wrapText="1"/>
    </xf>
    <xf numFmtId="0" fontId="22" fillId="39" borderId="210" xfId="2" applyFont="1" applyFill="1" applyBorder="1" applyAlignment="1">
      <alignment horizontal="left" vertical="center" shrinkToFit="1"/>
    </xf>
    <xf numFmtId="14" fontId="22" fillId="39" borderId="211" xfId="2" applyNumberFormat="1" applyFont="1" applyFill="1" applyBorder="1" applyAlignment="1">
      <alignment horizontal="center" vertical="center"/>
    </xf>
    <xf numFmtId="0" fontId="22" fillId="28" borderId="210" xfId="2" applyFont="1" applyFill="1" applyBorder="1" applyAlignment="1">
      <alignment horizontal="center" vertical="center" wrapText="1"/>
    </xf>
    <xf numFmtId="0" fontId="138" fillId="28" borderId="210" xfId="2" applyFont="1" applyFill="1" applyBorder="1" applyAlignment="1">
      <alignment horizontal="center" vertical="center" wrapText="1"/>
    </xf>
    <xf numFmtId="0" fontId="22" fillId="28" borderId="210" xfId="2" applyFont="1" applyFill="1" applyBorder="1" applyAlignment="1">
      <alignment horizontal="left" vertical="center" shrinkToFit="1"/>
    </xf>
    <xf numFmtId="14" fontId="22" fillId="28" borderId="210" xfId="2" applyNumberFormat="1" applyFont="1" applyFill="1" applyBorder="1" applyAlignment="1">
      <alignment horizontal="center" vertical="center"/>
    </xf>
    <xf numFmtId="14" fontId="22" fillId="28" borderId="211" xfId="2" applyNumberFormat="1" applyFont="1" applyFill="1" applyBorder="1" applyAlignment="1">
      <alignment horizontal="center" vertical="center"/>
    </xf>
    <xf numFmtId="0" fontId="22" fillId="18" borderId="210" xfId="2" applyFont="1" applyFill="1" applyBorder="1" applyAlignment="1">
      <alignment horizontal="center" vertical="center" wrapText="1"/>
    </xf>
    <xf numFmtId="0" fontId="138" fillId="18" borderId="210" xfId="2" applyFont="1" applyFill="1" applyBorder="1" applyAlignment="1">
      <alignment horizontal="center" vertical="center" wrapText="1"/>
    </xf>
    <xf numFmtId="0" fontId="22" fillId="18" borderId="210" xfId="2" applyFont="1" applyFill="1" applyBorder="1" applyAlignment="1">
      <alignment horizontal="left" vertical="center" shrinkToFit="1"/>
    </xf>
    <xf numFmtId="14" fontId="22" fillId="18" borderId="210" xfId="2" applyNumberFormat="1" applyFont="1" applyFill="1" applyBorder="1" applyAlignment="1">
      <alignment horizontal="center" vertical="center"/>
    </xf>
    <xf numFmtId="14" fontId="22" fillId="18" borderId="211" xfId="2" applyNumberFormat="1" applyFont="1" applyFill="1" applyBorder="1" applyAlignment="1">
      <alignment horizontal="center" vertical="center"/>
    </xf>
    <xf numFmtId="0" fontId="22" fillId="38" borderId="210" xfId="2" applyFont="1" applyFill="1" applyBorder="1" applyAlignment="1">
      <alignment horizontal="center" vertical="center" wrapText="1"/>
    </xf>
    <xf numFmtId="0" fontId="138" fillId="38" borderId="210" xfId="2" applyFont="1" applyFill="1" applyBorder="1" applyAlignment="1">
      <alignment horizontal="center" vertical="center" wrapText="1"/>
    </xf>
    <xf numFmtId="0" fontId="22" fillId="38" borderId="210" xfId="2" applyFont="1" applyFill="1" applyBorder="1" applyAlignment="1">
      <alignment horizontal="left" vertical="center" shrinkToFit="1"/>
    </xf>
    <xf numFmtId="14" fontId="22" fillId="38" borderId="210" xfId="2" applyNumberFormat="1" applyFont="1" applyFill="1" applyBorder="1" applyAlignment="1">
      <alignment horizontal="center" vertical="center"/>
    </xf>
    <xf numFmtId="14" fontId="22" fillId="38" borderId="211" xfId="2" applyNumberFormat="1" applyFont="1" applyFill="1" applyBorder="1" applyAlignment="1">
      <alignment horizontal="center" vertical="center"/>
    </xf>
    <xf numFmtId="0" fontId="22" fillId="27" borderId="210" xfId="2" applyFont="1" applyFill="1" applyBorder="1" applyAlignment="1">
      <alignment horizontal="center" vertical="center" wrapText="1"/>
    </xf>
    <xf numFmtId="0" fontId="138" fillId="27" borderId="210" xfId="2" applyFont="1" applyFill="1" applyBorder="1" applyAlignment="1">
      <alignment horizontal="center" vertical="center" wrapText="1"/>
    </xf>
    <xf numFmtId="0" fontId="22" fillId="27" borderId="210" xfId="2" applyFont="1" applyFill="1" applyBorder="1" applyAlignment="1">
      <alignment horizontal="left" vertical="center" shrinkToFit="1"/>
    </xf>
    <xf numFmtId="14" fontId="22" fillId="27" borderId="210" xfId="2" applyNumberFormat="1" applyFont="1" applyFill="1" applyBorder="1" applyAlignment="1">
      <alignment horizontal="center" vertical="center"/>
    </xf>
    <xf numFmtId="14" fontId="22" fillId="27" borderId="211" xfId="2" applyNumberFormat="1" applyFont="1" applyFill="1" applyBorder="1" applyAlignment="1">
      <alignment horizontal="center" vertical="center"/>
    </xf>
    <xf numFmtId="0" fontId="22" fillId="20" borderId="210" xfId="2" applyFont="1" applyFill="1" applyBorder="1" applyAlignment="1">
      <alignment horizontal="center" vertical="center" wrapText="1"/>
    </xf>
    <xf numFmtId="0" fontId="138" fillId="20" borderId="210" xfId="2" applyFont="1" applyFill="1" applyBorder="1" applyAlignment="1">
      <alignment horizontal="center" vertical="center" wrapText="1"/>
    </xf>
    <xf numFmtId="0" fontId="22" fillId="20" borderId="210" xfId="2" applyFont="1" applyFill="1" applyBorder="1" applyAlignment="1">
      <alignment horizontal="left" vertical="center" shrinkToFit="1"/>
    </xf>
    <xf numFmtId="14" fontId="22" fillId="20" borderId="210" xfId="2" applyNumberFormat="1" applyFont="1" applyFill="1" applyBorder="1" applyAlignment="1">
      <alignment horizontal="center" vertical="center"/>
    </xf>
    <xf numFmtId="14" fontId="22" fillId="20" borderId="211" xfId="2" applyNumberFormat="1" applyFont="1" applyFill="1" applyBorder="1" applyAlignment="1">
      <alignment horizontal="center" vertical="center"/>
    </xf>
    <xf numFmtId="0" fontId="138" fillId="40" borderId="210" xfId="2" applyFont="1" applyFill="1" applyBorder="1" applyAlignment="1">
      <alignment horizontal="center" vertical="center" wrapText="1"/>
    </xf>
    <xf numFmtId="0" fontId="22" fillId="40" borderId="210" xfId="2" applyFont="1" applyFill="1" applyBorder="1" applyAlignment="1">
      <alignment horizontal="left" vertical="center" shrinkToFit="1"/>
    </xf>
    <xf numFmtId="14" fontId="22" fillId="40" borderId="211" xfId="2" applyNumberFormat="1" applyFont="1" applyFill="1" applyBorder="1" applyAlignment="1">
      <alignment horizontal="center" vertical="center"/>
    </xf>
    <xf numFmtId="14" fontId="109" fillId="18" borderId="213" xfId="2" applyNumberFormat="1" applyFont="1" applyFill="1" applyBorder="1" applyAlignment="1">
      <alignment horizontal="left" vertical="center"/>
    </xf>
    <xf numFmtId="0" fontId="0" fillId="20" borderId="210" xfId="0" applyFill="1" applyBorder="1" applyAlignment="1">
      <alignment horizontal="center" vertical="center"/>
    </xf>
    <xf numFmtId="0" fontId="0" fillId="0" borderId="210" xfId="0" applyBorder="1" applyAlignment="1">
      <alignment horizontal="center" vertical="center"/>
    </xf>
    <xf numFmtId="0" fontId="0" fillId="18" borderId="210" xfId="0" applyFill="1" applyBorder="1" applyAlignment="1">
      <alignment horizontal="center" vertical="center"/>
    </xf>
    <xf numFmtId="9" fontId="0" fillId="20" borderId="210" xfId="0" applyNumberFormat="1" applyFill="1" applyBorder="1" applyAlignment="1">
      <alignment horizontal="center" vertical="center"/>
    </xf>
    <xf numFmtId="9" fontId="0" fillId="0" borderId="210" xfId="0" applyNumberFormat="1" applyBorder="1" applyAlignment="1">
      <alignment horizontal="center" vertical="center"/>
    </xf>
    <xf numFmtId="9" fontId="0" fillId="18" borderId="210" xfId="0" applyNumberFormat="1" applyFill="1" applyBorder="1" applyAlignment="1">
      <alignment horizontal="center" vertical="center"/>
    </xf>
    <xf numFmtId="0" fontId="0" fillId="0" borderId="218" xfId="0" applyBorder="1" applyAlignment="1">
      <alignment horizontal="center" vertical="center"/>
    </xf>
    <xf numFmtId="0" fontId="0" fillId="0" borderId="219" xfId="0" applyBorder="1" applyAlignment="1">
      <alignment horizontal="center" vertical="center"/>
    </xf>
    <xf numFmtId="0" fontId="0" fillId="0" borderId="220" xfId="0" applyBorder="1" applyAlignment="1">
      <alignment horizontal="center" vertical="center"/>
    </xf>
    <xf numFmtId="0" fontId="0" fillId="0" borderId="221" xfId="0" applyBorder="1" applyAlignment="1">
      <alignment horizontal="center" vertical="center"/>
    </xf>
    <xf numFmtId="9" fontId="0" fillId="0" borderId="218" xfId="0" applyNumberFormat="1" applyBorder="1" applyAlignment="1">
      <alignment horizontal="center" vertical="center"/>
    </xf>
    <xf numFmtId="9" fontId="0" fillId="0" borderId="219" xfId="0" applyNumberFormat="1" applyBorder="1" applyAlignment="1">
      <alignment horizontal="center" vertical="center"/>
    </xf>
    <xf numFmtId="9" fontId="0" fillId="0" borderId="220" xfId="0" applyNumberFormat="1" applyBorder="1" applyAlignment="1">
      <alignment horizontal="center" vertical="center"/>
    </xf>
    <xf numFmtId="9" fontId="0" fillId="0" borderId="221" xfId="0" applyNumberFormat="1" applyBorder="1" applyAlignment="1">
      <alignment horizontal="center" vertical="center"/>
    </xf>
    <xf numFmtId="0" fontId="10" fillId="2" borderId="224" xfId="2" applyFont="1" applyFill="1" applyBorder="1" applyAlignment="1">
      <alignment horizontal="center" vertical="center"/>
    </xf>
    <xf numFmtId="14" fontId="10" fillId="2" borderId="225" xfId="2" applyNumberFormat="1" applyFont="1" applyFill="1" applyBorder="1" applyAlignment="1">
      <alignment horizontal="center" vertical="center"/>
    </xf>
    <xf numFmtId="0" fontId="34" fillId="0" borderId="226" xfId="1" applyFont="1" applyBorder="1" applyAlignment="1" applyProtection="1">
      <alignment horizontal="left" vertical="top" wrapText="1"/>
    </xf>
    <xf numFmtId="0" fontId="8" fillId="0" borderId="227" xfId="1" applyFill="1" applyBorder="1" applyAlignment="1" applyProtection="1">
      <alignment vertical="center" wrapText="1"/>
    </xf>
    <xf numFmtId="0" fontId="117" fillId="0" borderId="226" xfId="1" applyFont="1" applyBorder="1" applyAlignment="1" applyProtection="1">
      <alignment horizontal="left" vertical="top" wrapText="1"/>
    </xf>
    <xf numFmtId="0" fontId="31" fillId="30" borderId="228" xfId="1" applyFont="1" applyFill="1" applyBorder="1" applyAlignment="1" applyProtection="1">
      <alignment horizontal="center" vertical="center" wrapText="1" shrinkToFit="1"/>
    </xf>
    <xf numFmtId="0" fontId="86" fillId="0" borderId="229" xfId="2" applyFont="1" applyBorder="1" applyAlignment="1">
      <alignment vertical="center" shrinkToFit="1"/>
    </xf>
    <xf numFmtId="0" fontId="117" fillId="0" borderId="220" xfId="1" applyFont="1" applyBorder="1" applyAlignment="1" applyProtection="1">
      <alignment vertical="top" wrapText="1"/>
    </xf>
    <xf numFmtId="0" fontId="26" fillId="0" borderId="230" xfId="2" applyFont="1" applyBorder="1" applyAlignment="1">
      <alignment vertical="top" wrapText="1"/>
    </xf>
    <xf numFmtId="0" fontId="119" fillId="0" borderId="231" xfId="1" applyFont="1" applyFill="1" applyBorder="1" applyAlignment="1" applyProtection="1">
      <alignment horizontal="left" vertical="top" wrapText="1"/>
    </xf>
    <xf numFmtId="0" fontId="83" fillId="0" borderId="81" xfId="0" applyFont="1" applyBorder="1" applyAlignment="1">
      <alignment horizontal="center" vertical="center" wrapText="1"/>
    </xf>
    <xf numFmtId="0" fontId="0" fillId="20" borderId="149" xfId="0" applyFill="1" applyBorder="1" applyAlignment="1">
      <alignment vertical="center" wrapText="1"/>
    </xf>
    <xf numFmtId="14" fontId="97" fillId="20" borderId="150" xfId="17" applyNumberFormat="1" applyFont="1" applyFill="1" applyBorder="1" applyAlignment="1">
      <alignment horizontal="center" vertical="center" wrapText="1"/>
    </xf>
    <xf numFmtId="0" fontId="94" fillId="25" borderId="208" xfId="2" applyFont="1" applyFill="1" applyBorder="1" applyAlignment="1">
      <alignment horizontal="center" vertical="center" wrapText="1"/>
    </xf>
    <xf numFmtId="0" fontId="109" fillId="18" borderId="212" xfId="0" applyFont="1" applyFill="1" applyBorder="1" applyAlignment="1">
      <alignment horizontal="center" vertical="center"/>
    </xf>
    <xf numFmtId="14" fontId="109" fillId="18" borderId="0" xfId="2" applyNumberFormat="1" applyFont="1" applyFill="1" applyAlignment="1">
      <alignment horizontal="left" vertical="center"/>
    </xf>
    <xf numFmtId="0" fontId="6" fillId="18" borderId="108" xfId="2" applyFill="1" applyBorder="1">
      <alignment vertical="center"/>
    </xf>
    <xf numFmtId="14" fontId="22" fillId="18" borderId="210" xfId="2" applyNumberFormat="1" applyFont="1" applyFill="1" applyBorder="1" applyAlignment="1">
      <alignment horizontal="left" vertical="center"/>
    </xf>
    <xf numFmtId="0" fontId="22" fillId="20" borderId="237" xfId="2" applyFont="1" applyFill="1" applyBorder="1" applyAlignment="1">
      <alignment horizontal="center" vertical="center" wrapText="1"/>
    </xf>
    <xf numFmtId="0" fontId="138" fillId="20" borderId="237" xfId="2" applyFont="1" applyFill="1" applyBorder="1" applyAlignment="1">
      <alignment horizontal="center" vertical="center" wrapText="1"/>
    </xf>
    <xf numFmtId="0" fontId="22" fillId="20" borderId="237" xfId="2" applyFont="1" applyFill="1" applyBorder="1" applyAlignment="1">
      <alignment horizontal="left" vertical="center" shrinkToFit="1"/>
    </xf>
    <xf numFmtId="14" fontId="22" fillId="20" borderId="237" xfId="2" applyNumberFormat="1" applyFont="1" applyFill="1" applyBorder="1" applyAlignment="1">
      <alignment horizontal="center" vertical="center"/>
    </xf>
    <xf numFmtId="14" fontId="22" fillId="20" borderId="238" xfId="2" applyNumberFormat="1" applyFont="1" applyFill="1" applyBorder="1" applyAlignment="1">
      <alignment horizontal="center" vertical="center"/>
    </xf>
    <xf numFmtId="14" fontId="22" fillId="20" borderId="210" xfId="2" applyNumberFormat="1" applyFont="1" applyFill="1" applyBorder="1" applyAlignment="1">
      <alignment horizontal="left" vertical="center"/>
    </xf>
    <xf numFmtId="0" fontId="22" fillId="28" borderId="237" xfId="2" applyFont="1" applyFill="1" applyBorder="1" applyAlignment="1">
      <alignment horizontal="center" vertical="center" wrapText="1"/>
    </xf>
    <xf numFmtId="0" fontId="138" fillId="28" borderId="237" xfId="2" applyFont="1" applyFill="1" applyBorder="1" applyAlignment="1">
      <alignment horizontal="center" vertical="center" wrapText="1"/>
    </xf>
    <xf numFmtId="0" fontId="22" fillId="28" borderId="237" xfId="2" applyFont="1" applyFill="1" applyBorder="1" applyAlignment="1">
      <alignment horizontal="left" vertical="center" shrinkToFit="1"/>
    </xf>
    <xf numFmtId="14" fontId="22" fillId="28" borderId="237" xfId="2" applyNumberFormat="1" applyFont="1" applyFill="1" applyBorder="1" applyAlignment="1">
      <alignment horizontal="center" vertical="center"/>
    </xf>
    <xf numFmtId="14" fontId="22" fillId="28" borderId="238" xfId="2" applyNumberFormat="1" applyFont="1" applyFill="1" applyBorder="1" applyAlignment="1">
      <alignment horizontal="center" vertical="center"/>
    </xf>
    <xf numFmtId="14" fontId="22" fillId="28" borderId="210" xfId="2" applyNumberFormat="1" applyFont="1" applyFill="1" applyBorder="1" applyAlignment="1">
      <alignment horizontal="left" vertical="center"/>
    </xf>
    <xf numFmtId="0" fontId="22" fillId="39" borderId="237" xfId="2" applyFont="1" applyFill="1" applyBorder="1" applyAlignment="1">
      <alignment horizontal="center" vertical="center" wrapText="1"/>
    </xf>
    <xf numFmtId="0" fontId="138" fillId="39" borderId="237" xfId="2" applyFont="1" applyFill="1" applyBorder="1" applyAlignment="1">
      <alignment horizontal="center" vertical="center" wrapText="1"/>
    </xf>
    <xf numFmtId="0" fontId="22" fillId="39" borderId="237" xfId="2" applyFont="1" applyFill="1" applyBorder="1" applyAlignment="1">
      <alignment horizontal="left" vertical="center" shrinkToFit="1"/>
    </xf>
    <xf numFmtId="14" fontId="22" fillId="39" borderId="237" xfId="2" applyNumberFormat="1" applyFont="1" applyFill="1" applyBorder="1" applyAlignment="1">
      <alignment horizontal="center" vertical="center"/>
    </xf>
    <xf numFmtId="14" fontId="22" fillId="39" borderId="238" xfId="2" applyNumberFormat="1" applyFont="1" applyFill="1" applyBorder="1" applyAlignment="1">
      <alignment horizontal="center" vertical="center"/>
    </xf>
    <xf numFmtId="14" fontId="22" fillId="39" borderId="210" xfId="2" applyNumberFormat="1" applyFont="1" applyFill="1" applyBorder="1" applyAlignment="1">
      <alignment horizontal="left" vertical="center"/>
    </xf>
    <xf numFmtId="14" fontId="109" fillId="18" borderId="30" xfId="0" applyNumberFormat="1" applyFont="1" applyFill="1" applyBorder="1" applyAlignment="1">
      <alignment horizontal="left" vertical="center"/>
    </xf>
    <xf numFmtId="14" fontId="22" fillId="27" borderId="210" xfId="2" applyNumberFormat="1" applyFont="1" applyFill="1" applyBorder="1" applyAlignment="1">
      <alignment horizontal="left" vertical="center"/>
    </xf>
    <xf numFmtId="14" fontId="22" fillId="40" borderId="210" xfId="2" applyNumberFormat="1" applyFont="1" applyFill="1" applyBorder="1" applyAlignment="1">
      <alignment horizontal="left" vertical="center"/>
    </xf>
    <xf numFmtId="0" fontId="22" fillId="40" borderId="237" xfId="2" applyFont="1" applyFill="1" applyBorder="1" applyAlignment="1">
      <alignment horizontal="center" vertical="center" wrapText="1"/>
    </xf>
    <xf numFmtId="0" fontId="138" fillId="40" borderId="237" xfId="2" applyFont="1" applyFill="1" applyBorder="1" applyAlignment="1">
      <alignment horizontal="center" vertical="center" wrapText="1"/>
    </xf>
    <xf numFmtId="0" fontId="22" fillId="40" borderId="237" xfId="2" applyFont="1" applyFill="1" applyBorder="1" applyAlignment="1">
      <alignment horizontal="left" vertical="center" shrinkToFit="1"/>
    </xf>
    <xf numFmtId="14" fontId="22" fillId="40" borderId="237" xfId="2" applyNumberFormat="1" applyFont="1" applyFill="1" applyBorder="1" applyAlignment="1">
      <alignment horizontal="center" vertical="center"/>
    </xf>
    <xf numFmtId="14" fontId="22" fillId="40" borderId="238" xfId="2" applyNumberFormat="1" applyFont="1" applyFill="1" applyBorder="1" applyAlignment="1">
      <alignment horizontal="center" vertical="center"/>
    </xf>
    <xf numFmtId="0" fontId="168" fillId="0" borderId="132" xfId="1" applyFont="1" applyFill="1" applyBorder="1" applyAlignment="1" applyProtection="1">
      <alignment horizontal="left" vertical="top" wrapText="1"/>
    </xf>
    <xf numFmtId="0" fontId="137" fillId="20" borderId="223" xfId="2" applyFont="1" applyFill="1" applyBorder="1" applyAlignment="1">
      <alignment horizontal="center" vertical="center" wrapText="1"/>
    </xf>
    <xf numFmtId="0" fontId="170" fillId="0" borderId="0" xfId="2" applyFont="1">
      <alignment vertical="center"/>
    </xf>
    <xf numFmtId="0" fontId="33" fillId="45" borderId="0" xfId="4" applyFont="1" applyFill="1" applyAlignment="1">
      <alignment vertical="top"/>
    </xf>
    <xf numFmtId="0" fontId="33" fillId="45" borderId="0" xfId="2" applyFont="1" applyFill="1" applyAlignment="1"/>
    <xf numFmtId="0" fontId="33" fillId="45" borderId="0" xfId="2" applyFont="1" applyFill="1" applyAlignment="1">
      <alignment vertical="top"/>
    </xf>
    <xf numFmtId="0" fontId="33" fillId="46" borderId="0" xfId="2" applyFont="1" applyFill="1" applyAlignment="1">
      <alignment vertical="top"/>
    </xf>
    <xf numFmtId="0" fontId="7" fillId="46" borderId="0" xfId="2" applyFont="1" applyFill="1" applyAlignment="1">
      <alignment vertical="top"/>
    </xf>
    <xf numFmtId="0" fontId="138" fillId="45" borderId="0" xfId="1" applyFont="1" applyFill="1" applyAlignment="1" applyProtection="1">
      <alignment vertical="top" wrapText="1"/>
    </xf>
    <xf numFmtId="0" fontId="34" fillId="44" borderId="0" xfId="4" applyFont="1" applyFill="1"/>
    <xf numFmtId="0" fontId="155" fillId="44" borderId="0" xfId="4" applyFont="1" applyFill="1"/>
    <xf numFmtId="0" fontId="6" fillId="44" borderId="0" xfId="4" applyFill="1"/>
    <xf numFmtId="0" fontId="6" fillId="0" borderId="0" xfId="4" applyAlignment="1">
      <alignment vertical="center"/>
    </xf>
    <xf numFmtId="0" fontId="72" fillId="0" borderId="0" xfId="0" applyFont="1" applyAlignment="1">
      <alignment horizontal="left" vertical="center" wrapText="1"/>
    </xf>
    <xf numFmtId="0" fontId="76"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73" fillId="0" borderId="0" xfId="0" applyFont="1" applyAlignment="1">
      <alignment horizontal="left"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2" fillId="0" borderId="136" xfId="17" applyNumberFormat="1" applyFont="1" applyBorder="1" applyAlignment="1">
      <alignment horizontal="center" vertical="center" shrinkToFit="1"/>
    </xf>
    <xf numFmtId="179" fontId="132" fillId="0" borderId="137"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10" fillId="6" borderId="103" xfId="17" applyFont="1" applyFill="1" applyBorder="1" applyAlignment="1">
      <alignment horizontal="center" vertical="center" wrapText="1"/>
    </xf>
    <xf numFmtId="0" fontId="10" fillId="6" borderId="101" xfId="17" applyFont="1" applyFill="1" applyBorder="1" applyAlignment="1">
      <alignment horizontal="center" vertical="center" wrapText="1"/>
    </xf>
    <xf numFmtId="0" fontId="10" fillId="6" borderId="104" xfId="17" applyFont="1" applyFill="1" applyBorder="1" applyAlignment="1">
      <alignment horizontal="center" vertical="center" wrapText="1"/>
    </xf>
    <xf numFmtId="0" fontId="36" fillId="18" borderId="151" xfId="17" applyFont="1" applyFill="1" applyBorder="1" applyAlignment="1">
      <alignment horizontal="left" vertical="top" wrapText="1"/>
    </xf>
    <xf numFmtId="0" fontId="36" fillId="18" borderId="147" xfId="17" applyFont="1" applyFill="1" applyBorder="1" applyAlignment="1">
      <alignment horizontal="left" vertical="top" wrapText="1"/>
    </xf>
    <xf numFmtId="0" fontId="36" fillId="18" borderId="148" xfId="17" applyFont="1" applyFill="1" applyBorder="1" applyAlignment="1">
      <alignment horizontal="left" vertical="top" wrapText="1"/>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42" xfId="17" applyFont="1" applyBorder="1" applyAlignment="1">
      <alignment horizontal="center" vertical="center" wrapText="1"/>
    </xf>
    <xf numFmtId="0" fontId="11" fillId="0" borderId="143" xfId="17" applyFont="1" applyBorder="1" applyAlignment="1">
      <alignment horizontal="center" vertical="center" wrapText="1"/>
    </xf>
    <xf numFmtId="0" fontId="11" fillId="0" borderId="144"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20" borderId="146" xfId="17" applyFont="1" applyFill="1" applyBorder="1" applyAlignment="1">
      <alignment horizontal="left" vertical="top" wrapText="1"/>
    </xf>
    <xf numFmtId="0" fontId="36" fillId="20" borderId="147" xfId="17" applyFont="1" applyFill="1" applyBorder="1" applyAlignment="1">
      <alignment horizontal="left" vertical="top" wrapText="1"/>
    </xf>
    <xf numFmtId="0" fontId="36" fillId="20" borderId="148" xfId="17" applyFont="1" applyFill="1" applyBorder="1" applyAlignment="1">
      <alignment horizontal="left" vertical="top" wrapText="1"/>
    </xf>
    <xf numFmtId="0" fontId="105" fillId="18" borderId="151" xfId="17" applyFont="1" applyFill="1" applyBorder="1" applyAlignment="1">
      <alignment horizontal="left" vertical="top" wrapText="1"/>
    </xf>
    <xf numFmtId="0" fontId="105" fillId="18" borderId="147" xfId="17" applyFont="1" applyFill="1" applyBorder="1" applyAlignment="1">
      <alignment horizontal="left" vertical="top" wrapText="1"/>
    </xf>
    <xf numFmtId="0" fontId="105" fillId="18" borderId="148" xfId="17" applyFont="1" applyFill="1" applyBorder="1" applyAlignment="1">
      <alignment horizontal="left" vertical="top" wrapText="1"/>
    </xf>
    <xf numFmtId="0" fontId="12" fillId="18" borderId="151" xfId="17" applyFont="1" applyFill="1" applyBorder="1" applyAlignment="1">
      <alignment horizontal="left" vertical="top" wrapText="1"/>
    </xf>
    <xf numFmtId="0" fontId="12" fillId="18" borderId="147" xfId="17" applyFont="1" applyFill="1" applyBorder="1" applyAlignment="1">
      <alignment horizontal="left" vertical="top" wrapText="1"/>
    </xf>
    <xf numFmtId="0" fontId="12" fillId="18" borderId="148" xfId="17" applyFont="1" applyFill="1" applyBorder="1" applyAlignment="1">
      <alignment horizontal="left" vertical="top" wrapText="1"/>
    </xf>
    <xf numFmtId="0" fontId="36" fillId="18" borderId="156" xfId="17" applyFont="1" applyFill="1" applyBorder="1" applyAlignment="1">
      <alignment horizontal="left" vertical="top" wrapText="1"/>
    </xf>
    <xf numFmtId="0" fontId="36" fillId="18" borderId="149" xfId="17" applyFont="1" applyFill="1" applyBorder="1" applyAlignment="1">
      <alignment horizontal="left" vertical="top" wrapText="1"/>
    </xf>
    <xf numFmtId="0" fontId="91" fillId="18" borderId="151" xfId="17" applyFont="1" applyFill="1" applyBorder="1" applyAlignment="1">
      <alignment horizontal="left" vertical="top" wrapText="1"/>
    </xf>
    <xf numFmtId="0" fontId="91" fillId="18" borderId="147" xfId="17" applyFont="1" applyFill="1" applyBorder="1" applyAlignment="1">
      <alignment horizontal="left" vertical="top" wrapText="1"/>
    </xf>
    <xf numFmtId="0" fontId="91" fillId="18" borderId="148" xfId="17" applyFont="1" applyFill="1" applyBorder="1" applyAlignment="1">
      <alignment horizontal="left" vertical="top" wrapText="1"/>
    </xf>
    <xf numFmtId="0" fontId="12" fillId="18" borderId="151" xfId="2" applyFont="1" applyFill="1" applyBorder="1" applyAlignment="1">
      <alignment horizontal="left" vertical="top" wrapText="1"/>
    </xf>
    <xf numFmtId="0" fontId="12" fillId="18" borderId="147" xfId="2" applyFont="1" applyFill="1" applyBorder="1" applyAlignment="1">
      <alignment horizontal="left" vertical="top" wrapText="1"/>
    </xf>
    <xf numFmtId="0" fontId="12" fillId="18" borderId="148" xfId="2" applyFont="1" applyFill="1" applyBorder="1" applyAlignment="1">
      <alignment horizontal="left" vertical="top" wrapText="1"/>
    </xf>
    <xf numFmtId="0" fontId="59" fillId="11" borderId="167" xfId="17" applyFont="1" applyFill="1" applyBorder="1" applyAlignment="1">
      <alignment horizontal="right" vertical="center" wrapText="1"/>
    </xf>
    <xf numFmtId="0" fontId="60" fillId="11" borderId="167" xfId="0" applyFont="1" applyFill="1" applyBorder="1" applyAlignment="1">
      <alignment horizontal="right" vertical="center"/>
    </xf>
    <xf numFmtId="0" fontId="0" fillId="11" borderId="167" xfId="0" applyFill="1" applyBorder="1" applyAlignment="1">
      <alignment horizontal="right" vertical="center"/>
    </xf>
    <xf numFmtId="180" fontId="59" fillId="11" borderId="167" xfId="17" applyNumberFormat="1" applyFont="1" applyFill="1" applyBorder="1" applyAlignment="1">
      <alignment horizontal="center" vertical="center" wrapText="1"/>
    </xf>
    <xf numFmtId="180" fontId="0" fillId="11" borderId="167" xfId="0" applyNumberFormat="1" applyFill="1" applyBorder="1" applyAlignment="1">
      <alignment horizontal="center" vertical="center" wrapText="1"/>
    </xf>
    <xf numFmtId="0" fontId="61" fillId="12" borderId="168" xfId="17" applyFont="1" applyFill="1" applyBorder="1" applyAlignment="1">
      <alignment horizontal="center" vertical="center" wrapText="1"/>
    </xf>
    <xf numFmtId="0" fontId="62" fillId="12" borderId="168" xfId="0" applyFont="1" applyFill="1" applyBorder="1" applyAlignment="1">
      <alignment horizontal="center" vertical="center"/>
    </xf>
    <xf numFmtId="0" fontId="61" fillId="9" borderId="168" xfId="0" applyFont="1" applyFill="1" applyBorder="1" applyAlignment="1">
      <alignment horizontal="center" vertical="center"/>
    </xf>
    <xf numFmtId="0" fontId="64" fillId="9" borderId="168"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61" xfId="17" applyFont="1" applyFill="1" applyBorder="1" applyAlignment="1">
      <alignment horizontal="center" vertical="center" wrapText="1"/>
    </xf>
    <xf numFmtId="0" fontId="57" fillId="15" borderId="161" xfId="17" applyFont="1" applyFill="1" applyBorder="1" applyAlignment="1">
      <alignment horizontal="center" vertical="center" wrapText="1"/>
    </xf>
    <xf numFmtId="0" fontId="0" fillId="15" borderId="161" xfId="0" applyFill="1" applyBorder="1" applyAlignment="1">
      <alignment horizontal="center" vertical="center" wrapText="1"/>
    </xf>
    <xf numFmtId="180" fontId="59" fillId="3" borderId="163" xfId="17" applyNumberFormat="1" applyFont="1" applyFill="1" applyBorder="1" applyAlignment="1">
      <alignment horizontal="center" vertical="center" wrapText="1"/>
    </xf>
    <xf numFmtId="180" fontId="59" fillId="3" borderId="165" xfId="17" applyNumberFormat="1" applyFont="1" applyFill="1" applyBorder="1" applyAlignment="1">
      <alignment horizontal="center" vertical="center" wrapText="1"/>
    </xf>
    <xf numFmtId="0" fontId="67" fillId="3" borderId="163" xfId="17" applyFont="1" applyFill="1" applyBorder="1" applyAlignment="1">
      <alignment horizontal="center" vertical="center" wrapText="1"/>
    </xf>
    <xf numFmtId="0" fontId="67" fillId="3" borderId="164" xfId="17" applyFont="1" applyFill="1" applyBorder="1" applyAlignment="1">
      <alignment horizontal="center" vertical="center" wrapText="1"/>
    </xf>
    <xf numFmtId="0" fontId="67" fillId="3" borderId="165" xfId="17" applyFont="1" applyFill="1" applyBorder="1" applyAlignment="1">
      <alignment horizontal="center" vertical="center" wrapText="1"/>
    </xf>
    <xf numFmtId="0" fontId="42" fillId="18" borderId="0" xfId="17" applyFont="1" applyFill="1" applyAlignment="1">
      <alignment horizontal="left" vertical="center"/>
    </xf>
    <xf numFmtId="0" fontId="93" fillId="18" borderId="151" xfId="2" applyFont="1" applyFill="1" applyBorder="1" applyAlignment="1">
      <alignment horizontal="left" vertical="top" wrapText="1"/>
    </xf>
    <xf numFmtId="0" fontId="93" fillId="18" borderId="147" xfId="2" applyFont="1" applyFill="1" applyBorder="1" applyAlignment="1">
      <alignment horizontal="left" vertical="top" wrapText="1"/>
    </xf>
    <xf numFmtId="0" fontId="93" fillId="18" borderId="148" xfId="2" applyFont="1" applyFill="1" applyBorder="1" applyAlignment="1">
      <alignment horizontal="left" vertical="top" wrapText="1"/>
    </xf>
    <xf numFmtId="0" fontId="36" fillId="20" borderId="151" xfId="17" applyFont="1" applyFill="1" applyBorder="1" applyAlignment="1">
      <alignment horizontal="left" vertical="top" wrapText="1"/>
    </xf>
    <xf numFmtId="0" fontId="173" fillId="0" borderId="0" xfId="2" applyFont="1">
      <alignment vertical="center"/>
    </xf>
    <xf numFmtId="0" fontId="174" fillId="0" borderId="0" xfId="2" applyFont="1" applyAlignment="1">
      <alignment horizontal="center" vertical="center"/>
    </xf>
    <xf numFmtId="0" fontId="136" fillId="0" borderId="0" xfId="2" applyFont="1" applyAlignment="1">
      <alignment horizontal="center" vertical="center"/>
    </xf>
    <xf numFmtId="0" fontId="175" fillId="45" borderId="0" xfId="2" applyFont="1" applyFill="1" applyAlignment="1">
      <alignment vertical="top" wrapText="1"/>
    </xf>
    <xf numFmtId="0" fontId="176" fillId="45" borderId="0" xfId="2" applyFont="1" applyFill="1" applyAlignment="1">
      <alignment vertical="top" wrapText="1"/>
    </xf>
    <xf numFmtId="0" fontId="16" fillId="45" borderId="0" xfId="2" applyFont="1" applyFill="1" applyAlignment="1">
      <alignment vertical="top" wrapText="1"/>
    </xf>
    <xf numFmtId="0" fontId="50" fillId="47" borderId="0" xfId="2" applyFont="1" applyFill="1" applyAlignment="1">
      <alignment horizontal="left" vertical="center" wrapText="1" indent="1"/>
    </xf>
    <xf numFmtId="0" fontId="151" fillId="0" borderId="0" xfId="2" applyFont="1" applyAlignment="1">
      <alignment horizontal="left" vertical="center" wrapText="1" indent="1"/>
    </xf>
    <xf numFmtId="0" fontId="138" fillId="45" borderId="0" xfId="1" applyFont="1" applyFill="1" applyAlignment="1" applyProtection="1">
      <alignment horizontal="left" vertical="top" wrapText="1"/>
    </xf>
    <xf numFmtId="0" fontId="161" fillId="48" borderId="119" xfId="4" applyFont="1" applyFill="1" applyBorder="1" applyAlignment="1">
      <alignment horizontal="center" vertical="top" wrapText="1"/>
    </xf>
    <xf numFmtId="0" fontId="12" fillId="48" borderId="120" xfId="4" applyFont="1" applyFill="1" applyBorder="1" applyAlignment="1">
      <alignment horizontal="center" vertical="top" wrapText="1"/>
    </xf>
    <xf numFmtId="0" fontId="12" fillId="48" borderId="121" xfId="4" applyFont="1" applyFill="1" applyBorder="1" applyAlignment="1">
      <alignment horizontal="center" vertical="top" wrapText="1"/>
    </xf>
    <xf numFmtId="0" fontId="12" fillId="48" borderId="122" xfId="4" applyFont="1" applyFill="1" applyBorder="1" applyAlignment="1">
      <alignment horizontal="center" vertical="top" wrapText="1"/>
    </xf>
    <xf numFmtId="0" fontId="12" fillId="48" borderId="0" xfId="4" applyFont="1" applyFill="1" applyAlignment="1">
      <alignment horizontal="center" vertical="top" wrapText="1"/>
    </xf>
    <xf numFmtId="0" fontId="12" fillId="48" borderId="123" xfId="4" applyFont="1" applyFill="1" applyBorder="1" applyAlignment="1">
      <alignment horizontal="center" vertical="top" wrapText="1"/>
    </xf>
    <xf numFmtId="0" fontId="12" fillId="48" borderId="124" xfId="4" applyFont="1" applyFill="1" applyBorder="1" applyAlignment="1">
      <alignment horizontal="center" vertical="top" wrapText="1"/>
    </xf>
    <xf numFmtId="0" fontId="12" fillId="48" borderId="125" xfId="4" applyFont="1" applyFill="1" applyBorder="1" applyAlignment="1">
      <alignment horizontal="center" vertical="top" wrapText="1"/>
    </xf>
    <xf numFmtId="0" fontId="12" fillId="48" borderId="126" xfId="4" applyFont="1" applyFill="1" applyBorder="1" applyAlignment="1">
      <alignment horizontal="center" vertical="top" wrapText="1"/>
    </xf>
    <xf numFmtId="0" fontId="133" fillId="42" borderId="0" xfId="2" applyFont="1" applyFill="1" applyAlignment="1">
      <alignment horizontal="center" vertical="center"/>
    </xf>
    <xf numFmtId="0" fontId="6" fillId="0" borderId="0" xfId="2">
      <alignment vertical="center"/>
    </xf>
    <xf numFmtId="0" fontId="34" fillId="43" borderId="0" xfId="2" applyFont="1" applyFill="1" applyAlignment="1">
      <alignment horizontal="center" vertical="center"/>
    </xf>
    <xf numFmtId="0" fontId="24" fillId="43" borderId="0" xfId="2" applyFont="1" applyFill="1" applyAlignment="1">
      <alignment horizontal="center" vertical="center"/>
    </xf>
    <xf numFmtId="0" fontId="171" fillId="44" borderId="0" xfId="2" applyFont="1" applyFill="1" applyAlignment="1">
      <alignment horizontal="center" vertical="center" wrapText="1" shrinkToFit="1"/>
    </xf>
    <xf numFmtId="0" fontId="172" fillId="44" borderId="0" xfId="2" applyFont="1" applyFill="1" applyAlignment="1">
      <alignment horizontal="center" vertical="center" wrapText="1" shrinkToFit="1"/>
    </xf>
    <xf numFmtId="14" fontId="85" fillId="20" borderId="86" xfId="1" applyNumberFormat="1" applyFont="1" applyFill="1" applyBorder="1" applyAlignment="1" applyProtection="1">
      <alignment horizontal="center" vertical="center" shrinkToFi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7" xfId="1" applyNumberFormat="1" applyFont="1" applyFill="1" applyBorder="1" applyAlignment="1" applyProtection="1">
      <alignment horizontal="center" vertical="center" wrapText="1"/>
    </xf>
    <xf numFmtId="14" fontId="85" fillId="20" borderId="88" xfId="1" applyNumberFormat="1" applyFont="1" applyFill="1" applyBorder="1" applyAlignment="1" applyProtection="1">
      <alignment horizontal="center" vertical="center" wrapText="1"/>
    </xf>
    <xf numFmtId="14" fontId="85" fillId="20" borderId="89" xfId="1" applyNumberFormat="1" applyFont="1" applyFill="1" applyBorder="1" applyAlignment="1" applyProtection="1">
      <alignment horizontal="center" vertical="center" wrapTex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14" fontId="85" fillId="20" borderId="86" xfId="2" applyNumberFormat="1" applyFont="1" applyFill="1" applyBorder="1" applyAlignment="1">
      <alignment horizontal="center" vertical="center" shrinkToFit="1"/>
    </xf>
    <xf numFmtId="14" fontId="85" fillId="20" borderId="84" xfId="1" applyNumberFormat="1" applyFont="1" applyFill="1" applyBorder="1" applyAlignment="1" applyProtection="1">
      <alignment horizontal="center" vertical="center" wrapText="1"/>
    </xf>
    <xf numFmtId="14" fontId="85" fillId="20" borderId="107" xfId="1" applyNumberFormat="1" applyFont="1" applyFill="1" applyBorder="1" applyAlignment="1" applyProtection="1">
      <alignment horizontal="center" vertical="center" wrapText="1"/>
    </xf>
    <xf numFmtId="0" fontId="13" fillId="5" borderId="204" xfId="2" applyFont="1" applyFill="1" applyBorder="1" applyAlignment="1">
      <alignment horizontal="center" vertical="center" wrapText="1"/>
    </xf>
    <xf numFmtId="0" fontId="13" fillId="5" borderId="205" xfId="2" applyFont="1" applyFill="1" applyBorder="1" applyAlignment="1">
      <alignment horizontal="center" vertical="center" wrapText="1"/>
    </xf>
    <xf numFmtId="0" fontId="13" fillId="5" borderId="206" xfId="2" applyFont="1" applyFill="1" applyBorder="1" applyAlignment="1">
      <alignment horizontal="center" vertical="center" wrapText="1"/>
    </xf>
    <xf numFmtId="0" fontId="6" fillId="5" borderId="183" xfId="2" applyFill="1" applyBorder="1">
      <alignment vertical="center"/>
    </xf>
    <xf numFmtId="0" fontId="6" fillId="5" borderId="184" xfId="2" applyFill="1" applyBorder="1">
      <alignment vertical="center"/>
    </xf>
    <xf numFmtId="0" fontId="6" fillId="5" borderId="185" xfId="2" applyFill="1" applyBorder="1">
      <alignment vertical="center"/>
    </xf>
    <xf numFmtId="0" fontId="6" fillId="5" borderId="186" xfId="2" applyFill="1" applyBorder="1">
      <alignment vertical="center"/>
    </xf>
    <xf numFmtId="0" fontId="6" fillId="5" borderId="187" xfId="2" applyFill="1" applyBorder="1">
      <alignment vertical="center"/>
    </xf>
    <xf numFmtId="0" fontId="6" fillId="5" borderId="188"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53" fillId="5" borderId="202" xfId="2" applyFont="1" applyFill="1" applyBorder="1" applyAlignment="1">
      <alignment horizontal="center" vertical="center" shrinkToFit="1"/>
    </xf>
    <xf numFmtId="0" fontId="153" fillId="5" borderId="191" xfId="2" applyFont="1" applyFill="1" applyBorder="1" applyAlignment="1">
      <alignment horizontal="center" vertical="center" shrinkToFit="1"/>
    </xf>
    <xf numFmtId="0" fontId="79" fillId="5" borderId="199" xfId="2" applyFont="1" applyFill="1" applyBorder="1" applyAlignment="1">
      <alignment horizontal="center" vertical="center"/>
    </xf>
    <xf numFmtId="0" fontId="79" fillId="5" borderId="200" xfId="2" applyFont="1" applyFill="1" applyBorder="1" applyAlignment="1">
      <alignment horizontal="center" vertical="center"/>
    </xf>
    <xf numFmtId="0" fontId="79" fillId="5" borderId="201"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79" xfId="2" applyFont="1" applyFill="1" applyBorder="1" applyAlignment="1">
      <alignment vertical="top" wrapText="1"/>
    </xf>
    <xf numFmtId="0" fontId="6" fillId="0" borderId="174" xfId="2" applyBorder="1" applyAlignment="1">
      <alignment vertical="top" wrapText="1"/>
    </xf>
    <xf numFmtId="0" fontId="138" fillId="0" borderId="0" xfId="1" applyFont="1" applyAlignment="1" applyProtection="1">
      <alignment vertical="center"/>
    </xf>
    <xf numFmtId="0" fontId="6" fillId="23" borderId="176"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76" xfId="2" applyFont="1" applyFill="1" applyBorder="1" applyAlignment="1">
      <alignment horizontal="left" vertical="top" wrapText="1"/>
    </xf>
    <xf numFmtId="0" fontId="1" fillId="27" borderId="175"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77" xfId="2" applyFill="1" applyBorder="1" applyAlignment="1">
      <alignment vertical="top" wrapText="1"/>
    </xf>
    <xf numFmtId="0" fontId="14" fillId="2" borderId="174" xfId="0" applyFont="1" applyFill="1" applyBorder="1" applyAlignment="1">
      <alignment vertical="top" wrapText="1"/>
    </xf>
    <xf numFmtId="0" fontId="1" fillId="2" borderId="177" xfId="2" applyFont="1" applyFill="1" applyBorder="1" applyAlignment="1">
      <alignment horizontal="left" vertical="top" wrapText="1"/>
    </xf>
    <xf numFmtId="0" fontId="1" fillId="2" borderId="174" xfId="2" applyFont="1" applyFill="1" applyBorder="1" applyAlignment="1">
      <alignment horizontal="left" vertical="top" wrapText="1"/>
    </xf>
    <xf numFmtId="0" fontId="69" fillId="22" borderId="222"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22"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214" xfId="0" applyFont="1" applyFill="1" applyBorder="1" applyAlignment="1">
      <alignment horizontal="center" vertical="center"/>
    </xf>
    <xf numFmtId="0" fontId="69" fillId="37" borderId="215" xfId="0" applyFont="1" applyFill="1" applyBorder="1" applyAlignment="1">
      <alignment horizontal="center" vertical="center"/>
    </xf>
    <xf numFmtId="0" fontId="69" fillId="22" borderId="214" xfId="0" applyFont="1" applyFill="1" applyBorder="1" applyAlignment="1">
      <alignment horizontal="center" vertical="center"/>
    </xf>
    <xf numFmtId="0" fontId="69" fillId="22" borderId="216" xfId="0" applyFont="1" applyFill="1" applyBorder="1" applyAlignment="1">
      <alignment horizontal="center" vertical="center"/>
    </xf>
    <xf numFmtId="0" fontId="69" fillId="22" borderId="217" xfId="0" applyFont="1" applyFill="1" applyBorder="1" applyAlignment="1">
      <alignment horizontal="center" vertical="center"/>
    </xf>
    <xf numFmtId="0" fontId="69" fillId="28" borderId="214" xfId="0" applyFont="1" applyFill="1" applyBorder="1" applyAlignment="1">
      <alignment horizontal="center" vertical="center"/>
    </xf>
    <xf numFmtId="0" fontId="69" fillId="28" borderId="216" xfId="0" applyFont="1" applyFill="1" applyBorder="1" applyAlignment="1">
      <alignment horizontal="center" vertical="center"/>
    </xf>
    <xf numFmtId="0" fontId="69" fillId="28" borderId="215" xfId="0" applyFont="1" applyFill="1" applyBorder="1" applyAlignment="1">
      <alignment horizontal="center" vertical="center"/>
    </xf>
    <xf numFmtId="0" fontId="25" fillId="18" borderId="0" xfId="19" applyFont="1" applyFill="1" applyAlignment="1">
      <alignment vertical="center" wrapText="1"/>
    </xf>
    <xf numFmtId="0" fontId="25" fillId="18" borderId="0" xfId="19" applyFont="1" applyFill="1" applyAlignment="1">
      <alignment horizontal="left" vertical="center" wrapText="1"/>
    </xf>
    <xf numFmtId="178" fontId="26" fillId="3" borderId="1" xfId="2" applyNumberFormat="1" applyFont="1" applyFill="1" applyBorder="1" applyAlignment="1">
      <alignment horizontal="center" vertical="center"/>
    </xf>
    <xf numFmtId="178" fontId="26" fillId="3" borderId="1" xfId="0" applyNumberFormat="1" applyFont="1" applyFill="1" applyBorder="1" applyAlignment="1">
      <alignment horizontal="center" vertical="center"/>
    </xf>
    <xf numFmtId="0" fontId="27" fillId="20" borderId="232" xfId="2" applyFont="1" applyFill="1" applyBorder="1" applyAlignment="1">
      <alignment horizontal="center" vertical="center" shrinkToFit="1"/>
    </xf>
    <xf numFmtId="0" fontId="17" fillId="20" borderId="233" xfId="2" applyFont="1" applyFill="1" applyBorder="1" applyAlignment="1">
      <alignment horizontal="center" vertical="center" shrinkToFit="1"/>
    </xf>
    <xf numFmtId="0" fontId="17" fillId="20" borderId="234" xfId="2" applyFont="1" applyFill="1" applyBorder="1" applyAlignment="1">
      <alignment horizontal="center" vertical="center" shrinkToFit="1"/>
    </xf>
    <xf numFmtId="0" fontId="111" fillId="18" borderId="232" xfId="2" applyFont="1" applyFill="1" applyBorder="1" applyAlignment="1">
      <alignment horizontal="center" vertical="center" wrapText="1" shrinkToFit="1"/>
    </xf>
    <xf numFmtId="0" fontId="31" fillId="18" borderId="233" xfId="2" applyFont="1" applyFill="1" applyBorder="1" applyAlignment="1">
      <alignment horizontal="center" vertical="center" shrinkToFit="1"/>
    </xf>
    <xf numFmtId="0" fontId="31" fillId="18" borderId="234" xfId="2" applyFont="1" applyFill="1" applyBorder="1" applyAlignment="1">
      <alignment horizontal="center" vertical="center" shrinkToFit="1"/>
    </xf>
    <xf numFmtId="0" fontId="111" fillId="28" borderId="232" xfId="2" applyFont="1" applyFill="1" applyBorder="1" applyAlignment="1">
      <alignment horizontal="center" vertical="center" wrapText="1" shrinkToFit="1"/>
    </xf>
    <xf numFmtId="0" fontId="17" fillId="28" borderId="233" xfId="2" applyFont="1" applyFill="1" applyBorder="1" applyAlignment="1">
      <alignment horizontal="center" vertical="center" shrinkToFit="1"/>
    </xf>
    <xf numFmtId="0" fontId="17" fillId="28" borderId="234" xfId="2" applyFont="1" applyFill="1" applyBorder="1" applyAlignment="1">
      <alignment horizontal="center" vertical="center" shrinkToFit="1"/>
    </xf>
    <xf numFmtId="0" fontId="119" fillId="28" borderId="139" xfId="1" applyFont="1" applyFill="1" applyBorder="1" applyAlignment="1" applyProtection="1">
      <alignment horizontal="left" vertical="top" wrapText="1"/>
    </xf>
    <xf numFmtId="0" fontId="119" fillId="28" borderId="213" xfId="1" applyFont="1" applyFill="1" applyBorder="1" applyAlignment="1" applyProtection="1">
      <alignment horizontal="left" vertical="top" wrapText="1"/>
    </xf>
    <xf numFmtId="0" fontId="119" fillId="28" borderId="235" xfId="1" applyFont="1" applyFill="1" applyBorder="1" applyAlignment="1" applyProtection="1">
      <alignment horizontal="left" vertical="top" wrapText="1"/>
    </xf>
    <xf numFmtId="0" fontId="169" fillId="18" borderId="139" xfId="1" applyFont="1" applyFill="1" applyBorder="1" applyAlignment="1" applyProtection="1">
      <alignment horizontal="left" vertical="top" wrapText="1"/>
    </xf>
    <xf numFmtId="0" fontId="117" fillId="18" borderId="213" xfId="1" applyFont="1" applyFill="1" applyBorder="1" applyAlignment="1" applyProtection="1">
      <alignment horizontal="left" vertical="top" wrapText="1"/>
    </xf>
    <xf numFmtId="0" fontId="117" fillId="18" borderId="235" xfId="1" applyFont="1" applyFill="1" applyBorder="1" applyAlignment="1" applyProtection="1">
      <alignment horizontal="left" vertical="top" wrapText="1"/>
    </xf>
    <xf numFmtId="0" fontId="165" fillId="18" borderId="203" xfId="1" applyFont="1" applyFill="1" applyBorder="1" applyAlignment="1" applyProtection="1">
      <alignment horizontal="center" vertical="center" wrapText="1" shrinkToFit="1"/>
    </xf>
    <xf numFmtId="0" fontId="166" fillId="18" borderId="205" xfId="2" applyFont="1" applyFill="1" applyBorder="1" applyAlignment="1">
      <alignment horizontal="center" vertical="center" wrapText="1" shrinkToFit="1"/>
    </xf>
    <xf numFmtId="0" fontId="166" fillId="18" borderId="206" xfId="2" applyFont="1" applyFill="1" applyBorder="1" applyAlignment="1">
      <alignment horizontal="center" vertical="center" wrapText="1" shrinkToFit="1"/>
    </xf>
    <xf numFmtId="0" fontId="119" fillId="18" borderId="222"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7" fillId="0" borderId="79" xfId="2" applyFont="1" applyBorder="1">
      <alignment vertical="center"/>
    </xf>
    <xf numFmtId="0" fontId="10" fillId="0" borderId="79" xfId="2" applyFont="1" applyBorder="1">
      <alignment vertical="center"/>
    </xf>
    <xf numFmtId="0" fontId="27" fillId="28" borderId="203" xfId="2" applyFont="1" applyFill="1" applyBorder="1" applyAlignment="1">
      <alignment horizontal="center" vertical="center" wrapText="1" shrinkToFit="1"/>
    </xf>
    <xf numFmtId="0" fontId="27" fillId="28" borderId="205" xfId="2" applyFont="1" applyFill="1" applyBorder="1" applyAlignment="1">
      <alignment horizontal="center" vertical="center" wrapText="1" shrinkToFit="1"/>
    </xf>
    <xf numFmtId="0" fontId="27" fillId="28" borderId="206" xfId="2" applyFont="1" applyFill="1" applyBorder="1" applyAlignment="1">
      <alignment horizontal="center" vertical="center" wrapText="1" shrinkToFit="1"/>
    </xf>
    <xf numFmtId="0" fontId="129" fillId="28" borderId="222" xfId="2" applyFont="1" applyFill="1" applyBorder="1" applyAlignment="1">
      <alignment horizontal="left" vertical="top" wrapText="1" shrinkToFit="1"/>
    </xf>
    <xf numFmtId="0" fontId="129" fillId="28" borderId="79" xfId="2" applyFont="1" applyFill="1" applyBorder="1" applyAlignment="1">
      <alignment horizontal="left" vertical="top" wrapText="1" shrinkToFit="1"/>
    </xf>
    <xf numFmtId="0" fontId="129" fillId="28" borderId="80" xfId="2" applyFont="1" applyFill="1" applyBorder="1" applyAlignment="1">
      <alignment horizontal="left" vertical="top" wrapText="1" shrinkToFit="1"/>
    </xf>
    <xf numFmtId="0" fontId="117" fillId="18" borderId="135" xfId="1" applyFont="1" applyFill="1" applyBorder="1" applyAlignment="1" applyProtection="1">
      <alignment vertical="top" wrapText="1"/>
    </xf>
    <xf numFmtId="0" fontId="20" fillId="18" borderId="230" xfId="2" applyFont="1" applyFill="1" applyBorder="1" applyAlignment="1">
      <alignment vertical="top" wrapText="1"/>
    </xf>
    <xf numFmtId="0" fontId="20" fillId="18" borderId="236" xfId="2" applyFont="1" applyFill="1" applyBorder="1" applyAlignment="1">
      <alignment vertical="top" wrapText="1"/>
    </xf>
    <xf numFmtId="0" fontId="0" fillId="18" borderId="0" xfId="0" applyFill="1" applyAlignment="1">
      <alignment horizontal="center" vertical="center"/>
    </xf>
    <xf numFmtId="0" fontId="179" fillId="18" borderId="0" xfId="0" applyFont="1" applyFill="1" applyAlignment="1">
      <alignment horizontal="center" vertical="center"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6EF729"/>
      <color rgb="FF6DDDF7"/>
      <color rgb="FF3399FF"/>
      <color rgb="FFFFB5A3"/>
      <color rgb="FF97FBF9"/>
      <color rgb="FFF0FBFE"/>
      <color rgb="FFB7EEFB"/>
      <color rgb="FF00CC00"/>
      <color rgb="FFFFFFCC"/>
      <color rgb="FFFAFE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'30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'30　感染症統計'!$B$7:$M$7</c:f>
              <c:numCache>
                <c:formatCode>General</c:formatCode>
                <c:ptCount val="12"/>
                <c:pt idx="0">
                  <c:v>102</c:v>
                </c:pt>
                <c:pt idx="1">
                  <c:v>102</c:v>
                </c:pt>
                <c:pt idx="2">
                  <c:v>115</c:v>
                </c:pt>
                <c:pt idx="3">
                  <c:v>122</c:v>
                </c:pt>
                <c:pt idx="4">
                  <c:v>256</c:v>
                </c:pt>
                <c:pt idx="5">
                  <c:v>304</c:v>
                </c:pt>
                <c:pt idx="6">
                  <c:v>506</c:v>
                </c:pt>
              </c:numCache>
            </c:numRef>
          </c:val>
          <c:smooth val="0"/>
          <c:extLst>
            <c:ext xmlns:c16="http://schemas.microsoft.com/office/drawing/2014/chart" uri="{C3380CC4-5D6E-409C-BE32-E72D297353CC}">
              <c16:uniqueId val="{00000008-9549-4A62-BF04-398DC0EE804A}"/>
            </c:ext>
          </c:extLst>
        </c:ser>
        <c:ser>
          <c:idx val="6"/>
          <c:order val="1"/>
          <c:tx>
            <c:strRef>
              <c:f>'30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'30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'30　感染症統計'!$A$9</c:f>
              <c:strCache>
                <c:ptCount val="1"/>
                <c:pt idx="0">
                  <c:v>2022年</c:v>
                </c:pt>
              </c:strCache>
            </c:strRef>
          </c:tx>
          <c:spPr>
            <a:ln w="28575" cap="rnd">
              <a:solidFill>
                <a:schemeClr val="accent1"/>
              </a:solidFill>
              <a:round/>
            </a:ln>
            <a:effectLst/>
          </c:spPr>
          <c:marker>
            <c:symbol val="none"/>
          </c:marker>
          <c:val>
            <c:numRef>
              <c:f>'30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'30　感染症統計'!$A$10</c:f>
              <c:strCache>
                <c:ptCount val="1"/>
                <c:pt idx="0">
                  <c:v>2021年</c:v>
                </c:pt>
              </c:strCache>
            </c:strRef>
          </c:tx>
          <c:spPr>
            <a:ln w="28575" cap="rnd">
              <a:solidFill>
                <a:schemeClr val="accent2"/>
              </a:solidFill>
              <a:round/>
            </a:ln>
            <a:effectLst/>
          </c:spPr>
          <c:marker>
            <c:symbol val="none"/>
          </c:marker>
          <c:val>
            <c:numRef>
              <c:f>'30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'30　感染症統計'!$A$11</c:f>
              <c:strCache>
                <c:ptCount val="1"/>
                <c:pt idx="0">
                  <c:v>2020年</c:v>
                </c:pt>
              </c:strCache>
            </c:strRef>
          </c:tx>
          <c:spPr>
            <a:ln w="28575" cap="rnd">
              <a:solidFill>
                <a:schemeClr val="accent3"/>
              </a:solidFill>
              <a:round/>
            </a:ln>
            <a:effectLst/>
          </c:spPr>
          <c:marker>
            <c:symbol val="none"/>
          </c:marker>
          <c:val>
            <c:numRef>
              <c:f>'30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'30　感染症統計'!$A$12</c:f>
              <c:strCache>
                <c:ptCount val="1"/>
                <c:pt idx="0">
                  <c:v>2019年</c:v>
                </c:pt>
              </c:strCache>
            </c:strRef>
          </c:tx>
          <c:spPr>
            <a:ln w="28575" cap="rnd">
              <a:solidFill>
                <a:schemeClr val="accent4"/>
              </a:solidFill>
              <a:round/>
            </a:ln>
            <a:effectLst/>
          </c:spPr>
          <c:marker>
            <c:symbol val="none"/>
          </c:marker>
          <c:val>
            <c:numRef>
              <c:f>'30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'30　感染症統計'!$A$13</c:f>
              <c:strCache>
                <c:ptCount val="1"/>
                <c:pt idx="0">
                  <c:v>2018年</c:v>
                </c:pt>
              </c:strCache>
            </c:strRef>
          </c:tx>
          <c:spPr>
            <a:ln w="28575" cap="rnd">
              <a:solidFill>
                <a:schemeClr val="accent5"/>
              </a:solidFill>
              <a:round/>
            </a:ln>
            <a:effectLst/>
          </c:spPr>
          <c:marker>
            <c:symbol val="none"/>
          </c:marker>
          <c:val>
            <c:numRef>
              <c:f>'30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'30　感染症統計'!$P$7</c:f>
              <c:strCache>
                <c:ptCount val="1"/>
                <c:pt idx="0">
                  <c:v>2024年</c:v>
                </c:pt>
              </c:strCache>
            </c:strRef>
          </c:tx>
          <c:spPr>
            <a:ln w="63500" cap="rnd">
              <a:solidFill>
                <a:srgbClr val="FF0000"/>
              </a:solidFill>
              <a:round/>
            </a:ln>
            <a:effectLst/>
          </c:spPr>
          <c:marker>
            <c:symbol val="none"/>
          </c:marker>
          <c:val>
            <c:numRef>
              <c:f>'30　感染症統計'!$Q$7:$AB$7</c:f>
              <c:numCache>
                <c:formatCode>General</c:formatCode>
                <c:ptCount val="12"/>
                <c:pt idx="0" formatCode="#,##0_ ">
                  <c:v>4</c:v>
                </c:pt>
                <c:pt idx="1">
                  <c:v>4</c:v>
                </c:pt>
                <c:pt idx="2">
                  <c:v>4</c:v>
                </c:pt>
                <c:pt idx="3">
                  <c:v>8</c:v>
                </c:pt>
                <c:pt idx="4">
                  <c:v>1</c:v>
                </c:pt>
                <c:pt idx="5">
                  <c:v>2</c:v>
                </c:pt>
                <c:pt idx="6">
                  <c:v>6</c:v>
                </c:pt>
              </c:numCache>
            </c:numRef>
          </c:val>
          <c:smooth val="0"/>
          <c:extLst>
            <c:ext xmlns:c16="http://schemas.microsoft.com/office/drawing/2014/chart" uri="{C3380CC4-5D6E-409C-BE32-E72D297353CC}">
              <c16:uniqueId val="{00000000-691A-4A61-BF12-3A5977548A2F}"/>
            </c:ext>
          </c:extLst>
        </c:ser>
        <c:ser>
          <c:idx val="0"/>
          <c:order val="1"/>
          <c:tx>
            <c:strRef>
              <c:f>'30　感染症統計'!$P$8</c:f>
              <c:strCache>
                <c:ptCount val="1"/>
                <c:pt idx="0">
                  <c:v>2023年</c:v>
                </c:pt>
              </c:strCache>
            </c:strRef>
          </c:tx>
          <c:spPr>
            <a:ln w="28575" cap="rnd">
              <a:solidFill>
                <a:schemeClr val="accent1"/>
              </a:solidFill>
              <a:round/>
            </a:ln>
            <a:effectLst/>
          </c:spPr>
          <c:marker>
            <c:symbol val="none"/>
          </c:marker>
          <c:val>
            <c:numRef>
              <c:f>'30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'30　感染症統計'!$P$9</c:f>
              <c:strCache>
                <c:ptCount val="1"/>
                <c:pt idx="0">
                  <c:v>2022年</c:v>
                </c:pt>
              </c:strCache>
            </c:strRef>
          </c:tx>
          <c:spPr>
            <a:ln w="28575" cap="rnd">
              <a:solidFill>
                <a:schemeClr val="accent2"/>
              </a:solidFill>
              <a:round/>
            </a:ln>
            <a:effectLst/>
          </c:spPr>
          <c:marker>
            <c:symbol val="none"/>
          </c:marker>
          <c:val>
            <c:numRef>
              <c:f>'30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'30　感染症統計'!$P$10</c:f>
              <c:strCache>
                <c:ptCount val="1"/>
                <c:pt idx="0">
                  <c:v>2021年</c:v>
                </c:pt>
              </c:strCache>
            </c:strRef>
          </c:tx>
          <c:spPr>
            <a:ln w="28575" cap="rnd">
              <a:solidFill>
                <a:schemeClr val="accent3"/>
              </a:solidFill>
              <a:round/>
            </a:ln>
            <a:effectLst/>
          </c:spPr>
          <c:marker>
            <c:symbol val="none"/>
          </c:marker>
          <c:val>
            <c:numRef>
              <c:f>'30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'30　感染症統計'!$P$11</c:f>
              <c:strCache>
                <c:ptCount val="1"/>
                <c:pt idx="0">
                  <c:v>2020年</c:v>
                </c:pt>
              </c:strCache>
            </c:strRef>
          </c:tx>
          <c:spPr>
            <a:ln w="28575" cap="rnd">
              <a:solidFill>
                <a:schemeClr val="accent4"/>
              </a:solidFill>
              <a:round/>
            </a:ln>
            <a:effectLst/>
          </c:spPr>
          <c:marker>
            <c:symbol val="none"/>
          </c:marker>
          <c:val>
            <c:numRef>
              <c:f>'30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'30　感染症統計'!$P$12</c:f>
              <c:strCache>
                <c:ptCount val="1"/>
                <c:pt idx="0">
                  <c:v>2019年</c:v>
                </c:pt>
              </c:strCache>
            </c:strRef>
          </c:tx>
          <c:spPr>
            <a:ln w="28575" cap="rnd">
              <a:solidFill>
                <a:schemeClr val="accent5"/>
              </a:solidFill>
              <a:round/>
            </a:ln>
            <a:effectLst/>
          </c:spPr>
          <c:marker>
            <c:symbol val="none"/>
          </c:marker>
          <c:val>
            <c:numRef>
              <c:f>'30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'30　感染症統計'!$P$13</c:f>
              <c:strCache>
                <c:ptCount val="1"/>
                <c:pt idx="0">
                  <c:v>2018年</c:v>
                </c:pt>
              </c:strCache>
            </c:strRef>
          </c:tx>
          <c:spPr>
            <a:ln w="28575" cap="rnd">
              <a:solidFill>
                <a:schemeClr val="accent6"/>
              </a:solidFill>
              <a:round/>
            </a:ln>
            <a:effectLst/>
          </c:spPr>
          <c:marker>
            <c:symbol val="none"/>
          </c:marker>
          <c:val>
            <c:numRef>
              <c:f>'30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https://qpfs.or.jp/category/seminarreport/" TargetMode="External"/><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qpfs.or.jp/join/"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gif"/><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microsoft.com/office/2007/relationships/hdphoto" Target="../media/hdphoto1.wdp"/><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12.png"/><Relationship Id="rId5"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 Id="rId4" Type="http://schemas.openxmlformats.org/officeDocument/2006/relationships/image" Target="../media/image11.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7.pn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8.xml.rels><?xml version="1.0" encoding="UTF-8" standalone="yes"?>
<Relationships xmlns="http://schemas.openxmlformats.org/package/2006/relationships"><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13</xdr:col>
      <xdr:colOff>122292</xdr:colOff>
      <xdr:row>10</xdr:row>
      <xdr:rowOff>118551</xdr:rowOff>
    </xdr:from>
    <xdr:to>
      <xdr:col>22</xdr:col>
      <xdr:colOff>83271</xdr:colOff>
      <xdr:row>10</xdr:row>
      <xdr:rowOff>4929483</xdr:rowOff>
    </xdr:to>
    <xdr:pic>
      <xdr:nvPicPr>
        <xdr:cNvPr id="4" name="図 3">
          <a:hlinkClick xmlns:r="http://schemas.openxmlformats.org/officeDocument/2006/relationships" r:id="rId1"/>
          <a:extLst>
            <a:ext uri="{FF2B5EF4-FFF2-40B4-BE49-F238E27FC236}">
              <a16:creationId xmlns:a16="http://schemas.microsoft.com/office/drawing/2014/main" id="{8AA432D4-8920-3B6A-FF09-A11002454933}"/>
            </a:ext>
          </a:extLst>
        </xdr:cNvPr>
        <xdr:cNvPicPr>
          <a:picLocks noChangeAspect="1"/>
        </xdr:cNvPicPr>
      </xdr:nvPicPr>
      <xdr:blipFill>
        <a:blip xmlns:r="http://schemas.openxmlformats.org/officeDocument/2006/relationships" r:embed="rId2"/>
        <a:stretch>
          <a:fillRect/>
        </a:stretch>
      </xdr:blipFill>
      <xdr:spPr>
        <a:xfrm>
          <a:off x="7507107" y="1811884"/>
          <a:ext cx="4899868" cy="4810932"/>
        </a:xfrm>
        <a:prstGeom prst="rect">
          <a:avLst/>
        </a:prstGeom>
      </xdr:spPr>
    </xdr:pic>
    <xdr:clientData/>
  </xdr:twoCellAnchor>
  <xdr:twoCellAnchor editAs="oneCell">
    <xdr:from>
      <xdr:col>1</xdr:col>
      <xdr:colOff>583259</xdr:colOff>
      <xdr:row>1</xdr:row>
      <xdr:rowOff>112890</xdr:rowOff>
    </xdr:from>
    <xdr:to>
      <xdr:col>22</xdr:col>
      <xdr:colOff>150518</xdr:colOff>
      <xdr:row>10</xdr:row>
      <xdr:rowOff>122629</xdr:rowOff>
    </xdr:to>
    <xdr:pic>
      <xdr:nvPicPr>
        <xdr:cNvPr id="2" name="図 1">
          <a:hlinkClick xmlns:r="http://schemas.openxmlformats.org/officeDocument/2006/relationships" r:id="rId3"/>
          <a:extLst>
            <a:ext uri="{FF2B5EF4-FFF2-40B4-BE49-F238E27FC236}">
              <a16:creationId xmlns:a16="http://schemas.microsoft.com/office/drawing/2014/main" id="{2EDD4233-13EA-FA5A-16B8-795CC44DC416}"/>
            </a:ext>
          </a:extLst>
        </xdr:cNvPr>
        <xdr:cNvPicPr>
          <a:picLocks noChangeAspect="1"/>
        </xdr:cNvPicPr>
      </xdr:nvPicPr>
      <xdr:blipFill>
        <a:blip xmlns:r="http://schemas.openxmlformats.org/officeDocument/2006/relationships" r:embed="rId4"/>
        <a:stretch>
          <a:fillRect/>
        </a:stretch>
      </xdr:blipFill>
      <xdr:spPr>
        <a:xfrm>
          <a:off x="1194740" y="282223"/>
          <a:ext cx="11279482" cy="1533739"/>
        </a:xfrm>
        <a:prstGeom prst="rect">
          <a:avLst/>
        </a:prstGeom>
      </xdr:spPr>
    </xdr:pic>
    <xdr:clientData/>
  </xdr:twoCellAnchor>
  <xdr:twoCellAnchor editAs="oneCell">
    <xdr:from>
      <xdr:col>1</xdr:col>
      <xdr:colOff>592669</xdr:colOff>
      <xdr:row>10</xdr:row>
      <xdr:rowOff>122291</xdr:rowOff>
    </xdr:from>
    <xdr:to>
      <xdr:col>13</xdr:col>
      <xdr:colOff>123939</xdr:colOff>
      <xdr:row>10</xdr:row>
      <xdr:rowOff>4948291</xdr:rowOff>
    </xdr:to>
    <xdr:pic>
      <xdr:nvPicPr>
        <xdr:cNvPr id="3" name="図 2">
          <a:extLst>
            <a:ext uri="{FF2B5EF4-FFF2-40B4-BE49-F238E27FC236}">
              <a16:creationId xmlns:a16="http://schemas.microsoft.com/office/drawing/2014/main" id="{B4DE6B6B-7436-3D91-E35C-6B70AFAF77EC}"/>
            </a:ext>
          </a:extLst>
        </xdr:cNvPr>
        <xdr:cNvPicPr>
          <a:picLocks noChangeAspect="1"/>
        </xdr:cNvPicPr>
      </xdr:nvPicPr>
      <xdr:blipFill>
        <a:blip xmlns:r="http://schemas.openxmlformats.org/officeDocument/2006/relationships" r:embed="rId5"/>
        <a:stretch>
          <a:fillRect/>
        </a:stretch>
      </xdr:blipFill>
      <xdr:spPr>
        <a:xfrm>
          <a:off x="1204150" y="1815624"/>
          <a:ext cx="6304604" cy="4826000"/>
        </a:xfrm>
        <a:prstGeom prst="rect">
          <a:avLst/>
        </a:prstGeom>
      </xdr:spPr>
    </xdr:pic>
    <xdr:clientData/>
  </xdr:twoCellAnchor>
  <xdr:twoCellAnchor editAs="oneCell">
    <xdr:from>
      <xdr:col>8</xdr:col>
      <xdr:colOff>225779</xdr:colOff>
      <xdr:row>10</xdr:row>
      <xdr:rowOff>4948297</xdr:rowOff>
    </xdr:from>
    <xdr:to>
      <xdr:col>16</xdr:col>
      <xdr:colOff>501623</xdr:colOff>
      <xdr:row>19</xdr:row>
      <xdr:rowOff>153586</xdr:rowOff>
    </xdr:to>
    <xdr:pic>
      <xdr:nvPicPr>
        <xdr:cNvPr id="6" name="図 5">
          <a:extLst>
            <a:ext uri="{FF2B5EF4-FFF2-40B4-BE49-F238E27FC236}">
              <a16:creationId xmlns:a16="http://schemas.microsoft.com/office/drawing/2014/main" id="{4DFFFCB1-BDF4-0E83-13D4-DA3E6A6F2650}"/>
            </a:ext>
          </a:extLst>
        </xdr:cNvPr>
        <xdr:cNvPicPr>
          <a:picLocks noChangeAspect="1"/>
        </xdr:cNvPicPr>
      </xdr:nvPicPr>
      <xdr:blipFill>
        <a:blip xmlns:r="http://schemas.openxmlformats.org/officeDocument/2006/relationships" r:embed="rId6"/>
        <a:stretch>
          <a:fillRect/>
        </a:stretch>
      </xdr:blipFill>
      <xdr:spPr>
        <a:xfrm>
          <a:off x="5117631" y="6641630"/>
          <a:ext cx="4010585" cy="1752845"/>
        </a:xfrm>
        <a:prstGeom prst="rect">
          <a:avLst/>
        </a:prstGeom>
      </xdr:spPr>
    </xdr:pic>
    <xdr:clientData/>
  </xdr:twoCellAnchor>
  <xdr:twoCellAnchor editAs="oneCell">
    <xdr:from>
      <xdr:col>16</xdr:col>
      <xdr:colOff>75256</xdr:colOff>
      <xdr:row>10</xdr:row>
      <xdr:rowOff>4938889</xdr:rowOff>
    </xdr:from>
    <xdr:to>
      <xdr:col>22</xdr:col>
      <xdr:colOff>379203</xdr:colOff>
      <xdr:row>19</xdr:row>
      <xdr:rowOff>58441</xdr:rowOff>
    </xdr:to>
    <xdr:pic>
      <xdr:nvPicPr>
        <xdr:cNvPr id="7" name="図 6">
          <a:extLst>
            <a:ext uri="{FF2B5EF4-FFF2-40B4-BE49-F238E27FC236}">
              <a16:creationId xmlns:a16="http://schemas.microsoft.com/office/drawing/2014/main" id="{98E833E3-F210-A547-0FB7-0EAC10590076}"/>
            </a:ext>
          </a:extLst>
        </xdr:cNvPr>
        <xdr:cNvPicPr>
          <a:picLocks noChangeAspect="1"/>
        </xdr:cNvPicPr>
      </xdr:nvPicPr>
      <xdr:blipFill>
        <a:blip xmlns:r="http://schemas.openxmlformats.org/officeDocument/2006/relationships" r:embed="rId7"/>
        <a:stretch>
          <a:fillRect/>
        </a:stretch>
      </xdr:blipFill>
      <xdr:spPr>
        <a:xfrm>
          <a:off x="8701849" y="6632222"/>
          <a:ext cx="4001058" cy="1667108"/>
        </a:xfrm>
        <a:prstGeom prst="rect">
          <a:avLst/>
        </a:prstGeom>
      </xdr:spPr>
    </xdr:pic>
    <xdr:clientData/>
  </xdr:twoCellAnchor>
  <xdr:twoCellAnchor editAs="oneCell">
    <xdr:from>
      <xdr:col>1</xdr:col>
      <xdr:colOff>592671</xdr:colOff>
      <xdr:row>10</xdr:row>
      <xdr:rowOff>4948297</xdr:rowOff>
    </xdr:from>
    <xdr:to>
      <xdr:col>8</xdr:col>
      <xdr:colOff>275253</xdr:colOff>
      <xdr:row>20</xdr:row>
      <xdr:rowOff>79516</xdr:rowOff>
    </xdr:to>
    <xdr:pic>
      <xdr:nvPicPr>
        <xdr:cNvPr id="8" name="図 7">
          <a:extLst>
            <a:ext uri="{FF2B5EF4-FFF2-40B4-BE49-F238E27FC236}">
              <a16:creationId xmlns:a16="http://schemas.microsoft.com/office/drawing/2014/main" id="{6484F3AA-BD7F-4B42-F7A6-5ABC932C8603}"/>
            </a:ext>
          </a:extLst>
        </xdr:cNvPr>
        <xdr:cNvPicPr>
          <a:picLocks noChangeAspect="1"/>
        </xdr:cNvPicPr>
      </xdr:nvPicPr>
      <xdr:blipFill>
        <a:blip xmlns:r="http://schemas.openxmlformats.org/officeDocument/2006/relationships" r:embed="rId8"/>
        <a:stretch>
          <a:fillRect/>
        </a:stretch>
      </xdr:blipFill>
      <xdr:spPr>
        <a:xfrm>
          <a:off x="1204152" y="6641630"/>
          <a:ext cx="3962953" cy="1848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15552</xdr:colOff>
      <xdr:row>4</xdr:row>
      <xdr:rowOff>0</xdr:rowOff>
    </xdr:from>
    <xdr:to>
      <xdr:col>13</xdr:col>
      <xdr:colOff>147735</xdr:colOff>
      <xdr:row>18</xdr:row>
      <xdr:rowOff>7776</xdr:rowOff>
    </xdr:to>
    <xdr:pic>
      <xdr:nvPicPr>
        <xdr:cNvPr id="37" name="図 36" descr="感染性胃腸炎患者報告数　直近5シーズン">
          <a:extLst>
            <a:ext uri="{FF2B5EF4-FFF2-40B4-BE49-F238E27FC236}">
              <a16:creationId xmlns:a16="http://schemas.microsoft.com/office/drawing/2014/main" id="{534514BA-626F-72F5-EB72-3C4F27124B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450" y="979714"/>
          <a:ext cx="7347856" cy="2853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2018812"/>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2.85</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129911</xdr:rowOff>
    </xdr:from>
    <xdr:to>
      <xdr:col>13</xdr:col>
      <xdr:colOff>748871</xdr:colOff>
      <xdr:row>8</xdr:row>
      <xdr:rowOff>183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906877" y="1109625"/>
          <a:ext cx="2598565" cy="601170"/>
        </a:xfrm>
        <a:prstGeom prst="borderCallout2">
          <a:avLst>
            <a:gd name="adj1" fmla="val 101279"/>
            <a:gd name="adj2" fmla="val 51060"/>
            <a:gd name="adj3" fmla="val 210486"/>
            <a:gd name="adj4" fmla="val 51057"/>
            <a:gd name="adj5" fmla="val 323111"/>
            <a:gd name="adj6" fmla="val 3709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11</xdr:col>
      <xdr:colOff>1354765</xdr:colOff>
      <xdr:row>14</xdr:row>
      <xdr:rowOff>169196</xdr:rowOff>
    </xdr:from>
    <xdr:to>
      <xdr:col>12</xdr:col>
      <xdr:colOff>141170</xdr:colOff>
      <xdr:row>16</xdr:row>
      <xdr:rowOff>138716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646500" y="2906176"/>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7776</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0</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a:stretch>
          <a:fillRect/>
        </a:stretch>
      </xdr:blipFill>
      <xdr:spPr>
        <a:xfrm>
          <a:off x="0" y="544286"/>
          <a:ext cx="1630107" cy="2534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11530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ABD62DDF-95B2-4E31-B774-4209D4E1F283}"/>
            </a:ext>
          </a:extLst>
        </xdr:cNvPr>
        <xdr:cNvSpPr>
          <a:spLocks noChangeAspect="1" noChangeArrowheads="1"/>
        </xdr:cNvSpPr>
      </xdr:nvSpPr>
      <xdr:spPr bwMode="auto">
        <a:xfrm>
          <a:off x="4907280" y="4632960"/>
          <a:ext cx="304800" cy="301090"/>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3"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ADC7EFDC-AD12-44B7-82BB-9721044827B0}"/>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4"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276FD5F4-E455-464B-9C67-213B5942952A}"/>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5"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3A9D707A-9C22-4723-8CF9-CAF79A84C305}"/>
            </a:ext>
          </a:extLst>
        </xdr:cNvPr>
        <xdr:cNvSpPr>
          <a:spLocks noChangeAspect="1" noChangeArrowheads="1"/>
        </xdr:cNvSpPr>
      </xdr:nvSpPr>
      <xdr:spPr bwMode="auto">
        <a:xfrm>
          <a:off x="9852660" y="3002280"/>
          <a:ext cx="304800" cy="302895"/>
        </a:xfrm>
        <a:prstGeom prst="rect">
          <a:avLst/>
        </a:prstGeom>
        <a:noFill/>
        <a:ln w="9525">
          <a:noFill/>
          <a:miter lim="800000"/>
          <a:headEnd/>
          <a:tailEnd/>
        </a:ln>
      </xdr:spPr>
    </xdr:sp>
    <xdr:clientData/>
  </xdr:twoCellAnchor>
  <xdr:twoCellAnchor editAs="oneCell">
    <xdr:from>
      <xdr:col>14</xdr:col>
      <xdr:colOff>161925</xdr:colOff>
      <xdr:row>56</xdr:row>
      <xdr:rowOff>114300</xdr:rowOff>
    </xdr:from>
    <xdr:to>
      <xdr:col>18</xdr:col>
      <xdr:colOff>613410</xdr:colOff>
      <xdr:row>67</xdr:row>
      <xdr:rowOff>28574</xdr:rowOff>
    </xdr:to>
    <xdr:pic>
      <xdr:nvPicPr>
        <xdr:cNvPr id="6" name="図 3">
          <a:extLst>
            <a:ext uri="{FF2B5EF4-FFF2-40B4-BE49-F238E27FC236}">
              <a16:creationId xmlns:a16="http://schemas.microsoft.com/office/drawing/2014/main" id="{98EE9018-7682-4DA5-BF5A-0183573B34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14585" y="11727180"/>
          <a:ext cx="2920365" cy="1758314"/>
        </a:xfrm>
        <a:prstGeom prst="rect">
          <a:avLst/>
        </a:prstGeom>
        <a:noFill/>
        <a:ln w="9525">
          <a:noFill/>
          <a:miter lim="800000"/>
          <a:headEnd/>
          <a:tailEnd/>
        </a:ln>
      </xdr:spPr>
    </xdr:pic>
    <xdr:clientData/>
  </xdr:twoCellAnchor>
  <xdr:twoCellAnchor editAs="oneCell">
    <xdr:from>
      <xdr:col>17</xdr:col>
      <xdr:colOff>0</xdr:colOff>
      <xdr:row>5</xdr:row>
      <xdr:rowOff>0</xdr:rowOff>
    </xdr:from>
    <xdr:to>
      <xdr:col>17</xdr:col>
      <xdr:colOff>304800</xdr:colOff>
      <xdr:row>6</xdr:row>
      <xdr:rowOff>28575</xdr:rowOff>
    </xdr:to>
    <xdr:sp macro="" textlink="">
      <xdr:nvSpPr>
        <xdr:cNvPr id="7" name="AutoShape 285" descr="Z">
          <a:hlinkClick xmlns:r="http://schemas.openxmlformats.org/officeDocument/2006/relationships" r:id="rId5"/>
          <a:extLst>
            <a:ext uri="{FF2B5EF4-FFF2-40B4-BE49-F238E27FC236}">
              <a16:creationId xmlns:a16="http://schemas.microsoft.com/office/drawing/2014/main" id="{B3DE949A-E717-4628-84E3-20CB819C6FFB}"/>
            </a:ext>
          </a:extLst>
        </xdr:cNvPr>
        <xdr:cNvSpPr>
          <a:spLocks noChangeAspect="1" noChangeArrowheads="1"/>
        </xdr:cNvSpPr>
      </xdr:nvSpPr>
      <xdr:spPr bwMode="auto">
        <a:xfrm>
          <a:off x="11704320" y="1356360"/>
          <a:ext cx="304800" cy="302895"/>
        </a:xfrm>
        <a:prstGeom prst="rect">
          <a:avLst/>
        </a:prstGeom>
        <a:noFill/>
        <a:ln w="9525">
          <a:noFill/>
          <a:miter lim="800000"/>
          <a:headEnd/>
          <a:tailEnd/>
        </a:ln>
      </xdr:spPr>
    </xdr:sp>
    <xdr:clientData/>
  </xdr:twoCellAnchor>
  <xdr:twoCellAnchor>
    <xdr:from>
      <xdr:col>1</xdr:col>
      <xdr:colOff>48627</xdr:colOff>
      <xdr:row>20</xdr:row>
      <xdr:rowOff>192506</xdr:rowOff>
    </xdr:from>
    <xdr:to>
      <xdr:col>11</xdr:col>
      <xdr:colOff>955407</xdr:colOff>
      <xdr:row>24</xdr:row>
      <xdr:rowOff>16043</xdr:rowOff>
    </xdr:to>
    <xdr:sp macro="" textlink="">
      <xdr:nvSpPr>
        <xdr:cNvPr id="8" name="テキスト ボックス 7">
          <a:extLst>
            <a:ext uri="{FF2B5EF4-FFF2-40B4-BE49-F238E27FC236}">
              <a16:creationId xmlns:a16="http://schemas.microsoft.com/office/drawing/2014/main" id="{98056CEB-99F7-4081-867A-5F888FC19F7E}"/>
            </a:ext>
          </a:extLst>
        </xdr:cNvPr>
        <xdr:cNvSpPr txBox="1">
          <a:spLocks noChangeArrowheads="1"/>
        </xdr:cNvSpPr>
      </xdr:nvSpPr>
      <xdr:spPr bwMode="auto">
        <a:xfrm>
          <a:off x="383907" y="5617946"/>
          <a:ext cx="8884920" cy="692217"/>
        </a:xfrm>
        <a:prstGeom prst="rect">
          <a:avLst/>
        </a:prstGeom>
        <a:solidFill>
          <a:srgbClr val="FFFFFF"/>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008000"/>
              </a:solidFill>
              <a:latin typeface="ＭＳ Ｐゴシック"/>
              <a:ea typeface="ＭＳ Ｐゴシック"/>
            </a:rPr>
            <a:t>問題をこじらせる対応</a:t>
          </a:r>
          <a:r>
            <a:rPr lang="ja-JP" altLang="en-US" sz="1100" b="0" i="0" u="none" strike="noStrike" baseline="0">
              <a:solidFill>
                <a:srgbClr val="000000"/>
              </a:solidFill>
              <a:latin typeface="ＭＳ Ｐゴシック"/>
              <a:ea typeface="ＭＳ Ｐゴシック"/>
            </a:rPr>
            <a:t>　　</a:t>
          </a:r>
        </a:p>
        <a:p>
          <a:pPr lvl="1"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・話を真剣に聞かない　　　　　</a:t>
          </a:r>
          <a:r>
            <a:rPr lang="ja-JP" altLang="en-US" sz="1000" b="1" i="0" u="none" strike="noStrike" baseline="0">
              <a:solidFill>
                <a:srgbClr val="000000"/>
              </a:solidFill>
              <a:latin typeface="ＭＳ Ｐゴシック"/>
              <a:ea typeface="ＭＳ Ｐゴシック"/>
            </a:rPr>
            <a:t>・よく話を聞かず言い訳ばかりする　　　　　　　　</a:t>
          </a:r>
          <a:r>
            <a:rPr lang="ja-JP" altLang="en-US" sz="1100" b="1" i="0" u="none" strike="noStrike" baseline="0">
              <a:solidFill>
                <a:srgbClr val="000000"/>
              </a:solidFill>
              <a:latin typeface="ＭＳ Ｐゴシック"/>
              <a:ea typeface="ＭＳ Ｐゴシック"/>
            </a:rPr>
            <a:t>・責任を持った者がなかなか出てこない　　　　　　　　　</a:t>
          </a:r>
        </a:p>
        <a:p>
          <a:pPr lvl="1" algn="l" rtl="0">
            <a:defRPr sz="1000"/>
          </a:pPr>
          <a:r>
            <a:rPr lang="ja-JP" altLang="en-US" sz="1100" b="1" i="0" u="none" strike="noStrike" baseline="0">
              <a:solidFill>
                <a:srgbClr val="000000"/>
              </a:solidFill>
              <a:latin typeface="ＭＳ Ｐゴシック"/>
              <a:ea typeface="ＭＳ Ｐゴシック"/>
            </a:rPr>
            <a:t>　　・言いがかりとして反論する　  ・クレーマーとして片付けようとする　　　  　 ・お金や物で対応しようとする</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editAs="oneCell">
    <xdr:from>
      <xdr:col>0</xdr:col>
      <xdr:colOff>160422</xdr:colOff>
      <xdr:row>5</xdr:row>
      <xdr:rowOff>151710</xdr:rowOff>
    </xdr:from>
    <xdr:to>
      <xdr:col>6</xdr:col>
      <xdr:colOff>8022</xdr:colOff>
      <xdr:row>13</xdr:row>
      <xdr:rowOff>208546</xdr:rowOff>
    </xdr:to>
    <xdr:pic>
      <xdr:nvPicPr>
        <xdr:cNvPr id="9" name="図 8">
          <a:extLst>
            <a:ext uri="{FF2B5EF4-FFF2-40B4-BE49-F238E27FC236}">
              <a16:creationId xmlns:a16="http://schemas.microsoft.com/office/drawing/2014/main" id="{3B47A9B5-E34D-4EC1-BC36-E931F6CC2E86}"/>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sharpenSoften amount="100000"/>
                  </a14:imgEffect>
                  <a14:imgEffect>
                    <a14:brightnessContrast contrast="32000"/>
                  </a14:imgEffect>
                </a14:imgLayer>
              </a14:imgProps>
            </a:ext>
          </a:extLst>
        </a:blip>
        <a:stretch>
          <a:fillRect/>
        </a:stretch>
      </xdr:blipFill>
      <xdr:spPr>
        <a:xfrm>
          <a:off x="160422" y="1508070"/>
          <a:ext cx="3268980" cy="2251396"/>
        </a:xfrm>
        <a:prstGeom prst="rect">
          <a:avLst/>
        </a:prstGeom>
      </xdr:spPr>
    </xdr:pic>
    <xdr:clientData/>
  </xdr:twoCellAnchor>
  <xdr:twoCellAnchor>
    <xdr:from>
      <xdr:col>5</xdr:col>
      <xdr:colOff>397543</xdr:colOff>
      <xdr:row>8</xdr:row>
      <xdr:rowOff>24064</xdr:rowOff>
    </xdr:from>
    <xdr:to>
      <xdr:col>6</xdr:col>
      <xdr:colOff>561475</xdr:colOff>
      <xdr:row>10</xdr:row>
      <xdr:rowOff>266701</xdr:rowOff>
    </xdr:to>
    <xdr:sp macro="" textlink="">
      <xdr:nvSpPr>
        <xdr:cNvPr id="10" name="右矢印 2">
          <a:extLst>
            <a:ext uri="{FF2B5EF4-FFF2-40B4-BE49-F238E27FC236}">
              <a16:creationId xmlns:a16="http://schemas.microsoft.com/office/drawing/2014/main" id="{3A508FCB-49F4-472A-878C-B3428D2B01D6}"/>
            </a:ext>
          </a:extLst>
        </xdr:cNvPr>
        <xdr:cNvSpPr>
          <a:spLocks noChangeArrowheads="1"/>
        </xdr:cNvSpPr>
      </xdr:nvSpPr>
      <xdr:spPr bwMode="auto">
        <a:xfrm>
          <a:off x="3201703" y="2203384"/>
          <a:ext cx="781152" cy="791277"/>
        </a:xfrm>
        <a:prstGeom prst="rightArrow">
          <a:avLst>
            <a:gd name="adj1" fmla="val 50000"/>
            <a:gd name="adj2" fmla="val 50002"/>
          </a:avLst>
        </a:prstGeom>
        <a:solidFill>
          <a:srgbClr val="4F81BD"/>
        </a:solidFill>
        <a:ln w="25400" algn="ctr">
          <a:solidFill>
            <a:srgbClr val="FFFFFF"/>
          </a:solidFill>
          <a:miter lim="800000"/>
          <a:headEnd/>
          <a:tailEnd/>
        </a:ln>
        <a:effectLst>
          <a:outerShdw dist="50800" dir="5400000" algn="ctr" rotWithShape="0">
            <a:srgbClr val="C0C0C0"/>
          </a:outerShdw>
        </a:effectLst>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18</xdr:col>
      <xdr:colOff>18887</xdr:colOff>
      <xdr:row>24</xdr:row>
      <xdr:rowOff>24319</xdr:rowOff>
    </xdr:from>
    <xdr:to>
      <xdr:col>20</xdr:col>
      <xdr:colOff>419528</xdr:colOff>
      <xdr:row>42</xdr:row>
      <xdr:rowOff>154112</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657741" y="4082611"/>
          <a:ext cx="1325315" cy="3271973"/>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30398</xdr:colOff>
      <xdr:row>24</xdr:row>
      <xdr:rowOff>28447</xdr:rowOff>
    </xdr:from>
    <xdr:to>
      <xdr:col>7</xdr:col>
      <xdr:colOff>376719</xdr:colOff>
      <xdr:row>36</xdr:row>
      <xdr:rowOff>119865</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91050" y="4086739"/>
          <a:ext cx="1733332" cy="2206182"/>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50346</xdr:rowOff>
    </xdr:from>
    <xdr:to>
      <xdr:col>2</xdr:col>
      <xdr:colOff>4030979</xdr:colOff>
      <xdr:row>32</xdr:row>
      <xdr:rowOff>97187</xdr:rowOff>
    </xdr:to>
    <xdr:pic>
      <xdr:nvPicPr>
        <xdr:cNvPr id="3" name="図 2">
          <a:extLst>
            <a:ext uri="{FF2B5EF4-FFF2-40B4-BE49-F238E27FC236}">
              <a16:creationId xmlns:a16="http://schemas.microsoft.com/office/drawing/2014/main" id="{699C8A04-323D-6F69-858B-BCF1FC8D9797}"/>
            </a:ext>
          </a:extLst>
        </xdr:cNvPr>
        <xdr:cNvPicPr>
          <a:picLocks noChangeAspect="1"/>
        </xdr:cNvPicPr>
      </xdr:nvPicPr>
      <xdr:blipFill>
        <a:blip xmlns:r="http://schemas.openxmlformats.org/officeDocument/2006/relationships" r:embed="rId2"/>
        <a:stretch>
          <a:fillRect/>
        </a:stretch>
      </xdr:blipFill>
      <xdr:spPr>
        <a:xfrm>
          <a:off x="2110740" y="6618786"/>
          <a:ext cx="4030979" cy="31939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1364671</xdr:colOff>
      <xdr:row>42</xdr:row>
      <xdr:rowOff>249381</xdr:rowOff>
    </xdr:from>
    <xdr:to>
      <xdr:col>2</xdr:col>
      <xdr:colOff>5540948</xdr:colOff>
      <xdr:row>45</xdr:row>
      <xdr:rowOff>62344</xdr:rowOff>
    </xdr:to>
    <xdr:pic>
      <xdr:nvPicPr>
        <xdr:cNvPr id="2" name="図 1">
          <a:extLst>
            <a:ext uri="{FF2B5EF4-FFF2-40B4-BE49-F238E27FC236}">
              <a16:creationId xmlns:a16="http://schemas.microsoft.com/office/drawing/2014/main" id="{29852A3A-F9CA-0652-1592-E9EB30AD6B8E}"/>
            </a:ext>
          </a:extLst>
        </xdr:cNvPr>
        <xdr:cNvPicPr>
          <a:picLocks noChangeAspect="1"/>
        </xdr:cNvPicPr>
      </xdr:nvPicPr>
      <xdr:blipFill>
        <a:blip xmlns:r="http://schemas.openxmlformats.org/officeDocument/2006/relationships" r:embed="rId1"/>
        <a:stretch>
          <a:fillRect/>
        </a:stretch>
      </xdr:blipFill>
      <xdr:spPr>
        <a:xfrm>
          <a:off x="2826326" y="12753108"/>
          <a:ext cx="5540949" cy="5611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1790242</xdr:colOff>
      <xdr:row>2</xdr:row>
      <xdr:rowOff>1156771</xdr:rowOff>
    </xdr:from>
    <xdr:to>
      <xdr:col>0</xdr:col>
      <xdr:colOff>9933543</xdr:colOff>
      <xdr:row>2</xdr:row>
      <xdr:rowOff>3173510</xdr:rowOff>
    </xdr:to>
    <xdr:pic>
      <xdr:nvPicPr>
        <xdr:cNvPr id="2" name="図 1">
          <a:extLst>
            <a:ext uri="{FF2B5EF4-FFF2-40B4-BE49-F238E27FC236}">
              <a16:creationId xmlns:a16="http://schemas.microsoft.com/office/drawing/2014/main" id="{C8C9ABB5-A7F3-D704-F2F1-62E2C05DD1F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790242" y="2341084"/>
          <a:ext cx="8143301" cy="20167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42:E43" totalsRowShown="0" headerRowDxfId="13" dataDxfId="11" headerRowBorderDxfId="12" tableBorderDxfId="10" totalsRowBorderDxfId="9" headerRowCellStyle="標準 2">
  <autoFilter ref="C42:E43"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caa.go.jp/policies/policy/food_labeling/foods_with_health_claims" TargetMode="External"/><Relationship Id="rId7" Type="http://schemas.openxmlformats.org/officeDocument/2006/relationships/drawing" Target="../drawings/drawing8.xml"/><Relationship Id="rId2" Type="http://schemas.openxmlformats.org/officeDocument/2006/relationships/hyperlink" Target="https://www.data-max.co.jp/article/72548" TargetMode="External"/><Relationship Id="rId1" Type="http://schemas.openxmlformats.org/officeDocument/2006/relationships/hyperlink" Target="https://www.jftc.go.jp/houdou/pressrelease/2024/july/240731_unyozyokyokeihyoho.html" TargetMode="External"/><Relationship Id="rId6" Type="http://schemas.openxmlformats.org/officeDocument/2006/relationships/printerSettings" Target="../printerSettings/printerSettings10.bin"/><Relationship Id="rId5" Type="http://schemas.openxmlformats.org/officeDocument/2006/relationships/hyperlink" Target="https://prtimes.jp/main/html/rd/p/000000061.000046724.html" TargetMode="External"/><Relationship Id="rId4" Type="http://schemas.openxmlformats.org/officeDocument/2006/relationships/hyperlink" Target="https://kahoku.news/articles/20240730khn000034.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harma-sc.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ity.suginami.tokyo.jp/guide/kenko/shokuhin/1004830.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news.goo.ne.jp/article/tuy/region/tuy-1330603.html" TargetMode="External"/><Relationship Id="rId13" Type="http://schemas.openxmlformats.org/officeDocument/2006/relationships/printerSettings" Target="../printerSettings/printerSettings5.bin"/><Relationship Id="rId3" Type="http://schemas.openxmlformats.org/officeDocument/2006/relationships/hyperlink" Target="https://www.htb.co.jp/news/archives_27430.html" TargetMode="External"/><Relationship Id="rId7" Type="http://schemas.openxmlformats.org/officeDocument/2006/relationships/hyperlink" Target="https://www.vietnam.vn/ja/ha-noi-cong-bo-nguyen-nhan-ngo-doc-thuc-pham-tai-dam-cuoi/" TargetMode="External"/><Relationship Id="rId12" Type="http://schemas.openxmlformats.org/officeDocument/2006/relationships/hyperlink" Target="https://encount.press/archives/658502/" TargetMode="External"/><Relationship Id="rId2" Type="http://schemas.openxmlformats.org/officeDocument/2006/relationships/hyperlink" Target="https://news.yahoo.co.jp/articles/32bcc6e9feefddc5e578065ecbaf920e7f7b4861" TargetMode="External"/><Relationship Id="rId1" Type="http://schemas.openxmlformats.org/officeDocument/2006/relationships/hyperlink" Target="https://topics.smt.docomo.ne.jp/article/tochigitv/region/tochigitv-20240803-1021-00001621" TargetMode="External"/><Relationship Id="rId6" Type="http://schemas.openxmlformats.org/officeDocument/2006/relationships/hyperlink" Target="https://ashu-chinastatistics.com/news/107627-411065219610" TargetMode="External"/><Relationship Id="rId11" Type="http://schemas.openxmlformats.org/officeDocument/2006/relationships/hyperlink" Target="https://www.city.hakodate.hokkaido.jp/docs/2024020200040/" TargetMode="External"/><Relationship Id="rId5" Type="http://schemas.openxmlformats.org/officeDocument/2006/relationships/hyperlink" Target="https://www.kobe-np.co.jp/news/jiken/202408/0017956219.shtml" TargetMode="External"/><Relationship Id="rId10" Type="http://schemas.openxmlformats.org/officeDocument/2006/relationships/hyperlink" Target="https://news.livedoor.com/article/detail/26895064/" TargetMode="External"/><Relationship Id="rId4" Type="http://schemas.openxmlformats.org/officeDocument/2006/relationships/hyperlink" Target="https://www.pref.yamagata.jp/documents/41696/20240730_yuugao.pdf" TargetMode="External"/><Relationship Id="rId9" Type="http://schemas.openxmlformats.org/officeDocument/2006/relationships/hyperlink" Target="https://nordot.app/1191274020182639605?c=1165586575134900434"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4/07/d085960df4fe935e.html" TargetMode="External"/><Relationship Id="rId13" Type="http://schemas.openxmlformats.org/officeDocument/2006/relationships/printerSettings" Target="../printerSettings/printerSettings6.bin"/><Relationship Id="rId3" Type="http://schemas.openxmlformats.org/officeDocument/2006/relationships/hyperlink" Target="https://news.nissyoku.co.jp/news/kubo20240723044020105" TargetMode="External"/><Relationship Id="rId7" Type="http://schemas.openxmlformats.org/officeDocument/2006/relationships/hyperlink" Target="https://www.mk.co.kr/jp/society/11081406" TargetMode="External"/><Relationship Id="rId12" Type="http://schemas.openxmlformats.org/officeDocument/2006/relationships/hyperlink" Target="https://mainichi.jp/premier/business/articles/20240726/biz/00m/020/006000c" TargetMode="External"/><Relationship Id="rId2" Type="http://schemas.openxmlformats.org/officeDocument/2006/relationships/hyperlink" Target="https://news.nissyoku.co.jp/news/aoyagi20240726075245267" TargetMode="External"/><Relationship Id="rId1" Type="http://schemas.openxmlformats.org/officeDocument/2006/relationships/hyperlink" Target="https://www.jetro.go.jp/biznews/2024/07/0f6370b883df939b.html" TargetMode="External"/><Relationship Id="rId6" Type="http://schemas.openxmlformats.org/officeDocument/2006/relationships/hyperlink" Target="https://www.msn.com/ja-jp/money/other/tiktok%E3%81%AE%E3%82%B7%E3%83%B3%E3%82%AC%E3%83%9D%E3%83%BC%E3%83%AB%E3%82%AA%E3%83%95%E3%82%A3%E3%82%B9%E3%81%A7%E9%A3%9F%E4%B8%AD%E6%AF%92-60%E4%BA%BA%E8%BF%91%E3%81%8F%E3%81%8C%E5%85%A5%E9%99%A2/ar-BB1qUK0N" TargetMode="External"/><Relationship Id="rId11" Type="http://schemas.openxmlformats.org/officeDocument/2006/relationships/hyperlink" Target="https://www.mk.co.kr/jp/economy/11078978" TargetMode="External"/><Relationship Id="rId5" Type="http://schemas.openxmlformats.org/officeDocument/2006/relationships/hyperlink" Target="https://www.nna.jp/news/2688726" TargetMode="External"/><Relationship Id="rId10" Type="http://schemas.openxmlformats.org/officeDocument/2006/relationships/hyperlink" Target="https://www.asiax.biz/news/64777/" TargetMode="External"/><Relationship Id="rId4" Type="http://schemas.openxmlformats.org/officeDocument/2006/relationships/hyperlink" Target="https://www.viet-jo.com/news/law/240731202526.html" TargetMode="External"/><Relationship Id="rId9" Type="http://schemas.openxmlformats.org/officeDocument/2006/relationships/hyperlink" Target="https://www.jetro.go.jp/biznews/2024/07/17282d8060eac22e.htm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Z82"/>
  <sheetViews>
    <sheetView view="pageBreakPreview" zoomScale="81" zoomScaleNormal="100" zoomScaleSheetLayoutView="81" workbookViewId="0">
      <selection activeCell="AB11" sqref="AB11"/>
    </sheetView>
  </sheetViews>
  <sheetFormatPr defaultRowHeight="13.2"/>
  <cols>
    <col min="11" max="11" width="4.21875" customWidth="1"/>
    <col min="12" max="12" width="5.33203125" customWidth="1"/>
    <col min="13" max="15" width="8.88671875" customWidth="1"/>
    <col min="16" max="16" width="0.21875" customWidth="1"/>
    <col min="17" max="17" width="9.33203125" customWidth="1"/>
  </cols>
  <sheetData>
    <row r="1" spans="1:26">
      <c r="A1" s="68"/>
      <c r="B1" s="68"/>
      <c r="C1" s="68"/>
      <c r="D1" s="68"/>
      <c r="E1" s="68"/>
      <c r="F1" s="68"/>
      <c r="G1" s="68"/>
      <c r="H1" s="68"/>
      <c r="I1" s="68"/>
      <c r="J1" s="68"/>
      <c r="K1" s="68"/>
      <c r="L1" s="68"/>
      <c r="M1" s="68"/>
      <c r="N1" s="68"/>
      <c r="O1" s="68"/>
      <c r="P1" s="68"/>
      <c r="Q1" s="68"/>
      <c r="R1" s="68"/>
      <c r="S1" s="68"/>
      <c r="T1" s="68"/>
      <c r="U1" s="68"/>
      <c r="V1" s="68"/>
      <c r="W1" s="68"/>
      <c r="X1" s="68"/>
      <c r="Y1" s="68"/>
      <c r="Z1" s="68"/>
    </row>
    <row r="2" spans="1:26">
      <c r="A2" s="68"/>
      <c r="B2" s="68"/>
      <c r="C2" s="68"/>
      <c r="D2" s="68"/>
      <c r="E2" s="68"/>
      <c r="F2" s="68"/>
      <c r="G2" s="68"/>
      <c r="H2" s="68"/>
      <c r="I2" s="68"/>
      <c r="J2" s="68"/>
      <c r="K2" s="68"/>
      <c r="L2" s="68"/>
      <c r="M2" s="68"/>
      <c r="N2" s="68"/>
      <c r="O2" s="68"/>
      <c r="P2" s="68"/>
      <c r="Q2" s="68"/>
      <c r="R2" s="68"/>
      <c r="S2" s="68"/>
      <c r="T2" s="68"/>
      <c r="U2" s="68"/>
      <c r="V2" s="68"/>
      <c r="W2" s="68"/>
      <c r="X2" s="68"/>
      <c r="Y2" s="68"/>
      <c r="Z2" s="68"/>
    </row>
    <row r="3" spans="1:26">
      <c r="A3" s="68"/>
      <c r="B3" s="68"/>
      <c r="C3" s="68"/>
      <c r="D3" s="68"/>
      <c r="E3" s="68"/>
      <c r="F3" s="68"/>
      <c r="G3" s="68"/>
      <c r="H3" s="68"/>
      <c r="I3" s="68"/>
      <c r="J3" s="68"/>
      <c r="K3" s="68"/>
      <c r="L3" s="68"/>
      <c r="M3" s="68"/>
      <c r="N3" s="68"/>
      <c r="O3" s="68"/>
      <c r="P3" s="68"/>
      <c r="Q3" s="68"/>
      <c r="R3" s="68"/>
      <c r="S3" s="68"/>
      <c r="T3" s="68"/>
      <c r="U3" s="68"/>
      <c r="V3" s="68"/>
      <c r="W3" s="68"/>
      <c r="X3" s="68"/>
      <c r="Y3" s="68"/>
      <c r="Z3" s="68"/>
    </row>
    <row r="4" spans="1:26">
      <c r="A4" s="68"/>
      <c r="B4" s="68"/>
      <c r="C4" s="68"/>
      <c r="D4" s="68"/>
      <c r="E4" s="68"/>
      <c r="F4" s="68"/>
      <c r="G4" s="68"/>
      <c r="H4" s="68"/>
      <c r="I4" s="68"/>
      <c r="J4" s="68"/>
      <c r="K4" s="68"/>
      <c r="L4" s="68"/>
      <c r="M4" s="68"/>
      <c r="N4" s="68"/>
      <c r="O4" s="68"/>
      <c r="P4" s="68"/>
      <c r="Q4" s="68"/>
      <c r="R4" s="68"/>
      <c r="S4" s="68"/>
      <c r="T4" s="68"/>
      <c r="U4" s="68"/>
      <c r="V4" s="68"/>
      <c r="W4" s="68"/>
      <c r="X4" s="68"/>
      <c r="Y4" s="68"/>
      <c r="Z4" s="68"/>
    </row>
    <row r="5" spans="1:26">
      <c r="A5" s="68"/>
      <c r="B5" s="68"/>
      <c r="C5" s="68"/>
      <c r="D5" s="68"/>
      <c r="E5" s="68"/>
      <c r="F5" s="68"/>
      <c r="G5" s="68"/>
      <c r="H5" s="68"/>
      <c r="I5" s="68"/>
      <c r="J5" s="68"/>
      <c r="K5" s="68"/>
      <c r="L5" s="68"/>
      <c r="M5" s="68"/>
      <c r="N5" s="68"/>
      <c r="O5" s="68"/>
      <c r="P5" s="68"/>
      <c r="Q5" s="68"/>
      <c r="R5" s="68"/>
      <c r="S5" s="68"/>
      <c r="T5" s="68"/>
      <c r="U5" s="68"/>
      <c r="V5" s="68"/>
      <c r="W5" s="68"/>
      <c r="X5" s="68"/>
      <c r="Y5" s="68"/>
      <c r="Z5" s="68"/>
    </row>
    <row r="6" spans="1:26">
      <c r="A6" s="68"/>
      <c r="B6" s="68"/>
      <c r="C6" s="68"/>
      <c r="D6" s="68"/>
      <c r="E6" s="68"/>
      <c r="F6" s="68"/>
      <c r="G6" s="68"/>
      <c r="H6" s="68"/>
      <c r="I6" s="68"/>
      <c r="J6" s="68"/>
      <c r="K6" s="68"/>
      <c r="L6" s="68"/>
      <c r="M6" s="68"/>
      <c r="N6" s="68"/>
      <c r="O6" s="68"/>
      <c r="P6" s="68"/>
      <c r="Q6" s="68"/>
      <c r="R6" s="68"/>
      <c r="S6" s="68"/>
      <c r="T6" s="68"/>
      <c r="U6" s="68"/>
      <c r="V6" s="68"/>
      <c r="W6" s="68"/>
      <c r="X6" s="68"/>
      <c r="Y6" s="68"/>
      <c r="Z6" s="68"/>
    </row>
    <row r="7" spans="1:26">
      <c r="A7" s="68"/>
      <c r="B7" s="68"/>
      <c r="C7" s="68"/>
      <c r="D7" s="68"/>
      <c r="E7" s="68"/>
      <c r="F7" s="68"/>
      <c r="G7" s="68"/>
      <c r="H7" s="68"/>
      <c r="I7" s="68"/>
      <c r="J7" s="68"/>
      <c r="K7" s="68"/>
      <c r="L7" s="68"/>
      <c r="M7" s="68"/>
      <c r="N7" s="68"/>
      <c r="O7" s="68"/>
      <c r="P7" s="68"/>
      <c r="Q7" s="68"/>
      <c r="R7" s="68"/>
      <c r="S7" s="68"/>
      <c r="T7" s="68"/>
      <c r="U7" s="68"/>
      <c r="V7" s="68"/>
      <c r="W7" s="68"/>
      <c r="X7" s="68"/>
      <c r="Y7" s="68"/>
      <c r="Z7" s="68"/>
    </row>
    <row r="8" spans="1:26">
      <c r="A8" s="68"/>
      <c r="B8" s="68"/>
      <c r="C8" s="68"/>
      <c r="D8" s="68"/>
      <c r="E8" s="68"/>
      <c r="F8" s="68"/>
      <c r="G8" s="68"/>
      <c r="H8" s="68"/>
      <c r="I8" s="68"/>
      <c r="J8" s="68"/>
      <c r="K8" s="68"/>
      <c r="L8" s="68"/>
      <c r="M8" s="68"/>
      <c r="N8" s="68"/>
      <c r="O8" s="68"/>
      <c r="P8" s="68"/>
      <c r="Q8" s="68"/>
      <c r="R8" s="68"/>
      <c r="S8" s="68"/>
      <c r="T8" s="68"/>
      <c r="U8" s="68"/>
      <c r="V8" s="68"/>
      <c r="W8" s="68"/>
      <c r="X8" s="68"/>
      <c r="Y8" s="68"/>
      <c r="Z8" s="68"/>
    </row>
    <row r="9" spans="1:26">
      <c r="A9" s="68"/>
      <c r="B9" s="68"/>
      <c r="C9" s="68"/>
      <c r="D9" s="68"/>
      <c r="E9" s="68"/>
      <c r="F9" s="68"/>
      <c r="G9" s="68"/>
      <c r="H9" s="68"/>
      <c r="I9" s="68"/>
      <c r="J9" s="68"/>
      <c r="K9" s="68"/>
      <c r="L9" s="68"/>
      <c r="M9" s="68"/>
      <c r="N9" s="68"/>
      <c r="O9" s="68"/>
      <c r="P9" s="68"/>
      <c r="Q9" s="68"/>
      <c r="R9" s="68"/>
      <c r="S9" s="68"/>
      <c r="T9" s="68"/>
      <c r="U9" s="68"/>
      <c r="V9" s="68"/>
      <c r="W9" s="68"/>
      <c r="X9" s="68"/>
      <c r="Y9" s="68"/>
      <c r="Z9" s="68"/>
    </row>
    <row r="10" spans="1:26">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row>
    <row r="11" spans="1:26" ht="409.6" customHeight="1">
      <c r="A11" s="807"/>
      <c r="B11" s="807"/>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c r="A12" s="808" t="s">
        <v>451</v>
      </c>
      <c r="B12" s="808"/>
      <c r="C12" s="68"/>
      <c r="D12" s="68"/>
      <c r="E12" s="68"/>
      <c r="F12" s="68"/>
      <c r="G12" s="68"/>
      <c r="H12" s="68"/>
      <c r="I12" s="68"/>
      <c r="J12" s="68"/>
      <c r="K12" s="68"/>
      <c r="L12" s="68"/>
      <c r="M12" s="68"/>
      <c r="N12" s="68"/>
      <c r="O12" s="68"/>
      <c r="P12" s="68"/>
      <c r="Q12" s="68"/>
      <c r="R12" s="68"/>
      <c r="S12" s="68"/>
      <c r="T12" s="68"/>
      <c r="U12" s="68"/>
      <c r="V12" s="68"/>
      <c r="W12" s="68"/>
      <c r="X12" s="68"/>
      <c r="Y12" s="68"/>
      <c r="Z12" s="68"/>
    </row>
    <row r="13" spans="1:26">
      <c r="A13" s="808"/>
      <c r="B13" s="80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c r="A14" s="808"/>
      <c r="B14" s="808"/>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c r="A15" s="808"/>
      <c r="B15" s="808"/>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c r="A16" s="808"/>
      <c r="B16" s="808"/>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c r="A17" s="808"/>
      <c r="B17" s="808"/>
      <c r="C17" s="68"/>
      <c r="D17" s="68"/>
      <c r="E17" s="68"/>
      <c r="F17" s="68"/>
      <c r="G17" s="68"/>
      <c r="H17" s="68"/>
      <c r="I17" s="68"/>
      <c r="J17" s="68"/>
      <c r="K17" s="68"/>
      <c r="L17" s="68"/>
      <c r="M17" s="68"/>
      <c r="N17" s="68"/>
      <c r="O17" s="68"/>
      <c r="P17" s="68"/>
      <c r="Q17" s="68"/>
      <c r="R17" s="68"/>
      <c r="S17" s="68"/>
      <c r="T17" s="68"/>
      <c r="U17" s="68"/>
      <c r="V17" s="68"/>
      <c r="W17" s="68"/>
      <c r="X17" s="68"/>
      <c r="Y17" s="68"/>
      <c r="Z17" s="68"/>
    </row>
    <row r="18" spans="1:26">
      <c r="A18" s="808"/>
      <c r="B18" s="808"/>
      <c r="C18" s="68"/>
      <c r="D18" s="68"/>
      <c r="E18" s="68"/>
      <c r="F18" s="68"/>
      <c r="G18" s="68"/>
      <c r="H18" s="68"/>
      <c r="I18" s="68"/>
      <c r="J18" s="68"/>
      <c r="K18" s="68"/>
      <c r="L18" s="68"/>
      <c r="M18" s="68"/>
      <c r="N18" s="68"/>
      <c r="O18" s="68"/>
      <c r="P18" s="68"/>
      <c r="Q18" s="68"/>
      <c r="R18" s="68"/>
      <c r="S18" s="68"/>
      <c r="T18" s="68"/>
      <c r="U18" s="68"/>
      <c r="V18" s="68"/>
      <c r="W18" s="68"/>
      <c r="X18" s="68"/>
      <c r="Y18" s="68"/>
      <c r="Z18" s="68"/>
    </row>
    <row r="19" spans="1:26">
      <c r="A19" s="808"/>
      <c r="B19" s="808"/>
      <c r="C19" s="68"/>
      <c r="D19" s="68"/>
      <c r="E19" s="68"/>
      <c r="F19" s="68"/>
      <c r="G19" s="68"/>
      <c r="H19" s="68"/>
      <c r="I19" s="68"/>
      <c r="J19" s="68"/>
      <c r="K19" s="68"/>
      <c r="L19" s="68"/>
      <c r="M19" s="68"/>
      <c r="N19" s="68"/>
      <c r="O19" s="68"/>
      <c r="P19" s="68"/>
      <c r="Q19" s="68"/>
      <c r="R19" s="68"/>
      <c r="S19" s="68"/>
      <c r="T19" s="68"/>
      <c r="U19" s="68"/>
      <c r="V19" s="68"/>
      <c r="W19" s="68"/>
      <c r="X19" s="68"/>
      <c r="Y19" s="68"/>
      <c r="Z19" s="68"/>
    </row>
    <row r="20" spans="1:26">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row>
    <row r="21" spans="1:26">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row>
    <row r="22" spans="1:26">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row>
    <row r="23" spans="1:26">
      <c r="A23" s="68"/>
      <c r="B23" s="68"/>
      <c r="C23" s="68"/>
      <c r="D23" s="68"/>
      <c r="E23" s="68"/>
      <c r="F23" s="68"/>
      <c r="G23" s="68"/>
      <c r="H23" s="68"/>
      <c r="I23" s="68"/>
      <c r="J23" s="68"/>
      <c r="K23" s="68"/>
      <c r="L23" s="68"/>
      <c r="M23" s="68"/>
      <c r="N23" s="68"/>
      <c r="O23" s="68"/>
      <c r="P23" s="68"/>
      <c r="Q23" s="68"/>
    </row>
    <row r="24" spans="1:26">
      <c r="A24" s="68"/>
      <c r="B24" s="68"/>
      <c r="C24" s="68"/>
      <c r="D24" s="68"/>
      <c r="E24" s="68"/>
      <c r="F24" s="68"/>
      <c r="G24" s="68"/>
      <c r="H24" s="68"/>
      <c r="I24" s="68"/>
      <c r="J24" s="68"/>
      <c r="K24" s="68"/>
      <c r="L24" s="68"/>
      <c r="M24" s="68"/>
      <c r="N24" s="68"/>
      <c r="O24" s="68"/>
      <c r="P24" s="68"/>
      <c r="Q24" s="68"/>
    </row>
    <row r="25" spans="1:26">
      <c r="A25" s="68"/>
      <c r="B25" s="68"/>
      <c r="C25" s="68"/>
      <c r="D25" s="68"/>
      <c r="E25" s="68"/>
      <c r="F25" s="68"/>
      <c r="G25" s="68"/>
      <c r="H25" s="68"/>
      <c r="I25" s="68"/>
      <c r="J25" s="68"/>
      <c r="K25" s="68"/>
      <c r="L25" s="68"/>
      <c r="M25" s="68"/>
      <c r="N25" s="68"/>
      <c r="O25" s="68"/>
      <c r="P25" s="68"/>
      <c r="Q25" s="68"/>
    </row>
    <row r="26" spans="1:26">
      <c r="A26" s="68"/>
      <c r="B26" s="68"/>
      <c r="C26" s="68"/>
      <c r="D26" s="68"/>
      <c r="E26" s="68"/>
      <c r="F26" s="68"/>
      <c r="G26" s="68"/>
      <c r="H26" s="68"/>
      <c r="I26" s="68"/>
      <c r="J26" s="68"/>
      <c r="K26" s="68"/>
      <c r="L26" s="68"/>
      <c r="M26" s="68"/>
      <c r="N26" s="68"/>
      <c r="O26" s="68"/>
      <c r="P26" s="68"/>
      <c r="Q26" s="68"/>
    </row>
    <row r="27" spans="1:26">
      <c r="A27" s="68"/>
      <c r="B27" s="68"/>
      <c r="C27" s="68"/>
      <c r="D27" s="68"/>
      <c r="E27" s="68"/>
      <c r="F27" s="68"/>
      <c r="G27" s="68"/>
      <c r="H27" s="68"/>
      <c r="I27" s="68"/>
      <c r="J27" s="68"/>
      <c r="K27" s="68"/>
      <c r="L27" s="68"/>
      <c r="M27" s="68"/>
      <c r="N27" s="68"/>
      <c r="O27" s="68"/>
      <c r="P27" s="68"/>
      <c r="Q27" s="68"/>
    </row>
    <row r="28" spans="1:26">
      <c r="A28" s="68"/>
      <c r="B28" s="68"/>
      <c r="C28" s="68"/>
      <c r="D28" s="68"/>
      <c r="E28" s="68"/>
      <c r="F28" s="68"/>
      <c r="G28" s="68"/>
      <c r="H28" s="68"/>
      <c r="I28" s="68"/>
      <c r="J28" s="68"/>
      <c r="K28" s="68"/>
      <c r="L28" s="68"/>
      <c r="M28" s="68"/>
      <c r="N28" s="68"/>
      <c r="O28" s="68"/>
      <c r="P28" s="68"/>
      <c r="Q28" s="68"/>
    </row>
    <row r="29" spans="1:26">
      <c r="A29" s="68"/>
      <c r="B29" s="68"/>
      <c r="C29" s="68"/>
      <c r="D29" s="68"/>
      <c r="E29" s="68"/>
      <c r="F29" s="68"/>
      <c r="G29" s="68"/>
      <c r="H29" s="68"/>
      <c r="I29" s="68"/>
      <c r="J29" s="68"/>
      <c r="K29" s="68"/>
      <c r="L29" s="68"/>
      <c r="M29" s="68"/>
      <c r="N29" s="68"/>
      <c r="O29" s="68"/>
      <c r="P29" s="68"/>
      <c r="Q29" s="68"/>
    </row>
    <row r="30" spans="1:26">
      <c r="A30" s="68"/>
      <c r="B30" s="68"/>
      <c r="C30" s="68"/>
      <c r="D30" s="68"/>
      <c r="E30" s="68"/>
      <c r="F30" s="68"/>
      <c r="G30" s="68"/>
      <c r="H30" s="68"/>
      <c r="I30" s="68"/>
      <c r="J30" s="68"/>
      <c r="K30" s="68"/>
      <c r="L30" s="68"/>
      <c r="M30" s="68"/>
      <c r="N30" s="68"/>
      <c r="O30" s="68"/>
      <c r="P30" s="68"/>
      <c r="Q30" s="68"/>
    </row>
    <row r="31" spans="1:26">
      <c r="A31" s="68"/>
      <c r="B31" s="68"/>
      <c r="C31" s="68"/>
      <c r="D31" s="68"/>
      <c r="E31" s="68"/>
      <c r="F31" s="68"/>
      <c r="G31" s="68"/>
      <c r="H31" s="68"/>
      <c r="I31" s="68"/>
      <c r="J31" s="68"/>
      <c r="K31" s="68"/>
      <c r="L31" s="68"/>
      <c r="M31" s="68"/>
      <c r="N31" s="68"/>
      <c r="O31" s="68"/>
      <c r="P31" s="68"/>
      <c r="Q31" s="68"/>
    </row>
    <row r="32" spans="1:26">
      <c r="A32" s="68"/>
      <c r="B32" s="68"/>
      <c r="C32" s="68"/>
      <c r="D32" s="68"/>
      <c r="E32" s="68"/>
      <c r="F32" s="68"/>
      <c r="G32" s="68"/>
      <c r="H32" s="68"/>
      <c r="I32" s="68"/>
      <c r="J32" s="68"/>
      <c r="K32" s="68"/>
      <c r="L32" s="68"/>
      <c r="M32" s="68"/>
      <c r="N32" s="68"/>
      <c r="O32" s="68"/>
      <c r="P32" s="68"/>
      <c r="Q32" s="68"/>
    </row>
    <row r="33" spans="1:17">
      <c r="A33" s="68"/>
      <c r="B33" s="68"/>
      <c r="C33" s="68"/>
      <c r="D33" s="68"/>
      <c r="E33" s="68"/>
      <c r="F33" s="68"/>
      <c r="G33" s="68"/>
      <c r="H33" s="68"/>
      <c r="I33" s="68"/>
      <c r="J33" s="68"/>
      <c r="K33" s="68"/>
      <c r="L33" s="68"/>
      <c r="M33" s="68"/>
      <c r="N33" s="68"/>
      <c r="O33" s="68"/>
      <c r="P33" s="68"/>
      <c r="Q33" s="68"/>
    </row>
    <row r="34" spans="1:17">
      <c r="A34" s="68"/>
      <c r="B34" s="68"/>
      <c r="C34" s="68"/>
      <c r="D34" s="68"/>
      <c r="E34" s="68"/>
      <c r="F34" s="68"/>
      <c r="G34" s="68"/>
      <c r="H34" s="68"/>
      <c r="I34" s="68"/>
      <c r="J34" s="68"/>
      <c r="K34" s="68"/>
      <c r="L34" s="68"/>
      <c r="M34" s="68"/>
      <c r="N34" s="68"/>
      <c r="O34" s="68"/>
      <c r="P34" s="68"/>
      <c r="Q34" s="68"/>
    </row>
    <row r="35" spans="1:17">
      <c r="A35" s="68"/>
      <c r="B35" s="68"/>
      <c r="C35" s="68"/>
      <c r="D35" s="68"/>
      <c r="E35" s="68"/>
      <c r="F35" s="68"/>
      <c r="G35" s="68"/>
      <c r="H35" s="68"/>
      <c r="I35" s="68"/>
      <c r="J35" s="68"/>
      <c r="K35" s="68"/>
      <c r="L35" s="68"/>
      <c r="M35" s="68"/>
      <c r="N35" s="68"/>
      <c r="O35" s="68"/>
      <c r="P35" s="68"/>
      <c r="Q35" s="68"/>
    </row>
    <row r="36" spans="1:17">
      <c r="A36" s="68"/>
      <c r="B36" s="68"/>
      <c r="C36" s="68"/>
      <c r="D36" s="68"/>
      <c r="E36" s="68"/>
      <c r="F36" s="68"/>
      <c r="G36" s="68"/>
      <c r="H36" s="68"/>
      <c r="I36" s="68"/>
      <c r="J36" s="68"/>
      <c r="K36" s="68"/>
      <c r="L36" s="68"/>
      <c r="M36" s="68"/>
      <c r="N36" s="68"/>
      <c r="O36" s="68"/>
      <c r="P36" s="68"/>
      <c r="Q36" s="68"/>
    </row>
    <row r="37" spans="1:17">
      <c r="A37" s="68"/>
      <c r="B37" s="68"/>
      <c r="C37" s="68"/>
      <c r="D37" s="68"/>
      <c r="E37" s="68"/>
      <c r="F37" s="68"/>
      <c r="G37" s="68"/>
      <c r="H37" s="68"/>
      <c r="I37" s="68"/>
      <c r="J37" s="68"/>
      <c r="K37" s="68"/>
      <c r="L37" s="68"/>
      <c r="M37" s="68"/>
      <c r="N37" s="68"/>
      <c r="O37" s="68"/>
      <c r="P37" s="68"/>
      <c r="Q37" s="68"/>
    </row>
    <row r="38" spans="1:17">
      <c r="A38" s="68"/>
      <c r="B38" s="68"/>
      <c r="C38" s="68"/>
      <c r="D38" s="68"/>
      <c r="E38" s="68"/>
      <c r="F38" s="68"/>
      <c r="G38" s="68"/>
      <c r="H38" s="68"/>
      <c r="I38" s="68"/>
      <c r="J38" s="68"/>
      <c r="K38" s="68"/>
      <c r="L38" s="68"/>
      <c r="M38" s="68"/>
      <c r="N38" s="68"/>
      <c r="O38" s="68"/>
      <c r="P38" s="68"/>
      <c r="Q38" s="68"/>
    </row>
    <row r="39" spans="1:17">
      <c r="A39" s="68"/>
      <c r="B39" s="68"/>
      <c r="C39" s="68"/>
      <c r="D39" s="68"/>
      <c r="E39" s="68"/>
      <c r="F39" s="68"/>
      <c r="G39" s="68"/>
      <c r="H39" s="68"/>
      <c r="I39" s="68"/>
      <c r="J39" s="68"/>
      <c r="K39" s="68"/>
      <c r="L39" s="68"/>
      <c r="M39" s="68"/>
      <c r="N39" s="68"/>
      <c r="O39" s="68"/>
      <c r="P39" s="68"/>
      <c r="Q39" s="68"/>
    </row>
    <row r="40" spans="1:17">
      <c r="A40" s="68"/>
      <c r="B40" s="68"/>
      <c r="C40" s="68"/>
      <c r="D40" s="68"/>
      <c r="E40" s="68"/>
      <c r="F40" s="68"/>
      <c r="G40" s="68"/>
      <c r="H40" s="68"/>
      <c r="I40" s="68"/>
      <c r="J40" s="68"/>
      <c r="K40" s="68"/>
      <c r="L40" s="68"/>
      <c r="M40" s="68"/>
      <c r="N40" s="68"/>
      <c r="O40" s="68"/>
      <c r="P40" s="68"/>
      <c r="Q40" s="68"/>
    </row>
    <row r="41" spans="1:17">
      <c r="A41" s="68"/>
      <c r="B41" s="68"/>
      <c r="C41" s="68"/>
      <c r="D41" s="68"/>
      <c r="E41" s="68"/>
      <c r="F41" s="68"/>
      <c r="G41" s="68"/>
      <c r="H41" s="68"/>
      <c r="I41" s="68"/>
      <c r="J41" s="68"/>
      <c r="K41" s="68"/>
      <c r="L41" s="68"/>
      <c r="M41" s="68"/>
      <c r="N41" s="68"/>
      <c r="O41" s="68"/>
      <c r="P41" s="68"/>
      <c r="Q41" s="68"/>
    </row>
    <row r="42" spans="1:17">
      <c r="A42" s="68"/>
      <c r="B42" s="68"/>
      <c r="C42" s="68"/>
      <c r="D42" s="68"/>
      <c r="E42" s="68"/>
      <c r="F42" s="68"/>
      <c r="G42" s="68"/>
      <c r="H42" s="68"/>
      <c r="I42" s="68"/>
      <c r="J42" s="68"/>
      <c r="K42" s="68"/>
      <c r="L42" s="68"/>
      <c r="M42" s="68"/>
      <c r="N42" s="68"/>
      <c r="O42" s="68"/>
      <c r="P42" s="68"/>
      <c r="Q42" s="68"/>
    </row>
    <row r="43" spans="1:17">
      <c r="A43" s="68"/>
      <c r="B43" s="68"/>
      <c r="C43" s="68"/>
      <c r="D43" s="68"/>
      <c r="E43" s="68"/>
      <c r="F43" s="68"/>
      <c r="G43" s="68"/>
      <c r="H43" s="68"/>
      <c r="I43" s="68"/>
      <c r="J43" s="68"/>
      <c r="K43" s="68"/>
      <c r="L43" s="68"/>
      <c r="M43" s="68"/>
      <c r="N43" s="68"/>
      <c r="O43" s="68"/>
      <c r="P43" s="68"/>
      <c r="Q43" s="68"/>
    </row>
    <row r="44" spans="1:17">
      <c r="A44" s="68"/>
      <c r="B44" s="68"/>
      <c r="C44" s="68"/>
      <c r="D44" s="68"/>
      <c r="E44" s="68"/>
      <c r="F44" s="68"/>
      <c r="G44" s="68"/>
      <c r="H44" s="68"/>
      <c r="I44" s="68"/>
      <c r="J44" s="68"/>
      <c r="K44" s="68"/>
      <c r="L44" s="68"/>
      <c r="M44" s="68"/>
      <c r="N44" s="68"/>
      <c r="O44" s="68"/>
      <c r="P44" s="68"/>
      <c r="Q44" s="68"/>
    </row>
    <row r="45" spans="1:17">
      <c r="A45" s="68"/>
      <c r="B45" s="68"/>
      <c r="C45" s="68"/>
      <c r="D45" s="68"/>
      <c r="E45" s="68"/>
      <c r="F45" s="68"/>
      <c r="G45" s="68"/>
      <c r="H45" s="68"/>
      <c r="I45" s="68"/>
      <c r="J45" s="68"/>
      <c r="K45" s="68"/>
      <c r="L45" s="68"/>
      <c r="M45" s="68"/>
      <c r="N45" s="68"/>
      <c r="O45" s="68"/>
      <c r="P45" s="68"/>
      <c r="Q45" s="68"/>
    </row>
    <row r="46" spans="1:17">
      <c r="A46" s="68"/>
      <c r="B46" s="68"/>
      <c r="C46" s="68"/>
      <c r="D46" s="68"/>
      <c r="E46" s="68"/>
      <c r="F46" s="68"/>
      <c r="G46" s="68"/>
      <c r="H46" s="68"/>
      <c r="I46" s="68"/>
      <c r="J46" s="68"/>
      <c r="K46" s="68"/>
      <c r="L46" s="68"/>
      <c r="M46" s="68"/>
      <c r="N46" s="68"/>
      <c r="O46" s="68"/>
      <c r="P46" s="68"/>
      <c r="Q46" s="68"/>
    </row>
    <row r="47" spans="1:17">
      <c r="A47" s="68"/>
      <c r="B47" s="68"/>
      <c r="C47" s="68"/>
      <c r="D47" s="68"/>
      <c r="E47" s="68"/>
      <c r="F47" s="68"/>
      <c r="G47" s="68"/>
      <c r="H47" s="68"/>
      <c r="I47" s="68"/>
      <c r="J47" s="68"/>
      <c r="K47" s="68"/>
      <c r="L47" s="68"/>
      <c r="M47" s="68"/>
      <c r="N47" s="68"/>
      <c r="O47" s="68"/>
      <c r="P47" s="68"/>
      <c r="Q47" s="68"/>
    </row>
    <row r="48" spans="1:17">
      <c r="A48" s="68"/>
      <c r="B48" s="68"/>
      <c r="C48" s="68"/>
      <c r="D48" s="68"/>
      <c r="E48" s="68"/>
      <c r="F48" s="68"/>
      <c r="G48" s="68"/>
      <c r="H48" s="68"/>
      <c r="I48" s="68"/>
      <c r="J48" s="68"/>
      <c r="K48" s="68"/>
      <c r="L48" s="68"/>
      <c r="M48" s="68"/>
      <c r="N48" s="68"/>
      <c r="O48" s="68"/>
      <c r="P48" s="68"/>
      <c r="Q48" s="68"/>
    </row>
    <row r="49" spans="1:17">
      <c r="A49" s="68"/>
      <c r="B49" s="68"/>
      <c r="C49" s="68"/>
      <c r="D49" s="68"/>
      <c r="E49" s="68"/>
      <c r="F49" s="68"/>
      <c r="G49" s="68"/>
      <c r="H49" s="68"/>
      <c r="I49" s="68"/>
      <c r="J49" s="68"/>
      <c r="K49" s="68"/>
      <c r="L49" s="68"/>
      <c r="M49" s="68"/>
      <c r="N49" s="68"/>
      <c r="O49" s="68"/>
      <c r="P49" s="68"/>
      <c r="Q49" s="68"/>
    </row>
    <row r="50" spans="1:17">
      <c r="A50" s="68"/>
      <c r="B50" s="68"/>
      <c r="C50" s="68"/>
      <c r="D50" s="68"/>
      <c r="E50" s="68"/>
      <c r="F50" s="68"/>
      <c r="G50" s="68"/>
      <c r="H50" s="68"/>
      <c r="I50" s="68"/>
      <c r="J50" s="68"/>
      <c r="K50" s="68"/>
      <c r="L50" s="68"/>
      <c r="M50" s="68"/>
      <c r="N50" s="68"/>
      <c r="O50" s="68"/>
      <c r="P50" s="68"/>
      <c r="Q50" s="68"/>
    </row>
    <row r="51" spans="1:17">
      <c r="A51" s="68"/>
      <c r="B51" s="68"/>
      <c r="C51" s="68"/>
      <c r="D51" s="68"/>
      <c r="E51" s="68"/>
      <c r="F51" s="68"/>
      <c r="G51" s="68"/>
      <c r="H51" s="68"/>
      <c r="I51" s="68"/>
      <c r="J51" s="68"/>
      <c r="K51" s="68"/>
      <c r="L51" s="68"/>
      <c r="M51" s="68"/>
      <c r="N51" s="68"/>
      <c r="O51" s="68"/>
      <c r="P51" s="68"/>
      <c r="Q51" s="68"/>
    </row>
    <row r="52" spans="1:17">
      <c r="A52" s="68"/>
      <c r="B52" s="68"/>
      <c r="C52" s="68"/>
      <c r="D52" s="68"/>
      <c r="E52" s="68"/>
      <c r="F52" s="68"/>
      <c r="G52" s="68"/>
      <c r="H52" s="68"/>
      <c r="I52" s="68"/>
      <c r="J52" s="68"/>
      <c r="K52" s="68"/>
      <c r="L52" s="68"/>
      <c r="M52" s="68"/>
      <c r="N52" s="68"/>
      <c r="O52" s="68"/>
      <c r="P52" s="68"/>
      <c r="Q52" s="68"/>
    </row>
    <row r="53" spans="1:17">
      <c r="A53" s="68"/>
      <c r="B53" s="68"/>
      <c r="C53" s="68"/>
      <c r="D53" s="68"/>
      <c r="E53" s="68"/>
      <c r="F53" s="68"/>
      <c r="G53" s="68"/>
      <c r="H53" s="68"/>
      <c r="I53" s="68"/>
      <c r="J53" s="68"/>
      <c r="K53" s="68"/>
      <c r="L53" s="68"/>
      <c r="M53" s="68"/>
      <c r="N53" s="68"/>
      <c r="O53" s="68"/>
      <c r="P53" s="68"/>
      <c r="Q53" s="68"/>
    </row>
    <row r="54" spans="1:17">
      <c r="A54" s="68"/>
      <c r="B54" s="68"/>
      <c r="C54" s="68"/>
      <c r="D54" s="68"/>
      <c r="E54" s="68"/>
      <c r="F54" s="68"/>
      <c r="G54" s="68"/>
      <c r="H54" s="68"/>
      <c r="I54" s="68"/>
      <c r="J54" s="68"/>
      <c r="K54" s="68"/>
      <c r="L54" s="68"/>
      <c r="M54" s="68"/>
      <c r="N54" s="68"/>
      <c r="O54" s="68"/>
      <c r="P54" s="68"/>
      <c r="Q54" s="68"/>
    </row>
    <row r="55" spans="1:17">
      <c r="A55" s="68"/>
      <c r="B55" s="68"/>
      <c r="C55" s="68"/>
      <c r="D55" s="68"/>
      <c r="E55" s="68"/>
      <c r="F55" s="68"/>
      <c r="G55" s="68"/>
      <c r="H55" s="68"/>
      <c r="I55" s="68"/>
      <c r="J55" s="68"/>
      <c r="K55" s="68"/>
      <c r="L55" s="68"/>
      <c r="M55" s="68"/>
      <c r="N55" s="68"/>
      <c r="O55" s="68"/>
      <c r="P55" s="68"/>
      <c r="Q55" s="68"/>
    </row>
    <row r="56" spans="1:17">
      <c r="A56" s="68"/>
      <c r="B56" s="68"/>
      <c r="C56" s="68"/>
      <c r="D56" s="68"/>
      <c r="E56" s="68"/>
      <c r="F56" s="68"/>
      <c r="G56" s="68"/>
      <c r="H56" s="68"/>
      <c r="I56" s="68"/>
      <c r="J56" s="68"/>
      <c r="K56" s="68"/>
      <c r="L56" s="68"/>
      <c r="M56" s="68"/>
      <c r="N56" s="68"/>
      <c r="O56" s="68"/>
      <c r="P56" s="68"/>
      <c r="Q56" s="68"/>
    </row>
    <row r="57" spans="1:17">
      <c r="A57" s="68"/>
      <c r="B57" s="68"/>
      <c r="C57" s="68"/>
      <c r="D57" s="68"/>
      <c r="E57" s="68"/>
      <c r="F57" s="68"/>
      <c r="G57" s="68"/>
      <c r="H57" s="68"/>
      <c r="I57" s="68"/>
      <c r="J57" s="68"/>
      <c r="K57" s="68"/>
      <c r="L57" s="68"/>
      <c r="M57" s="68"/>
      <c r="N57" s="68"/>
      <c r="O57" s="68"/>
      <c r="P57" s="68"/>
      <c r="Q57" s="68"/>
    </row>
    <row r="58" spans="1:17">
      <c r="A58" s="68"/>
      <c r="B58" s="68"/>
      <c r="C58" s="68"/>
      <c r="D58" s="68"/>
      <c r="E58" s="68"/>
      <c r="F58" s="68"/>
      <c r="G58" s="68"/>
      <c r="H58" s="68"/>
      <c r="I58" s="68"/>
      <c r="J58" s="68"/>
      <c r="K58" s="68"/>
      <c r="L58" s="68"/>
      <c r="M58" s="68"/>
      <c r="N58" s="68"/>
      <c r="O58" s="68"/>
      <c r="P58" s="68"/>
      <c r="Q58" s="68"/>
    </row>
    <row r="59" spans="1:17">
      <c r="A59" s="68"/>
      <c r="B59" s="68"/>
      <c r="C59" s="68"/>
      <c r="D59" s="68"/>
      <c r="E59" s="68"/>
      <c r="F59" s="68"/>
      <c r="G59" s="68"/>
      <c r="H59" s="68"/>
      <c r="I59" s="68"/>
      <c r="J59" s="68"/>
      <c r="K59" s="68"/>
      <c r="L59" s="68"/>
      <c r="M59" s="68"/>
      <c r="N59" s="68"/>
      <c r="O59" s="68"/>
      <c r="P59" s="68"/>
      <c r="Q59" s="68"/>
    </row>
    <row r="60" spans="1:17">
      <c r="A60" s="68"/>
      <c r="B60" s="68"/>
      <c r="C60" s="68"/>
      <c r="D60" s="68"/>
      <c r="E60" s="68"/>
      <c r="F60" s="68"/>
      <c r="G60" s="68"/>
      <c r="H60" s="68"/>
      <c r="I60" s="68"/>
      <c r="J60" s="68"/>
      <c r="K60" s="68"/>
      <c r="L60" s="68"/>
      <c r="M60" s="68"/>
      <c r="N60" s="68"/>
      <c r="O60" s="68"/>
      <c r="P60" s="68"/>
      <c r="Q60" s="68"/>
    </row>
    <row r="61" spans="1:17">
      <c r="A61" s="68"/>
      <c r="B61" s="68"/>
      <c r="C61" s="68"/>
      <c r="D61" s="68"/>
      <c r="E61" s="68"/>
      <c r="F61" s="68"/>
      <c r="G61" s="68"/>
      <c r="H61" s="68"/>
      <c r="I61" s="68"/>
      <c r="J61" s="68"/>
      <c r="K61" s="68"/>
      <c r="L61" s="68"/>
      <c r="M61" s="68"/>
      <c r="N61" s="68"/>
      <c r="O61" s="68"/>
      <c r="P61" s="68"/>
      <c r="Q61" s="68"/>
    </row>
    <row r="62" spans="1:17">
      <c r="A62" s="68"/>
      <c r="B62" s="68"/>
      <c r="C62" s="68"/>
      <c r="D62" s="68"/>
      <c r="E62" s="68"/>
      <c r="F62" s="68"/>
      <c r="G62" s="68"/>
      <c r="H62" s="68"/>
      <c r="I62" s="68"/>
      <c r="J62" s="68"/>
      <c r="K62" s="68"/>
      <c r="L62" s="68"/>
      <c r="M62" s="68"/>
      <c r="N62" s="68"/>
      <c r="O62" s="68"/>
      <c r="P62" s="68"/>
      <c r="Q62" s="68"/>
    </row>
    <row r="63" spans="1:17">
      <c r="A63" s="68"/>
      <c r="B63" s="68"/>
      <c r="C63" s="68"/>
      <c r="D63" s="68"/>
      <c r="E63" s="68"/>
      <c r="F63" s="68"/>
      <c r="G63" s="68"/>
      <c r="H63" s="68"/>
      <c r="I63" s="68"/>
      <c r="J63" s="68"/>
      <c r="K63" s="68"/>
      <c r="L63" s="68"/>
      <c r="M63" s="68"/>
      <c r="N63" s="68"/>
      <c r="O63" s="68"/>
      <c r="P63" s="68"/>
      <c r="Q63" s="68"/>
    </row>
    <row r="64" spans="1:17">
      <c r="A64" s="68"/>
      <c r="B64" s="68"/>
      <c r="C64" s="68"/>
      <c r="D64" s="68"/>
      <c r="E64" s="68"/>
      <c r="F64" s="68"/>
      <c r="G64" s="68"/>
      <c r="H64" s="68"/>
      <c r="I64" s="68"/>
      <c r="J64" s="68"/>
      <c r="K64" s="68"/>
      <c r="L64" s="68"/>
      <c r="M64" s="68"/>
      <c r="N64" s="68"/>
      <c r="O64" s="68"/>
      <c r="P64" s="68"/>
      <c r="Q64" s="68"/>
    </row>
    <row r="65" spans="1:17">
      <c r="A65" s="68"/>
      <c r="B65" s="68"/>
      <c r="C65" s="68"/>
      <c r="D65" s="68"/>
      <c r="E65" s="68"/>
      <c r="F65" s="68"/>
      <c r="G65" s="68"/>
      <c r="H65" s="68"/>
      <c r="I65" s="68"/>
      <c r="J65" s="68"/>
      <c r="K65" s="68"/>
      <c r="L65" s="68"/>
      <c r="M65" s="68"/>
      <c r="N65" s="68"/>
      <c r="O65" s="68"/>
      <c r="P65" s="68"/>
      <c r="Q65" s="68"/>
    </row>
    <row r="66" spans="1:17">
      <c r="A66" s="68"/>
      <c r="B66" s="68"/>
      <c r="C66" s="68"/>
      <c r="D66" s="68"/>
      <c r="E66" s="68"/>
      <c r="F66" s="68"/>
      <c r="G66" s="68"/>
      <c r="H66" s="68"/>
      <c r="I66" s="68"/>
      <c r="J66" s="68"/>
      <c r="K66" s="68"/>
    </row>
    <row r="67" spans="1:17">
      <c r="A67" s="68"/>
      <c r="B67" s="68"/>
      <c r="C67" s="68"/>
      <c r="D67" s="68"/>
      <c r="E67" s="68"/>
      <c r="F67" s="68"/>
      <c r="G67" s="68"/>
      <c r="H67" s="68"/>
      <c r="I67" s="68"/>
      <c r="J67" s="68"/>
      <c r="K67" s="68"/>
    </row>
    <row r="68" spans="1:17">
      <c r="A68" s="68"/>
      <c r="B68" s="68"/>
      <c r="C68" s="68"/>
      <c r="D68" s="68"/>
      <c r="E68" s="68"/>
      <c r="F68" s="68"/>
      <c r="G68" s="68"/>
      <c r="H68" s="68"/>
      <c r="I68" s="68"/>
      <c r="J68" s="68"/>
      <c r="K68" s="68"/>
    </row>
    <row r="69" spans="1:17">
      <c r="A69" s="68"/>
      <c r="B69" s="68"/>
      <c r="C69" s="68"/>
      <c r="D69" s="68"/>
      <c r="E69" s="68"/>
      <c r="F69" s="68"/>
      <c r="G69" s="68"/>
      <c r="H69" s="68"/>
      <c r="I69" s="68"/>
      <c r="J69" s="68"/>
      <c r="K69" s="68"/>
    </row>
    <row r="70" spans="1:17">
      <c r="A70" s="68"/>
      <c r="B70" s="68"/>
      <c r="C70" s="68"/>
      <c r="D70" s="68"/>
      <c r="E70" s="68"/>
      <c r="F70" s="68"/>
      <c r="G70" s="68"/>
      <c r="H70" s="68"/>
      <c r="I70" s="68"/>
      <c r="J70" s="68"/>
      <c r="K70" s="68"/>
    </row>
    <row r="71" spans="1:17">
      <c r="A71" s="68"/>
      <c r="B71" s="68"/>
      <c r="C71" s="68"/>
      <c r="D71" s="68"/>
      <c r="E71" s="68"/>
      <c r="F71" s="68"/>
      <c r="G71" s="68"/>
      <c r="H71" s="68"/>
      <c r="I71" s="68"/>
      <c r="J71" s="68"/>
      <c r="K71" s="68"/>
    </row>
    <row r="72" spans="1:17">
      <c r="A72" s="68"/>
      <c r="B72" s="68"/>
      <c r="C72" s="68"/>
      <c r="D72" s="68"/>
      <c r="E72" s="68"/>
      <c r="F72" s="68"/>
      <c r="G72" s="68"/>
      <c r="H72" s="68"/>
      <c r="I72" s="68"/>
      <c r="J72" s="68"/>
      <c r="K72" s="68"/>
    </row>
    <row r="73" spans="1:17">
      <c r="A73" s="68"/>
      <c r="B73" s="68"/>
      <c r="C73" s="68"/>
      <c r="D73" s="68"/>
      <c r="E73" s="68"/>
      <c r="F73" s="68"/>
      <c r="G73" s="68"/>
      <c r="H73" s="68"/>
      <c r="I73" s="68"/>
      <c r="J73" s="68"/>
      <c r="K73" s="68"/>
    </row>
    <row r="74" spans="1:17">
      <c r="A74" s="68"/>
      <c r="B74" s="68"/>
      <c r="C74" s="68"/>
      <c r="D74" s="68"/>
      <c r="E74" s="68"/>
      <c r="F74" s="68"/>
      <c r="G74" s="68"/>
      <c r="H74" s="68"/>
      <c r="I74" s="68"/>
      <c r="J74" s="68"/>
      <c r="K74" s="68"/>
    </row>
    <row r="75" spans="1:17">
      <c r="A75" s="68"/>
      <c r="B75" s="68"/>
      <c r="C75" s="68"/>
      <c r="D75" s="68"/>
      <c r="E75" s="68"/>
      <c r="F75" s="68"/>
      <c r="G75" s="68"/>
      <c r="H75" s="68"/>
      <c r="I75" s="68"/>
      <c r="J75" s="68"/>
      <c r="K75" s="68"/>
    </row>
    <row r="76" spans="1:17">
      <c r="A76" s="68"/>
      <c r="B76" s="68"/>
      <c r="C76" s="68"/>
      <c r="D76" s="68"/>
      <c r="E76" s="68"/>
      <c r="F76" s="68"/>
      <c r="G76" s="68"/>
      <c r="H76" s="68"/>
      <c r="I76" s="68"/>
      <c r="J76" s="68"/>
      <c r="K76" s="68"/>
    </row>
    <row r="77" spans="1:17">
      <c r="A77" s="68"/>
      <c r="B77" s="68"/>
      <c r="C77" s="68"/>
      <c r="D77" s="68"/>
      <c r="E77" s="68"/>
      <c r="F77" s="68"/>
      <c r="G77" s="68"/>
      <c r="H77" s="68"/>
      <c r="I77" s="68"/>
      <c r="J77" s="68"/>
      <c r="K77" s="68"/>
    </row>
    <row r="78" spans="1:17">
      <c r="A78" s="68"/>
      <c r="B78" s="68"/>
      <c r="C78" s="68"/>
      <c r="D78" s="68"/>
      <c r="E78" s="68"/>
      <c r="F78" s="68"/>
      <c r="G78" s="68"/>
      <c r="H78" s="68"/>
      <c r="I78" s="68"/>
      <c r="J78" s="68"/>
      <c r="K78" s="68"/>
    </row>
    <row r="79" spans="1:17">
      <c r="A79" s="68"/>
      <c r="B79" s="68"/>
      <c r="C79" s="68"/>
      <c r="D79" s="68"/>
      <c r="E79" s="68"/>
      <c r="F79" s="68"/>
      <c r="G79" s="68"/>
      <c r="H79" s="68"/>
      <c r="I79" s="68"/>
      <c r="J79" s="68"/>
      <c r="K79" s="68"/>
    </row>
    <row r="80" spans="1:17">
      <c r="A80" s="68"/>
      <c r="B80" s="68"/>
      <c r="C80" s="68"/>
      <c r="D80" s="68"/>
      <c r="E80" s="68"/>
      <c r="F80" s="68"/>
      <c r="G80" s="68"/>
      <c r="H80" s="68"/>
      <c r="I80" s="68"/>
      <c r="J80" s="68"/>
      <c r="K80" s="68"/>
    </row>
    <row r="81" spans="1:11">
      <c r="A81" s="68"/>
      <c r="B81" s="68"/>
      <c r="C81" s="68"/>
      <c r="D81" s="68"/>
      <c r="E81" s="68"/>
      <c r="F81" s="68"/>
      <c r="G81" s="68"/>
      <c r="H81" s="68"/>
      <c r="I81" s="68"/>
      <c r="J81" s="68"/>
      <c r="K81" s="68"/>
    </row>
    <row r="82" spans="1:11">
      <c r="A82" s="68"/>
      <c r="B82" s="68"/>
      <c r="C82" s="68"/>
      <c r="D82" s="68"/>
      <c r="E82" s="68"/>
      <c r="F82" s="68"/>
      <c r="G82" s="68"/>
      <c r="H82" s="68"/>
      <c r="I82" s="68"/>
      <c r="J82" s="68"/>
      <c r="K82" s="68"/>
    </row>
  </sheetData>
  <sheetProtection formatCells="0" formatColumns="0" formatRows="0" insertColumns="0" insertRows="0" insertHyperlinks="0" deleteColumns="0" deleteRows="0" sort="0" autoFilter="0" pivotTables="0"/>
  <mergeCells count="1">
    <mergeCell ref="A12:B19"/>
  </mergeCells>
  <phoneticPr fontId="84"/>
  <pageMargins left="0.7" right="0.7" top="0.75" bottom="0.75" header="0.3" footer="0.3"/>
  <pageSetup paperSize="9" scale="2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9"/>
  <sheetViews>
    <sheetView view="pageBreakPreview" zoomScale="110" zoomScaleNormal="100" zoomScaleSheetLayoutView="110" workbookViewId="0">
      <selection activeCell="E51" sqref="E51"/>
    </sheetView>
  </sheetViews>
  <sheetFormatPr defaultColWidth="9" defaultRowHeight="13.2"/>
  <cols>
    <col min="1" max="1" width="21.33203125" style="29" customWidth="1"/>
    <col min="2" max="2" width="19.88671875" style="29" customWidth="1"/>
    <col min="3" max="3" width="91.6640625" style="160" customWidth="1"/>
    <col min="4" max="4" width="14.44140625" style="30" customWidth="1"/>
    <col min="5" max="5" width="13.6640625" style="30"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70" t="s">
        <v>188</v>
      </c>
      <c r="B1" s="533" t="s">
        <v>231</v>
      </c>
      <c r="C1" s="471" t="s">
        <v>305</v>
      </c>
      <c r="D1" s="472" t="s">
        <v>189</v>
      </c>
      <c r="E1" s="473" t="s">
        <v>190</v>
      </c>
    </row>
    <row r="2" spans="1:5" ht="23.4" customHeight="1">
      <c r="A2" s="477" t="s">
        <v>192</v>
      </c>
      <c r="B2" s="478" t="s">
        <v>195</v>
      </c>
      <c r="C2" s="479" t="s">
        <v>288</v>
      </c>
      <c r="D2" s="480">
        <v>45506</v>
      </c>
      <c r="E2" s="481">
        <v>45506</v>
      </c>
    </row>
    <row r="3" spans="1:5" ht="23.4" customHeight="1">
      <c r="A3" s="477" t="s">
        <v>192</v>
      </c>
      <c r="B3" s="478" t="s">
        <v>249</v>
      </c>
      <c r="C3" s="479" t="s">
        <v>289</v>
      </c>
      <c r="D3" s="480">
        <v>45505</v>
      </c>
      <c r="E3" s="481">
        <v>45506</v>
      </c>
    </row>
    <row r="4" spans="1:5" ht="23.4" customHeight="1">
      <c r="A4" s="477" t="s">
        <v>191</v>
      </c>
      <c r="B4" s="478" t="s">
        <v>250</v>
      </c>
      <c r="C4" s="479" t="s">
        <v>290</v>
      </c>
      <c r="D4" s="480">
        <v>45505</v>
      </c>
      <c r="E4" s="481">
        <v>45506</v>
      </c>
    </row>
    <row r="5" spans="1:5" ht="23.4" customHeight="1">
      <c r="A5" s="487" t="s">
        <v>191</v>
      </c>
      <c r="B5" s="488" t="s">
        <v>251</v>
      </c>
      <c r="C5" s="489" t="s">
        <v>291</v>
      </c>
      <c r="D5" s="490">
        <v>45505</v>
      </c>
      <c r="E5" s="491">
        <v>45506</v>
      </c>
    </row>
    <row r="6" spans="1:5" ht="23.4" customHeight="1">
      <c r="A6" s="497" t="s">
        <v>192</v>
      </c>
      <c r="B6" s="498" t="s">
        <v>252</v>
      </c>
      <c r="C6" s="499" t="s">
        <v>292</v>
      </c>
      <c r="D6" s="500">
        <v>45505</v>
      </c>
      <c r="E6" s="501">
        <v>45506</v>
      </c>
    </row>
    <row r="7" spans="1:5" ht="23.4" customHeight="1">
      <c r="A7" s="497" t="s">
        <v>192</v>
      </c>
      <c r="B7" s="498" t="s">
        <v>253</v>
      </c>
      <c r="C7" s="499" t="s">
        <v>293</v>
      </c>
      <c r="D7" s="500">
        <v>45505</v>
      </c>
      <c r="E7" s="501">
        <v>45506</v>
      </c>
    </row>
    <row r="8" spans="1:5" ht="23.4" customHeight="1">
      <c r="A8" s="492" t="s">
        <v>192</v>
      </c>
      <c r="B8" s="493" t="s">
        <v>254</v>
      </c>
      <c r="C8" s="494" t="s">
        <v>294</v>
      </c>
      <c r="D8" s="495">
        <v>45505</v>
      </c>
      <c r="E8" s="496">
        <v>45505</v>
      </c>
    </row>
    <row r="9" spans="1:5" ht="23.4" customHeight="1">
      <c r="A9" s="492" t="s">
        <v>192</v>
      </c>
      <c r="B9" s="493" t="s">
        <v>255</v>
      </c>
      <c r="C9" s="494" t="s">
        <v>295</v>
      </c>
      <c r="D9" s="495">
        <v>45504</v>
      </c>
      <c r="E9" s="496">
        <v>45505</v>
      </c>
    </row>
    <row r="10" spans="1:5" ht="23.4" customHeight="1">
      <c r="A10" s="497" t="s">
        <v>192</v>
      </c>
      <c r="B10" s="498" t="s">
        <v>256</v>
      </c>
      <c r="C10" s="499" t="s">
        <v>296</v>
      </c>
      <c r="D10" s="500">
        <v>45504</v>
      </c>
      <c r="E10" s="501">
        <v>45505</v>
      </c>
    </row>
    <row r="11" spans="1:5" ht="23.4" customHeight="1">
      <c r="A11" s="497" t="s">
        <v>192</v>
      </c>
      <c r="B11" s="498" t="s">
        <v>257</v>
      </c>
      <c r="C11" s="499" t="s">
        <v>297</v>
      </c>
      <c r="D11" s="500">
        <v>45504</v>
      </c>
      <c r="E11" s="501">
        <v>45505</v>
      </c>
    </row>
    <row r="12" spans="1:5" ht="23.4" customHeight="1">
      <c r="A12" s="497" t="s">
        <v>192</v>
      </c>
      <c r="B12" s="498" t="s">
        <v>197</v>
      </c>
      <c r="C12" s="499" t="s">
        <v>298</v>
      </c>
      <c r="D12" s="500">
        <v>45504</v>
      </c>
      <c r="E12" s="501">
        <v>45505</v>
      </c>
    </row>
    <row r="13" spans="1:5" ht="23.4" customHeight="1">
      <c r="A13" s="477" t="s">
        <v>192</v>
      </c>
      <c r="B13" s="478" t="s">
        <v>258</v>
      </c>
      <c r="C13" s="479" t="s">
        <v>299</v>
      </c>
      <c r="D13" s="480">
        <v>45504</v>
      </c>
      <c r="E13" s="481">
        <v>45505</v>
      </c>
    </row>
    <row r="14" spans="1:5" ht="23.4" customHeight="1">
      <c r="A14" s="497" t="s">
        <v>196</v>
      </c>
      <c r="B14" s="498" t="s">
        <v>259</v>
      </c>
      <c r="C14" s="499" t="s">
        <v>300</v>
      </c>
      <c r="D14" s="500">
        <v>45504</v>
      </c>
      <c r="E14" s="501">
        <v>45505</v>
      </c>
    </row>
    <row r="15" spans="1:5" ht="23.4" customHeight="1">
      <c r="A15" s="482" t="s">
        <v>192</v>
      </c>
      <c r="B15" s="483" t="s">
        <v>260</v>
      </c>
      <c r="C15" s="484" t="s">
        <v>301</v>
      </c>
      <c r="D15" s="485">
        <v>45504</v>
      </c>
      <c r="E15" s="486">
        <v>45505</v>
      </c>
    </row>
    <row r="16" spans="1:5" ht="23.4" customHeight="1">
      <c r="A16" s="492" t="s">
        <v>192</v>
      </c>
      <c r="B16" s="493" t="s">
        <v>261</v>
      </c>
      <c r="C16" s="494" t="s">
        <v>302</v>
      </c>
      <c r="D16" s="495">
        <v>45504</v>
      </c>
      <c r="E16" s="496">
        <v>45504</v>
      </c>
    </row>
    <row r="17" spans="1:5" ht="23.4" customHeight="1">
      <c r="A17" s="492" t="s">
        <v>192</v>
      </c>
      <c r="B17" s="493" t="s">
        <v>195</v>
      </c>
      <c r="C17" s="494" t="s">
        <v>303</v>
      </c>
      <c r="D17" s="495">
        <v>45504</v>
      </c>
      <c r="E17" s="496">
        <v>45504</v>
      </c>
    </row>
    <row r="18" spans="1:5" ht="23.4" customHeight="1">
      <c r="A18" s="477" t="s">
        <v>192</v>
      </c>
      <c r="B18" s="478" t="s">
        <v>262</v>
      </c>
      <c r="C18" s="479" t="s">
        <v>304</v>
      </c>
      <c r="D18" s="480">
        <v>45504</v>
      </c>
      <c r="E18" s="481">
        <v>45504</v>
      </c>
    </row>
    <row r="19" spans="1:5" ht="23.4" customHeight="1">
      <c r="A19" s="497" t="s">
        <v>191</v>
      </c>
      <c r="B19" s="498" t="s">
        <v>263</v>
      </c>
      <c r="C19" s="499" t="s">
        <v>264</v>
      </c>
      <c r="D19" s="500">
        <v>45503</v>
      </c>
      <c r="E19" s="501">
        <v>45504</v>
      </c>
    </row>
    <row r="20" spans="1:5" ht="23.4" customHeight="1">
      <c r="A20" s="482" t="s">
        <v>196</v>
      </c>
      <c r="B20" s="483" t="s">
        <v>265</v>
      </c>
      <c r="C20" s="484" t="s">
        <v>266</v>
      </c>
      <c r="D20" s="485">
        <v>45503</v>
      </c>
      <c r="E20" s="486">
        <v>45504</v>
      </c>
    </row>
    <row r="21" spans="1:5" ht="23.4" customHeight="1">
      <c r="A21" s="477" t="s">
        <v>192</v>
      </c>
      <c r="B21" s="478" t="s">
        <v>267</v>
      </c>
      <c r="C21" s="479" t="s">
        <v>268</v>
      </c>
      <c r="D21" s="480">
        <v>45503</v>
      </c>
      <c r="E21" s="481">
        <v>45503</v>
      </c>
    </row>
    <row r="22" spans="1:5" ht="23.4" customHeight="1">
      <c r="A22" s="497" t="s">
        <v>192</v>
      </c>
      <c r="B22" s="498" t="s">
        <v>193</v>
      </c>
      <c r="C22" s="499" t="s">
        <v>269</v>
      </c>
      <c r="D22" s="500">
        <v>45503</v>
      </c>
      <c r="E22" s="501">
        <v>45503</v>
      </c>
    </row>
    <row r="23" spans="1:5" ht="23.4" customHeight="1">
      <c r="A23" s="477" t="s">
        <v>192</v>
      </c>
      <c r="B23" s="478" t="s">
        <v>270</v>
      </c>
      <c r="C23" s="479" t="s">
        <v>271</v>
      </c>
      <c r="D23" s="480">
        <v>45503</v>
      </c>
      <c r="E23" s="481">
        <v>45503</v>
      </c>
    </row>
    <row r="24" spans="1:5" ht="23.4" customHeight="1">
      <c r="A24" s="559" t="s">
        <v>191</v>
      </c>
      <c r="B24" s="560" t="s">
        <v>272</v>
      </c>
      <c r="C24" s="561" t="s">
        <v>273</v>
      </c>
      <c r="D24" s="562">
        <v>45503</v>
      </c>
      <c r="E24" s="563">
        <v>45503</v>
      </c>
    </row>
    <row r="25" spans="1:5" ht="23.4" customHeight="1">
      <c r="A25" s="544" t="s">
        <v>192</v>
      </c>
      <c r="B25" s="545" t="s">
        <v>274</v>
      </c>
      <c r="C25" s="546" t="s">
        <v>275</v>
      </c>
      <c r="D25" s="547">
        <v>45502</v>
      </c>
      <c r="E25" s="548">
        <v>45503</v>
      </c>
    </row>
    <row r="26" spans="1:5" ht="23.4" customHeight="1">
      <c r="A26" s="538" t="s">
        <v>191</v>
      </c>
      <c r="B26" s="539" t="s">
        <v>276</v>
      </c>
      <c r="C26" s="540" t="s">
        <v>277</v>
      </c>
      <c r="D26" s="541">
        <v>45502</v>
      </c>
      <c r="E26" s="542">
        <v>45503</v>
      </c>
    </row>
    <row r="27" spans="1:5" ht="23.4" customHeight="1">
      <c r="A27" s="544" t="s">
        <v>192</v>
      </c>
      <c r="B27" s="545" t="s">
        <v>278</v>
      </c>
      <c r="C27" s="546" t="s">
        <v>279</v>
      </c>
      <c r="D27" s="547">
        <v>45502</v>
      </c>
      <c r="E27" s="548">
        <v>45503</v>
      </c>
    </row>
    <row r="28" spans="1:5" ht="23.4" customHeight="1">
      <c r="A28" s="538" t="s">
        <v>196</v>
      </c>
      <c r="B28" s="539" t="s">
        <v>280</v>
      </c>
      <c r="C28" s="540" t="s">
        <v>281</v>
      </c>
      <c r="D28" s="541">
        <v>45502</v>
      </c>
      <c r="E28" s="542">
        <v>45503</v>
      </c>
    </row>
    <row r="29" spans="1:5" ht="23.4" customHeight="1">
      <c r="A29" s="538" t="s">
        <v>192</v>
      </c>
      <c r="B29" s="539" t="s">
        <v>282</v>
      </c>
      <c r="C29" s="540" t="s">
        <v>283</v>
      </c>
      <c r="D29" s="541">
        <v>45502</v>
      </c>
      <c r="E29" s="542">
        <v>45502</v>
      </c>
    </row>
    <row r="30" spans="1:5" ht="23.4" customHeight="1">
      <c r="A30" s="550" t="s">
        <v>192</v>
      </c>
      <c r="B30" s="551" t="s">
        <v>284</v>
      </c>
      <c r="C30" s="552" t="s">
        <v>285</v>
      </c>
      <c r="D30" s="553">
        <v>45502</v>
      </c>
      <c r="E30" s="554">
        <v>45502</v>
      </c>
    </row>
    <row r="31" spans="1:5" ht="23.4" customHeight="1">
      <c r="A31" s="544" t="s">
        <v>192</v>
      </c>
      <c r="B31" s="478" t="s">
        <v>286</v>
      </c>
      <c r="C31" s="479" t="s">
        <v>287</v>
      </c>
      <c r="D31" s="480">
        <v>45502</v>
      </c>
      <c r="E31" s="481">
        <v>45502</v>
      </c>
    </row>
    <row r="32" spans="1:5" ht="23.4" customHeight="1">
      <c r="A32" s="493" t="s">
        <v>192</v>
      </c>
      <c r="B32" s="494" t="s">
        <v>232</v>
      </c>
      <c r="C32" s="557" t="s">
        <v>233</v>
      </c>
      <c r="D32" s="496">
        <v>45502</v>
      </c>
      <c r="E32" s="496">
        <v>45502</v>
      </c>
    </row>
    <row r="33" spans="1:11" ht="23.4" customHeight="1">
      <c r="A33" s="498" t="s">
        <v>191</v>
      </c>
      <c r="B33" s="499" t="s">
        <v>234</v>
      </c>
      <c r="C33" s="543" t="s">
        <v>235</v>
      </c>
      <c r="D33" s="501">
        <v>45500</v>
      </c>
      <c r="E33" s="501">
        <v>45502</v>
      </c>
    </row>
    <row r="34" spans="1:11" ht="23.4" customHeight="1">
      <c r="A34" s="502" t="s">
        <v>192</v>
      </c>
      <c r="B34" s="503" t="s">
        <v>236</v>
      </c>
      <c r="C34" s="558" t="s">
        <v>237</v>
      </c>
      <c r="D34" s="504">
        <v>45499</v>
      </c>
      <c r="E34" s="504">
        <v>45502</v>
      </c>
    </row>
    <row r="35" spans="1:11" ht="23.4" customHeight="1">
      <c r="A35" s="493" t="s">
        <v>192</v>
      </c>
      <c r="B35" s="494" t="s">
        <v>238</v>
      </c>
      <c r="C35" s="557" t="s">
        <v>239</v>
      </c>
      <c r="D35" s="496">
        <v>45499</v>
      </c>
      <c r="E35" s="496">
        <v>45502</v>
      </c>
    </row>
    <row r="36" spans="1:11" ht="23.4" customHeight="1">
      <c r="A36" s="483" t="s">
        <v>192</v>
      </c>
      <c r="B36" s="484" t="s">
        <v>240</v>
      </c>
      <c r="C36" s="537" t="s">
        <v>241</v>
      </c>
      <c r="D36" s="486">
        <v>45499</v>
      </c>
      <c r="E36" s="486">
        <v>45502</v>
      </c>
    </row>
    <row r="37" spans="1:11" s="67" customFormat="1" ht="24" customHeight="1">
      <c r="A37" s="478" t="s">
        <v>192</v>
      </c>
      <c r="B37" s="479" t="s">
        <v>194</v>
      </c>
      <c r="C37" s="549" t="s">
        <v>242</v>
      </c>
      <c r="D37" s="481">
        <v>45499</v>
      </c>
      <c r="E37" s="481">
        <v>45502</v>
      </c>
    </row>
    <row r="38" spans="1:11" s="67" customFormat="1" ht="24" customHeight="1">
      <c r="A38" s="474" t="s">
        <v>192</v>
      </c>
      <c r="B38" s="475" t="s">
        <v>243</v>
      </c>
      <c r="C38" s="555" t="s">
        <v>244</v>
      </c>
      <c r="D38" s="476">
        <v>45499</v>
      </c>
      <c r="E38" s="476">
        <v>45502</v>
      </c>
    </row>
    <row r="39" spans="1:11" s="67" customFormat="1" ht="24" customHeight="1">
      <c r="A39" s="304" t="s">
        <v>198</v>
      </c>
      <c r="B39" s="282" t="s">
        <v>245</v>
      </c>
      <c r="C39" s="556" t="s">
        <v>246</v>
      </c>
      <c r="D39" s="305">
        <v>45499</v>
      </c>
      <c r="E39" s="486">
        <v>45502</v>
      </c>
    </row>
    <row r="40" spans="1:11" s="67" customFormat="1" ht="24" customHeight="1">
      <c r="A40" s="534"/>
      <c r="B40" s="534"/>
      <c r="C40" s="534"/>
      <c r="D40" s="534"/>
      <c r="E40" s="534"/>
    </row>
    <row r="41" spans="1:11" s="67" customFormat="1" ht="24" customHeight="1">
      <c r="A41" s="534"/>
      <c r="B41" s="534"/>
      <c r="C41" s="534"/>
      <c r="D41" s="534"/>
      <c r="E41" s="534"/>
    </row>
    <row r="42" spans="1:11" s="67" customFormat="1" ht="24" hidden="1" customHeight="1">
      <c r="A42" s="303"/>
      <c r="B42" s="303"/>
      <c r="C42" s="67" t="s">
        <v>199</v>
      </c>
      <c r="D42" s="536" t="s">
        <v>247</v>
      </c>
      <c r="E42" s="536" t="s">
        <v>248</v>
      </c>
    </row>
    <row r="43" spans="1:11" ht="20.25" customHeight="1">
      <c r="A43" s="26"/>
      <c r="B43" s="27"/>
      <c r="C43" s="505" t="s">
        <v>200</v>
      </c>
      <c r="D43" s="535"/>
      <c r="E43" s="535"/>
      <c r="J43" s="79"/>
      <c r="K43" s="79"/>
    </row>
    <row r="44" spans="1:11" ht="20.25" customHeight="1">
      <c r="A44" s="295" t="s">
        <v>201</v>
      </c>
      <c r="B44" s="296">
        <v>38</v>
      </c>
      <c r="C44" s="158"/>
      <c r="D44" s="28"/>
      <c r="E44" s="28"/>
      <c r="J44" s="79"/>
      <c r="K44" s="79"/>
    </row>
    <row r="45" spans="1:11" ht="20.25" customHeight="1">
      <c r="A45" s="183"/>
      <c r="B45" s="280"/>
      <c r="C45" s="158"/>
      <c r="D45" s="28"/>
      <c r="E45" s="28"/>
      <c r="J45" s="79"/>
      <c r="K45" s="79"/>
    </row>
    <row r="46" spans="1:11" ht="20.25" customHeight="1">
      <c r="A46" s="1"/>
      <c r="B46" s="1"/>
      <c r="C46" s="281"/>
      <c r="D46" s="184"/>
      <c r="E46" s="184"/>
      <c r="J46" s="79"/>
      <c r="K46" s="79"/>
    </row>
    <row r="47" spans="1:11">
      <c r="A47" s="159" t="s">
        <v>202</v>
      </c>
      <c r="B47" s="159"/>
      <c r="C47" s="302"/>
      <c r="D47" s="185"/>
      <c r="E47" s="185"/>
    </row>
    <row r="48" spans="1:11">
      <c r="A48" s="769" t="s">
        <v>203</v>
      </c>
      <c r="B48" s="769"/>
      <c r="C48" s="770"/>
      <c r="D48" s="186"/>
      <c r="E48" s="186"/>
    </row>
    <row r="53" s="1" customFormat="1"/>
    <row r="54" s="1" customFormat="1"/>
    <row r="55" s="1" customFormat="1"/>
    <row r="56" s="1" customFormat="1"/>
    <row r="57" s="1" customFormat="1"/>
    <row r="58" s="1" customFormat="1"/>
    <row r="59" s="1" customFormat="1"/>
  </sheetData>
  <autoFilter ref="A1:E41" xr:uid="{00000000-0001-0000-0800-000000000000}"/>
  <mergeCells count="1">
    <mergeCell ref="A48:C48"/>
  </mergeCells>
  <phoneticPr fontId="29"/>
  <printOptions horizontalCentered="1" verticalCentered="1"/>
  <pageMargins left="0.64" right="0.39" top="0.98425196850393704" bottom="0.7" header="0.51181102362204722" footer="0.51181102362204722"/>
  <pageSetup paperSize="9" scale="32" orientation="landscape" horizontalDpi="300" verticalDpi="300" r:id="rId1"/>
  <headerFooter alignWithMargins="0"/>
  <colBreaks count="1" manualBreakCount="1">
    <brk id="5" max="29" man="1"/>
  </col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0"/>
  <sheetViews>
    <sheetView view="pageBreakPreview" zoomScale="83" zoomScaleNormal="75" zoomScaleSheetLayoutView="83" workbookViewId="0">
      <selection activeCell="A3" sqref="A3"/>
    </sheetView>
  </sheetViews>
  <sheetFormatPr defaultColWidth="9" defaultRowHeight="14.4"/>
  <cols>
    <col min="1" max="1" width="225.33203125" style="5" customWidth="1"/>
    <col min="2" max="2" width="33.109375" style="3" hidden="1" customWidth="1"/>
    <col min="3" max="3" width="23.88671875" style="4" customWidth="1"/>
    <col min="4" max="16384" width="9" style="1"/>
  </cols>
  <sheetData>
    <row r="1" spans="1:3" s="29" customFormat="1" ht="46.2" customHeight="1" thickBot="1">
      <c r="A1" s="565" t="s">
        <v>423</v>
      </c>
      <c r="B1" s="520" t="s">
        <v>127</v>
      </c>
      <c r="C1" s="521" t="s">
        <v>129</v>
      </c>
    </row>
    <row r="2" spans="1:3" ht="46.95" customHeight="1">
      <c r="A2" s="181" t="s">
        <v>424</v>
      </c>
      <c r="B2" s="2"/>
      <c r="C2" s="771">
        <v>45504</v>
      </c>
    </row>
    <row r="3" spans="1:3" ht="263.39999999999998" customHeight="1">
      <c r="A3" s="522" t="s">
        <v>425</v>
      </c>
      <c r="B3" s="33"/>
      <c r="C3" s="772"/>
    </row>
    <row r="4" spans="1:3" ht="34.950000000000003" customHeight="1" thickBot="1">
      <c r="A4" s="523" t="s">
        <v>426</v>
      </c>
      <c r="B4" s="1"/>
      <c r="C4" s="309"/>
    </row>
    <row r="5" spans="1:3" ht="46.95" customHeight="1">
      <c r="A5" s="181" t="s">
        <v>427</v>
      </c>
      <c r="B5" s="2"/>
      <c r="C5" s="771">
        <v>45504</v>
      </c>
    </row>
    <row r="6" spans="1:3" ht="165.6" customHeight="1">
      <c r="A6" s="524" t="s">
        <v>428</v>
      </c>
      <c r="B6" s="33"/>
      <c r="C6" s="772"/>
    </row>
    <row r="7" spans="1:3" ht="34.950000000000003" customHeight="1" thickBot="1">
      <c r="A7" s="523" t="s">
        <v>429</v>
      </c>
      <c r="B7" s="1"/>
      <c r="C7" s="309"/>
    </row>
    <row r="8" spans="1:3" ht="72.599999999999994" customHeight="1">
      <c r="A8" s="237" t="s">
        <v>430</v>
      </c>
      <c r="B8" s="2"/>
      <c r="C8" s="771">
        <v>45504</v>
      </c>
    </row>
    <row r="9" spans="1:3" ht="211.8" customHeight="1">
      <c r="A9" s="228" t="s">
        <v>431</v>
      </c>
      <c r="B9" s="33"/>
      <c r="C9" s="772"/>
    </row>
    <row r="10" spans="1:3" ht="38.4" customHeight="1">
      <c r="A10" s="317" t="s">
        <v>432</v>
      </c>
      <c r="B10" s="1"/>
      <c r="C10" s="310"/>
    </row>
    <row r="11" spans="1:3" ht="43.2" customHeight="1">
      <c r="A11" s="318" t="s">
        <v>433</v>
      </c>
      <c r="B11" s="99"/>
      <c r="C11" s="771">
        <v>45503</v>
      </c>
    </row>
    <row r="12" spans="1:3" ht="291.60000000000002" customHeight="1">
      <c r="A12" s="319" t="s">
        <v>434</v>
      </c>
      <c r="B12" s="100"/>
      <c r="C12" s="772"/>
    </row>
    <row r="13" spans="1:3" ht="36" customHeight="1">
      <c r="A13" s="317" t="s">
        <v>435</v>
      </c>
      <c r="B13" s="1"/>
      <c r="C13" s="310"/>
    </row>
    <row r="14" spans="1:3" s="198" customFormat="1" ht="42.6" customHeight="1">
      <c r="A14" s="525" t="s">
        <v>436</v>
      </c>
      <c r="B14" s="526"/>
      <c r="C14" s="771">
        <v>45503</v>
      </c>
    </row>
    <row r="15" spans="1:3" ht="409.2" customHeight="1" thickBot="1">
      <c r="A15" s="527" t="s">
        <v>438</v>
      </c>
      <c r="B15" s="528"/>
      <c r="C15" s="772"/>
    </row>
    <row r="16" spans="1:3" s="200" customFormat="1" ht="34.200000000000003" customHeight="1">
      <c r="A16" s="199" t="s">
        <v>437</v>
      </c>
      <c r="B16" s="320"/>
      <c r="C16" s="310"/>
    </row>
    <row r="17" spans="1:3" ht="38.4" hidden="1" customHeight="1">
      <c r="A17" s="253"/>
      <c r="B17" s="1"/>
      <c r="C17" s="1"/>
    </row>
    <row r="18" spans="1:3" ht="225.6" hidden="1" customHeight="1" thickBot="1">
      <c r="A18" s="529"/>
      <c r="B18" s="1"/>
      <c r="C18" s="1"/>
    </row>
    <row r="19" spans="1:3" ht="64.2" hidden="1" customHeight="1">
      <c r="A19" s="181"/>
      <c r="B19" s="1"/>
      <c r="C19" s="1"/>
    </row>
    <row r="20" spans="1:3" ht="36.75" customHeight="1">
      <c r="A20" s="229"/>
    </row>
    <row r="21" spans="1:3" ht="33" customHeight="1">
      <c r="A21" s="1" t="s">
        <v>218</v>
      </c>
    </row>
    <row r="22" spans="1:3" ht="36.75" customHeight="1">
      <c r="A22" s="1" t="s">
        <v>219</v>
      </c>
    </row>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c r="A30" s="259"/>
    </row>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5">
    <mergeCell ref="C5:C6"/>
    <mergeCell ref="C8:C9"/>
    <mergeCell ref="C11:C12"/>
    <mergeCell ref="C2:C3"/>
    <mergeCell ref="C14:C15"/>
  </mergeCells>
  <phoneticPr fontId="84"/>
  <hyperlinks>
    <hyperlink ref="A4" r:id="rId1" xr:uid="{792A1DF3-7DC7-45CB-8621-1F005BD537B6}"/>
    <hyperlink ref="A7" r:id="rId2" xr:uid="{343156CD-63B7-4A6B-AE6C-568ABF57169A}"/>
    <hyperlink ref="A10" r:id="rId3" location="info20231205" xr:uid="{6A82890E-0BED-499B-9346-AA4ACDFBF304}"/>
    <hyperlink ref="A13" r:id="rId4" xr:uid="{E94B38FA-B8C2-41B3-BBA5-F030B80683E3}"/>
    <hyperlink ref="A16" r:id="rId5" xr:uid="{110BE230-07F2-48A0-8D10-EE60F4754FB4}"/>
  </hyperlinks>
  <pageMargins left="0" right="0" top="0.19685039370078741" bottom="0.39370078740157483" header="0" footer="0.19685039370078741"/>
  <pageSetup paperSize="9" scale="41" orientation="portrait" r:id="rId6"/>
  <headerFooter alignWithMargins="0"/>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5"/>
  <sheetViews>
    <sheetView view="pageBreakPreview" zoomScale="89" zoomScaleNormal="100" zoomScaleSheetLayoutView="89" workbookViewId="0">
      <selection activeCell="A8" sqref="A8:XFD9"/>
    </sheetView>
  </sheetViews>
  <sheetFormatPr defaultColWidth="9" defaultRowHeight="36" customHeight="1"/>
  <cols>
    <col min="1" max="13" width="9" style="1"/>
    <col min="14" max="14" width="104.6640625" style="1" customWidth="1"/>
    <col min="15" max="15" width="26.88671875" style="6" customWidth="1"/>
    <col min="16" max="16384" width="9" style="1"/>
  </cols>
  <sheetData>
    <row r="1" spans="1:16" ht="46.2" customHeight="1" thickBot="1">
      <c r="A1" s="773" t="s">
        <v>422</v>
      </c>
      <c r="B1" s="774"/>
      <c r="C1" s="774"/>
      <c r="D1" s="774"/>
      <c r="E1" s="774"/>
      <c r="F1" s="774"/>
      <c r="G1" s="774"/>
      <c r="H1" s="774"/>
      <c r="I1" s="774"/>
      <c r="J1" s="774"/>
      <c r="K1" s="774"/>
      <c r="L1" s="774"/>
      <c r="M1" s="774"/>
      <c r="N1" s="775"/>
    </row>
    <row r="2" spans="1:16" ht="40.200000000000003" customHeight="1">
      <c r="A2" s="776" t="s">
        <v>439</v>
      </c>
      <c r="B2" s="777"/>
      <c r="C2" s="777"/>
      <c r="D2" s="777"/>
      <c r="E2" s="777"/>
      <c r="F2" s="777"/>
      <c r="G2" s="777"/>
      <c r="H2" s="777"/>
      <c r="I2" s="777"/>
      <c r="J2" s="777"/>
      <c r="K2" s="777"/>
      <c r="L2" s="777"/>
      <c r="M2" s="777"/>
      <c r="N2" s="778"/>
    </row>
    <row r="3" spans="1:16" ht="229.8" customHeight="1" thickBot="1">
      <c r="A3" s="785" t="s">
        <v>440</v>
      </c>
      <c r="B3" s="786"/>
      <c r="C3" s="786"/>
      <c r="D3" s="786"/>
      <c r="E3" s="786"/>
      <c r="F3" s="786"/>
      <c r="G3" s="786"/>
      <c r="H3" s="786"/>
      <c r="I3" s="786"/>
      <c r="J3" s="786"/>
      <c r="K3" s="786"/>
      <c r="L3" s="786"/>
      <c r="M3" s="786"/>
      <c r="N3" s="787"/>
      <c r="P3" s="177"/>
    </row>
    <row r="4" spans="1:16" ht="42.6" customHeight="1" thickBot="1">
      <c r="A4" s="798" t="s">
        <v>441</v>
      </c>
      <c r="B4" s="799"/>
      <c r="C4" s="799"/>
      <c r="D4" s="799"/>
      <c r="E4" s="799"/>
      <c r="F4" s="799"/>
      <c r="G4" s="799"/>
      <c r="H4" s="799"/>
      <c r="I4" s="799"/>
      <c r="J4" s="799"/>
      <c r="K4" s="799"/>
      <c r="L4" s="799"/>
      <c r="M4" s="799"/>
      <c r="N4" s="800"/>
      <c r="O4" s="32"/>
    </row>
    <row r="5" spans="1:16" ht="321.60000000000002" customHeight="1" thickBot="1">
      <c r="A5" s="801" t="s">
        <v>442</v>
      </c>
      <c r="B5" s="802"/>
      <c r="C5" s="802"/>
      <c r="D5" s="802"/>
      <c r="E5" s="802"/>
      <c r="F5" s="802"/>
      <c r="G5" s="802"/>
      <c r="H5" s="802"/>
      <c r="I5" s="802"/>
      <c r="J5" s="802"/>
      <c r="K5" s="802"/>
      <c r="L5" s="802"/>
      <c r="M5" s="802"/>
      <c r="N5" s="803"/>
      <c r="O5" s="32"/>
    </row>
    <row r="6" spans="1:16" ht="41.4" customHeight="1" thickBot="1">
      <c r="A6" s="788" t="s">
        <v>443</v>
      </c>
      <c r="B6" s="789"/>
      <c r="C6" s="789"/>
      <c r="D6" s="789"/>
      <c r="E6" s="789"/>
      <c r="F6" s="789"/>
      <c r="G6" s="789"/>
      <c r="H6" s="789"/>
      <c r="I6" s="789"/>
      <c r="J6" s="789"/>
      <c r="K6" s="789"/>
      <c r="L6" s="789"/>
      <c r="M6" s="789"/>
      <c r="N6" s="790"/>
    </row>
    <row r="7" spans="1:16" ht="231.6" customHeight="1" thickBot="1">
      <c r="A7" s="791" t="s">
        <v>444</v>
      </c>
      <c r="B7" s="792"/>
      <c r="C7" s="792"/>
      <c r="D7" s="792"/>
      <c r="E7" s="792"/>
      <c r="F7" s="792"/>
      <c r="G7" s="792"/>
      <c r="H7" s="792"/>
      <c r="I7" s="792"/>
      <c r="J7" s="792"/>
      <c r="K7" s="792"/>
      <c r="L7" s="792"/>
      <c r="M7" s="792"/>
      <c r="N7" s="793"/>
      <c r="O7" s="31"/>
    </row>
    <row r="8" spans="1:16" ht="47.4" hidden="1" customHeight="1">
      <c r="A8" s="779"/>
      <c r="B8" s="780"/>
      <c r="C8" s="780"/>
      <c r="D8" s="780"/>
      <c r="E8" s="780"/>
      <c r="F8" s="780"/>
      <c r="G8" s="780"/>
      <c r="H8" s="780"/>
      <c r="I8" s="780"/>
      <c r="J8" s="780"/>
      <c r="K8" s="780"/>
      <c r="L8" s="780"/>
      <c r="M8" s="780"/>
      <c r="N8" s="781"/>
    </row>
    <row r="9" spans="1:16" ht="255.6" hidden="1" customHeight="1" thickBot="1">
      <c r="A9" s="782"/>
      <c r="B9" s="783"/>
      <c r="C9" s="783"/>
      <c r="D9" s="783"/>
      <c r="E9" s="783"/>
      <c r="F9" s="783"/>
      <c r="G9" s="783"/>
      <c r="H9" s="783"/>
      <c r="I9" s="783"/>
      <c r="J9" s="783"/>
      <c r="K9" s="783"/>
      <c r="L9" s="783"/>
      <c r="M9" s="783"/>
      <c r="N9" s="784"/>
    </row>
    <row r="10" spans="1:16" ht="47.4" hidden="1" customHeight="1">
      <c r="A10" s="776"/>
      <c r="B10" s="777"/>
      <c r="C10" s="777"/>
      <c r="D10" s="777"/>
      <c r="E10" s="777"/>
      <c r="F10" s="777"/>
      <c r="G10" s="777"/>
      <c r="H10" s="777"/>
      <c r="I10" s="777"/>
      <c r="J10" s="777"/>
      <c r="K10" s="777"/>
      <c r="L10" s="777"/>
      <c r="M10" s="777"/>
      <c r="N10" s="778"/>
    </row>
    <row r="11" spans="1:16" ht="232.95" hidden="1" customHeight="1" thickBot="1">
      <c r="A11" s="804"/>
      <c r="B11" s="805"/>
      <c r="C11" s="805"/>
      <c r="D11" s="805"/>
      <c r="E11" s="805"/>
      <c r="F11" s="805"/>
      <c r="G11" s="805"/>
      <c r="H11" s="805"/>
      <c r="I11" s="805"/>
      <c r="J11" s="805"/>
      <c r="K11" s="805"/>
      <c r="L11" s="805"/>
      <c r="M11" s="805"/>
      <c r="N11" s="806"/>
      <c r="P11" s="177"/>
    </row>
    <row r="12" spans="1:16" ht="45.6" hidden="1" customHeight="1">
      <c r="A12" s="779"/>
      <c r="B12" s="780"/>
      <c r="C12" s="780"/>
      <c r="D12" s="780"/>
      <c r="E12" s="780"/>
      <c r="F12" s="780"/>
      <c r="G12" s="780"/>
      <c r="H12" s="780"/>
      <c r="I12" s="780"/>
      <c r="J12" s="780"/>
      <c r="K12" s="780"/>
      <c r="L12" s="780"/>
      <c r="M12" s="780"/>
      <c r="N12" s="781"/>
      <c r="O12" s="1"/>
      <c r="P12" s="265"/>
    </row>
    <row r="13" spans="1:16" ht="205.2" hidden="1" customHeight="1" thickBot="1">
      <c r="A13" s="782"/>
      <c r="B13" s="783"/>
      <c r="C13" s="783"/>
      <c r="D13" s="783"/>
      <c r="E13" s="783"/>
      <c r="F13" s="783"/>
      <c r="G13" s="783"/>
      <c r="H13" s="783"/>
      <c r="I13" s="783"/>
      <c r="J13" s="783"/>
      <c r="K13" s="783"/>
      <c r="L13" s="783"/>
      <c r="M13" s="783"/>
      <c r="N13" s="784"/>
      <c r="O13" s="1"/>
      <c r="P13" s="265"/>
    </row>
    <row r="14" spans="1:16" ht="36" customHeight="1">
      <c r="A14" s="796"/>
      <c r="B14" s="797"/>
      <c r="C14" s="797"/>
      <c r="D14" s="797"/>
      <c r="E14" s="797"/>
      <c r="F14" s="797"/>
      <c r="G14" s="797"/>
      <c r="H14" s="797"/>
      <c r="I14" s="797"/>
      <c r="J14" s="797"/>
      <c r="K14" s="797"/>
      <c r="L14" s="797"/>
      <c r="M14" s="797"/>
      <c r="N14" s="797"/>
    </row>
    <row r="15" spans="1:16" ht="36" customHeight="1">
      <c r="A15" s="794" t="s">
        <v>203</v>
      </c>
      <c r="B15" s="795"/>
      <c r="C15" s="795"/>
      <c r="D15" s="795"/>
      <c r="E15" s="795"/>
      <c r="F15" s="795"/>
      <c r="G15" s="795"/>
      <c r="H15" s="795"/>
      <c r="I15" s="795"/>
      <c r="J15" s="795"/>
      <c r="K15" s="795"/>
      <c r="L15" s="795"/>
      <c r="M15" s="795"/>
      <c r="N15" s="795"/>
    </row>
  </sheetData>
  <mergeCells count="15">
    <mergeCell ref="A15:N15"/>
    <mergeCell ref="A14:N14"/>
    <mergeCell ref="A4:N4"/>
    <mergeCell ref="A5:N5"/>
    <mergeCell ref="A10:N10"/>
    <mergeCell ref="A11:N11"/>
    <mergeCell ref="A12:N12"/>
    <mergeCell ref="A13:N13"/>
    <mergeCell ref="A1:N1"/>
    <mergeCell ref="A2:N2"/>
    <mergeCell ref="A8:N8"/>
    <mergeCell ref="A9:N9"/>
    <mergeCell ref="A3:N3"/>
    <mergeCell ref="A6:N6"/>
    <mergeCell ref="A7:N7"/>
  </mergeCells>
  <phoneticPr fontId="15"/>
  <pageMargins left="0.7" right="0.7" top="0.75" bottom="0.75" header="0.3" footer="0.3"/>
  <pageSetup paperSize="9" scale="4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20" sqref="A10:H20"/>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6" t="s">
        <v>0</v>
      </c>
      <c r="B1" s="87"/>
      <c r="C1" s="87" t="s">
        <v>1</v>
      </c>
      <c r="D1" s="87"/>
      <c r="E1" s="87"/>
      <c r="F1" s="87"/>
      <c r="G1" s="87"/>
      <c r="H1" s="87"/>
      <c r="I1" s="63"/>
    </row>
    <row r="2" spans="1:9">
      <c r="A2" s="88" t="s">
        <v>2</v>
      </c>
      <c r="B2" s="89"/>
      <c r="C2" s="89"/>
      <c r="D2" s="89"/>
      <c r="E2" s="89"/>
      <c r="F2" s="89"/>
      <c r="G2" s="89"/>
      <c r="H2" s="89"/>
      <c r="I2" s="63"/>
    </row>
    <row r="3" spans="1:9" ht="15.75" customHeight="1">
      <c r="A3" s="583" t="s">
        <v>3</v>
      </c>
      <c r="B3" s="584"/>
      <c r="C3" s="584"/>
      <c r="D3" s="584"/>
      <c r="E3" s="584"/>
      <c r="F3" s="584"/>
      <c r="G3" s="584"/>
      <c r="H3" s="585"/>
      <c r="I3" s="63"/>
    </row>
    <row r="4" spans="1:9">
      <c r="A4" s="88" t="s">
        <v>4</v>
      </c>
      <c r="B4" s="89"/>
      <c r="C4" s="89"/>
      <c r="D4" s="89"/>
      <c r="E4" s="89"/>
      <c r="F4" s="89"/>
      <c r="G4" s="89"/>
      <c r="H4" s="89"/>
      <c r="I4" s="63"/>
    </row>
    <row r="5" spans="1:9">
      <c r="A5" s="88" t="s">
        <v>5</v>
      </c>
      <c r="B5" s="89"/>
      <c r="C5" s="89"/>
      <c r="D5" s="89"/>
      <c r="E5" s="89"/>
      <c r="F5" s="89"/>
      <c r="G5" s="89"/>
      <c r="H5" s="89"/>
      <c r="I5" s="63"/>
    </row>
    <row r="6" spans="1:9">
      <c r="A6" s="90" t="s">
        <v>2</v>
      </c>
      <c r="B6" s="91"/>
      <c r="C6" s="91"/>
      <c r="D6" s="91"/>
      <c r="E6" s="91"/>
      <c r="F6" s="91"/>
      <c r="G6" s="91"/>
      <c r="H6" s="91"/>
      <c r="I6" s="63"/>
    </row>
    <row r="7" spans="1:9">
      <c r="A7" s="90"/>
      <c r="B7" s="91"/>
      <c r="C7" s="91"/>
      <c r="D7" s="91"/>
      <c r="E7" s="91"/>
      <c r="F7" s="91"/>
      <c r="G7" s="91"/>
      <c r="H7" s="91"/>
      <c r="I7" s="63"/>
    </row>
    <row r="8" spans="1:9">
      <c r="A8" s="90" t="s">
        <v>6</v>
      </c>
      <c r="B8" s="91"/>
      <c r="C8" s="91"/>
      <c r="D8" s="91"/>
      <c r="E8" s="91"/>
      <c r="F8" s="91"/>
      <c r="G8" s="91"/>
      <c r="H8" s="91"/>
      <c r="I8" s="63"/>
    </row>
    <row r="9" spans="1:9">
      <c r="A9" s="92" t="s">
        <v>7</v>
      </c>
      <c r="B9" s="93"/>
      <c r="C9" s="93"/>
      <c r="D9" s="93"/>
      <c r="E9" s="93"/>
      <c r="F9" s="93"/>
      <c r="G9" s="93"/>
      <c r="H9" s="93"/>
      <c r="I9" s="63"/>
    </row>
    <row r="10" spans="1:9" ht="15" customHeight="1">
      <c r="A10" s="201" t="s">
        <v>8</v>
      </c>
      <c r="B10" s="106" t="str">
        <f>+'30　食中毒記事等 '!A2</f>
        <v>壬生町の飲食店　９人が食中毒の症状　全員快方に向かう</v>
      </c>
      <c r="C10" s="106"/>
      <c r="D10" s="108"/>
      <c r="E10" s="106"/>
      <c r="F10" s="109"/>
      <c r="G10" s="107"/>
      <c r="H10" s="107"/>
      <c r="I10" s="63"/>
    </row>
    <row r="11" spans="1:9" ht="15" customHeight="1">
      <c r="A11" s="201" t="s">
        <v>9</v>
      </c>
      <c r="B11" s="106" t="str">
        <f>+'30　ノロウイルス関連情報 '!H72</f>
        <v>管理レベル「1」　</v>
      </c>
      <c r="C11" s="106"/>
      <c r="D11" s="106" t="s">
        <v>10</v>
      </c>
      <c r="E11" s="106"/>
      <c r="F11" s="108">
        <f>+'30　ノロウイルス関連情報 '!G73</f>
        <v>2.85</v>
      </c>
      <c r="G11" s="106" t="str">
        <f>+'30　ノロウイルス関連情報 '!H73</f>
        <v>　：先週より</v>
      </c>
      <c r="H11" s="230">
        <f>+'30　ノロウイルス関連情報 '!I73</f>
        <v>-4.0000000000000036E-2</v>
      </c>
      <c r="I11" s="63"/>
    </row>
    <row r="12" spans="1:9" s="71" customFormat="1" ht="15" customHeight="1">
      <c r="A12" s="110" t="s">
        <v>11</v>
      </c>
      <c r="B12" s="589" t="str">
        <f>+'30　食品表示'!A2</f>
        <v xml:space="preserve">	(令和6年7月31日)令和5年度における中部地区の景品表示法の運用状況等 | 公正取引委員会 
</v>
      </c>
      <c r="C12" s="589"/>
      <c r="D12" s="589"/>
      <c r="E12" s="589"/>
      <c r="F12" s="589"/>
      <c r="G12" s="589"/>
      <c r="H12" s="111"/>
      <c r="I12" s="70"/>
    </row>
    <row r="13" spans="1:9" ht="15" customHeight="1">
      <c r="A13" s="105" t="s">
        <v>12</v>
      </c>
      <c r="B13" s="589" t="str">
        <f>+'30　残留農薬など'!A2</f>
        <v xml:space="preserve">スナップエンドウ 一部残留農薬基準超過 </v>
      </c>
      <c r="C13" s="589"/>
      <c r="D13" s="589"/>
      <c r="E13" s="589"/>
      <c r="F13" s="589"/>
      <c r="G13" s="589"/>
      <c r="H13" s="107"/>
      <c r="I13" s="63"/>
    </row>
    <row r="14" spans="1:9" ht="15" customHeight="1">
      <c r="A14" s="105" t="s">
        <v>13</v>
      </c>
      <c r="B14" s="107" t="str">
        <f>+'30 海外情報'!A2</f>
        <v>特別消費税法草案、たばこ・酒類のSCTを大幅引き上げへ [法律] - VIETJO</v>
      </c>
      <c r="D14" s="107"/>
      <c r="E14" s="107"/>
      <c r="F14" s="107"/>
      <c r="G14" s="107"/>
      <c r="H14" s="107"/>
      <c r="I14" s="63"/>
    </row>
    <row r="15" spans="1:9" ht="15" customHeight="1">
      <c r="A15" s="112" t="s">
        <v>14</v>
      </c>
      <c r="B15" s="113" t="str">
        <f>+'30 海外情報'!A5</f>
        <v>酒類広告を包括的に規制、首相令を公布 - NNA ASIA・カンボジア・食品 　NNA ASI</v>
      </c>
      <c r="C15" s="586" t="s">
        <v>15</v>
      </c>
      <c r="D15" s="586"/>
      <c r="E15" s="586"/>
      <c r="F15" s="586"/>
      <c r="G15" s="586"/>
      <c r="H15" s="587"/>
      <c r="I15" s="63"/>
    </row>
    <row r="16" spans="1:9" ht="15" customHeight="1">
      <c r="A16" s="105" t="s">
        <v>16</v>
      </c>
      <c r="B16" s="106" t="str">
        <f>+'29　感染症情報'!B2</f>
        <v>2024年第29週（7月15日〜7月21日）</v>
      </c>
      <c r="C16" s="107"/>
      <c r="D16" s="106" t="s">
        <v>17</v>
      </c>
      <c r="E16" s="107"/>
      <c r="F16" s="107"/>
      <c r="G16" s="107"/>
      <c r="H16" s="107"/>
      <c r="I16" s="63"/>
    </row>
    <row r="17" spans="1:16" ht="15" customHeight="1">
      <c r="A17" s="105" t="s">
        <v>18</v>
      </c>
      <c r="B17" s="588" t="str">
        <f>+'29　感染症情報'!B2</f>
        <v>2024年第29週（7月15日〜7月21日）</v>
      </c>
      <c r="C17" s="588"/>
      <c r="D17" s="588"/>
      <c r="E17" s="588"/>
      <c r="F17" s="588"/>
      <c r="G17" s="588"/>
      <c r="H17" s="107"/>
      <c r="I17" s="63"/>
    </row>
    <row r="18" spans="1:16" ht="15" customHeight="1">
      <c r="A18" s="105" t="s">
        <v>19</v>
      </c>
      <c r="B18" s="169" t="str">
        <f>+'30  衛生訓話'!A2</f>
        <v>　　　　　今週のお題　(お客様からのお申し出や、ご指摘には速やかに答えましょう!)</v>
      </c>
      <c r="C18" s="107"/>
      <c r="D18" s="107"/>
      <c r="E18" s="107"/>
      <c r="F18" s="114"/>
      <c r="G18" s="107"/>
      <c r="H18" s="107"/>
      <c r="I18" s="63"/>
    </row>
    <row r="19" spans="1:16" ht="15" customHeight="1">
      <c r="A19" s="105" t="s">
        <v>20</v>
      </c>
      <c r="B19" s="169" t="s">
        <v>452</v>
      </c>
      <c r="C19" s="107"/>
      <c r="D19" s="107"/>
      <c r="E19" s="107"/>
      <c r="F19" s="107" t="s">
        <v>17</v>
      </c>
      <c r="G19" s="107"/>
      <c r="H19" s="107"/>
      <c r="I19" s="63"/>
      <c r="P19" t="s">
        <v>21</v>
      </c>
    </row>
    <row r="20" spans="1:16" ht="15" customHeight="1">
      <c r="A20" s="105" t="s">
        <v>17</v>
      </c>
      <c r="C20" s="107"/>
      <c r="D20" s="107"/>
      <c r="E20" s="107"/>
      <c r="F20" s="107"/>
      <c r="G20" s="107"/>
      <c r="H20" s="107"/>
      <c r="I20" s="63"/>
      <c r="L20" t="s">
        <v>15</v>
      </c>
    </row>
    <row r="21" spans="1:16">
      <c r="A21" s="92" t="s">
        <v>7</v>
      </c>
      <c r="B21" s="93"/>
      <c r="C21" s="93"/>
      <c r="D21" s="93"/>
      <c r="E21" s="93"/>
      <c r="F21" s="93"/>
      <c r="G21" s="93"/>
      <c r="H21" s="93"/>
      <c r="I21" s="63"/>
    </row>
    <row r="22" spans="1:16">
      <c r="A22" s="90" t="s">
        <v>17</v>
      </c>
      <c r="B22" s="91"/>
      <c r="C22" s="91"/>
      <c r="D22" s="91"/>
      <c r="E22" s="91"/>
      <c r="F22" s="91"/>
      <c r="G22" s="91"/>
      <c r="H22" s="91"/>
      <c r="I22" s="63"/>
    </row>
    <row r="23" spans="1:16">
      <c r="A23" s="64" t="s">
        <v>22</v>
      </c>
      <c r="I23" s="63"/>
    </row>
    <row r="24" spans="1:16">
      <c r="A24" s="63"/>
      <c r="I24" s="63"/>
    </row>
    <row r="25" spans="1:16">
      <c r="A25" s="63"/>
      <c r="I25" s="63"/>
    </row>
    <row r="26" spans="1:16">
      <c r="A26" s="63"/>
      <c r="I26" s="63"/>
    </row>
    <row r="27" spans="1:16">
      <c r="A27" s="63"/>
      <c r="I27" s="63"/>
    </row>
    <row r="28" spans="1:16">
      <c r="A28" s="63"/>
      <c r="I28" s="63"/>
    </row>
    <row r="29" spans="1:16">
      <c r="A29" s="63"/>
      <c r="I29" s="63"/>
    </row>
    <row r="30" spans="1:16">
      <c r="A30" s="63"/>
      <c r="H30" t="s">
        <v>23</v>
      </c>
      <c r="I30" s="63"/>
    </row>
    <row r="31" spans="1:16">
      <c r="A31" s="63"/>
      <c r="I31" s="63"/>
    </row>
    <row r="32" spans="1:16">
      <c r="A32" s="63"/>
      <c r="I32" s="63"/>
    </row>
    <row r="33" spans="1:9">
      <c r="A33" s="63"/>
      <c r="I33" s="63"/>
    </row>
    <row r="34" spans="1:9" ht="13.8" thickBot="1">
      <c r="A34" s="65"/>
      <c r="B34" s="66"/>
      <c r="C34" s="66"/>
      <c r="D34" s="66"/>
      <c r="E34" s="66"/>
      <c r="F34" s="66"/>
      <c r="G34" s="66"/>
      <c r="H34" s="66"/>
      <c r="I34" s="63"/>
    </row>
    <row r="35" spans="1:9" ht="13.8" thickTop="1"/>
    <row r="38" spans="1:9" ht="24.6">
      <c r="A38" s="73" t="s">
        <v>24</v>
      </c>
    </row>
    <row r="39" spans="1:9" ht="40.5" customHeight="1">
      <c r="A39" s="590" t="s">
        <v>25</v>
      </c>
      <c r="B39" s="590"/>
      <c r="C39" s="590"/>
      <c r="D39" s="590"/>
      <c r="E39" s="590"/>
      <c r="F39" s="590"/>
      <c r="G39" s="590"/>
    </row>
    <row r="40" spans="1:9" ht="30.75" customHeight="1">
      <c r="A40" s="582" t="s">
        <v>26</v>
      </c>
      <c r="B40" s="582"/>
      <c r="C40" s="582"/>
      <c r="D40" s="582"/>
      <c r="E40" s="582"/>
      <c r="F40" s="582"/>
      <c r="G40" s="582"/>
    </row>
    <row r="41" spans="1:9" ht="15">
      <c r="A41" s="74"/>
    </row>
    <row r="42" spans="1:9" ht="69.75" customHeight="1">
      <c r="A42" s="577" t="s">
        <v>27</v>
      </c>
      <c r="B42" s="577"/>
      <c r="C42" s="577"/>
      <c r="D42" s="577"/>
      <c r="E42" s="577"/>
      <c r="F42" s="577"/>
      <c r="G42" s="577"/>
    </row>
    <row r="43" spans="1:9" ht="35.25" customHeight="1">
      <c r="A43" s="582" t="s">
        <v>28</v>
      </c>
      <c r="B43" s="582"/>
      <c r="C43" s="582"/>
      <c r="D43" s="582"/>
      <c r="E43" s="582"/>
      <c r="F43" s="582"/>
      <c r="G43" s="582"/>
    </row>
    <row r="44" spans="1:9" ht="59.25" customHeight="1">
      <c r="A44" s="577" t="s">
        <v>29</v>
      </c>
      <c r="B44" s="577"/>
      <c r="C44" s="577"/>
      <c r="D44" s="577"/>
      <c r="E44" s="577"/>
      <c r="F44" s="577"/>
      <c r="G44" s="577"/>
    </row>
    <row r="45" spans="1:9" ht="15">
      <c r="A45" s="75"/>
    </row>
    <row r="46" spans="1:9" ht="27.75" customHeight="1">
      <c r="A46" s="579" t="s">
        <v>30</v>
      </c>
      <c r="B46" s="579"/>
      <c r="C46" s="579"/>
      <c r="D46" s="579"/>
      <c r="E46" s="579"/>
      <c r="F46" s="579"/>
      <c r="G46" s="579"/>
    </row>
    <row r="47" spans="1:9" ht="53.25" customHeight="1">
      <c r="A47" s="578" t="s">
        <v>31</v>
      </c>
      <c r="B47" s="577"/>
      <c r="C47" s="577"/>
      <c r="D47" s="577"/>
      <c r="E47" s="577"/>
      <c r="F47" s="577"/>
      <c r="G47" s="577"/>
    </row>
    <row r="48" spans="1:9" ht="15">
      <c r="A48" s="75"/>
    </row>
    <row r="49" spans="1:7" ht="32.25" customHeight="1">
      <c r="A49" s="579" t="s">
        <v>32</v>
      </c>
      <c r="B49" s="579"/>
      <c r="C49" s="579"/>
      <c r="D49" s="579"/>
      <c r="E49" s="579"/>
      <c r="F49" s="579"/>
      <c r="G49" s="579"/>
    </row>
    <row r="50" spans="1:7" ht="15">
      <c r="A50" s="74"/>
    </row>
    <row r="51" spans="1:7" ht="87" customHeight="1">
      <c r="A51" s="578" t="s">
        <v>33</v>
      </c>
      <c r="B51" s="577"/>
      <c r="C51" s="577"/>
      <c r="D51" s="577"/>
      <c r="E51" s="577"/>
      <c r="F51" s="577"/>
      <c r="G51" s="577"/>
    </row>
    <row r="52" spans="1:7" ht="15">
      <c r="A52" s="75"/>
    </row>
    <row r="53" spans="1:7" ht="32.25" customHeight="1">
      <c r="A53" s="579" t="s">
        <v>34</v>
      </c>
      <c r="B53" s="579"/>
      <c r="C53" s="579"/>
      <c r="D53" s="579"/>
      <c r="E53" s="579"/>
      <c r="F53" s="579"/>
      <c r="G53" s="579"/>
    </row>
    <row r="54" spans="1:7" ht="29.25" customHeight="1">
      <c r="A54" s="577" t="s">
        <v>35</v>
      </c>
      <c r="B54" s="577"/>
      <c r="C54" s="577"/>
      <c r="D54" s="577"/>
      <c r="E54" s="577"/>
      <c r="F54" s="577"/>
      <c r="G54" s="577"/>
    </row>
    <row r="55" spans="1:7" ht="15">
      <c r="A55" s="75"/>
    </row>
    <row r="56" spans="1:7" s="71" customFormat="1" ht="110.25" customHeight="1">
      <c r="A56" s="580" t="s">
        <v>36</v>
      </c>
      <c r="B56" s="581"/>
      <c r="C56" s="581"/>
      <c r="D56" s="581"/>
      <c r="E56" s="581"/>
      <c r="F56" s="581"/>
      <c r="G56" s="581"/>
    </row>
    <row r="57" spans="1:7" ht="34.5" customHeight="1">
      <c r="A57" s="582" t="s">
        <v>37</v>
      </c>
      <c r="B57" s="582"/>
      <c r="C57" s="582"/>
      <c r="D57" s="582"/>
      <c r="E57" s="582"/>
      <c r="F57" s="582"/>
      <c r="G57" s="582"/>
    </row>
    <row r="58" spans="1:7" ht="114" customHeight="1">
      <c r="A58" s="578" t="s">
        <v>38</v>
      </c>
      <c r="B58" s="577"/>
      <c r="C58" s="577"/>
      <c r="D58" s="577"/>
      <c r="E58" s="577"/>
      <c r="F58" s="577"/>
      <c r="G58" s="577"/>
    </row>
    <row r="59" spans="1:7" ht="109.5" customHeight="1">
      <c r="A59" s="577"/>
      <c r="B59" s="577"/>
      <c r="C59" s="577"/>
      <c r="D59" s="577"/>
      <c r="E59" s="577"/>
      <c r="F59" s="577"/>
      <c r="G59" s="577"/>
    </row>
    <row r="60" spans="1:7" ht="15">
      <c r="A60" s="75"/>
    </row>
    <row r="61" spans="1:7" s="72" customFormat="1" ht="57.75" customHeight="1">
      <c r="A61" s="577"/>
      <c r="B61" s="577"/>
      <c r="C61" s="577"/>
      <c r="D61" s="577"/>
      <c r="E61" s="577"/>
      <c r="F61" s="577"/>
      <c r="G61" s="577"/>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H21" sqref="H21:L21"/>
    </sheetView>
  </sheetViews>
  <sheetFormatPr defaultColWidth="9" defaultRowHeight="13.2"/>
  <cols>
    <col min="1" max="1" width="12.77734375" style="39" customWidth="1"/>
    <col min="2" max="2" width="5.109375" style="39" customWidth="1"/>
    <col min="3" max="3" width="3.77734375" style="39" customWidth="1"/>
    <col min="4" max="4" width="6.88671875" style="39" customWidth="1"/>
    <col min="5" max="5" width="13.109375" style="39" customWidth="1"/>
    <col min="6" max="6" width="13.109375" style="59" customWidth="1"/>
    <col min="7" max="7" width="11.33203125" style="39" customWidth="1"/>
    <col min="8" max="8" width="26.6640625" style="51" customWidth="1"/>
    <col min="9" max="9" width="13" style="44" customWidth="1"/>
    <col min="10" max="10" width="16.109375" style="44" customWidth="1"/>
    <col min="11" max="11" width="13.44140625" style="59" customWidth="1"/>
    <col min="12" max="12" width="22.44140625" style="59" customWidth="1"/>
    <col min="13" max="13" width="13.44140625" style="49" customWidth="1"/>
    <col min="14" max="14" width="22.44140625" style="39" customWidth="1"/>
    <col min="15" max="15" width="9" style="40"/>
    <col min="16" max="16384" width="9" style="39"/>
  </cols>
  <sheetData>
    <row r="1" spans="1:16" ht="26.25" customHeight="1" thickTop="1">
      <c r="A1" s="34" t="s">
        <v>39</v>
      </c>
      <c r="B1" s="35"/>
      <c r="C1" s="35"/>
      <c r="D1" s="36"/>
      <c r="E1" s="36"/>
      <c r="F1" s="37"/>
      <c r="G1" s="38"/>
      <c r="H1" s="202"/>
      <c r="I1" s="203" t="s">
        <v>40</v>
      </c>
      <c r="J1" s="204"/>
      <c r="K1" s="205"/>
      <c r="L1" s="206"/>
      <c r="M1" s="207"/>
    </row>
    <row r="2" spans="1:16" ht="17.399999999999999">
      <c r="A2" s="41"/>
      <c r="B2" s="117"/>
      <c r="C2" s="117"/>
      <c r="D2" s="117"/>
      <c r="E2" s="117"/>
      <c r="F2" s="117"/>
      <c r="G2" s="42"/>
      <c r="H2" s="208"/>
      <c r="I2" s="675" t="s">
        <v>41</v>
      </c>
      <c r="J2" s="675"/>
      <c r="K2" s="675"/>
      <c r="L2" s="675"/>
      <c r="M2" s="675"/>
      <c r="N2" s="101"/>
      <c r="P2" s="76"/>
    </row>
    <row r="3" spans="1:16" ht="17.399999999999999">
      <c r="A3" s="311" t="s">
        <v>42</v>
      </c>
      <c r="B3" s="118"/>
      <c r="D3" s="119"/>
      <c r="E3" s="119"/>
      <c r="F3" s="119"/>
      <c r="G3" s="43"/>
      <c r="H3" s="68"/>
      <c r="I3" s="211"/>
      <c r="J3" s="212"/>
      <c r="K3" s="213"/>
      <c r="L3" s="205"/>
      <c r="M3" s="214"/>
    </row>
    <row r="4" spans="1:16" ht="17.399999999999999">
      <c r="A4" s="45"/>
      <c r="B4" s="118"/>
      <c r="C4" s="59"/>
      <c r="D4" s="119"/>
      <c r="E4" s="119"/>
      <c r="F4" s="120"/>
      <c r="G4" s="46"/>
      <c r="H4" s="215"/>
      <c r="I4" s="215"/>
      <c r="J4" s="204"/>
      <c r="K4" s="213"/>
      <c r="L4" s="205"/>
      <c r="M4" s="214"/>
      <c r="N4" s="153"/>
    </row>
    <row r="5" spans="1:16">
      <c r="A5" s="121"/>
      <c r="D5" s="119"/>
      <c r="E5" s="47"/>
      <c r="F5" s="122"/>
      <c r="G5" s="48"/>
      <c r="H5"/>
      <c r="I5" s="216"/>
      <c r="J5" s="204"/>
      <c r="K5" s="213"/>
      <c r="L5" s="213"/>
      <c r="M5" s="214"/>
    </row>
    <row r="6" spans="1:16" ht="17.399999999999999">
      <c r="A6" s="121"/>
      <c r="D6" s="119"/>
      <c r="E6" s="122"/>
      <c r="F6" s="122"/>
      <c r="G6" s="48"/>
      <c r="H6" s="208"/>
      <c r="I6" s="217"/>
      <c r="J6" s="204"/>
      <c r="K6" s="213"/>
      <c r="L6" s="213"/>
      <c r="M6" s="214"/>
    </row>
    <row r="7" spans="1:16">
      <c r="A7" s="121"/>
      <c r="D7" s="119"/>
      <c r="E7" s="122"/>
      <c r="F7" s="122"/>
      <c r="G7" s="48"/>
      <c r="H7" s="218"/>
      <c r="I7" s="216"/>
      <c r="J7" s="204"/>
      <c r="K7" s="213"/>
      <c r="L7" s="213"/>
      <c r="M7" s="214"/>
    </row>
    <row r="8" spans="1:16">
      <c r="A8" s="121"/>
      <c r="D8" s="119"/>
      <c r="E8" s="122"/>
      <c r="F8" s="122"/>
      <c r="G8" s="48"/>
      <c r="H8" s="209"/>
      <c r="I8" s="219"/>
      <c r="J8" s="219"/>
      <c r="K8" s="219"/>
      <c r="L8" s="213"/>
      <c r="M8" s="220"/>
    </row>
    <row r="9" spans="1:16">
      <c r="A9" s="121"/>
      <c r="D9" s="119"/>
      <c r="E9" s="122"/>
      <c r="F9" s="122"/>
      <c r="G9" s="48"/>
      <c r="H9" s="219"/>
      <c r="I9" s="219"/>
      <c r="J9" s="219"/>
      <c r="K9" s="219"/>
      <c r="L9" s="213"/>
      <c r="M9" s="220"/>
      <c r="N9" s="50"/>
    </row>
    <row r="10" spans="1:16">
      <c r="A10" s="121"/>
      <c r="D10" s="119"/>
      <c r="E10" s="122"/>
      <c r="F10" s="122"/>
      <c r="G10" s="48"/>
      <c r="H10" s="219"/>
      <c r="I10" s="219"/>
      <c r="J10" s="219"/>
      <c r="K10" s="219"/>
      <c r="L10" s="213"/>
      <c r="M10" s="220"/>
      <c r="N10" s="50" t="s">
        <v>43</v>
      </c>
    </row>
    <row r="11" spans="1:16">
      <c r="A11" s="121"/>
      <c r="D11" s="119"/>
      <c r="E11" s="122"/>
      <c r="F11" s="122"/>
      <c r="G11" s="48"/>
      <c r="H11" s="219"/>
      <c r="I11" s="219"/>
      <c r="J11" s="219"/>
      <c r="K11" s="219"/>
      <c r="L11" s="213"/>
      <c r="M11" s="220"/>
    </row>
    <row r="12" spans="1:16">
      <c r="A12" s="121"/>
      <c r="D12" s="119"/>
      <c r="E12" s="122"/>
      <c r="F12" s="122"/>
      <c r="G12" s="48"/>
      <c r="H12" s="219"/>
      <c r="I12" s="219"/>
      <c r="J12" s="219"/>
      <c r="K12" s="219"/>
      <c r="L12" s="213"/>
      <c r="M12" s="220"/>
      <c r="N12" s="50" t="s">
        <v>44</v>
      </c>
      <c r="O12" s="168"/>
    </row>
    <row r="13" spans="1:16">
      <c r="A13" s="121"/>
      <c r="D13" s="119"/>
      <c r="E13" s="122"/>
      <c r="F13" s="122"/>
      <c r="G13" s="48"/>
      <c r="H13" s="219"/>
      <c r="I13" s="219"/>
      <c r="J13" s="219"/>
      <c r="K13" s="219"/>
      <c r="L13" s="213"/>
      <c r="M13" s="220"/>
    </row>
    <row r="14" spans="1:16">
      <c r="A14" s="121"/>
      <c r="D14" s="119"/>
      <c r="E14" s="122"/>
      <c r="F14" s="122"/>
      <c r="G14" s="48"/>
      <c r="H14" s="219"/>
      <c r="I14" s="219"/>
      <c r="J14" s="219"/>
      <c r="K14" s="219"/>
      <c r="L14" s="213"/>
      <c r="M14" s="220"/>
      <c r="N14" s="187" t="s">
        <v>45</v>
      </c>
    </row>
    <row r="15" spans="1:16">
      <c r="A15" s="121"/>
      <c r="D15" s="119"/>
      <c r="E15" s="119" t="s">
        <v>17</v>
      </c>
      <c r="F15" s="120"/>
      <c r="G15" s="43"/>
      <c r="H15" s="218"/>
      <c r="I15" s="216"/>
      <c r="J15" s="209"/>
      <c r="K15" s="213"/>
      <c r="L15" s="213"/>
      <c r="M15" s="220"/>
    </row>
    <row r="16" spans="1:16">
      <c r="A16" s="121"/>
      <c r="D16" s="119"/>
      <c r="E16" s="119"/>
      <c r="F16" s="120"/>
      <c r="G16" s="43"/>
      <c r="H16" s="204"/>
      <c r="I16" s="216"/>
      <c r="J16" s="204"/>
      <c r="K16" s="213"/>
      <c r="L16" s="213"/>
      <c r="M16" s="220"/>
      <c r="N16" s="154" t="s">
        <v>46</v>
      </c>
    </row>
    <row r="17" spans="1:19" ht="20.25" customHeight="1" thickBot="1">
      <c r="A17" s="591" t="s">
        <v>220</v>
      </c>
      <c r="B17" s="592"/>
      <c r="C17" s="592"/>
      <c r="D17" s="124"/>
      <c r="E17" s="125"/>
      <c r="F17" s="593" t="s">
        <v>221</v>
      </c>
      <c r="G17" s="594"/>
      <c r="H17" s="218"/>
      <c r="I17" s="216"/>
      <c r="J17" s="209"/>
      <c r="K17" s="213"/>
      <c r="L17" s="210"/>
      <c r="M17" s="214"/>
      <c r="N17" s="123" t="s">
        <v>47</v>
      </c>
    </row>
    <row r="18" spans="1:19" ht="39" customHeight="1" thickTop="1">
      <c r="A18" s="595" t="s">
        <v>48</v>
      </c>
      <c r="B18" s="596"/>
      <c r="C18" s="597"/>
      <c r="D18" s="126" t="s">
        <v>49</v>
      </c>
      <c r="E18" s="127"/>
      <c r="F18" s="598" t="s">
        <v>50</v>
      </c>
      <c r="G18" s="599"/>
      <c r="H18" s="204"/>
      <c r="I18" s="216"/>
      <c r="J18" s="204"/>
      <c r="K18" s="213"/>
      <c r="L18" s="213"/>
      <c r="M18" s="214"/>
      <c r="Q18" s="39" t="s">
        <v>3</v>
      </c>
      <c r="S18" s="39" t="s">
        <v>17</v>
      </c>
    </row>
    <row r="19" spans="1:19" ht="30" customHeight="1">
      <c r="A19" s="600" t="s">
        <v>51</v>
      </c>
      <c r="B19" s="600"/>
      <c r="C19" s="600"/>
      <c r="D19" s="600"/>
      <c r="E19" s="600"/>
      <c r="F19" s="600"/>
      <c r="G19" s="600"/>
      <c r="H19" s="221"/>
      <c r="I19" s="222" t="s">
        <v>52</v>
      </c>
      <c r="J19" s="222"/>
      <c r="K19" s="222"/>
      <c r="L19" s="210"/>
      <c r="M19" s="214"/>
    </row>
    <row r="20" spans="1:19" ht="17.399999999999999">
      <c r="E20" s="128" t="s">
        <v>53</v>
      </c>
      <c r="F20" s="129" t="s">
        <v>54</v>
      </c>
      <c r="H20" s="170" t="s">
        <v>42</v>
      </c>
      <c r="I20" s="216"/>
      <c r="J20" s="204" t="s">
        <v>17</v>
      </c>
      <c r="K20" s="223" t="s">
        <v>17</v>
      </c>
      <c r="L20" s="213"/>
      <c r="M20" s="214"/>
    </row>
    <row r="21" spans="1:19" ht="16.8" thickBot="1">
      <c r="A21" s="130"/>
      <c r="B21" s="601">
        <v>45508</v>
      </c>
      <c r="C21" s="602"/>
      <c r="D21" s="334" t="s">
        <v>55</v>
      </c>
      <c r="E21" s="603" t="s">
        <v>56</v>
      </c>
      <c r="F21" s="604"/>
      <c r="G21" s="44" t="s">
        <v>57</v>
      </c>
      <c r="H21" s="611" t="s">
        <v>222</v>
      </c>
      <c r="I21" s="612"/>
      <c r="J21" s="612"/>
      <c r="K21" s="612"/>
      <c r="L21" s="612"/>
      <c r="M21" s="224">
        <v>7</v>
      </c>
      <c r="N21" s="226"/>
    </row>
    <row r="22" spans="1:19" ht="36" customHeight="1" thickTop="1" thickBot="1">
      <c r="A22" s="335" t="s">
        <v>58</v>
      </c>
      <c r="B22" s="613" t="s">
        <v>59</v>
      </c>
      <c r="C22" s="614"/>
      <c r="D22" s="615"/>
      <c r="E22" s="336" t="s">
        <v>223</v>
      </c>
      <c r="F22" s="336" t="s">
        <v>224</v>
      </c>
      <c r="G22" s="337" t="s">
        <v>60</v>
      </c>
      <c r="H22" s="616" t="s">
        <v>61</v>
      </c>
      <c r="I22" s="617"/>
      <c r="J22" s="617"/>
      <c r="K22" s="617"/>
      <c r="L22" s="618"/>
      <c r="M22" s="225" t="s">
        <v>62</v>
      </c>
      <c r="N22" s="227" t="s">
        <v>63</v>
      </c>
      <c r="R22" s="39" t="s">
        <v>3</v>
      </c>
    </row>
    <row r="23" spans="1:19" ht="85.2" customHeight="1" thickBot="1">
      <c r="A23" s="241" t="s">
        <v>64</v>
      </c>
      <c r="B23" s="605" t="str">
        <f>IF(G23&gt;5,"☆☆☆☆",IF(AND(G23&gt;=2.39,G23&lt;5),"☆☆☆",IF(AND(G23&gt;=1.39,G23&lt;2.4),"☆☆",IF(AND(G23&gt;0,G23&lt;1.4),"☆",IF(AND(G23&gt;=-1.39,G23&lt;0),"★",IF(AND(G23&gt;=-2.39,G23&lt;-1.4),"★★",IF(AND(G23&gt;=-3.39,G23&lt;-2.4),"★★★")))))))</f>
        <v>☆</v>
      </c>
      <c r="C23" s="606"/>
      <c r="D23" s="607"/>
      <c r="E23" s="196">
        <v>1.99</v>
      </c>
      <c r="F23" s="196">
        <v>2.2000000000000002</v>
      </c>
      <c r="G23" s="172">
        <f t="shared" ref="G23:G70" si="0">F23-E23</f>
        <v>0.21000000000000019</v>
      </c>
      <c r="H23" s="619" t="s">
        <v>227</v>
      </c>
      <c r="I23" s="620"/>
      <c r="J23" s="620"/>
      <c r="K23" s="620"/>
      <c r="L23" s="621"/>
      <c r="M23" s="531" t="s">
        <v>228</v>
      </c>
      <c r="N23" s="532">
        <v>45504</v>
      </c>
      <c r="O23" s="161" t="s">
        <v>65</v>
      </c>
    </row>
    <row r="24" spans="1:19" ht="76.2" customHeight="1" thickBot="1">
      <c r="A24" s="131" t="s">
        <v>66</v>
      </c>
      <c r="B24" s="605" t="str">
        <f>IF(G24&gt;5,"☆☆☆☆",IF(AND(G24&gt;=2.39,G24&lt;5),"☆☆☆",IF(AND(G24&gt;=1.39,G24&lt;2.4),"☆☆",IF(AND(G24&gt;0,G24&lt;1.4),"☆",IF(AND(G24&gt;=-1.39,G24&lt;0),"★",IF(AND(G24&gt;=-2.39,G24&lt;-1.4),"★★",IF(AND(G24&gt;=-3.39,G24&lt;-2.4),"★★★")))))))</f>
        <v>☆</v>
      </c>
      <c r="C24" s="606"/>
      <c r="D24" s="607"/>
      <c r="E24" s="196">
        <v>1.47</v>
      </c>
      <c r="F24" s="196">
        <v>1.89</v>
      </c>
      <c r="G24" s="240">
        <f t="shared" si="0"/>
        <v>0.41999999999999993</v>
      </c>
      <c r="H24" s="622"/>
      <c r="I24" s="623"/>
      <c r="J24" s="623"/>
      <c r="K24" s="623"/>
      <c r="L24" s="624"/>
      <c r="M24" s="338"/>
      <c r="N24" s="339"/>
      <c r="O24" s="161" t="s">
        <v>66</v>
      </c>
      <c r="Q24" s="39" t="s">
        <v>3</v>
      </c>
    </row>
    <row r="25" spans="1:19" ht="81" customHeight="1" thickBot="1">
      <c r="A25" s="340" t="s">
        <v>67</v>
      </c>
      <c r="B25" s="605" t="str">
        <f t="shared" ref="B25:B70" si="1">IF(G25&gt;5,"☆☆☆☆",IF(AND(G25&gt;=2.39,G25&lt;5),"☆☆☆",IF(AND(G25&gt;=1.39,G25&lt;2.4),"☆☆",IF(AND(G25&gt;0,G25&lt;1.4),"☆",IF(AND(G25&gt;=-1.39,G25&lt;0),"★",IF(AND(G25&gt;=-2.39,G25&lt;-1.4),"★★",IF(AND(G25&gt;=-3.39,G25&lt;-2.4),"★★★")))))))</f>
        <v>☆</v>
      </c>
      <c r="C25" s="606"/>
      <c r="D25" s="607"/>
      <c r="E25" s="196">
        <v>2.0499999999999998</v>
      </c>
      <c r="F25" s="196">
        <v>2.5499999999999998</v>
      </c>
      <c r="G25" s="240">
        <f t="shared" si="0"/>
        <v>0.5</v>
      </c>
      <c r="H25" s="608"/>
      <c r="I25" s="609"/>
      <c r="J25" s="609"/>
      <c r="K25" s="609"/>
      <c r="L25" s="610"/>
      <c r="M25" s="341"/>
      <c r="N25" s="339"/>
      <c r="O25" s="161" t="s">
        <v>67</v>
      </c>
    </row>
    <row r="26" spans="1:19" ht="83.25" customHeight="1" thickBot="1">
      <c r="A26" s="340" t="s">
        <v>68</v>
      </c>
      <c r="B26" s="605" t="str">
        <f t="shared" si="1"/>
        <v>★</v>
      </c>
      <c r="C26" s="606"/>
      <c r="D26" s="607"/>
      <c r="E26" s="196">
        <v>2.84</v>
      </c>
      <c r="F26" s="196">
        <v>2.36</v>
      </c>
      <c r="G26" s="240">
        <f t="shared" si="0"/>
        <v>-0.48</v>
      </c>
      <c r="H26" s="608"/>
      <c r="I26" s="609"/>
      <c r="J26" s="609"/>
      <c r="K26" s="609"/>
      <c r="L26" s="610"/>
      <c r="M26" s="338"/>
      <c r="N26" s="339"/>
      <c r="O26" s="161" t="s">
        <v>68</v>
      </c>
    </row>
    <row r="27" spans="1:19" ht="78.599999999999994" customHeight="1" thickBot="1">
      <c r="A27" s="340" t="s">
        <v>69</v>
      </c>
      <c r="B27" s="605" t="str">
        <f t="shared" si="1"/>
        <v>★</v>
      </c>
      <c r="C27" s="606"/>
      <c r="D27" s="607"/>
      <c r="E27" s="196">
        <v>2.09</v>
      </c>
      <c r="F27" s="196">
        <v>1.62</v>
      </c>
      <c r="G27" s="240">
        <f t="shared" si="0"/>
        <v>-0.46999999999999975</v>
      </c>
      <c r="H27" s="608"/>
      <c r="I27" s="609"/>
      <c r="J27" s="609"/>
      <c r="K27" s="609"/>
      <c r="L27" s="610"/>
      <c r="M27" s="338"/>
      <c r="N27" s="342"/>
      <c r="O27" s="161" t="s">
        <v>69</v>
      </c>
    </row>
    <row r="28" spans="1:19" ht="87" customHeight="1" thickBot="1">
      <c r="A28" s="340" t="s">
        <v>70</v>
      </c>
      <c r="B28" s="605" t="str">
        <f t="shared" si="1"/>
        <v>☆</v>
      </c>
      <c r="C28" s="606"/>
      <c r="D28" s="607"/>
      <c r="E28" s="78">
        <v>3.68</v>
      </c>
      <c r="F28" s="78">
        <v>4.79</v>
      </c>
      <c r="G28" s="240">
        <f t="shared" si="0"/>
        <v>1.1099999999999999</v>
      </c>
      <c r="H28" s="608"/>
      <c r="I28" s="609"/>
      <c r="J28" s="609"/>
      <c r="K28" s="609"/>
      <c r="L28" s="610"/>
      <c r="M28" s="338"/>
      <c r="N28" s="339"/>
      <c r="O28" s="161" t="s">
        <v>70</v>
      </c>
    </row>
    <row r="29" spans="1:19" ht="81" customHeight="1" thickBot="1">
      <c r="A29" s="340" t="s">
        <v>71</v>
      </c>
      <c r="B29" s="605" t="str">
        <f t="shared" si="1"/>
        <v>★</v>
      </c>
      <c r="C29" s="606"/>
      <c r="D29" s="607"/>
      <c r="E29" s="196">
        <v>2.71</v>
      </c>
      <c r="F29" s="196">
        <v>2.06</v>
      </c>
      <c r="G29" s="240">
        <f t="shared" si="0"/>
        <v>-0.64999999999999991</v>
      </c>
      <c r="H29" s="608"/>
      <c r="I29" s="609"/>
      <c r="J29" s="609"/>
      <c r="K29" s="609"/>
      <c r="L29" s="610"/>
      <c r="M29" s="338"/>
      <c r="N29" s="339"/>
      <c r="O29" s="161" t="s">
        <v>71</v>
      </c>
    </row>
    <row r="30" spans="1:19" ht="73.5" customHeight="1" thickBot="1">
      <c r="A30" s="340" t="s">
        <v>72</v>
      </c>
      <c r="B30" s="605" t="str">
        <f t="shared" si="1"/>
        <v>☆</v>
      </c>
      <c r="C30" s="606"/>
      <c r="D30" s="607"/>
      <c r="E30" s="196">
        <v>2.11</v>
      </c>
      <c r="F30" s="196">
        <v>2.15</v>
      </c>
      <c r="G30" s="240">
        <f t="shared" si="0"/>
        <v>4.0000000000000036E-2</v>
      </c>
      <c r="H30" s="608"/>
      <c r="I30" s="609"/>
      <c r="J30" s="609"/>
      <c r="K30" s="609"/>
      <c r="L30" s="610"/>
      <c r="M30" s="298"/>
      <c r="N30" s="339"/>
      <c r="O30" s="161" t="s">
        <v>72</v>
      </c>
    </row>
    <row r="31" spans="1:19" ht="75.75" customHeight="1" thickBot="1">
      <c r="A31" s="340" t="s">
        <v>73</v>
      </c>
      <c r="B31" s="605" t="str">
        <f t="shared" si="1"/>
        <v>★</v>
      </c>
      <c r="C31" s="606"/>
      <c r="D31" s="607"/>
      <c r="E31" s="196">
        <v>1.69</v>
      </c>
      <c r="F31" s="196">
        <v>1.04</v>
      </c>
      <c r="G31" s="240">
        <f t="shared" si="0"/>
        <v>-0.64999999999999991</v>
      </c>
      <c r="H31" s="608"/>
      <c r="I31" s="609"/>
      <c r="J31" s="609"/>
      <c r="K31" s="609"/>
      <c r="L31" s="610"/>
      <c r="M31" s="338"/>
      <c r="N31" s="339"/>
      <c r="O31" s="161" t="s">
        <v>73</v>
      </c>
    </row>
    <row r="32" spans="1:19" ht="75" customHeight="1" thickBot="1">
      <c r="A32" s="343" t="s">
        <v>74</v>
      </c>
      <c r="B32" s="605" t="str">
        <f t="shared" si="1"/>
        <v>★</v>
      </c>
      <c r="C32" s="606"/>
      <c r="D32" s="607"/>
      <c r="E32" s="78">
        <v>4.0199999999999996</v>
      </c>
      <c r="F32" s="78">
        <v>3.47</v>
      </c>
      <c r="G32" s="240">
        <f t="shared" si="0"/>
        <v>-0.54999999999999938</v>
      </c>
      <c r="H32" s="608"/>
      <c r="I32" s="609"/>
      <c r="J32" s="609"/>
      <c r="K32" s="609"/>
      <c r="L32" s="610"/>
      <c r="M32" s="338"/>
      <c r="N32" s="344"/>
      <c r="O32" s="161" t="s">
        <v>74</v>
      </c>
    </row>
    <row r="33" spans="1:16" ht="74.400000000000006" customHeight="1" thickBot="1">
      <c r="A33" s="345" t="s">
        <v>75</v>
      </c>
      <c r="B33" s="605" t="str">
        <f t="shared" si="1"/>
        <v>★</v>
      </c>
      <c r="C33" s="606"/>
      <c r="D33" s="607"/>
      <c r="E33" s="78">
        <v>3.95</v>
      </c>
      <c r="F33" s="78">
        <v>3.62</v>
      </c>
      <c r="G33" s="240">
        <f t="shared" si="0"/>
        <v>-0.33000000000000007</v>
      </c>
      <c r="H33" s="608"/>
      <c r="I33" s="609"/>
      <c r="J33" s="609"/>
      <c r="K33" s="609"/>
      <c r="L33" s="610"/>
      <c r="M33" s="338"/>
      <c r="N33" s="339"/>
      <c r="O33" s="161" t="s">
        <v>75</v>
      </c>
    </row>
    <row r="34" spans="1:16" ht="93" customHeight="1" thickBot="1">
      <c r="A34" s="131" t="s">
        <v>76</v>
      </c>
      <c r="B34" s="605" t="str">
        <f t="shared" si="1"/>
        <v>☆</v>
      </c>
      <c r="C34" s="606"/>
      <c r="D34" s="607"/>
      <c r="E34" s="78">
        <v>3.33</v>
      </c>
      <c r="F34" s="78">
        <v>3.8</v>
      </c>
      <c r="G34" s="240">
        <f t="shared" si="0"/>
        <v>0.46999999999999975</v>
      </c>
      <c r="H34" s="625"/>
      <c r="I34" s="626"/>
      <c r="J34" s="626"/>
      <c r="K34" s="626"/>
      <c r="L34" s="627"/>
      <c r="M34" s="300"/>
      <c r="N34" s="346"/>
      <c r="O34" s="161" t="s">
        <v>76</v>
      </c>
    </row>
    <row r="35" spans="1:16" ht="78.599999999999994" customHeight="1" thickBot="1">
      <c r="A35" s="347" t="s">
        <v>77</v>
      </c>
      <c r="B35" s="605" t="str">
        <f t="shared" si="1"/>
        <v>★</v>
      </c>
      <c r="C35" s="606"/>
      <c r="D35" s="607"/>
      <c r="E35" s="196">
        <v>2.94</v>
      </c>
      <c r="F35" s="196">
        <v>2.91</v>
      </c>
      <c r="G35" s="240">
        <f t="shared" si="0"/>
        <v>-2.9999999999999805E-2</v>
      </c>
      <c r="H35" s="625"/>
      <c r="I35" s="626"/>
      <c r="J35" s="626"/>
      <c r="K35" s="626"/>
      <c r="L35" s="627"/>
      <c r="M35" s="348"/>
      <c r="N35" s="349"/>
      <c r="O35" s="161" t="s">
        <v>77</v>
      </c>
    </row>
    <row r="36" spans="1:16" ht="92.4" customHeight="1" thickBot="1">
      <c r="A36" s="350" t="s">
        <v>78</v>
      </c>
      <c r="B36" s="605" t="str">
        <f t="shared" si="1"/>
        <v>★</v>
      </c>
      <c r="C36" s="606"/>
      <c r="D36" s="607"/>
      <c r="E36" s="196">
        <v>2.58</v>
      </c>
      <c r="F36" s="196">
        <v>2.5299999999999998</v>
      </c>
      <c r="G36" s="240">
        <f t="shared" si="0"/>
        <v>-5.0000000000000266E-2</v>
      </c>
      <c r="H36" s="608"/>
      <c r="I36" s="609"/>
      <c r="J36" s="609"/>
      <c r="K36" s="609"/>
      <c r="L36" s="610"/>
      <c r="M36" s="348"/>
      <c r="N36" s="342"/>
      <c r="O36" s="161" t="s">
        <v>78</v>
      </c>
    </row>
    <row r="37" spans="1:16" ht="87.75" customHeight="1" thickBot="1">
      <c r="A37" s="340" t="s">
        <v>79</v>
      </c>
      <c r="B37" s="605" t="str">
        <f t="shared" si="1"/>
        <v>☆</v>
      </c>
      <c r="C37" s="606"/>
      <c r="D37" s="607"/>
      <c r="E37" s="196">
        <v>2.85</v>
      </c>
      <c r="F37" s="196">
        <v>2.93</v>
      </c>
      <c r="G37" s="240">
        <f t="shared" si="0"/>
        <v>8.0000000000000071E-2</v>
      </c>
      <c r="H37" s="608"/>
      <c r="I37" s="609"/>
      <c r="J37" s="609"/>
      <c r="K37" s="609"/>
      <c r="L37" s="610"/>
      <c r="M37" s="338"/>
      <c r="N37" s="339"/>
      <c r="O37" s="161" t="s">
        <v>79</v>
      </c>
    </row>
    <row r="38" spans="1:16" ht="75.75" customHeight="1" thickBot="1">
      <c r="A38" s="340" t="s">
        <v>80</v>
      </c>
      <c r="B38" s="605" t="str">
        <f t="shared" si="1"/>
        <v>☆</v>
      </c>
      <c r="C38" s="606"/>
      <c r="D38" s="607"/>
      <c r="E38" s="196">
        <v>2.69</v>
      </c>
      <c r="F38" s="196">
        <v>2.93</v>
      </c>
      <c r="G38" s="240">
        <f t="shared" si="0"/>
        <v>0.24000000000000021</v>
      </c>
      <c r="H38" s="608"/>
      <c r="I38" s="609"/>
      <c r="J38" s="609"/>
      <c r="K38" s="609"/>
      <c r="L38" s="610"/>
      <c r="M38" s="338"/>
      <c r="N38" s="339"/>
      <c r="O38" s="161" t="s">
        <v>80</v>
      </c>
    </row>
    <row r="39" spans="1:16" ht="78.599999999999994" customHeight="1" thickBot="1">
      <c r="A39" s="340" t="s">
        <v>81</v>
      </c>
      <c r="B39" s="605" t="str">
        <f t="shared" si="1"/>
        <v>☆</v>
      </c>
      <c r="C39" s="606"/>
      <c r="D39" s="607"/>
      <c r="E39" s="78">
        <v>3.52</v>
      </c>
      <c r="F39" s="78">
        <v>4.41</v>
      </c>
      <c r="G39" s="240">
        <f t="shared" si="0"/>
        <v>0.89000000000000012</v>
      </c>
      <c r="H39" s="608"/>
      <c r="I39" s="609"/>
      <c r="J39" s="609"/>
      <c r="K39" s="609"/>
      <c r="L39" s="610"/>
      <c r="M39" s="348"/>
      <c r="N39" s="342"/>
      <c r="O39" s="161" t="s">
        <v>81</v>
      </c>
    </row>
    <row r="40" spans="1:16" ht="78.75" customHeight="1" thickBot="1">
      <c r="A40" s="340" t="s">
        <v>82</v>
      </c>
      <c r="B40" s="605" t="str">
        <f t="shared" si="1"/>
        <v>☆</v>
      </c>
      <c r="C40" s="606"/>
      <c r="D40" s="607"/>
      <c r="E40" s="78">
        <v>4.4800000000000004</v>
      </c>
      <c r="F40" s="78">
        <v>5.44</v>
      </c>
      <c r="G40" s="240">
        <f t="shared" si="0"/>
        <v>0.96</v>
      </c>
      <c r="H40" s="608"/>
      <c r="I40" s="609"/>
      <c r="J40" s="609"/>
      <c r="K40" s="609"/>
      <c r="L40" s="610"/>
      <c r="M40" s="338"/>
      <c r="N40" s="339"/>
      <c r="O40" s="161" t="s">
        <v>82</v>
      </c>
    </row>
    <row r="41" spans="1:16" ht="66" customHeight="1" thickBot="1">
      <c r="A41" s="340" t="s">
        <v>83</v>
      </c>
      <c r="B41" s="605" t="str">
        <f t="shared" si="1"/>
        <v>☆</v>
      </c>
      <c r="C41" s="606"/>
      <c r="D41" s="607"/>
      <c r="E41" s="196">
        <v>2.79</v>
      </c>
      <c r="F41" s="78">
        <v>3.04</v>
      </c>
      <c r="G41" s="240">
        <f t="shared" si="0"/>
        <v>0.25</v>
      </c>
      <c r="H41" s="204"/>
      <c r="I41" s="211"/>
      <c r="J41" s="211"/>
      <c r="K41" s="213"/>
      <c r="L41" s="213"/>
      <c r="M41" s="338"/>
      <c r="N41" s="339"/>
      <c r="O41" s="161" t="s">
        <v>83</v>
      </c>
    </row>
    <row r="42" spans="1:16" ht="77.25" customHeight="1" thickBot="1">
      <c r="A42" s="340" t="s">
        <v>84</v>
      </c>
      <c r="B42" s="605" t="str">
        <f t="shared" si="1"/>
        <v>★</v>
      </c>
      <c r="C42" s="606"/>
      <c r="D42" s="607"/>
      <c r="E42" s="196">
        <v>2.33</v>
      </c>
      <c r="F42" s="196">
        <v>2.31</v>
      </c>
      <c r="G42" s="240">
        <f t="shared" si="0"/>
        <v>-2.0000000000000018E-2</v>
      </c>
      <c r="H42" s="608"/>
      <c r="I42" s="609"/>
      <c r="J42" s="609"/>
      <c r="K42" s="609"/>
      <c r="L42" s="610"/>
      <c r="M42" s="348"/>
      <c r="N42" s="339"/>
      <c r="O42" s="161" t="s">
        <v>84</v>
      </c>
      <c r="P42" s="39" t="s">
        <v>42</v>
      </c>
    </row>
    <row r="43" spans="1:16" ht="93" customHeight="1" thickBot="1">
      <c r="A43" s="340" t="s">
        <v>85</v>
      </c>
      <c r="B43" s="605" t="str">
        <f t="shared" si="1"/>
        <v>☆</v>
      </c>
      <c r="C43" s="606"/>
      <c r="D43" s="607"/>
      <c r="E43" s="196">
        <v>1.34</v>
      </c>
      <c r="F43" s="196">
        <v>1.62</v>
      </c>
      <c r="G43" s="240">
        <f t="shared" si="0"/>
        <v>0.28000000000000003</v>
      </c>
      <c r="H43" s="608"/>
      <c r="I43" s="609"/>
      <c r="J43" s="609"/>
      <c r="K43" s="609"/>
      <c r="L43" s="610"/>
      <c r="M43" s="267"/>
      <c r="N43" s="339"/>
      <c r="O43" s="161" t="s">
        <v>85</v>
      </c>
    </row>
    <row r="44" spans="1:16" ht="77.25" customHeight="1" thickBot="1">
      <c r="A44" s="351" t="s">
        <v>86</v>
      </c>
      <c r="B44" s="605" t="str">
        <f t="shared" si="1"/>
        <v>★</v>
      </c>
      <c r="C44" s="606"/>
      <c r="D44" s="607"/>
      <c r="E44" s="196">
        <v>2.64</v>
      </c>
      <c r="F44" s="196">
        <v>1.93</v>
      </c>
      <c r="G44" s="240">
        <f t="shared" si="0"/>
        <v>-0.71000000000000019</v>
      </c>
      <c r="H44" s="628"/>
      <c r="I44" s="629"/>
      <c r="J44" s="629"/>
      <c r="K44" s="629"/>
      <c r="L44" s="629"/>
      <c r="M44" s="352"/>
      <c r="N44" s="353"/>
      <c r="O44" s="39"/>
    </row>
    <row r="45" spans="1:16" ht="81.75" customHeight="1" thickBot="1">
      <c r="A45" s="340" t="s">
        <v>87</v>
      </c>
      <c r="B45" s="605" t="str">
        <f t="shared" si="1"/>
        <v>★</v>
      </c>
      <c r="C45" s="606"/>
      <c r="D45" s="607"/>
      <c r="E45" s="196">
        <v>2.2000000000000002</v>
      </c>
      <c r="F45" s="196">
        <v>2.02</v>
      </c>
      <c r="G45" s="240">
        <f t="shared" si="0"/>
        <v>-0.18000000000000016</v>
      </c>
      <c r="H45" s="630"/>
      <c r="I45" s="631"/>
      <c r="J45" s="631"/>
      <c r="K45" s="631"/>
      <c r="L45" s="632"/>
      <c r="M45" s="338"/>
      <c r="N45" s="344"/>
      <c r="O45" s="161" t="s">
        <v>87</v>
      </c>
    </row>
    <row r="46" spans="1:16" ht="81" customHeight="1" thickBot="1">
      <c r="A46" s="340" t="s">
        <v>88</v>
      </c>
      <c r="B46" s="605" t="str">
        <f t="shared" si="1"/>
        <v>★</v>
      </c>
      <c r="C46" s="606"/>
      <c r="D46" s="607"/>
      <c r="E46" s="78">
        <v>3.29</v>
      </c>
      <c r="F46" s="196">
        <v>2.8</v>
      </c>
      <c r="G46" s="240">
        <f t="shared" si="0"/>
        <v>-0.49000000000000021</v>
      </c>
      <c r="H46" s="608"/>
      <c r="I46" s="609"/>
      <c r="J46" s="609"/>
      <c r="K46" s="609"/>
      <c r="L46" s="610"/>
      <c r="M46" s="338"/>
      <c r="N46" s="339"/>
      <c r="O46" s="161" t="s">
        <v>88</v>
      </c>
    </row>
    <row r="47" spans="1:16" ht="88.2" customHeight="1" thickBot="1">
      <c r="A47" s="340" t="s">
        <v>89</v>
      </c>
      <c r="B47" s="605" t="str">
        <f t="shared" si="1"/>
        <v>★</v>
      </c>
      <c r="C47" s="606"/>
      <c r="D47" s="607"/>
      <c r="E47" s="196">
        <v>2.44</v>
      </c>
      <c r="F47" s="196">
        <v>2.0299999999999998</v>
      </c>
      <c r="G47" s="240">
        <f t="shared" si="0"/>
        <v>-0.41000000000000014</v>
      </c>
      <c r="H47" s="608"/>
      <c r="I47" s="609"/>
      <c r="J47" s="609"/>
      <c r="K47" s="609"/>
      <c r="L47" s="610"/>
      <c r="M47" s="338"/>
      <c r="N47" s="339"/>
      <c r="O47" s="161" t="s">
        <v>89</v>
      </c>
    </row>
    <row r="48" spans="1:16" ht="78.75" customHeight="1" thickBot="1">
      <c r="A48" s="340" t="s">
        <v>90</v>
      </c>
      <c r="B48" s="605" t="str">
        <f t="shared" si="1"/>
        <v>★</v>
      </c>
      <c r="C48" s="606"/>
      <c r="D48" s="607"/>
      <c r="E48" s="196">
        <v>2.37</v>
      </c>
      <c r="F48" s="196">
        <v>2.29</v>
      </c>
      <c r="G48" s="240">
        <f t="shared" si="0"/>
        <v>-8.0000000000000071E-2</v>
      </c>
      <c r="H48" s="633"/>
      <c r="I48" s="634"/>
      <c r="J48" s="634"/>
      <c r="K48" s="634"/>
      <c r="L48" s="635"/>
      <c r="M48" s="338"/>
      <c r="N48" s="339"/>
      <c r="O48" s="161" t="s">
        <v>90</v>
      </c>
    </row>
    <row r="49" spans="1:15" ht="74.25" customHeight="1" thickBot="1">
      <c r="A49" s="340" t="s">
        <v>91</v>
      </c>
      <c r="B49" s="605" t="str">
        <f t="shared" si="1"/>
        <v>☆</v>
      </c>
      <c r="C49" s="606"/>
      <c r="D49" s="607"/>
      <c r="E49" s="78">
        <v>3.14</v>
      </c>
      <c r="F49" s="78">
        <v>3.15</v>
      </c>
      <c r="G49" s="240">
        <f t="shared" si="0"/>
        <v>9.9999999999997868E-3</v>
      </c>
      <c r="H49" s="608"/>
      <c r="I49" s="609"/>
      <c r="J49" s="609"/>
      <c r="K49" s="609"/>
      <c r="L49" s="610"/>
      <c r="M49" s="338"/>
      <c r="N49" s="339"/>
      <c r="O49" s="161" t="s">
        <v>91</v>
      </c>
    </row>
    <row r="50" spans="1:15" ht="73.2" customHeight="1" thickBot="1">
      <c r="A50" s="340" t="s">
        <v>92</v>
      </c>
      <c r="B50" s="605" t="str">
        <f t="shared" si="1"/>
        <v>☆</v>
      </c>
      <c r="C50" s="606"/>
      <c r="D50" s="607"/>
      <c r="E50" s="78">
        <v>3.58</v>
      </c>
      <c r="F50" s="78">
        <v>3.71</v>
      </c>
      <c r="G50" s="240">
        <f t="shared" si="0"/>
        <v>0.12999999999999989</v>
      </c>
      <c r="H50" s="633"/>
      <c r="I50" s="634"/>
      <c r="J50" s="634"/>
      <c r="K50" s="634"/>
      <c r="L50" s="635"/>
      <c r="M50" s="338"/>
      <c r="N50" s="354"/>
      <c r="O50" s="161" t="s">
        <v>92</v>
      </c>
    </row>
    <row r="51" spans="1:15" ht="73.5" customHeight="1" thickBot="1">
      <c r="A51" s="340" t="s">
        <v>93</v>
      </c>
      <c r="B51" s="605" t="str">
        <f t="shared" si="1"/>
        <v>☆</v>
      </c>
      <c r="C51" s="606"/>
      <c r="D51" s="607"/>
      <c r="E51" s="196">
        <v>2.3199999999999998</v>
      </c>
      <c r="F51" s="196">
        <v>2.88</v>
      </c>
      <c r="G51" s="240">
        <f t="shared" si="0"/>
        <v>0.56000000000000005</v>
      </c>
      <c r="H51" s="608"/>
      <c r="I51" s="609"/>
      <c r="J51" s="609"/>
      <c r="K51" s="609"/>
      <c r="L51" s="610"/>
      <c r="M51" s="338"/>
      <c r="N51" s="339"/>
      <c r="O51" s="161" t="s">
        <v>93</v>
      </c>
    </row>
    <row r="52" spans="1:15" ht="91.95" customHeight="1" thickBot="1">
      <c r="A52" s="340" t="s">
        <v>94</v>
      </c>
      <c r="B52" s="605" t="str">
        <f t="shared" si="1"/>
        <v>★</v>
      </c>
      <c r="C52" s="606"/>
      <c r="D52" s="607"/>
      <c r="E52" s="196">
        <v>2.63</v>
      </c>
      <c r="F52" s="196">
        <v>2.37</v>
      </c>
      <c r="G52" s="240">
        <f t="shared" si="0"/>
        <v>-0.25999999999999979</v>
      </c>
      <c r="H52" s="608"/>
      <c r="I52" s="609"/>
      <c r="J52" s="609"/>
      <c r="K52" s="609"/>
      <c r="L52" s="610"/>
      <c r="M52" s="338"/>
      <c r="N52" s="339"/>
      <c r="O52" s="161" t="s">
        <v>94</v>
      </c>
    </row>
    <row r="53" spans="1:15" ht="77.25" customHeight="1" thickBot="1">
      <c r="A53" s="340" t="s">
        <v>95</v>
      </c>
      <c r="B53" s="605" t="str">
        <f t="shared" si="1"/>
        <v>☆</v>
      </c>
      <c r="C53" s="606"/>
      <c r="D53" s="607"/>
      <c r="E53" s="196">
        <v>2.84</v>
      </c>
      <c r="F53" s="78">
        <v>3.21</v>
      </c>
      <c r="G53" s="240">
        <f t="shared" si="0"/>
        <v>0.37000000000000011</v>
      </c>
      <c r="H53" s="608"/>
      <c r="I53" s="609"/>
      <c r="J53" s="609"/>
      <c r="K53" s="609"/>
      <c r="L53" s="610"/>
      <c r="M53" s="301"/>
      <c r="N53" s="339"/>
      <c r="O53" s="161" t="s">
        <v>95</v>
      </c>
    </row>
    <row r="54" spans="1:15" ht="78" customHeight="1" thickBot="1">
      <c r="A54" s="340" t="s">
        <v>96</v>
      </c>
      <c r="B54" s="605" t="str">
        <f t="shared" si="1"/>
        <v>★</v>
      </c>
      <c r="C54" s="606"/>
      <c r="D54" s="607"/>
      <c r="E54" s="78">
        <v>3.22</v>
      </c>
      <c r="F54" s="196">
        <v>2.39</v>
      </c>
      <c r="G54" s="240">
        <f t="shared" si="0"/>
        <v>-0.83000000000000007</v>
      </c>
      <c r="H54" s="608"/>
      <c r="I54" s="609"/>
      <c r="J54" s="609"/>
      <c r="K54" s="609"/>
      <c r="L54" s="610"/>
      <c r="M54" s="338"/>
      <c r="N54" s="339"/>
      <c r="O54" s="161" t="s">
        <v>96</v>
      </c>
    </row>
    <row r="55" spans="1:15" ht="69" customHeight="1" thickBot="1">
      <c r="A55" s="340" t="s">
        <v>97</v>
      </c>
      <c r="B55" s="605" t="str">
        <f t="shared" si="1"/>
        <v>☆</v>
      </c>
      <c r="C55" s="606"/>
      <c r="D55" s="607"/>
      <c r="E55" s="196">
        <v>2.44</v>
      </c>
      <c r="F55" s="196">
        <v>2.89</v>
      </c>
      <c r="G55" s="240">
        <f t="shared" si="0"/>
        <v>0.45000000000000018</v>
      </c>
      <c r="H55" s="608"/>
      <c r="I55" s="609"/>
      <c r="J55" s="609"/>
      <c r="K55" s="609"/>
      <c r="L55" s="610"/>
      <c r="M55" s="338"/>
      <c r="N55" s="339"/>
      <c r="O55" s="161" t="s">
        <v>97</v>
      </c>
    </row>
    <row r="56" spans="1:15" ht="69" customHeight="1" thickBot="1">
      <c r="A56" s="340" t="s">
        <v>98</v>
      </c>
      <c r="B56" s="605" t="str">
        <f t="shared" si="1"/>
        <v>★</v>
      </c>
      <c r="C56" s="606"/>
      <c r="D56" s="607"/>
      <c r="E56" s="78">
        <v>3.6</v>
      </c>
      <c r="F56" s="196">
        <v>2.63</v>
      </c>
      <c r="G56" s="240">
        <f t="shared" si="0"/>
        <v>-0.9700000000000002</v>
      </c>
      <c r="H56" s="608"/>
      <c r="I56" s="609"/>
      <c r="J56" s="609"/>
      <c r="K56" s="609"/>
      <c r="L56" s="610"/>
      <c r="M56" s="338"/>
      <c r="N56" s="339"/>
      <c r="O56" s="161" t="s">
        <v>98</v>
      </c>
    </row>
    <row r="57" spans="1:15" ht="63.75" customHeight="1" thickBot="1">
      <c r="A57" s="340" t="s">
        <v>99</v>
      </c>
      <c r="B57" s="605" t="str">
        <f t="shared" si="1"/>
        <v>★</v>
      </c>
      <c r="C57" s="606"/>
      <c r="D57" s="607"/>
      <c r="E57" s="196">
        <v>2.5299999999999998</v>
      </c>
      <c r="F57" s="196">
        <v>2.4</v>
      </c>
      <c r="G57" s="240">
        <f t="shared" si="0"/>
        <v>-0.12999999999999989</v>
      </c>
      <c r="H57" s="633"/>
      <c r="I57" s="634"/>
      <c r="J57" s="634"/>
      <c r="K57" s="634"/>
      <c r="L57" s="635"/>
      <c r="M57" s="338"/>
      <c r="N57" s="339"/>
      <c r="O57" s="161" t="s">
        <v>99</v>
      </c>
    </row>
    <row r="58" spans="1:15" ht="69.75" customHeight="1" thickBot="1">
      <c r="A58" s="340" t="s">
        <v>100</v>
      </c>
      <c r="B58" s="605" t="str">
        <f t="shared" si="1"/>
        <v>★</v>
      </c>
      <c r="C58" s="606"/>
      <c r="D58" s="607"/>
      <c r="E58" s="196">
        <v>2.52</v>
      </c>
      <c r="F58" s="196">
        <v>2.2599999999999998</v>
      </c>
      <c r="G58" s="240">
        <f t="shared" si="0"/>
        <v>-0.26000000000000023</v>
      </c>
      <c r="H58" s="608"/>
      <c r="I58" s="609"/>
      <c r="J58" s="609"/>
      <c r="K58" s="609"/>
      <c r="L58" s="610"/>
      <c r="M58" s="338"/>
      <c r="N58" s="339"/>
      <c r="O58" s="161" t="s">
        <v>100</v>
      </c>
    </row>
    <row r="59" spans="1:15" ht="76.2" customHeight="1" thickBot="1">
      <c r="A59" s="340" t="s">
        <v>101</v>
      </c>
      <c r="B59" s="605" t="b">
        <f t="shared" si="1"/>
        <v>0</v>
      </c>
      <c r="C59" s="606"/>
      <c r="D59" s="607"/>
      <c r="E59" s="78">
        <v>3.32</v>
      </c>
      <c r="F59" s="78">
        <v>3.32</v>
      </c>
      <c r="G59" s="240">
        <f t="shared" si="0"/>
        <v>0</v>
      </c>
      <c r="H59" s="608"/>
      <c r="I59" s="609"/>
      <c r="J59" s="609"/>
      <c r="K59" s="609"/>
      <c r="L59" s="610"/>
      <c r="M59" s="338"/>
      <c r="N59" s="339"/>
      <c r="O59" s="161" t="s">
        <v>101</v>
      </c>
    </row>
    <row r="60" spans="1:15" ht="73.95" customHeight="1" thickBot="1">
      <c r="A60" s="340" t="s">
        <v>102</v>
      </c>
      <c r="B60" s="605" t="str">
        <f t="shared" si="1"/>
        <v>★</v>
      </c>
      <c r="C60" s="606"/>
      <c r="D60" s="607"/>
      <c r="E60" s="78">
        <v>3.84</v>
      </c>
      <c r="F60" s="78">
        <v>3.65</v>
      </c>
      <c r="G60" s="240">
        <f t="shared" si="0"/>
        <v>-0.18999999999999995</v>
      </c>
      <c r="H60" s="608"/>
      <c r="I60" s="609"/>
      <c r="J60" s="609"/>
      <c r="K60" s="609"/>
      <c r="L60" s="610"/>
      <c r="M60" s="338"/>
      <c r="N60" s="339"/>
      <c r="O60" s="161" t="s">
        <v>102</v>
      </c>
    </row>
    <row r="61" spans="1:15" ht="81" customHeight="1" thickBot="1">
      <c r="A61" s="340" t="s">
        <v>103</v>
      </c>
      <c r="B61" s="605" t="str">
        <f t="shared" si="1"/>
        <v>☆</v>
      </c>
      <c r="C61" s="606"/>
      <c r="D61" s="607"/>
      <c r="E61" s="196">
        <v>1.96</v>
      </c>
      <c r="F61" s="196">
        <v>2.52</v>
      </c>
      <c r="G61" s="240">
        <f t="shared" si="0"/>
        <v>0.56000000000000005</v>
      </c>
      <c r="H61" s="608"/>
      <c r="I61" s="609"/>
      <c r="J61" s="609"/>
      <c r="K61" s="609"/>
      <c r="L61" s="610"/>
      <c r="M61" s="338"/>
      <c r="N61" s="339"/>
      <c r="O61" s="161" t="s">
        <v>103</v>
      </c>
    </row>
    <row r="62" spans="1:15" ht="78.599999999999994" customHeight="1" thickBot="1">
      <c r="A62" s="340" t="s">
        <v>104</v>
      </c>
      <c r="B62" s="605" t="str">
        <f t="shared" si="1"/>
        <v>☆</v>
      </c>
      <c r="C62" s="606"/>
      <c r="D62" s="607"/>
      <c r="E62" s="78">
        <v>3.44</v>
      </c>
      <c r="F62" s="78">
        <v>3.64</v>
      </c>
      <c r="G62" s="240">
        <f t="shared" si="0"/>
        <v>0.20000000000000018</v>
      </c>
      <c r="H62" s="679" t="s">
        <v>225</v>
      </c>
      <c r="I62" s="620"/>
      <c r="J62" s="620"/>
      <c r="K62" s="620"/>
      <c r="L62" s="621"/>
      <c r="M62" s="355" t="s">
        <v>226</v>
      </c>
      <c r="N62" s="356">
        <v>45506</v>
      </c>
      <c r="O62" s="161" t="s">
        <v>104</v>
      </c>
    </row>
    <row r="63" spans="1:15" ht="87" customHeight="1" thickBot="1">
      <c r="A63" s="340" t="s">
        <v>105</v>
      </c>
      <c r="B63" s="605" t="str">
        <f t="shared" si="1"/>
        <v>★</v>
      </c>
      <c r="C63" s="606"/>
      <c r="D63" s="607"/>
      <c r="E63" s="196">
        <v>1.43</v>
      </c>
      <c r="F63" s="196">
        <v>1.17</v>
      </c>
      <c r="G63" s="240">
        <f t="shared" si="0"/>
        <v>-0.26</v>
      </c>
      <c r="H63" s="608"/>
      <c r="I63" s="609"/>
      <c r="J63" s="609"/>
      <c r="K63" s="609"/>
      <c r="L63" s="610"/>
      <c r="M63" s="267"/>
      <c r="N63" s="339"/>
      <c r="O63" s="161" t="s">
        <v>105</v>
      </c>
    </row>
    <row r="64" spans="1:15" ht="73.2" customHeight="1" thickBot="1">
      <c r="A64" s="340" t="s">
        <v>106</v>
      </c>
      <c r="B64" s="605" t="str">
        <f t="shared" si="1"/>
        <v>☆</v>
      </c>
      <c r="C64" s="606"/>
      <c r="D64" s="607"/>
      <c r="E64" s="196">
        <v>0.88</v>
      </c>
      <c r="F64" s="196">
        <v>0.95</v>
      </c>
      <c r="G64" s="240">
        <f t="shared" si="0"/>
        <v>6.9999999999999951E-2</v>
      </c>
      <c r="H64" s="676"/>
      <c r="I64" s="677"/>
      <c r="J64" s="677"/>
      <c r="K64" s="677"/>
      <c r="L64" s="678"/>
      <c r="M64" s="338"/>
      <c r="N64" s="339"/>
      <c r="O64" s="161" t="s">
        <v>106</v>
      </c>
    </row>
    <row r="65" spans="1:18" ht="80.25" customHeight="1" thickBot="1">
      <c r="A65" s="340" t="s">
        <v>107</v>
      </c>
      <c r="B65" s="605" t="str">
        <f t="shared" si="1"/>
        <v>☆</v>
      </c>
      <c r="C65" s="606"/>
      <c r="D65" s="607"/>
      <c r="E65" s="78">
        <v>3.78</v>
      </c>
      <c r="F65" s="78">
        <v>4.66</v>
      </c>
      <c r="G65" s="240">
        <f t="shared" si="0"/>
        <v>0.88000000000000034</v>
      </c>
      <c r="H65" s="633"/>
      <c r="I65" s="634"/>
      <c r="J65" s="634"/>
      <c r="K65" s="634"/>
      <c r="L65" s="635"/>
      <c r="M65" s="263"/>
      <c r="N65" s="339"/>
      <c r="O65" s="161" t="s">
        <v>107</v>
      </c>
    </row>
    <row r="66" spans="1:18" ht="88.5" customHeight="1" thickBot="1">
      <c r="A66" s="340" t="s">
        <v>108</v>
      </c>
      <c r="B66" s="605" t="str">
        <f t="shared" si="1"/>
        <v>★</v>
      </c>
      <c r="C66" s="606"/>
      <c r="D66" s="607"/>
      <c r="E66" s="238">
        <v>8.14</v>
      </c>
      <c r="F66" s="238">
        <v>7.81</v>
      </c>
      <c r="G66" s="240">
        <f t="shared" si="0"/>
        <v>-0.33000000000000096</v>
      </c>
      <c r="H66" s="633"/>
      <c r="I66" s="634"/>
      <c r="J66" s="634"/>
      <c r="K66" s="634"/>
      <c r="L66" s="635"/>
      <c r="M66" s="338"/>
      <c r="N66" s="339"/>
      <c r="O66" s="161" t="s">
        <v>108</v>
      </c>
    </row>
    <row r="67" spans="1:18" ht="78.75" customHeight="1" thickBot="1">
      <c r="A67" s="340" t="s">
        <v>109</v>
      </c>
      <c r="B67" s="605" t="str">
        <f t="shared" si="1"/>
        <v>★</v>
      </c>
      <c r="C67" s="606"/>
      <c r="D67" s="607"/>
      <c r="E67" s="78">
        <v>3.67</v>
      </c>
      <c r="F67" s="78">
        <v>3.42</v>
      </c>
      <c r="G67" s="240">
        <f t="shared" si="0"/>
        <v>-0.25</v>
      </c>
      <c r="H67" s="608"/>
      <c r="I67" s="609"/>
      <c r="J67" s="609"/>
      <c r="K67" s="609"/>
      <c r="L67" s="610"/>
      <c r="M67" s="338"/>
      <c r="N67" s="339"/>
      <c r="O67" s="161" t="s">
        <v>109</v>
      </c>
    </row>
    <row r="68" spans="1:18" ht="73.95" customHeight="1" thickBot="1">
      <c r="A68" s="350" t="s">
        <v>110</v>
      </c>
      <c r="B68" s="605" t="str">
        <f t="shared" si="1"/>
        <v>★</v>
      </c>
      <c r="C68" s="606"/>
      <c r="D68" s="607"/>
      <c r="E68" s="78">
        <v>3.41</v>
      </c>
      <c r="F68" s="78">
        <v>3.24</v>
      </c>
      <c r="G68" s="240">
        <f t="shared" si="0"/>
        <v>-0.16999999999999993</v>
      </c>
      <c r="H68" s="608"/>
      <c r="I68" s="609"/>
      <c r="J68" s="609"/>
      <c r="K68" s="609"/>
      <c r="L68" s="610"/>
      <c r="M68" s="357"/>
      <c r="N68" s="339"/>
      <c r="O68" s="161" t="s">
        <v>110</v>
      </c>
    </row>
    <row r="69" spans="1:18" ht="72.75" customHeight="1" thickBot="1">
      <c r="A69" s="343" t="s">
        <v>111</v>
      </c>
      <c r="B69" s="605" t="str">
        <f t="shared" si="1"/>
        <v>★</v>
      </c>
      <c r="C69" s="606"/>
      <c r="D69" s="607"/>
      <c r="E69" s="245">
        <v>2.4300000000000002</v>
      </c>
      <c r="F69" s="245">
        <v>1.97</v>
      </c>
      <c r="G69" s="240">
        <f t="shared" si="0"/>
        <v>-0.46000000000000019</v>
      </c>
      <c r="H69" s="633"/>
      <c r="I69" s="634"/>
      <c r="J69" s="634"/>
      <c r="K69" s="634"/>
      <c r="L69" s="635"/>
      <c r="M69" s="338"/>
      <c r="N69" s="339"/>
      <c r="O69" s="161" t="s">
        <v>111</v>
      </c>
    </row>
    <row r="70" spans="1:18" ht="58.5" customHeight="1" thickBot="1">
      <c r="A70" s="358" t="s">
        <v>112</v>
      </c>
      <c r="B70" s="605" t="str">
        <f t="shared" si="1"/>
        <v>★</v>
      </c>
      <c r="C70" s="606"/>
      <c r="D70" s="607"/>
      <c r="E70" s="313">
        <v>2.89</v>
      </c>
      <c r="F70" s="313">
        <v>2.85</v>
      </c>
      <c r="G70" s="240">
        <f t="shared" si="0"/>
        <v>-4.0000000000000036E-2</v>
      </c>
      <c r="H70" s="608"/>
      <c r="I70" s="609"/>
      <c r="J70" s="609"/>
      <c r="K70" s="609"/>
      <c r="L70" s="610"/>
      <c r="M70" s="359"/>
      <c r="N70" s="339"/>
      <c r="O70" s="161"/>
    </row>
    <row r="71" spans="1:18" ht="42.75" customHeight="1" thickBot="1">
      <c r="A71" s="132"/>
      <c r="B71" s="132"/>
      <c r="C71" s="132"/>
      <c r="D71" s="132"/>
      <c r="E71" s="666"/>
      <c r="F71" s="666"/>
      <c r="G71" s="666"/>
      <c r="H71" s="666"/>
      <c r="I71" s="666"/>
      <c r="J71" s="666"/>
      <c r="K71" s="666"/>
      <c r="L71" s="666"/>
      <c r="M71" s="268">
        <f>COUNTIF(E24:E70,"&gt;=10")</f>
        <v>0</v>
      </c>
      <c r="N71" s="40">
        <f>COUNTIF(F24:F70,"&gt;=10")</f>
        <v>0</v>
      </c>
      <c r="O71" s="40" t="s">
        <v>3</v>
      </c>
    </row>
    <row r="72" spans="1:18" ht="36.75" customHeight="1" thickBot="1">
      <c r="A72" s="360" t="s">
        <v>17</v>
      </c>
      <c r="B72" s="361"/>
      <c r="C72" s="362"/>
      <c r="D72" s="362"/>
      <c r="E72" s="667" t="s">
        <v>113</v>
      </c>
      <c r="F72" s="667"/>
      <c r="G72" s="667"/>
      <c r="H72" s="668" t="s">
        <v>114</v>
      </c>
      <c r="I72" s="669"/>
      <c r="J72" s="361"/>
      <c r="K72" s="363"/>
      <c r="L72" s="363"/>
      <c r="M72" s="364"/>
      <c r="N72" s="365"/>
    </row>
    <row r="73" spans="1:18" ht="36.75" customHeight="1" thickBot="1">
      <c r="A73" s="52"/>
      <c r="B73" s="133"/>
      <c r="C73" s="672" t="s">
        <v>115</v>
      </c>
      <c r="D73" s="673"/>
      <c r="E73" s="673"/>
      <c r="F73" s="674"/>
      <c r="G73" s="366">
        <f>+F70</f>
        <v>2.85</v>
      </c>
      <c r="H73" s="367" t="s">
        <v>116</v>
      </c>
      <c r="I73" s="670">
        <f>+G70</f>
        <v>-4.0000000000000036E-2</v>
      </c>
      <c r="J73" s="671"/>
      <c r="K73" s="134"/>
      <c r="L73" s="134"/>
      <c r="M73" s="135"/>
      <c r="N73" s="53"/>
    </row>
    <row r="74" spans="1:18" ht="36.75" customHeight="1" thickBot="1">
      <c r="A74" s="52"/>
      <c r="B74" s="133"/>
      <c r="C74" s="636" t="s">
        <v>117</v>
      </c>
      <c r="D74" s="637"/>
      <c r="E74" s="637"/>
      <c r="F74" s="638"/>
      <c r="G74" s="368">
        <f>+F35</f>
        <v>2.91</v>
      </c>
      <c r="H74" s="369" t="s">
        <v>118</v>
      </c>
      <c r="I74" s="639">
        <f>+G35</f>
        <v>-2.9999999999999805E-2</v>
      </c>
      <c r="J74" s="640"/>
      <c r="K74" s="134"/>
      <c r="L74" s="134"/>
      <c r="M74" s="135"/>
      <c r="N74" s="53"/>
      <c r="R74" s="370" t="s">
        <v>17</v>
      </c>
    </row>
    <row r="75" spans="1:18" ht="36.75" customHeight="1" thickBot="1">
      <c r="A75" s="52"/>
      <c r="B75" s="133"/>
      <c r="C75" s="641" t="s">
        <v>119</v>
      </c>
      <c r="D75" s="642"/>
      <c r="E75" s="642"/>
      <c r="F75" s="371" t="str">
        <f>VLOOKUP(G75,F:P,10,0)</f>
        <v>大分県</v>
      </c>
      <c r="G75" s="372">
        <f>MAX(F23:F70)</f>
        <v>7.81</v>
      </c>
      <c r="H75" s="643" t="s">
        <v>120</v>
      </c>
      <c r="I75" s="644"/>
      <c r="J75" s="644"/>
      <c r="K75" s="373">
        <f>+N71</f>
        <v>0</v>
      </c>
      <c r="L75" s="374" t="s">
        <v>121</v>
      </c>
      <c r="M75" s="375">
        <f>N71-M71</f>
        <v>0</v>
      </c>
      <c r="N75" s="53"/>
      <c r="R75" s="151"/>
    </row>
    <row r="76" spans="1:18" ht="36.75" customHeight="1" thickBot="1">
      <c r="A76" s="54"/>
      <c r="B76" s="55"/>
      <c r="C76" s="55"/>
      <c r="D76" s="55"/>
      <c r="E76" s="55"/>
      <c r="F76" s="55"/>
      <c r="G76" s="55"/>
      <c r="H76" s="55"/>
      <c r="I76" s="55"/>
      <c r="J76" s="55"/>
      <c r="K76" s="56"/>
      <c r="L76" s="56"/>
      <c r="M76" s="57"/>
      <c r="N76" s="58"/>
      <c r="R76" s="151"/>
    </row>
    <row r="77" spans="1:18" ht="30.75" customHeight="1">
      <c r="A77" s="69"/>
      <c r="B77" s="69"/>
      <c r="C77" s="69"/>
      <c r="D77" s="69"/>
      <c r="E77" s="69"/>
      <c r="F77" s="69"/>
      <c r="G77" s="69"/>
      <c r="H77" s="69"/>
      <c r="I77" s="69"/>
      <c r="J77" s="69"/>
      <c r="K77" s="136"/>
      <c r="L77" s="136"/>
      <c r="M77" s="137"/>
      <c r="N77" s="138"/>
      <c r="R77" s="152"/>
    </row>
    <row r="78" spans="1:18" ht="30.75" customHeight="1" thickBot="1">
      <c r="A78" s="139"/>
      <c r="B78" s="139"/>
      <c r="C78" s="139"/>
      <c r="D78" s="139"/>
      <c r="E78" s="139"/>
      <c r="F78" s="139"/>
      <c r="G78" s="139"/>
      <c r="H78" s="139"/>
      <c r="I78" s="139"/>
      <c r="J78" s="139"/>
      <c r="K78" s="140"/>
      <c r="L78" s="140"/>
      <c r="M78" s="269"/>
      <c r="N78" s="139"/>
    </row>
    <row r="79" spans="1:18" ht="24.75" customHeight="1" thickTop="1">
      <c r="A79" s="645">
        <v>1</v>
      </c>
      <c r="B79" s="648" t="s">
        <v>122</v>
      </c>
      <c r="C79" s="649"/>
      <c r="D79" s="649"/>
      <c r="E79" s="649"/>
      <c r="F79" s="650"/>
      <c r="G79" s="657" t="s">
        <v>123</v>
      </c>
      <c r="H79" s="658"/>
      <c r="I79" s="658"/>
      <c r="J79" s="658"/>
      <c r="K79" s="658"/>
      <c r="L79" s="658"/>
      <c r="M79" s="658"/>
      <c r="N79" s="659"/>
    </row>
    <row r="80" spans="1:18" ht="24.75" customHeight="1">
      <c r="A80" s="646"/>
      <c r="B80" s="651"/>
      <c r="C80" s="652"/>
      <c r="D80" s="652"/>
      <c r="E80" s="652"/>
      <c r="F80" s="653"/>
      <c r="G80" s="660"/>
      <c r="H80" s="661"/>
      <c r="I80" s="661"/>
      <c r="J80" s="661"/>
      <c r="K80" s="661"/>
      <c r="L80" s="661"/>
      <c r="M80" s="661"/>
      <c r="N80" s="662"/>
      <c r="O80" s="141" t="s">
        <v>3</v>
      </c>
      <c r="P80" s="141"/>
    </row>
    <row r="81" spans="1:16" ht="24.75" customHeight="1">
      <c r="A81" s="646"/>
      <c r="B81" s="651"/>
      <c r="C81" s="652"/>
      <c r="D81" s="652"/>
      <c r="E81" s="652"/>
      <c r="F81" s="653"/>
      <c r="G81" s="660"/>
      <c r="H81" s="661"/>
      <c r="I81" s="661"/>
      <c r="J81" s="661"/>
      <c r="K81" s="661"/>
      <c r="L81" s="661"/>
      <c r="M81" s="661"/>
      <c r="N81" s="662"/>
      <c r="O81" s="141" t="s">
        <v>17</v>
      </c>
      <c r="P81" s="141" t="s">
        <v>124</v>
      </c>
    </row>
    <row r="82" spans="1:16" ht="24.75" customHeight="1">
      <c r="A82" s="646"/>
      <c r="B82" s="651"/>
      <c r="C82" s="652"/>
      <c r="D82" s="652"/>
      <c r="E82" s="652"/>
      <c r="F82" s="653"/>
      <c r="G82" s="660"/>
      <c r="H82" s="661"/>
      <c r="I82" s="661"/>
      <c r="J82" s="661"/>
      <c r="K82" s="661"/>
      <c r="L82" s="661"/>
      <c r="M82" s="661"/>
      <c r="N82" s="662"/>
      <c r="O82" s="142"/>
      <c r="P82" s="141"/>
    </row>
    <row r="83" spans="1:16" ht="46.2" customHeight="1" thickBot="1">
      <c r="A83" s="647"/>
      <c r="B83" s="654"/>
      <c r="C83" s="655"/>
      <c r="D83" s="655"/>
      <c r="E83" s="655"/>
      <c r="F83" s="656"/>
      <c r="G83" s="663"/>
      <c r="H83" s="664"/>
      <c r="I83" s="664"/>
      <c r="J83" s="664"/>
      <c r="K83" s="664"/>
      <c r="L83" s="664"/>
      <c r="M83" s="664"/>
      <c r="N83" s="66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7734-5CB4-4BBA-9F9F-3CAFB4E31065}">
  <sheetPr>
    <tabColor rgb="FFFF0000"/>
    <pageSetUpPr fitToPage="1"/>
  </sheetPr>
  <dimension ref="A1:R27"/>
  <sheetViews>
    <sheetView view="pageBreakPreview" zoomScale="95" zoomScaleNormal="75" zoomScaleSheetLayoutView="95" workbookViewId="0">
      <selection activeCell="E5" sqref="E5"/>
    </sheetView>
  </sheetViews>
  <sheetFormatPr defaultColWidth="9" defaultRowHeight="13.2"/>
  <cols>
    <col min="1" max="1" width="4.88671875" style="270" customWidth="1"/>
    <col min="2" max="7" width="9" style="270"/>
    <col min="8" max="8" width="12.6640625" style="270" customWidth="1"/>
    <col min="9" max="11" width="16.5546875" style="270" customWidth="1"/>
    <col min="12" max="12" width="14.77734375" style="270" customWidth="1"/>
    <col min="13" max="13" width="4.21875" style="270" customWidth="1"/>
    <col min="14" max="14" width="3.44140625" style="270" customWidth="1"/>
    <col min="15" max="16384" width="9" style="270"/>
  </cols>
  <sheetData>
    <row r="1" spans="1:18" ht="23.4">
      <c r="A1" s="698" t="s">
        <v>125</v>
      </c>
      <c r="B1" s="698"/>
      <c r="C1" s="698"/>
      <c r="D1" s="698"/>
      <c r="E1" s="698"/>
      <c r="F1" s="698"/>
      <c r="G1" s="698"/>
      <c r="H1" s="698"/>
      <c r="I1" s="698"/>
      <c r="J1" s="699"/>
      <c r="K1" s="699"/>
      <c r="L1" s="699"/>
      <c r="M1" s="699"/>
    </row>
    <row r="2" spans="1:18" ht="16.2">
      <c r="A2" s="700" t="s">
        <v>445</v>
      </c>
      <c r="B2" s="700"/>
      <c r="C2" s="700"/>
      <c r="D2" s="700"/>
      <c r="E2" s="700"/>
      <c r="F2" s="700"/>
      <c r="G2" s="700"/>
      <c r="H2" s="700"/>
      <c r="I2" s="700"/>
      <c r="J2" s="701"/>
      <c r="K2" s="701"/>
      <c r="L2" s="701"/>
      <c r="M2" s="701"/>
      <c r="N2" s="566"/>
    </row>
    <row r="3" spans="1:18" ht="24.75" customHeight="1">
      <c r="A3" s="702" t="s">
        <v>446</v>
      </c>
      <c r="B3" s="702"/>
      <c r="C3" s="702"/>
      <c r="D3" s="702"/>
      <c r="E3" s="702"/>
      <c r="F3" s="702"/>
      <c r="G3" s="702"/>
      <c r="H3" s="702"/>
      <c r="I3" s="702"/>
      <c r="J3" s="703"/>
      <c r="K3" s="703"/>
      <c r="L3" s="703"/>
      <c r="M3" s="703"/>
      <c r="N3" s="680"/>
      <c r="P3" s="1"/>
    </row>
    <row r="4" spans="1:18" ht="17.399999999999999">
      <c r="A4" s="681" t="s">
        <v>126</v>
      </c>
      <c r="B4" s="681"/>
      <c r="C4" s="681"/>
      <c r="D4" s="681"/>
      <c r="E4" s="681"/>
      <c r="F4" s="681"/>
      <c r="G4" s="681"/>
      <c r="H4" s="681"/>
      <c r="I4" s="681"/>
      <c r="J4" s="682"/>
      <c r="K4" s="682"/>
      <c r="L4" s="682"/>
      <c r="M4" s="682"/>
      <c r="N4" s="680"/>
      <c r="P4" s="1"/>
      <c r="Q4" s="272"/>
    </row>
    <row r="5" spans="1:18" ht="25.5" customHeight="1">
      <c r="A5" s="567"/>
      <c r="B5" s="568" t="s">
        <v>447</v>
      </c>
      <c r="C5" s="568"/>
      <c r="D5" s="568"/>
      <c r="E5" s="568"/>
      <c r="F5" s="569"/>
      <c r="G5" s="569"/>
      <c r="H5" s="570"/>
      <c r="I5" s="570"/>
      <c r="J5" s="570"/>
      <c r="K5" s="570"/>
      <c r="L5" s="570"/>
      <c r="M5" s="570"/>
      <c r="N5" s="680"/>
      <c r="P5" s="1"/>
    </row>
    <row r="6" spans="1:18" ht="21.75" customHeight="1">
      <c r="A6" s="569"/>
      <c r="B6" s="683"/>
      <c r="C6" s="684"/>
      <c r="D6" s="684"/>
      <c r="E6" s="684"/>
      <c r="F6" s="569"/>
      <c r="G6" s="569" t="s">
        <v>17</v>
      </c>
      <c r="H6" s="686" t="s">
        <v>449</v>
      </c>
      <c r="I6" s="687"/>
      <c r="J6" s="687"/>
      <c r="K6" s="687"/>
      <c r="L6" s="687"/>
      <c r="M6" s="571"/>
      <c r="N6" s="680"/>
      <c r="O6" s="272"/>
      <c r="P6" s="1"/>
      <c r="R6" s="272"/>
    </row>
    <row r="7" spans="1:18" ht="21.75" customHeight="1">
      <c r="A7" s="569"/>
      <c r="B7" s="684"/>
      <c r="C7" s="684"/>
      <c r="D7" s="684"/>
      <c r="E7" s="684"/>
      <c r="F7" s="569"/>
      <c r="G7" s="569"/>
      <c r="H7" s="687"/>
      <c r="I7" s="687"/>
      <c r="J7" s="687"/>
      <c r="K7" s="687"/>
      <c r="L7" s="687"/>
      <c r="M7" s="571"/>
      <c r="N7" s="680"/>
      <c r="P7" s="1"/>
    </row>
    <row r="8" spans="1:18" ht="21.75" customHeight="1">
      <c r="A8" s="569"/>
      <c r="B8" s="684"/>
      <c r="C8" s="684"/>
      <c r="D8" s="684"/>
      <c r="E8" s="684"/>
      <c r="F8" s="569"/>
      <c r="G8" s="569"/>
      <c r="H8" s="687"/>
      <c r="I8" s="687"/>
      <c r="J8" s="687"/>
      <c r="K8" s="687"/>
      <c r="L8" s="687"/>
      <c r="M8" s="571"/>
      <c r="P8" s="1"/>
    </row>
    <row r="9" spans="1:18" ht="21.75" customHeight="1">
      <c r="A9" s="569"/>
      <c r="B9" s="684"/>
      <c r="C9" s="684"/>
      <c r="D9" s="684"/>
      <c r="E9" s="684"/>
      <c r="F9" s="569"/>
      <c r="G9" s="569"/>
      <c r="H9" s="687"/>
      <c r="I9" s="687"/>
      <c r="J9" s="687"/>
      <c r="K9" s="687"/>
      <c r="L9" s="687"/>
      <c r="M9" s="571"/>
      <c r="P9" s="1"/>
    </row>
    <row r="10" spans="1:18" ht="21.75" customHeight="1">
      <c r="A10" s="569"/>
      <c r="B10" s="684"/>
      <c r="C10" s="684"/>
      <c r="D10" s="684"/>
      <c r="E10" s="684"/>
      <c r="F10" s="569"/>
      <c r="G10" s="569"/>
      <c r="H10" s="687"/>
      <c r="I10" s="687"/>
      <c r="J10" s="687"/>
      <c r="K10" s="687"/>
      <c r="L10" s="687"/>
      <c r="M10" s="571"/>
      <c r="P10" s="1"/>
    </row>
    <row r="11" spans="1:18" ht="21.75" customHeight="1">
      <c r="A11" s="569"/>
      <c r="B11" s="684"/>
      <c r="C11" s="684"/>
      <c r="D11" s="684"/>
      <c r="E11" s="684"/>
      <c r="F11" s="569"/>
      <c r="G11" s="569"/>
      <c r="H11" s="687"/>
      <c r="I11" s="687"/>
      <c r="J11" s="687"/>
      <c r="K11" s="687"/>
      <c r="L11" s="687"/>
      <c r="M11" s="571"/>
      <c r="P11" s="1"/>
    </row>
    <row r="12" spans="1:18" ht="21.75" customHeight="1">
      <c r="A12" s="569"/>
      <c r="B12" s="684"/>
      <c r="C12" s="684"/>
      <c r="D12" s="684"/>
      <c r="E12" s="684"/>
      <c r="F12" s="569"/>
      <c r="G12" s="569"/>
      <c r="H12" s="687"/>
      <c r="I12" s="687"/>
      <c r="J12" s="687"/>
      <c r="K12" s="687"/>
      <c r="L12" s="687"/>
      <c r="M12" s="571"/>
      <c r="P12" s="1"/>
    </row>
    <row r="13" spans="1:18" ht="21.75" customHeight="1">
      <c r="A13" s="569"/>
      <c r="B13" s="685"/>
      <c r="C13" s="685"/>
      <c r="D13" s="685"/>
      <c r="E13" s="685"/>
      <c r="F13" s="569"/>
      <c r="G13" s="569"/>
      <c r="H13" s="687"/>
      <c r="I13" s="687"/>
      <c r="J13" s="687"/>
      <c r="K13" s="687"/>
      <c r="L13" s="687"/>
      <c r="M13" s="571"/>
      <c r="P13" s="1"/>
    </row>
    <row r="14" spans="1:18" ht="32.25" customHeight="1">
      <c r="A14" s="569"/>
      <c r="B14" s="685"/>
      <c r="C14" s="685"/>
      <c r="D14" s="685"/>
      <c r="E14" s="685"/>
      <c r="F14" s="569"/>
      <c r="G14" s="569"/>
      <c r="H14" s="687"/>
      <c r="I14" s="687"/>
      <c r="J14" s="687"/>
      <c r="K14" s="687"/>
      <c r="L14" s="687"/>
      <c r="M14" s="571"/>
      <c r="P14" s="1"/>
    </row>
    <row r="15" spans="1:18" ht="36.6" customHeight="1">
      <c r="A15" s="688" t="s">
        <v>448</v>
      </c>
      <c r="B15" s="688"/>
      <c r="C15" s="688"/>
      <c r="D15" s="688"/>
      <c r="E15" s="688"/>
      <c r="F15" s="688"/>
      <c r="G15" s="688"/>
      <c r="H15" s="572"/>
      <c r="I15" s="571"/>
      <c r="J15" s="571"/>
      <c r="K15" s="571"/>
      <c r="L15" s="571"/>
      <c r="M15" s="571"/>
      <c r="P15" s="1"/>
    </row>
    <row r="16" spans="1:18" ht="16.8" thickBot="1">
      <c r="A16" s="573"/>
      <c r="B16" s="574"/>
      <c r="C16" s="575"/>
      <c r="D16" s="575"/>
      <c r="E16" s="575"/>
      <c r="F16" s="575"/>
      <c r="G16" s="575"/>
      <c r="H16" s="575"/>
      <c r="I16" s="575"/>
      <c r="J16" s="575"/>
      <c r="K16" s="575"/>
      <c r="L16" s="575"/>
      <c r="M16" s="575"/>
      <c r="P16" s="1"/>
    </row>
    <row r="17" spans="1:17" ht="22.8" customHeight="1" thickTop="1">
      <c r="A17" s="575"/>
      <c r="B17" s="689" t="s">
        <v>450</v>
      </c>
      <c r="C17" s="690"/>
      <c r="D17" s="690"/>
      <c r="E17" s="690"/>
      <c r="F17" s="690"/>
      <c r="G17" s="690"/>
      <c r="H17" s="690"/>
      <c r="I17" s="690"/>
      <c r="J17" s="690"/>
      <c r="K17" s="690"/>
      <c r="L17" s="691"/>
      <c r="M17" s="575"/>
      <c r="P17" s="1"/>
      <c r="Q17" s="576"/>
    </row>
    <row r="18" spans="1:17">
      <c r="A18" s="575"/>
      <c r="B18" s="692"/>
      <c r="C18" s="693"/>
      <c r="D18" s="693"/>
      <c r="E18" s="693"/>
      <c r="F18" s="693"/>
      <c r="G18" s="693"/>
      <c r="H18" s="693"/>
      <c r="I18" s="693"/>
      <c r="J18" s="693"/>
      <c r="K18" s="693"/>
      <c r="L18" s="694"/>
      <c r="M18" s="575"/>
      <c r="P18" s="1"/>
    </row>
    <row r="19" spans="1:17">
      <c r="A19" s="575"/>
      <c r="B19" s="692"/>
      <c r="C19" s="693"/>
      <c r="D19" s="693"/>
      <c r="E19" s="693"/>
      <c r="F19" s="693"/>
      <c r="G19" s="693"/>
      <c r="H19" s="693"/>
      <c r="I19" s="693"/>
      <c r="J19" s="693"/>
      <c r="K19" s="693"/>
      <c r="L19" s="694"/>
      <c r="M19" s="575"/>
      <c r="P19" s="1"/>
    </row>
    <row r="20" spans="1:17">
      <c r="A20" s="575"/>
      <c r="B20" s="692"/>
      <c r="C20" s="693"/>
      <c r="D20" s="693"/>
      <c r="E20" s="693"/>
      <c r="F20" s="693"/>
      <c r="G20" s="693"/>
      <c r="H20" s="693"/>
      <c r="I20" s="693"/>
      <c r="J20" s="693"/>
      <c r="K20" s="693"/>
      <c r="L20" s="694"/>
      <c r="M20" s="575"/>
      <c r="P20" s="1"/>
    </row>
    <row r="21" spans="1:17" ht="28.8" customHeight="1">
      <c r="A21" s="575"/>
      <c r="B21" s="692"/>
      <c r="C21" s="693"/>
      <c r="D21" s="693"/>
      <c r="E21" s="693"/>
      <c r="F21" s="693"/>
      <c r="G21" s="693"/>
      <c r="H21" s="693"/>
      <c r="I21" s="693"/>
      <c r="J21" s="693"/>
      <c r="K21" s="693"/>
      <c r="L21" s="694"/>
      <c r="M21" s="575"/>
      <c r="P21" s="1"/>
    </row>
    <row r="22" spans="1:17">
      <c r="A22" s="575"/>
      <c r="B22" s="692"/>
      <c r="C22" s="693"/>
      <c r="D22" s="693"/>
      <c r="E22" s="693"/>
      <c r="F22" s="693"/>
      <c r="G22" s="693"/>
      <c r="H22" s="693"/>
      <c r="I22" s="693"/>
      <c r="J22" s="693"/>
      <c r="K22" s="693"/>
      <c r="L22" s="694"/>
      <c r="M22" s="575"/>
      <c r="P22" s="1"/>
    </row>
    <row r="23" spans="1:17">
      <c r="A23" s="575"/>
      <c r="B23" s="692"/>
      <c r="C23" s="693"/>
      <c r="D23" s="693"/>
      <c r="E23" s="693"/>
      <c r="F23" s="693"/>
      <c r="G23" s="693"/>
      <c r="H23" s="693"/>
      <c r="I23" s="693"/>
      <c r="J23" s="693"/>
      <c r="K23" s="693"/>
      <c r="L23" s="694"/>
      <c r="M23" s="575"/>
      <c r="P23" s="1"/>
    </row>
    <row r="24" spans="1:17">
      <c r="A24" s="575"/>
      <c r="B24" s="692"/>
      <c r="C24" s="693"/>
      <c r="D24" s="693"/>
      <c r="E24" s="693"/>
      <c r="F24" s="693"/>
      <c r="G24" s="693"/>
      <c r="H24" s="693"/>
      <c r="I24" s="693"/>
      <c r="J24" s="693"/>
      <c r="K24" s="693"/>
      <c r="L24" s="694"/>
      <c r="M24" s="575"/>
      <c r="P24" s="1"/>
    </row>
    <row r="25" spans="1:17">
      <c r="A25" s="575"/>
      <c r="B25" s="692"/>
      <c r="C25" s="693"/>
      <c r="D25" s="693"/>
      <c r="E25" s="693"/>
      <c r="F25" s="693"/>
      <c r="G25" s="693"/>
      <c r="H25" s="693"/>
      <c r="I25" s="693"/>
      <c r="J25" s="693"/>
      <c r="K25" s="693"/>
      <c r="L25" s="694"/>
      <c r="M25" s="575"/>
      <c r="P25" s="1"/>
    </row>
    <row r="26" spans="1:17" ht="9" customHeight="1" thickBot="1">
      <c r="A26" s="575"/>
      <c r="B26" s="695"/>
      <c r="C26" s="696"/>
      <c r="D26" s="696"/>
      <c r="E26" s="696"/>
      <c r="F26" s="696"/>
      <c r="G26" s="696"/>
      <c r="H26" s="696"/>
      <c r="I26" s="696"/>
      <c r="J26" s="696"/>
      <c r="K26" s="696"/>
      <c r="L26" s="697"/>
      <c r="M26" s="575"/>
    </row>
    <row r="27" spans="1:17" ht="13.8" thickTop="1">
      <c r="A27" s="575"/>
      <c r="B27" s="575"/>
      <c r="C27" s="575"/>
      <c r="D27" s="575"/>
      <c r="E27" s="575"/>
      <c r="F27" s="575"/>
      <c r="G27" s="575"/>
      <c r="H27" s="575"/>
      <c r="I27" s="575"/>
      <c r="J27" s="575"/>
      <c r="K27" s="575"/>
      <c r="L27" s="575"/>
      <c r="M27" s="575"/>
    </row>
  </sheetData>
  <mergeCells count="9">
    <mergeCell ref="B17:L26"/>
    <mergeCell ref="A1:M1"/>
    <mergeCell ref="A2:M2"/>
    <mergeCell ref="A3:M3"/>
    <mergeCell ref="N3:N7"/>
    <mergeCell ref="A4:M4"/>
    <mergeCell ref="B6:E14"/>
    <mergeCell ref="H6:L14"/>
    <mergeCell ref="A15:G15"/>
  </mergeCells>
  <phoneticPr fontId="84"/>
  <hyperlinks>
    <hyperlink ref="A15" r:id="rId1" xr:uid="{F00641C3-6E40-4B7D-B8FD-9E43B9EA58F5}"/>
  </hyperlinks>
  <pageMargins left="0.75" right="0.75" top="1" bottom="1" header="0.51200000000000001" footer="0.51200000000000001"/>
  <pageSetup paperSize="9" scale="91" orientation="landscape" horizontalDpi="200" verticalDpi="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4"/>
  <sheetViews>
    <sheetView showGridLines="0" view="pageBreakPreview" zoomScale="98" zoomScaleNormal="100" zoomScaleSheetLayoutView="98" workbookViewId="0">
      <selection activeCell="D31" sqref="D31"/>
    </sheetView>
  </sheetViews>
  <sheetFormatPr defaultColWidth="9" defaultRowHeight="31.2" customHeight="1"/>
  <cols>
    <col min="1" max="1" width="163.88671875" style="167" customWidth="1"/>
    <col min="2" max="2" width="11.21875" style="165" customWidth="1"/>
    <col min="3" max="3" width="22" style="165" customWidth="1"/>
    <col min="4" max="4" width="20.109375" style="166" customWidth="1"/>
    <col min="5" max="16384" width="9" style="1"/>
  </cols>
  <sheetData>
    <row r="1" spans="1:19" s="29" customFormat="1" ht="31.2" customHeight="1">
      <c r="A1" s="376" t="s">
        <v>229</v>
      </c>
      <c r="B1" s="330" t="s">
        <v>127</v>
      </c>
      <c r="C1" s="103" t="s">
        <v>128</v>
      </c>
      <c r="D1" s="331" t="s">
        <v>129</v>
      </c>
    </row>
    <row r="2" spans="1:19" s="29" customFormat="1" ht="42" customHeight="1">
      <c r="A2" s="377" t="s">
        <v>319</v>
      </c>
      <c r="B2" s="704" t="s">
        <v>321</v>
      </c>
      <c r="C2" s="710" t="s">
        <v>323</v>
      </c>
      <c r="D2" s="707">
        <v>45507</v>
      </c>
    </row>
    <row r="3" spans="1:19" s="29" customFormat="1" ht="91.8" customHeight="1">
      <c r="A3" s="321" t="s">
        <v>320</v>
      </c>
      <c r="B3" s="705"/>
      <c r="C3" s="712"/>
      <c r="D3" s="708"/>
    </row>
    <row r="4" spans="1:19" s="29" customFormat="1" ht="28.95" customHeight="1">
      <c r="A4" s="322" t="s">
        <v>322</v>
      </c>
      <c r="B4" s="706"/>
      <c r="C4" s="713"/>
      <c r="D4" s="709"/>
    </row>
    <row r="5" spans="1:19" s="29" customFormat="1" ht="37.950000000000003" customHeight="1">
      <c r="A5" s="273" t="s">
        <v>324</v>
      </c>
      <c r="B5" s="248"/>
      <c r="C5" s="231"/>
      <c r="D5" s="176"/>
    </row>
    <row r="6" spans="1:19" s="29" customFormat="1" ht="70.2" customHeight="1">
      <c r="A6" s="239" t="s">
        <v>326</v>
      </c>
      <c r="B6" s="312" t="s">
        <v>325</v>
      </c>
      <c r="C6" s="232" t="s">
        <v>328</v>
      </c>
      <c r="D6" s="252">
        <v>45506</v>
      </c>
    </row>
    <row r="7" spans="1:19" s="29" customFormat="1" ht="31.2" customHeight="1" thickBot="1">
      <c r="A7" s="323" t="s">
        <v>327</v>
      </c>
      <c r="B7" s="247"/>
      <c r="C7" s="232"/>
      <c r="D7" s="175"/>
    </row>
    <row r="8" spans="1:19" s="29" customFormat="1" ht="43.95" customHeight="1" thickTop="1">
      <c r="A8" s="378" t="s">
        <v>329</v>
      </c>
      <c r="B8" s="174"/>
      <c r="C8" s="710" t="s">
        <v>333</v>
      </c>
      <c r="D8" s="176"/>
    </row>
    <row r="9" spans="1:19" s="29" customFormat="1" ht="117" customHeight="1">
      <c r="A9" s="321" t="s">
        <v>330</v>
      </c>
      <c r="B9" s="244" t="s">
        <v>332</v>
      </c>
      <c r="C9" s="712"/>
      <c r="D9" s="252">
        <v>45506</v>
      </c>
    </row>
    <row r="10" spans="1:19" s="29" customFormat="1" ht="31.2" customHeight="1" thickBot="1">
      <c r="A10" s="324" t="s">
        <v>331</v>
      </c>
      <c r="B10" s="173"/>
      <c r="C10" s="713"/>
      <c r="D10" s="175"/>
    </row>
    <row r="11" spans="1:19" s="29" customFormat="1" ht="40.950000000000003" customHeight="1" thickTop="1">
      <c r="A11" s="379" t="s">
        <v>334</v>
      </c>
      <c r="B11" s="174"/>
      <c r="C11" s="710" t="s">
        <v>337</v>
      </c>
      <c r="D11" s="176"/>
    </row>
    <row r="12" spans="1:19" s="29" customFormat="1" ht="282" customHeight="1">
      <c r="A12" s="321" t="s">
        <v>336</v>
      </c>
      <c r="B12" s="244" t="s">
        <v>335</v>
      </c>
      <c r="C12" s="712"/>
      <c r="D12" s="252">
        <v>45506</v>
      </c>
    </row>
    <row r="13" spans="1:19" s="29" customFormat="1" ht="31.2" customHeight="1">
      <c r="A13" s="324" t="s">
        <v>338</v>
      </c>
      <c r="B13" s="173"/>
      <c r="C13" s="713"/>
      <c r="D13" s="175"/>
    </row>
    <row r="14" spans="1:19" s="29" customFormat="1" ht="40.950000000000003" customHeight="1">
      <c r="A14" s="273" t="s">
        <v>339</v>
      </c>
      <c r="B14" s="244"/>
      <c r="C14" s="705" t="s">
        <v>342</v>
      </c>
      <c r="D14" s="715">
        <v>45505</v>
      </c>
      <c r="S14" s="251"/>
    </row>
    <row r="15" spans="1:19" s="29" customFormat="1" ht="73.2" customHeight="1">
      <c r="A15" s="316" t="s">
        <v>340</v>
      </c>
      <c r="B15" s="315" t="s">
        <v>341</v>
      </c>
      <c r="C15" s="705"/>
      <c r="D15" s="715"/>
      <c r="S15" s="251"/>
    </row>
    <row r="16" spans="1:19" s="29" customFormat="1" ht="30.6" customHeight="1" thickBot="1">
      <c r="A16" s="325" t="s">
        <v>343</v>
      </c>
      <c r="B16" s="102"/>
      <c r="C16" s="706"/>
      <c r="D16" s="716"/>
    </row>
    <row r="17" spans="1:4" s="29" customFormat="1" ht="40.950000000000003" customHeight="1" thickTop="1">
      <c r="A17" s="378" t="s">
        <v>354</v>
      </c>
      <c r="B17" s="174"/>
      <c r="C17" s="714" t="s">
        <v>357</v>
      </c>
      <c r="D17" s="176"/>
    </row>
    <row r="18" spans="1:4" s="29" customFormat="1" ht="161.4" customHeight="1">
      <c r="A18" s="326" t="s">
        <v>355</v>
      </c>
      <c r="B18" s="244" t="s">
        <v>335</v>
      </c>
      <c r="C18" s="712"/>
      <c r="D18" s="252">
        <v>45504</v>
      </c>
    </row>
    <row r="19" spans="1:4" s="29" customFormat="1" ht="31.2" customHeight="1" thickBot="1">
      <c r="A19" s="327" t="s">
        <v>356</v>
      </c>
      <c r="B19" s="173"/>
      <c r="C19" s="713"/>
      <c r="D19" s="175"/>
    </row>
    <row r="20" spans="1:4" ht="42.6" customHeight="1" thickTop="1">
      <c r="A20" s="380" t="s">
        <v>358</v>
      </c>
      <c r="B20" s="174"/>
      <c r="C20" s="710" t="s">
        <v>359</v>
      </c>
      <c r="D20" s="176"/>
    </row>
    <row r="21" spans="1:4" ht="95.4" customHeight="1">
      <c r="A21" s="328" t="s">
        <v>361</v>
      </c>
      <c r="B21" s="297" t="s">
        <v>360</v>
      </c>
      <c r="C21" s="711"/>
      <c r="D21" s="252">
        <v>45504</v>
      </c>
    </row>
    <row r="22" spans="1:4" ht="31.2" customHeight="1" thickBot="1">
      <c r="A22" s="329" t="s">
        <v>362</v>
      </c>
      <c r="B22" s="275"/>
      <c r="C22" s="274"/>
      <c r="D22" s="175"/>
    </row>
    <row r="23" spans="1:4" ht="36.6" customHeight="1" thickTop="1">
      <c r="A23" s="381" t="s">
        <v>363</v>
      </c>
      <c r="B23" s="174"/>
      <c r="C23" s="710" t="s">
        <v>365</v>
      </c>
      <c r="D23" s="176"/>
    </row>
    <row r="24" spans="1:4" ht="120" customHeight="1">
      <c r="A24" s="328" t="s">
        <v>364</v>
      </c>
      <c r="B24" s="266" t="s">
        <v>366</v>
      </c>
      <c r="C24" s="711"/>
      <c r="D24" s="252">
        <v>45504</v>
      </c>
    </row>
    <row r="25" spans="1:4" ht="31.2" customHeight="1" thickBot="1">
      <c r="A25" s="177" t="s">
        <v>367</v>
      </c>
      <c r="B25" s="275"/>
      <c r="C25" s="274"/>
      <c r="D25" s="175"/>
    </row>
    <row r="26" spans="1:4" ht="44.4" customHeight="1">
      <c r="A26" s="382" t="s">
        <v>368</v>
      </c>
      <c r="B26" s="174"/>
      <c r="C26" s="710" t="s">
        <v>371</v>
      </c>
      <c r="D26" s="176"/>
    </row>
    <row r="27" spans="1:4" ht="118.2" customHeight="1">
      <c r="A27" s="308" t="s">
        <v>369</v>
      </c>
      <c r="B27" s="266" t="s">
        <v>332</v>
      </c>
      <c r="C27" s="711"/>
      <c r="D27" s="252">
        <v>45503</v>
      </c>
    </row>
    <row r="28" spans="1:4" ht="37.200000000000003" customHeight="1" thickBot="1">
      <c r="A28" s="329" t="s">
        <v>370</v>
      </c>
      <c r="B28" s="275"/>
      <c r="C28" s="274"/>
      <c r="D28" s="175"/>
    </row>
    <row r="29" spans="1:4" ht="42" customHeight="1" thickTop="1">
      <c r="A29" s="382" t="s">
        <v>372</v>
      </c>
      <c r="B29" s="174"/>
      <c r="C29" s="710" t="s">
        <v>375</v>
      </c>
      <c r="D29" s="176"/>
    </row>
    <row r="30" spans="1:4" ht="409.2" customHeight="1">
      <c r="A30" s="328" t="s">
        <v>373</v>
      </c>
      <c r="B30" s="266" t="s">
        <v>366</v>
      </c>
      <c r="C30" s="711"/>
      <c r="D30" s="252">
        <v>45505</v>
      </c>
    </row>
    <row r="31" spans="1:4" ht="36.6" customHeight="1" thickBot="1">
      <c r="A31" s="329" t="s">
        <v>374</v>
      </c>
      <c r="B31" s="275"/>
      <c r="C31" s="274"/>
      <c r="D31" s="175"/>
    </row>
    <row r="32" spans="1:4" ht="48.6" customHeight="1" thickTop="1">
      <c r="A32" s="382" t="s">
        <v>349</v>
      </c>
      <c r="B32" s="174"/>
      <c r="C32" s="710" t="s">
        <v>350</v>
      </c>
      <c r="D32" s="176"/>
    </row>
    <row r="33" spans="1:4" ht="48.6" customHeight="1">
      <c r="A33" s="564" t="s">
        <v>351</v>
      </c>
      <c r="B33" s="266" t="s">
        <v>353</v>
      </c>
      <c r="C33" s="711"/>
      <c r="D33" s="252">
        <v>45506</v>
      </c>
    </row>
    <row r="34" spans="1:4" ht="31.2" customHeight="1" thickBot="1">
      <c r="A34" s="329" t="s">
        <v>352</v>
      </c>
      <c r="B34" s="275"/>
      <c r="C34" s="274"/>
      <c r="D34" s="175"/>
    </row>
    <row r="35" spans="1:4" ht="47.4" customHeight="1" thickTop="1">
      <c r="A35" s="382" t="s">
        <v>344</v>
      </c>
      <c r="B35" s="174"/>
      <c r="C35" s="710" t="s">
        <v>348</v>
      </c>
      <c r="D35" s="176"/>
    </row>
    <row r="36" spans="1:4" ht="54" customHeight="1">
      <c r="A36" s="328" t="s">
        <v>345</v>
      </c>
      <c r="B36" s="297" t="s">
        <v>347</v>
      </c>
      <c r="C36" s="711"/>
      <c r="D36" s="252">
        <v>45506</v>
      </c>
    </row>
    <row r="37" spans="1:4" ht="34.200000000000003" customHeight="1" thickBot="1">
      <c r="A37" s="329" t="s">
        <v>346</v>
      </c>
      <c r="B37" s="275"/>
      <c r="C37" s="274"/>
      <c r="D37" s="175"/>
    </row>
    <row r="38" spans="1:4" ht="31.2" hidden="1" customHeight="1" thickTop="1">
      <c r="A38" s="382"/>
      <c r="B38" s="174"/>
      <c r="C38" s="710"/>
      <c r="D38" s="176"/>
    </row>
    <row r="39" spans="1:4" ht="144" hidden="1" customHeight="1">
      <c r="A39" s="328"/>
      <c r="B39" s="297"/>
      <c r="C39" s="711"/>
      <c r="D39" s="252"/>
    </row>
    <row r="40" spans="1:4" ht="31.2" hidden="1" customHeight="1" thickBot="1">
      <c r="A40" s="329"/>
      <c r="B40" s="275"/>
      <c r="C40" s="274"/>
      <c r="D40" s="175"/>
    </row>
    <row r="41" spans="1:4" ht="31.2" hidden="1" customHeight="1" thickTop="1">
      <c r="A41" s="382"/>
      <c r="B41" s="174"/>
      <c r="C41" s="710"/>
      <c r="D41" s="176"/>
    </row>
    <row r="42" spans="1:4" ht="76.95" hidden="1" customHeight="1">
      <c r="A42" s="328"/>
      <c r="B42" s="297"/>
      <c r="C42" s="711"/>
      <c r="D42" s="252"/>
    </row>
    <row r="43" spans="1:4" ht="31.2" hidden="1" customHeight="1" thickBot="1">
      <c r="A43" s="329"/>
      <c r="B43" s="275"/>
      <c r="C43" s="274"/>
      <c r="D43" s="175"/>
    </row>
    <row r="44" spans="1:4" ht="31.2" customHeight="1" thickTop="1"/>
  </sheetData>
  <mergeCells count="16">
    <mergeCell ref="B2:B4"/>
    <mergeCell ref="D2:D4"/>
    <mergeCell ref="C35:C36"/>
    <mergeCell ref="C38:C39"/>
    <mergeCell ref="C41:C42"/>
    <mergeCell ref="C20:C21"/>
    <mergeCell ref="C23:C24"/>
    <mergeCell ref="C26:C27"/>
    <mergeCell ref="C29:C30"/>
    <mergeCell ref="C32:C33"/>
    <mergeCell ref="C2:C4"/>
    <mergeCell ref="C17:C19"/>
    <mergeCell ref="C11:C13"/>
    <mergeCell ref="C8:C10"/>
    <mergeCell ref="D14:D16"/>
    <mergeCell ref="C14:C16"/>
  </mergeCells>
  <phoneticPr fontId="15"/>
  <hyperlinks>
    <hyperlink ref="A4" r:id="rId1" xr:uid="{53FE63EA-A096-4996-AC65-04B64CC408FD}"/>
    <hyperlink ref="A7" r:id="rId2" xr:uid="{04BE8CF6-DCF5-4A55-A5B6-CCB021D19E5F}"/>
    <hyperlink ref="A10" r:id="rId3" xr:uid="{BAD5C442-90D0-4C31-A4BF-6588B2BEBEF5}"/>
    <hyperlink ref="A13" r:id="rId4" xr:uid="{35906B60-A37E-4F4F-9D64-F1B58A2DF556}"/>
    <hyperlink ref="A16" r:id="rId5" xr:uid="{7E7CCE45-4DD4-4003-BE45-8724066D04E9}"/>
    <hyperlink ref="A37" r:id="rId6" xr:uid="{D4723DA9-54B8-44C0-82D5-EE4708B40CCE}"/>
    <hyperlink ref="A34" r:id="rId7" xr:uid="{8BD3C1A1-D421-4DB1-8D86-752B2C02D29D}"/>
    <hyperlink ref="A19" r:id="rId8" xr:uid="{675E9DD7-C269-4890-819D-78C9B772D03D}"/>
    <hyperlink ref="A22" r:id="rId9" xr:uid="{05FA301F-8AE8-43B0-99EB-5FA09050DACD}"/>
    <hyperlink ref="A25" r:id="rId10" xr:uid="{8E16A6AB-EAB1-4576-B071-4CE51AF6C705}"/>
    <hyperlink ref="A28" r:id="rId11" xr:uid="{E0E2966D-DDB0-4FBD-A31D-B6A8EF99ACFC}"/>
    <hyperlink ref="A31" r:id="rId12" xr:uid="{4F946C2A-070A-4EE6-8532-FA221AB4EBFD}"/>
  </hyperlinks>
  <pageMargins left="0" right="0" top="0.19685039370078741" bottom="0.39370078740157483" header="0" footer="0.19685039370078741"/>
  <pageSetup paperSize="8" scale="26" orientation="portrait" horizontalDpi="300" verticalDpi="300" r:id="rId1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0"/>
  <sheetViews>
    <sheetView defaultGridColor="0" view="pageBreakPreview" colorId="56" zoomScale="90" zoomScaleNormal="66" zoomScaleSheetLayoutView="90" workbookViewId="0"/>
  </sheetViews>
  <sheetFormatPr defaultColWidth="9" defaultRowHeight="40.200000000000003" customHeight="1"/>
  <cols>
    <col min="1" max="1" width="193.44140625" style="171" customWidth="1"/>
    <col min="2" max="2" width="18" style="83" customWidth="1"/>
    <col min="3" max="3" width="20.109375" style="84" customWidth="1"/>
    <col min="4" max="16384" width="9" style="25"/>
  </cols>
  <sheetData>
    <row r="1" spans="1:23" ht="40.200000000000003" customHeight="1" thickBot="1">
      <c r="A1" s="395" t="s">
        <v>230</v>
      </c>
      <c r="B1" s="396" t="s">
        <v>147</v>
      </c>
      <c r="C1" s="397" t="s">
        <v>129</v>
      </c>
    </row>
    <row r="2" spans="1:23" ht="40.200000000000003" customHeight="1">
      <c r="A2" s="306" t="s">
        <v>407</v>
      </c>
      <c r="B2" s="248"/>
      <c r="C2" s="231"/>
    </row>
    <row r="3" spans="1:23" ht="318" customHeight="1">
      <c r="A3" s="262" t="s">
        <v>381</v>
      </c>
      <c r="B3" s="246" t="s">
        <v>406</v>
      </c>
      <c r="C3" s="232">
        <v>45505</v>
      </c>
    </row>
    <row r="4" spans="1:23" ht="31.95" customHeight="1" thickBot="1">
      <c r="A4" s="299" t="s">
        <v>380</v>
      </c>
      <c r="B4" s="246"/>
      <c r="C4" s="232"/>
    </row>
    <row r="5" spans="1:23" ht="46.95" customHeight="1">
      <c r="A5" s="260" t="s">
        <v>408</v>
      </c>
      <c r="B5" s="248"/>
      <c r="C5" s="231"/>
    </row>
    <row r="6" spans="1:23" ht="162" customHeight="1">
      <c r="A6" s="262" t="s">
        <v>383</v>
      </c>
      <c r="B6" s="246" t="s">
        <v>420</v>
      </c>
      <c r="C6" s="232">
        <v>45506</v>
      </c>
    </row>
    <row r="7" spans="1:23" ht="31.95" customHeight="1" thickBot="1">
      <c r="A7" s="264" t="s">
        <v>382</v>
      </c>
      <c r="B7" s="249"/>
      <c r="C7" s="233"/>
      <c r="W7" s="25">
        <v>0</v>
      </c>
    </row>
    <row r="8" spans="1:23" ht="268.95" hidden="1" customHeight="1">
      <c r="A8" s="235" t="s">
        <v>409</v>
      </c>
      <c r="B8" s="248"/>
      <c r="C8" s="231"/>
    </row>
    <row r="9" spans="1:23" ht="268.95" hidden="1" customHeight="1">
      <c r="A9" s="239"/>
      <c r="B9" s="247"/>
      <c r="C9" s="232"/>
    </row>
    <row r="10" spans="1:23" ht="268.95" hidden="1" customHeight="1" thickBot="1">
      <c r="A10" s="234" t="s">
        <v>376</v>
      </c>
      <c r="B10" s="249"/>
      <c r="C10" s="233"/>
    </row>
    <row r="11" spans="1:23" ht="40.200000000000003" customHeight="1" thickTop="1">
      <c r="A11" s="398" t="s">
        <v>410</v>
      </c>
      <c r="B11" s="174"/>
      <c r="C11" s="710"/>
      <c r="E11" s="271"/>
      <c r="F11" s="271"/>
      <c r="G11" s="271"/>
    </row>
    <row r="12" spans="1:23" ht="117" customHeight="1">
      <c r="A12" s="328" t="s">
        <v>385</v>
      </c>
      <c r="B12" s="297" t="s">
        <v>421</v>
      </c>
      <c r="C12" s="711"/>
      <c r="E12" s="271"/>
      <c r="F12" s="271"/>
      <c r="G12" s="271"/>
    </row>
    <row r="13" spans="1:23" ht="29.4" customHeight="1" thickBot="1">
      <c r="A13" s="329" t="s">
        <v>384</v>
      </c>
      <c r="B13" s="275"/>
      <c r="C13" s="274"/>
    </row>
    <row r="14" spans="1:23" ht="40.950000000000003" customHeight="1" thickTop="1">
      <c r="A14" s="306" t="s">
        <v>411</v>
      </c>
      <c r="B14" s="248"/>
      <c r="C14" s="231"/>
    </row>
    <row r="15" spans="1:23" ht="139.80000000000001" customHeight="1">
      <c r="A15" s="239" t="s">
        <v>387</v>
      </c>
      <c r="B15" s="246" t="s">
        <v>388</v>
      </c>
      <c r="C15" s="232">
        <v>45502</v>
      </c>
    </row>
    <row r="16" spans="1:23" ht="32.4" customHeight="1" thickBot="1">
      <c r="A16" s="261" t="s">
        <v>386</v>
      </c>
      <c r="B16" s="247"/>
      <c r="C16" s="232"/>
    </row>
    <row r="17" spans="1:3" ht="40.950000000000003" customHeight="1">
      <c r="A17" s="306" t="s">
        <v>412</v>
      </c>
      <c r="B17" s="248"/>
      <c r="C17" s="231"/>
    </row>
    <row r="18" spans="1:3" ht="394.8" customHeight="1">
      <c r="A18" s="239" t="s">
        <v>390</v>
      </c>
      <c r="B18" s="247" t="s">
        <v>391</v>
      </c>
      <c r="C18" s="232">
        <v>45502</v>
      </c>
    </row>
    <row r="19" spans="1:3" ht="40.950000000000003" customHeight="1" thickBot="1">
      <c r="A19" s="261" t="s">
        <v>389</v>
      </c>
      <c r="B19" s="247"/>
      <c r="C19" s="232"/>
    </row>
    <row r="20" spans="1:3" ht="40.950000000000003" customHeight="1">
      <c r="A20" s="306" t="s">
        <v>413</v>
      </c>
      <c r="B20" s="248"/>
      <c r="C20" s="231"/>
    </row>
    <row r="21" spans="1:3" ht="395.4" customHeight="1">
      <c r="A21" s="239" t="s">
        <v>393</v>
      </c>
      <c r="B21" s="246" t="s">
        <v>394</v>
      </c>
      <c r="C21" s="232">
        <v>45502</v>
      </c>
    </row>
    <row r="22" spans="1:3" ht="40.950000000000003" customHeight="1" thickBot="1">
      <c r="A22" s="261" t="s">
        <v>392</v>
      </c>
      <c r="B22" s="247"/>
      <c r="C22" s="232"/>
    </row>
    <row r="23" spans="1:3" ht="40.200000000000003" customHeight="1">
      <c r="A23" s="306" t="s">
        <v>414</v>
      </c>
      <c r="B23" s="248"/>
      <c r="C23" s="231"/>
    </row>
    <row r="24" spans="1:3" ht="116.4" customHeight="1">
      <c r="A24" s="239" t="s">
        <v>396</v>
      </c>
      <c r="B24" s="247" t="s">
        <v>397</v>
      </c>
      <c r="C24" s="232">
        <v>45502</v>
      </c>
    </row>
    <row r="25" spans="1:3" ht="40.200000000000003" customHeight="1" thickBot="1">
      <c r="A25" s="261" t="s">
        <v>395</v>
      </c>
      <c r="B25" s="247"/>
      <c r="C25" s="232"/>
    </row>
    <row r="26" spans="1:3" ht="40.200000000000003" customHeight="1">
      <c r="A26" s="306" t="s">
        <v>415</v>
      </c>
      <c r="B26" s="248"/>
      <c r="C26" s="231"/>
    </row>
    <row r="27" spans="1:3" ht="141" customHeight="1">
      <c r="A27" s="239" t="s">
        <v>399</v>
      </c>
      <c r="B27" s="247" t="s">
        <v>388</v>
      </c>
      <c r="C27" s="232">
        <v>45501</v>
      </c>
    </row>
    <row r="28" spans="1:3" ht="40.200000000000003" customHeight="1" thickBot="1">
      <c r="A28" s="261" t="s">
        <v>398</v>
      </c>
      <c r="B28" s="247"/>
      <c r="C28" s="232"/>
    </row>
    <row r="29" spans="1:3" ht="40.200000000000003" customHeight="1">
      <c r="A29" s="306" t="s">
        <v>416</v>
      </c>
      <c r="B29" s="248"/>
      <c r="C29" s="231"/>
    </row>
    <row r="30" spans="1:3" ht="225" customHeight="1">
      <c r="A30" s="239" t="s">
        <v>401</v>
      </c>
      <c r="B30" s="247" t="s">
        <v>402</v>
      </c>
      <c r="C30" s="232"/>
    </row>
    <row r="31" spans="1:3" ht="40.200000000000003" customHeight="1" thickBot="1">
      <c r="A31" s="261" t="s">
        <v>400</v>
      </c>
      <c r="B31" s="247"/>
      <c r="C31" s="232"/>
    </row>
    <row r="32" spans="1:3" ht="40.200000000000003" customHeight="1">
      <c r="A32" s="306" t="s">
        <v>417</v>
      </c>
      <c r="B32" s="248"/>
      <c r="C32" s="231"/>
    </row>
    <row r="33" spans="1:3" ht="262.2" customHeight="1">
      <c r="A33" s="239" t="s">
        <v>403</v>
      </c>
      <c r="B33" s="247" t="s">
        <v>421</v>
      </c>
      <c r="C33" s="232">
        <v>45499</v>
      </c>
    </row>
    <row r="34" spans="1:3" ht="40.200000000000003" customHeight="1" thickBot="1">
      <c r="A34" s="261" t="s">
        <v>377</v>
      </c>
      <c r="B34" s="247"/>
      <c r="C34" s="232"/>
    </row>
    <row r="35" spans="1:3" ht="40.200000000000003" customHeight="1">
      <c r="A35" s="306" t="s">
        <v>418</v>
      </c>
      <c r="B35" s="248"/>
      <c r="C35" s="231"/>
    </row>
    <row r="36" spans="1:3" ht="96" customHeight="1">
      <c r="A36" s="239" t="s">
        <v>404</v>
      </c>
      <c r="B36" s="247" t="s">
        <v>388</v>
      </c>
      <c r="C36" s="232">
        <v>45499</v>
      </c>
    </row>
    <row r="37" spans="1:3" ht="40.200000000000003" customHeight="1" thickBot="1">
      <c r="A37" s="261" t="s">
        <v>378</v>
      </c>
      <c r="B37" s="247"/>
      <c r="C37" s="232"/>
    </row>
    <row r="38" spans="1:3" ht="40.200000000000003" customHeight="1">
      <c r="A38" s="306" t="s">
        <v>419</v>
      </c>
      <c r="B38" s="248"/>
      <c r="C38" s="231"/>
    </row>
    <row r="39" spans="1:3" ht="94.8" customHeight="1">
      <c r="A39" s="239" t="s">
        <v>405</v>
      </c>
      <c r="B39" s="247" t="s">
        <v>406</v>
      </c>
      <c r="C39" s="232">
        <v>45499</v>
      </c>
    </row>
    <row r="40" spans="1:3" ht="40.200000000000003" customHeight="1">
      <c r="A40" s="261" t="s">
        <v>379</v>
      </c>
      <c r="B40" s="247"/>
      <c r="C40" s="232"/>
    </row>
  </sheetData>
  <mergeCells count="1">
    <mergeCell ref="C11:C12"/>
  </mergeCells>
  <phoneticPr fontId="84"/>
  <hyperlinks>
    <hyperlink ref="A34" r:id="rId1" xr:uid="{84B9FAD6-473C-49E6-90B1-3206C76217F3}"/>
    <hyperlink ref="A37" r:id="rId2" xr:uid="{3387FB7C-F812-4B31-A57E-994A8DC8E7B4}"/>
    <hyperlink ref="A40" r:id="rId3" xr:uid="{71CC0C68-F7A9-43BF-B8EC-74CBB310D734}"/>
    <hyperlink ref="A4" r:id="rId4" xr:uid="{AAE9A34D-C752-40B7-853F-12444B416E4D}"/>
    <hyperlink ref="A7" r:id="rId5" xr:uid="{7564B345-26E3-4859-B758-7A3E53677D54}"/>
    <hyperlink ref="A13" r:id="rId6" xr:uid="{20A2EC71-F33A-4262-96A1-CD7BFD808D26}"/>
    <hyperlink ref="A16" r:id="rId7" xr:uid="{F3FD7607-BC7C-41BD-9E7F-BF8448760381}"/>
    <hyperlink ref="A19" r:id="rId8" xr:uid="{E5EFB71A-18EA-4C92-8C00-9D34583BEA11}"/>
    <hyperlink ref="A22" r:id="rId9" xr:uid="{9D40C116-15B9-404A-98BF-FC31A253CF42}"/>
    <hyperlink ref="A25" r:id="rId10" xr:uid="{C5BDAE0D-EB18-4EAF-A156-76237D0F856E}"/>
    <hyperlink ref="A28" r:id="rId11" xr:uid="{7AA2734E-3278-4E71-929A-C67261512415}"/>
    <hyperlink ref="A31" r:id="rId12" xr:uid="{AB5D3444-C3EB-45DF-A05B-DB7658D97F1F}"/>
  </hyperlinks>
  <pageMargins left="0.74803149606299213" right="0.74803149606299213" top="0.98425196850393704" bottom="0.98425196850393704" header="0.51181102362204722" footer="0.51181102362204722"/>
  <pageSetup paperSize="9" scale="16" fitToHeight="3" orientation="portrait" r:id="rId13"/>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25" zoomScale="89" zoomScaleNormal="89" zoomScaleSheetLayoutView="100" workbookViewId="0">
      <selection activeCell="AE37" sqref="AE3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20" t="s">
        <v>148</v>
      </c>
      <c r="B1" s="721"/>
      <c r="C1" s="721"/>
      <c r="D1" s="721"/>
      <c r="E1" s="721"/>
      <c r="F1" s="721"/>
      <c r="G1" s="721"/>
      <c r="H1" s="721"/>
      <c r="I1" s="721"/>
      <c r="J1" s="721"/>
      <c r="K1" s="721"/>
      <c r="L1" s="721"/>
      <c r="M1" s="721"/>
      <c r="N1" s="722"/>
      <c r="P1" s="723" t="s">
        <v>149</v>
      </c>
      <c r="Q1" s="724"/>
      <c r="R1" s="724"/>
      <c r="S1" s="724"/>
      <c r="T1" s="724"/>
      <c r="U1" s="724"/>
      <c r="V1" s="724"/>
      <c r="W1" s="724"/>
      <c r="X1" s="724"/>
      <c r="Y1" s="724"/>
      <c r="Z1" s="724"/>
      <c r="AA1" s="724"/>
      <c r="AB1" s="724"/>
      <c r="AC1" s="725"/>
    </row>
    <row r="2" spans="1:29" ht="18" customHeight="1" thickBot="1">
      <c r="A2" s="726" t="s">
        <v>150</v>
      </c>
      <c r="B2" s="727"/>
      <c r="C2" s="727"/>
      <c r="D2" s="727"/>
      <c r="E2" s="727"/>
      <c r="F2" s="727"/>
      <c r="G2" s="727"/>
      <c r="H2" s="727"/>
      <c r="I2" s="727"/>
      <c r="J2" s="727"/>
      <c r="K2" s="727"/>
      <c r="L2" s="727"/>
      <c r="M2" s="727"/>
      <c r="N2" s="728"/>
      <c r="P2" s="729" t="s">
        <v>151</v>
      </c>
      <c r="Q2" s="727"/>
      <c r="R2" s="727"/>
      <c r="S2" s="727"/>
      <c r="T2" s="727"/>
      <c r="U2" s="727"/>
      <c r="V2" s="727"/>
      <c r="W2" s="727"/>
      <c r="X2" s="727"/>
      <c r="Y2" s="727"/>
      <c r="Z2" s="727"/>
      <c r="AA2" s="727"/>
      <c r="AB2" s="727"/>
      <c r="AC2" s="730"/>
    </row>
    <row r="3" spans="1:29" ht="13.8" thickBot="1">
      <c r="A3" s="399" t="s">
        <v>150</v>
      </c>
      <c r="B3" s="400" t="s">
        <v>152</v>
      </c>
      <c r="C3" s="400" t="s">
        <v>153</v>
      </c>
      <c r="D3" s="400" t="s">
        <v>154</v>
      </c>
      <c r="E3" s="400" t="s">
        <v>155</v>
      </c>
      <c r="F3" s="400" t="s">
        <v>156</v>
      </c>
      <c r="G3" s="400" t="s">
        <v>157</v>
      </c>
      <c r="H3" s="401" t="s">
        <v>158</v>
      </c>
      <c r="I3" s="402" t="s">
        <v>159</v>
      </c>
      <c r="J3" s="402" t="s">
        <v>160</v>
      </c>
      <c r="K3" s="402" t="s">
        <v>161</v>
      </c>
      <c r="L3" s="402" t="s">
        <v>162</v>
      </c>
      <c r="M3" s="402" t="s">
        <v>163</v>
      </c>
      <c r="N3" s="403" t="s">
        <v>164</v>
      </c>
      <c r="P3" s="400"/>
      <c r="Q3" s="400" t="s">
        <v>152</v>
      </c>
      <c r="R3" s="400" t="s">
        <v>153</v>
      </c>
      <c r="S3" s="400" t="s">
        <v>154</v>
      </c>
      <c r="T3" s="400" t="s">
        <v>155</v>
      </c>
      <c r="U3" s="400" t="s">
        <v>156</v>
      </c>
      <c r="V3" s="400" t="s">
        <v>157</v>
      </c>
      <c r="W3" s="401" t="s">
        <v>158</v>
      </c>
      <c r="X3" s="402" t="s">
        <v>159</v>
      </c>
      <c r="Y3" s="402" t="s">
        <v>160</v>
      </c>
      <c r="Z3" s="402" t="s">
        <v>161</v>
      </c>
      <c r="AA3" s="402" t="s">
        <v>162</v>
      </c>
      <c r="AB3" s="402" t="s">
        <v>163</v>
      </c>
      <c r="AC3" s="404" t="s">
        <v>165</v>
      </c>
    </row>
    <row r="4" spans="1:29" ht="13.8" thickBot="1">
      <c r="A4" s="193" t="s">
        <v>150</v>
      </c>
      <c r="B4" s="194">
        <f t="shared" ref="B4:M4" si="0">AVERAGE(B8:B19)</f>
        <v>68.083333333333329</v>
      </c>
      <c r="C4" s="194">
        <f t="shared" si="0"/>
        <v>56.083333333333336</v>
      </c>
      <c r="D4" s="194">
        <f t="shared" si="0"/>
        <v>67.333333333333329</v>
      </c>
      <c r="E4" s="194">
        <f t="shared" si="0"/>
        <v>103.25</v>
      </c>
      <c r="F4" s="194">
        <f t="shared" si="0"/>
        <v>188.08333333333334</v>
      </c>
      <c r="G4" s="194">
        <f t="shared" si="0"/>
        <v>415.33333333333331</v>
      </c>
      <c r="H4" s="194">
        <f t="shared" ref="H4" si="1">AVERAGE(H8:H19)</f>
        <v>607.08333333333337</v>
      </c>
      <c r="I4" s="194">
        <f t="shared" si="0"/>
        <v>866.25</v>
      </c>
      <c r="J4" s="194">
        <f t="shared" si="0"/>
        <v>555.5</v>
      </c>
      <c r="K4" s="194">
        <f>AVERAGE(K8:K19)</f>
        <v>365.91666666666669</v>
      </c>
      <c r="L4" s="194">
        <f t="shared" si="0"/>
        <v>224.41666666666666</v>
      </c>
      <c r="M4" s="194">
        <f t="shared" si="0"/>
        <v>136.41666666666666</v>
      </c>
      <c r="N4" s="194">
        <f>AVERAGE(N8:N19)</f>
        <v>3653.75</v>
      </c>
      <c r="O4" s="6"/>
      <c r="P4" s="195" t="str">
        <f>+A4</f>
        <v xml:space="preserve"> </v>
      </c>
      <c r="Q4" s="194">
        <f t="shared" ref="Q4:AC4" si="2">AVERAGE(Q8:Q19)</f>
        <v>8.1666666666666661</v>
      </c>
      <c r="R4" s="194">
        <f t="shared" si="2"/>
        <v>8.75</v>
      </c>
      <c r="S4" s="194">
        <f t="shared" si="2"/>
        <v>13.25</v>
      </c>
      <c r="T4" s="194">
        <f>AVERAGE(T8:T19)</f>
        <v>6.5</v>
      </c>
      <c r="U4" s="194">
        <f>AVERAGE(U8:U19)</f>
        <v>9.1666666666666661</v>
      </c>
      <c r="V4" s="194">
        <f>AVERAGE(V8:V19)</f>
        <v>8.9166666666666661</v>
      </c>
      <c r="W4" s="194">
        <f t="shared" si="2"/>
        <v>8.0833333333333339</v>
      </c>
      <c r="X4" s="194">
        <f t="shared" si="2"/>
        <v>10.833333333333334</v>
      </c>
      <c r="Y4" s="194">
        <f>AVERAGE(Y8:Y19)</f>
        <v>9.1666666666666661</v>
      </c>
      <c r="Z4" s="194">
        <f>AVERAGE(Z8:Z19)</f>
        <v>18.75</v>
      </c>
      <c r="AA4" s="194">
        <f t="shared" si="2"/>
        <v>11.25</v>
      </c>
      <c r="AB4" s="194">
        <f t="shared" si="2"/>
        <v>11.583333333333334</v>
      </c>
      <c r="AC4" s="194">
        <f t="shared" si="2"/>
        <v>124.41666666666667</v>
      </c>
    </row>
    <row r="5" spans="1:29" ht="19.95" customHeight="1" thickBot="1">
      <c r="A5" s="156" t="s">
        <v>150</v>
      </c>
      <c r="B5" s="156" t="s">
        <v>150</v>
      </c>
      <c r="C5" s="156" t="s">
        <v>150</v>
      </c>
      <c r="D5" s="156" t="s">
        <v>150</v>
      </c>
      <c r="E5" s="156" t="s">
        <v>150</v>
      </c>
      <c r="F5" s="156" t="s">
        <v>150</v>
      </c>
      <c r="G5" s="156" t="s">
        <v>150</v>
      </c>
      <c r="H5" s="405" t="s">
        <v>166</v>
      </c>
      <c r="I5" s="156"/>
      <c r="J5" s="156"/>
      <c r="K5" s="156"/>
      <c r="L5" s="156"/>
      <c r="M5" s="156"/>
      <c r="N5" s="143"/>
      <c r="O5" s="67"/>
      <c r="P5" s="406"/>
      <c r="Q5" s="406"/>
      <c r="R5" s="406"/>
      <c r="S5" s="406"/>
      <c r="T5" s="406"/>
      <c r="U5" s="406"/>
      <c r="V5" s="406"/>
      <c r="W5" s="405" t="s">
        <v>166</v>
      </c>
      <c r="X5" s="156"/>
      <c r="Y5" s="156"/>
      <c r="Z5" s="156"/>
      <c r="AA5" s="156"/>
      <c r="AB5" s="156"/>
      <c r="AC5" s="143"/>
    </row>
    <row r="6" spans="1:29" ht="19.95" customHeight="1" thickBot="1">
      <c r="A6" s="156" t="s">
        <v>150</v>
      </c>
      <c r="B6" s="156" t="s">
        <v>150</v>
      </c>
      <c r="C6" s="156" t="s">
        <v>150</v>
      </c>
      <c r="D6" s="156" t="s">
        <v>150</v>
      </c>
      <c r="E6" s="156" t="s">
        <v>150</v>
      </c>
      <c r="F6" s="156" t="s">
        <v>150</v>
      </c>
      <c r="G6" s="156" t="s">
        <v>150</v>
      </c>
      <c r="H6" s="405">
        <v>136</v>
      </c>
      <c r="I6" s="156"/>
      <c r="J6" s="156"/>
      <c r="K6" s="156"/>
      <c r="L6" s="156"/>
      <c r="M6" s="156"/>
      <c r="N6" s="188"/>
      <c r="O6" s="67"/>
      <c r="P6" s="407"/>
      <c r="Q6" s="407"/>
      <c r="R6" s="407"/>
      <c r="S6" s="407"/>
      <c r="T6" s="407"/>
      <c r="U6" s="407"/>
      <c r="V6" s="407"/>
      <c r="W6" s="405">
        <v>3</v>
      </c>
      <c r="X6" s="156"/>
      <c r="Y6" s="156"/>
      <c r="Z6" s="156"/>
      <c r="AA6" s="156"/>
      <c r="AB6" s="156"/>
      <c r="AC6" s="188"/>
    </row>
    <row r="7" spans="1:29" ht="19.95" customHeight="1" thickBot="1">
      <c r="A7" s="255" t="s">
        <v>167</v>
      </c>
      <c r="B7" s="258">
        <v>102</v>
      </c>
      <c r="C7" s="258">
        <v>102</v>
      </c>
      <c r="D7" s="258">
        <v>115</v>
      </c>
      <c r="E7" s="258">
        <v>122</v>
      </c>
      <c r="F7" s="245">
        <v>256</v>
      </c>
      <c r="G7" s="245">
        <v>304</v>
      </c>
      <c r="H7" s="530">
        <v>506</v>
      </c>
      <c r="I7" s="257"/>
      <c r="J7" s="257"/>
      <c r="K7" s="257"/>
      <c r="L7" s="257"/>
      <c r="M7" s="254"/>
      <c r="N7" s="408"/>
      <c r="O7" s="67"/>
      <c r="P7" s="409" t="s">
        <v>167</v>
      </c>
      <c r="Q7" s="410">
        <v>4</v>
      </c>
      <c r="R7" s="409">
        <v>4</v>
      </c>
      <c r="S7" s="409">
        <v>4</v>
      </c>
      <c r="T7" s="411">
        <v>8</v>
      </c>
      <c r="U7" s="409">
        <v>1</v>
      </c>
      <c r="V7" s="409">
        <v>2</v>
      </c>
      <c r="W7" s="409">
        <v>6</v>
      </c>
      <c r="X7" s="156"/>
      <c r="Y7" s="156"/>
      <c r="Z7" s="156"/>
      <c r="AA7" s="156"/>
      <c r="AB7" s="156"/>
      <c r="AC7" s="408"/>
    </row>
    <row r="8" spans="1:29" ht="18" customHeight="1" thickBot="1">
      <c r="A8" s="412" t="s">
        <v>168</v>
      </c>
      <c r="B8" s="413">
        <v>82</v>
      </c>
      <c r="C8" s="414">
        <v>62</v>
      </c>
      <c r="D8" s="414">
        <v>99</v>
      </c>
      <c r="E8" s="414">
        <v>112</v>
      </c>
      <c r="F8" s="415">
        <v>224</v>
      </c>
      <c r="G8" s="415">
        <v>526</v>
      </c>
      <c r="H8" s="415">
        <v>521</v>
      </c>
      <c r="I8" s="416">
        <v>768</v>
      </c>
      <c r="J8" s="414">
        <v>454</v>
      </c>
      <c r="K8" s="414">
        <v>390</v>
      </c>
      <c r="L8" s="414">
        <v>416</v>
      </c>
      <c r="M8" s="417">
        <v>154</v>
      </c>
      <c r="N8" s="418">
        <f>SUM(B8:M8)</f>
        <v>3808</v>
      </c>
      <c r="O8" s="6"/>
      <c r="P8" s="256" t="s">
        <v>168</v>
      </c>
      <c r="Q8" s="419">
        <v>1</v>
      </c>
      <c r="R8" s="420">
        <v>1</v>
      </c>
      <c r="S8" s="420">
        <v>4</v>
      </c>
      <c r="T8" s="420">
        <v>2</v>
      </c>
      <c r="U8" s="420">
        <v>2</v>
      </c>
      <c r="V8" s="414">
        <v>7</v>
      </c>
      <c r="W8" s="414">
        <v>7</v>
      </c>
      <c r="X8" s="414">
        <v>3</v>
      </c>
      <c r="Y8" s="414">
        <v>1</v>
      </c>
      <c r="Z8" s="421">
        <v>7</v>
      </c>
      <c r="AA8" s="421">
        <v>7</v>
      </c>
      <c r="AB8" s="422">
        <v>5</v>
      </c>
      <c r="AC8" s="423">
        <f>SUM(Q8:AB8)</f>
        <v>47</v>
      </c>
    </row>
    <row r="9" spans="1:29" ht="18" customHeight="1" thickBot="1">
      <c r="A9" s="424" t="s">
        <v>169</v>
      </c>
      <c r="B9" s="189">
        <v>81</v>
      </c>
      <c r="C9" s="190">
        <v>39</v>
      </c>
      <c r="D9" s="190">
        <v>72</v>
      </c>
      <c r="E9" s="191">
        <v>89</v>
      </c>
      <c r="F9" s="191">
        <v>258</v>
      </c>
      <c r="G9" s="191">
        <v>416</v>
      </c>
      <c r="H9" s="277">
        <v>554</v>
      </c>
      <c r="I9" s="277">
        <v>568</v>
      </c>
      <c r="J9" s="276">
        <v>578</v>
      </c>
      <c r="K9" s="191">
        <v>337</v>
      </c>
      <c r="L9" s="191">
        <v>169</v>
      </c>
      <c r="M9" s="191">
        <v>168</v>
      </c>
      <c r="N9" s="192">
        <f t="shared" ref="N9:N20" si="3">SUM(B9:M9)</f>
        <v>3329</v>
      </c>
      <c r="O9" s="69" t="s">
        <v>17</v>
      </c>
      <c r="P9" s="425" t="s">
        <v>169</v>
      </c>
      <c r="Q9" s="242">
        <v>0</v>
      </c>
      <c r="R9" s="243">
        <v>5</v>
      </c>
      <c r="S9" s="243">
        <v>4</v>
      </c>
      <c r="T9" s="243">
        <v>1</v>
      </c>
      <c r="U9" s="243">
        <v>1</v>
      </c>
      <c r="V9" s="243">
        <v>1</v>
      </c>
      <c r="W9" s="243">
        <v>1</v>
      </c>
      <c r="X9" s="243">
        <v>1</v>
      </c>
      <c r="Y9" s="242">
        <v>0</v>
      </c>
      <c r="Z9" s="242">
        <v>0</v>
      </c>
      <c r="AA9" s="242">
        <v>0</v>
      </c>
      <c r="AB9" s="242">
        <v>2</v>
      </c>
      <c r="AC9" s="236">
        <f t="shared" ref="AC9:AC20" si="4">SUM(Q9:AB9)</f>
        <v>16</v>
      </c>
    </row>
    <row r="10" spans="1:29" ht="18" customHeight="1" thickBot="1">
      <c r="A10" s="424" t="s">
        <v>170</v>
      </c>
      <c r="B10" s="163">
        <v>81</v>
      </c>
      <c r="C10" s="163">
        <v>48</v>
      </c>
      <c r="D10" s="164">
        <v>71</v>
      </c>
      <c r="E10" s="163">
        <v>128</v>
      </c>
      <c r="F10" s="163">
        <v>171</v>
      </c>
      <c r="G10" s="163">
        <v>350</v>
      </c>
      <c r="H10" s="278">
        <v>569</v>
      </c>
      <c r="I10" s="163">
        <v>553</v>
      </c>
      <c r="J10" s="163">
        <v>458</v>
      </c>
      <c r="K10" s="163">
        <v>306</v>
      </c>
      <c r="L10" s="163">
        <v>220</v>
      </c>
      <c r="M10" s="164">
        <v>229</v>
      </c>
      <c r="N10" s="182">
        <f t="shared" si="3"/>
        <v>3184</v>
      </c>
      <c r="O10" s="155"/>
      <c r="P10" s="425" t="s">
        <v>170</v>
      </c>
      <c r="Q10" s="426">
        <v>1</v>
      </c>
      <c r="R10" s="426">
        <v>2</v>
      </c>
      <c r="S10" s="426">
        <v>1</v>
      </c>
      <c r="T10" s="426">
        <v>0</v>
      </c>
      <c r="U10" s="426">
        <v>0</v>
      </c>
      <c r="V10" s="426">
        <v>0</v>
      </c>
      <c r="W10" s="426">
        <v>1</v>
      </c>
      <c r="X10" s="426">
        <v>1</v>
      </c>
      <c r="Y10" s="426">
        <v>0</v>
      </c>
      <c r="Z10" s="426">
        <v>1</v>
      </c>
      <c r="AA10" s="426">
        <v>0</v>
      </c>
      <c r="AB10" s="426">
        <v>0</v>
      </c>
      <c r="AC10" s="427">
        <f t="shared" si="4"/>
        <v>7</v>
      </c>
    </row>
    <row r="11" spans="1:29" ht="18" customHeight="1" thickBot="1">
      <c r="A11" s="428" t="s">
        <v>171</v>
      </c>
      <c r="B11" s="429">
        <v>112</v>
      </c>
      <c r="C11" s="429">
        <v>85</v>
      </c>
      <c r="D11" s="429">
        <v>60</v>
      </c>
      <c r="E11" s="429">
        <v>97</v>
      </c>
      <c r="F11" s="429">
        <v>95</v>
      </c>
      <c r="G11" s="429">
        <v>305</v>
      </c>
      <c r="H11" s="430">
        <v>544</v>
      </c>
      <c r="I11" s="429">
        <v>449</v>
      </c>
      <c r="J11" s="429">
        <v>475</v>
      </c>
      <c r="K11" s="429">
        <v>505</v>
      </c>
      <c r="L11" s="429">
        <v>219</v>
      </c>
      <c r="M11" s="431">
        <v>98</v>
      </c>
      <c r="N11" s="162">
        <f t="shared" si="3"/>
        <v>3044</v>
      </c>
      <c r="O11" s="69"/>
      <c r="P11" s="424" t="s">
        <v>171</v>
      </c>
      <c r="Q11" s="432">
        <v>16</v>
      </c>
      <c r="R11" s="432">
        <v>1</v>
      </c>
      <c r="S11" s="432">
        <v>19</v>
      </c>
      <c r="T11" s="432">
        <v>3</v>
      </c>
      <c r="U11" s="432">
        <v>13</v>
      </c>
      <c r="V11" s="432">
        <v>1</v>
      </c>
      <c r="W11" s="432">
        <v>2</v>
      </c>
      <c r="X11" s="432">
        <v>2</v>
      </c>
      <c r="Y11" s="432">
        <v>0</v>
      </c>
      <c r="Z11" s="433">
        <v>24</v>
      </c>
      <c r="AA11" s="432">
        <v>4</v>
      </c>
      <c r="AB11" s="432">
        <v>2</v>
      </c>
      <c r="AC11" s="434">
        <f t="shared" si="4"/>
        <v>87</v>
      </c>
    </row>
    <row r="12" spans="1:29" ht="18" customHeight="1" thickBot="1">
      <c r="A12" s="435" t="s">
        <v>172</v>
      </c>
      <c r="B12" s="144">
        <v>84</v>
      </c>
      <c r="C12" s="144">
        <v>100</v>
      </c>
      <c r="D12" s="145">
        <v>77</v>
      </c>
      <c r="E12" s="145">
        <v>80</v>
      </c>
      <c r="F12" s="81">
        <v>236</v>
      </c>
      <c r="G12" s="81">
        <v>438</v>
      </c>
      <c r="H12" s="82">
        <v>631</v>
      </c>
      <c r="I12" s="279">
        <v>752</v>
      </c>
      <c r="J12" s="80">
        <v>523</v>
      </c>
      <c r="K12" s="81">
        <v>427</v>
      </c>
      <c r="L12" s="80">
        <v>253</v>
      </c>
      <c r="M12" s="146">
        <v>136</v>
      </c>
      <c r="N12" s="436">
        <f t="shared" si="3"/>
        <v>3737</v>
      </c>
      <c r="O12" s="69"/>
      <c r="P12" s="437" t="s">
        <v>173</v>
      </c>
      <c r="Q12" s="438">
        <v>7</v>
      </c>
      <c r="R12" s="438">
        <v>7</v>
      </c>
      <c r="S12" s="439">
        <v>13</v>
      </c>
      <c r="T12" s="439">
        <v>3</v>
      </c>
      <c r="U12" s="439">
        <v>8</v>
      </c>
      <c r="V12" s="439">
        <v>11</v>
      </c>
      <c r="W12" s="438">
        <v>5</v>
      </c>
      <c r="X12" s="439">
        <v>11</v>
      </c>
      <c r="Y12" s="439">
        <v>9</v>
      </c>
      <c r="Z12" s="439">
        <v>9</v>
      </c>
      <c r="AA12" s="440">
        <v>20</v>
      </c>
      <c r="AB12" s="440">
        <v>37</v>
      </c>
      <c r="AC12" s="441">
        <f t="shared" si="4"/>
        <v>140</v>
      </c>
    </row>
    <row r="13" spans="1:29" ht="18" customHeight="1" thickBot="1">
      <c r="A13" s="435" t="s">
        <v>174</v>
      </c>
      <c r="B13" s="439">
        <v>41</v>
      </c>
      <c r="C13" s="439">
        <v>44</v>
      </c>
      <c r="D13" s="439">
        <v>67</v>
      </c>
      <c r="E13" s="439">
        <v>103</v>
      </c>
      <c r="F13" s="432">
        <v>311</v>
      </c>
      <c r="G13" s="439">
        <v>415</v>
      </c>
      <c r="H13" s="439">
        <v>539</v>
      </c>
      <c r="I13" s="433">
        <v>1165</v>
      </c>
      <c r="J13" s="439">
        <v>534</v>
      </c>
      <c r="K13" s="439">
        <v>297</v>
      </c>
      <c r="L13" s="438">
        <v>205</v>
      </c>
      <c r="M13" s="442">
        <v>92</v>
      </c>
      <c r="N13" s="443">
        <f t="shared" si="3"/>
        <v>3813</v>
      </c>
      <c r="O13" s="69"/>
      <c r="P13" s="444" t="s">
        <v>174</v>
      </c>
      <c r="Q13" s="439">
        <v>9</v>
      </c>
      <c r="R13" s="439">
        <v>22</v>
      </c>
      <c r="S13" s="438">
        <v>18</v>
      </c>
      <c r="T13" s="439">
        <v>9</v>
      </c>
      <c r="U13" s="445">
        <v>21</v>
      </c>
      <c r="V13" s="439">
        <v>14</v>
      </c>
      <c r="W13" s="439">
        <v>6</v>
      </c>
      <c r="X13" s="439">
        <v>13</v>
      </c>
      <c r="Y13" s="439">
        <v>7</v>
      </c>
      <c r="Z13" s="446">
        <v>81</v>
      </c>
      <c r="AA13" s="445">
        <v>31</v>
      </c>
      <c r="AB13" s="446">
        <v>37</v>
      </c>
      <c r="AC13" s="447">
        <f t="shared" si="4"/>
        <v>268</v>
      </c>
    </row>
    <row r="14" spans="1:29" ht="18" customHeight="1" thickBot="1">
      <c r="A14" s="435" t="s">
        <v>175</v>
      </c>
      <c r="B14" s="439">
        <v>57</v>
      </c>
      <c r="C14" s="438">
        <v>35</v>
      </c>
      <c r="D14" s="439">
        <v>95</v>
      </c>
      <c r="E14" s="438">
        <v>112</v>
      </c>
      <c r="F14" s="439">
        <v>131</v>
      </c>
      <c r="G14" s="448">
        <v>340</v>
      </c>
      <c r="H14" s="448">
        <v>483</v>
      </c>
      <c r="I14" s="449">
        <v>1339</v>
      </c>
      <c r="J14" s="448">
        <v>614</v>
      </c>
      <c r="K14" s="448">
        <v>349</v>
      </c>
      <c r="L14" s="448">
        <v>236</v>
      </c>
      <c r="M14" s="450">
        <v>68</v>
      </c>
      <c r="N14" s="436">
        <f t="shared" si="3"/>
        <v>3859</v>
      </c>
      <c r="O14" s="69"/>
      <c r="P14" s="444" t="s">
        <v>175</v>
      </c>
      <c r="Q14" s="439">
        <v>19</v>
      </c>
      <c r="R14" s="439">
        <v>12</v>
      </c>
      <c r="S14" s="439">
        <v>8</v>
      </c>
      <c r="T14" s="438">
        <v>12</v>
      </c>
      <c r="U14" s="439">
        <v>7</v>
      </c>
      <c r="V14" s="439">
        <v>15</v>
      </c>
      <c r="W14" s="448">
        <v>16</v>
      </c>
      <c r="X14" s="450">
        <v>12</v>
      </c>
      <c r="Y14" s="438">
        <v>16</v>
      </c>
      <c r="Z14" s="439">
        <v>6</v>
      </c>
      <c r="AA14" s="438">
        <v>12</v>
      </c>
      <c r="AB14" s="438">
        <v>6</v>
      </c>
      <c r="AC14" s="441">
        <f t="shared" si="4"/>
        <v>141</v>
      </c>
    </row>
    <row r="15" spans="1:29" ht="18" hidden="1" customHeight="1" thickBot="1">
      <c r="A15" s="435" t="s">
        <v>176</v>
      </c>
      <c r="B15" s="451">
        <v>68</v>
      </c>
      <c r="C15" s="439">
        <v>42</v>
      </c>
      <c r="D15" s="439">
        <v>44</v>
      </c>
      <c r="E15" s="438">
        <v>75</v>
      </c>
      <c r="F15" s="438">
        <v>135</v>
      </c>
      <c r="G15" s="438">
        <v>448</v>
      </c>
      <c r="H15" s="439">
        <v>507</v>
      </c>
      <c r="I15" s="439">
        <v>808</v>
      </c>
      <c r="J15" s="445">
        <v>795</v>
      </c>
      <c r="K15" s="438">
        <v>313</v>
      </c>
      <c r="L15" s="438">
        <v>246</v>
      </c>
      <c r="M15" s="438">
        <v>143</v>
      </c>
      <c r="N15" s="436">
        <f t="shared" si="3"/>
        <v>3624</v>
      </c>
      <c r="O15" s="69"/>
      <c r="P15" s="444" t="s">
        <v>176</v>
      </c>
      <c r="Q15" s="452">
        <v>9</v>
      </c>
      <c r="R15" s="439">
        <v>16</v>
      </c>
      <c r="S15" s="439">
        <v>12</v>
      </c>
      <c r="T15" s="438">
        <v>6</v>
      </c>
      <c r="U15" s="453">
        <v>7</v>
      </c>
      <c r="V15" s="453">
        <v>14</v>
      </c>
      <c r="W15" s="439">
        <v>9</v>
      </c>
      <c r="X15" s="439">
        <v>14</v>
      </c>
      <c r="Y15" s="439">
        <v>9</v>
      </c>
      <c r="Z15" s="439">
        <v>9</v>
      </c>
      <c r="AA15" s="453">
        <v>8</v>
      </c>
      <c r="AB15" s="453">
        <v>7</v>
      </c>
      <c r="AC15" s="441">
        <f t="shared" si="4"/>
        <v>120</v>
      </c>
    </row>
    <row r="16" spans="1:29" ht="18" hidden="1" customHeight="1" thickBot="1">
      <c r="A16" s="454" t="s">
        <v>177</v>
      </c>
      <c r="B16" s="455">
        <v>71</v>
      </c>
      <c r="C16" s="455">
        <v>97</v>
      </c>
      <c r="D16" s="455">
        <v>61</v>
      </c>
      <c r="E16" s="456">
        <v>105</v>
      </c>
      <c r="F16" s="456">
        <v>198</v>
      </c>
      <c r="G16" s="456">
        <v>442</v>
      </c>
      <c r="H16" s="457">
        <v>790</v>
      </c>
      <c r="I16" s="458">
        <v>674</v>
      </c>
      <c r="J16" s="458">
        <v>594</v>
      </c>
      <c r="K16" s="456">
        <v>275</v>
      </c>
      <c r="L16" s="456">
        <v>133</v>
      </c>
      <c r="M16" s="456">
        <v>108</v>
      </c>
      <c r="N16" s="436">
        <f t="shared" si="3"/>
        <v>3548</v>
      </c>
      <c r="O16" s="6"/>
      <c r="P16" s="157" t="s">
        <v>177</v>
      </c>
      <c r="Q16" s="455">
        <v>7</v>
      </c>
      <c r="R16" s="455">
        <v>13</v>
      </c>
      <c r="S16" s="455">
        <v>12</v>
      </c>
      <c r="T16" s="456">
        <v>11</v>
      </c>
      <c r="U16" s="456">
        <v>12</v>
      </c>
      <c r="V16" s="456">
        <v>15</v>
      </c>
      <c r="W16" s="456">
        <v>20</v>
      </c>
      <c r="X16" s="456">
        <v>15</v>
      </c>
      <c r="Y16" s="456">
        <v>15</v>
      </c>
      <c r="Z16" s="456">
        <v>20</v>
      </c>
      <c r="AA16" s="456">
        <v>9</v>
      </c>
      <c r="AB16" s="456">
        <v>7</v>
      </c>
      <c r="AC16" s="459">
        <f t="shared" si="4"/>
        <v>156</v>
      </c>
    </row>
    <row r="17" spans="1:31" ht="13.8" hidden="1" thickBot="1">
      <c r="A17" s="9" t="s">
        <v>178</v>
      </c>
      <c r="B17" s="452">
        <v>38</v>
      </c>
      <c r="C17" s="456">
        <v>19</v>
      </c>
      <c r="D17" s="456">
        <v>38</v>
      </c>
      <c r="E17" s="456">
        <v>203</v>
      </c>
      <c r="F17" s="456">
        <v>146</v>
      </c>
      <c r="G17" s="456">
        <v>439</v>
      </c>
      <c r="H17" s="457">
        <v>964</v>
      </c>
      <c r="I17" s="457">
        <v>1154</v>
      </c>
      <c r="J17" s="456">
        <v>423</v>
      </c>
      <c r="K17" s="456">
        <v>388</v>
      </c>
      <c r="L17" s="456">
        <v>176</v>
      </c>
      <c r="M17" s="456">
        <v>143</v>
      </c>
      <c r="N17" s="460">
        <f t="shared" si="3"/>
        <v>4131</v>
      </c>
      <c r="O17" s="6"/>
      <c r="P17" s="8" t="s">
        <v>178</v>
      </c>
      <c r="Q17" s="456">
        <v>7</v>
      </c>
      <c r="R17" s="456">
        <v>7</v>
      </c>
      <c r="S17" s="456">
        <v>8</v>
      </c>
      <c r="T17" s="456">
        <v>12</v>
      </c>
      <c r="U17" s="456">
        <v>9</v>
      </c>
      <c r="V17" s="456">
        <v>6</v>
      </c>
      <c r="W17" s="456">
        <v>11</v>
      </c>
      <c r="X17" s="456">
        <v>8</v>
      </c>
      <c r="Y17" s="456">
        <v>16</v>
      </c>
      <c r="Z17" s="456">
        <v>40</v>
      </c>
      <c r="AA17" s="456">
        <v>17</v>
      </c>
      <c r="AB17" s="456">
        <v>16</v>
      </c>
      <c r="AC17" s="456">
        <f t="shared" si="4"/>
        <v>157</v>
      </c>
    </row>
    <row r="18" spans="1:31" ht="13.8" hidden="1" thickBot="1">
      <c r="A18" s="147" t="s">
        <v>179</v>
      </c>
      <c r="B18" s="458">
        <v>49</v>
      </c>
      <c r="C18" s="458">
        <v>63</v>
      </c>
      <c r="D18" s="458">
        <v>50</v>
      </c>
      <c r="E18" s="458">
        <v>71</v>
      </c>
      <c r="F18" s="458">
        <v>144</v>
      </c>
      <c r="G18" s="458">
        <v>374</v>
      </c>
      <c r="H18" s="461">
        <v>729</v>
      </c>
      <c r="I18" s="461">
        <v>1097</v>
      </c>
      <c r="J18" s="461">
        <v>650</v>
      </c>
      <c r="K18" s="458">
        <v>397</v>
      </c>
      <c r="L18" s="458">
        <v>192</v>
      </c>
      <c r="M18" s="458">
        <v>217</v>
      </c>
      <c r="N18" s="460">
        <f t="shared" si="3"/>
        <v>4033</v>
      </c>
      <c r="O18" s="6"/>
      <c r="P18" s="10" t="s">
        <v>179</v>
      </c>
      <c r="Q18" s="458">
        <v>10</v>
      </c>
      <c r="R18" s="458">
        <v>6</v>
      </c>
      <c r="S18" s="458">
        <v>14</v>
      </c>
      <c r="T18" s="458">
        <v>10</v>
      </c>
      <c r="U18" s="458">
        <v>10</v>
      </c>
      <c r="V18" s="458">
        <v>19</v>
      </c>
      <c r="W18" s="458">
        <v>11</v>
      </c>
      <c r="X18" s="458">
        <v>20</v>
      </c>
      <c r="Y18" s="458">
        <v>15</v>
      </c>
      <c r="Z18" s="458">
        <v>8</v>
      </c>
      <c r="AA18" s="458">
        <v>11</v>
      </c>
      <c r="AB18" s="458">
        <v>8</v>
      </c>
      <c r="AC18" s="456">
        <f t="shared" si="4"/>
        <v>142</v>
      </c>
    </row>
    <row r="19" spans="1:31" ht="13.8" hidden="1" thickBot="1">
      <c r="A19" s="9" t="s">
        <v>180</v>
      </c>
      <c r="B19" s="458">
        <v>53</v>
      </c>
      <c r="C19" s="458">
        <v>39</v>
      </c>
      <c r="D19" s="458">
        <v>74</v>
      </c>
      <c r="E19" s="458">
        <v>64</v>
      </c>
      <c r="F19" s="458">
        <v>208</v>
      </c>
      <c r="G19" s="458">
        <v>491</v>
      </c>
      <c r="H19" s="458">
        <v>454</v>
      </c>
      <c r="I19" s="461">
        <v>1068</v>
      </c>
      <c r="J19" s="458">
        <v>568</v>
      </c>
      <c r="K19" s="458">
        <v>407</v>
      </c>
      <c r="L19" s="458">
        <v>228</v>
      </c>
      <c r="M19" s="458">
        <v>81</v>
      </c>
      <c r="N19" s="462">
        <f t="shared" si="3"/>
        <v>3735</v>
      </c>
      <c r="O19" s="6"/>
      <c r="P19" s="8" t="s">
        <v>180</v>
      </c>
      <c r="Q19" s="458">
        <v>12</v>
      </c>
      <c r="R19" s="458">
        <v>13</v>
      </c>
      <c r="S19" s="458">
        <v>46</v>
      </c>
      <c r="T19" s="458">
        <v>9</v>
      </c>
      <c r="U19" s="458">
        <v>20</v>
      </c>
      <c r="V19" s="458">
        <v>4</v>
      </c>
      <c r="W19" s="458">
        <v>8</v>
      </c>
      <c r="X19" s="458">
        <v>30</v>
      </c>
      <c r="Y19" s="458">
        <v>22</v>
      </c>
      <c r="Z19" s="458">
        <v>20</v>
      </c>
      <c r="AA19" s="458">
        <v>16</v>
      </c>
      <c r="AB19" s="458">
        <v>12</v>
      </c>
      <c r="AC19" s="463">
        <f t="shared" si="4"/>
        <v>212</v>
      </c>
    </row>
    <row r="20" spans="1:31" ht="13.8" hidden="1" thickBot="1">
      <c r="A20" s="9" t="s">
        <v>181</v>
      </c>
      <c r="B20" s="464">
        <v>67</v>
      </c>
      <c r="C20" s="464">
        <v>62</v>
      </c>
      <c r="D20" s="464">
        <v>57</v>
      </c>
      <c r="E20" s="464">
        <v>77</v>
      </c>
      <c r="F20" s="464">
        <v>473</v>
      </c>
      <c r="G20" s="464">
        <v>468</v>
      </c>
      <c r="H20" s="465">
        <v>659</v>
      </c>
      <c r="I20" s="464">
        <v>851</v>
      </c>
      <c r="J20" s="464">
        <v>542</v>
      </c>
      <c r="K20" s="464">
        <v>270</v>
      </c>
      <c r="L20" s="464">
        <v>208</v>
      </c>
      <c r="M20" s="464">
        <v>174</v>
      </c>
      <c r="N20" s="466">
        <f t="shared" si="3"/>
        <v>3908</v>
      </c>
      <c r="O20" s="6" t="s">
        <v>3</v>
      </c>
      <c r="P20" s="10" t="s">
        <v>181</v>
      </c>
      <c r="Q20" s="458">
        <v>6</v>
      </c>
      <c r="R20" s="458">
        <v>25</v>
      </c>
      <c r="S20" s="458">
        <v>29</v>
      </c>
      <c r="T20" s="458">
        <v>4</v>
      </c>
      <c r="U20" s="458">
        <v>17</v>
      </c>
      <c r="V20" s="458">
        <v>19</v>
      </c>
      <c r="W20" s="458">
        <v>14</v>
      </c>
      <c r="X20" s="458">
        <v>37</v>
      </c>
      <c r="Y20" s="467">
        <v>76</v>
      </c>
      <c r="Z20" s="458">
        <v>34</v>
      </c>
      <c r="AA20" s="458">
        <v>17</v>
      </c>
      <c r="AB20" s="458">
        <v>18</v>
      </c>
      <c r="AC20" s="463">
        <f t="shared" si="4"/>
        <v>296</v>
      </c>
    </row>
    <row r="21" spans="1:31">
      <c r="A21" s="11"/>
      <c r="B21" s="148"/>
      <c r="C21" s="148"/>
      <c r="D21" s="148"/>
      <c r="E21" s="148"/>
      <c r="F21" s="148"/>
      <c r="G21" s="148"/>
      <c r="H21" s="148"/>
      <c r="I21" s="148"/>
      <c r="J21" s="148"/>
      <c r="K21" s="148"/>
      <c r="L21" s="148"/>
      <c r="M21" s="148"/>
      <c r="N21" s="12"/>
      <c r="O21" s="6"/>
      <c r="P21" s="13"/>
      <c r="Q21" s="149"/>
      <c r="R21" s="149"/>
      <c r="S21" s="149"/>
      <c r="T21" s="149"/>
      <c r="U21" s="149"/>
      <c r="V21" s="149"/>
      <c r="W21" s="149"/>
      <c r="X21" s="149"/>
      <c r="Y21" s="149"/>
      <c r="Z21" s="149"/>
      <c r="AA21" s="149"/>
      <c r="AB21" s="149"/>
      <c r="AC21" s="148"/>
    </row>
    <row r="22" spans="1:31" ht="13.5" customHeight="1">
      <c r="A22" s="731" t="s">
        <v>307</v>
      </c>
      <c r="B22" s="732"/>
      <c r="C22" s="732"/>
      <c r="D22" s="732"/>
      <c r="E22" s="732"/>
      <c r="F22" s="732"/>
      <c r="G22" s="732"/>
      <c r="H22" s="732"/>
      <c r="I22" s="732"/>
      <c r="J22" s="732"/>
      <c r="K22" s="732"/>
      <c r="L22" s="732"/>
      <c r="M22" s="732"/>
      <c r="N22" s="733"/>
      <c r="O22" s="6"/>
      <c r="P22" s="731" t="str">
        <f>+A22</f>
        <v>※2024年 第30週（7/22～7/28） 現在</v>
      </c>
      <c r="Q22" s="732"/>
      <c r="R22" s="732"/>
      <c r="S22" s="732"/>
      <c r="T22" s="732"/>
      <c r="U22" s="732"/>
      <c r="V22" s="732"/>
      <c r="W22" s="732"/>
      <c r="X22" s="732"/>
      <c r="Y22" s="732"/>
      <c r="Z22" s="732"/>
      <c r="AA22" s="732"/>
      <c r="AB22" s="732"/>
      <c r="AC22" s="733"/>
    </row>
    <row r="23" spans="1:31" ht="13.8" thickBot="1">
      <c r="A23" s="179" t="s">
        <v>42</v>
      </c>
      <c r="B23" s="6"/>
      <c r="C23" s="6"/>
      <c r="D23" s="6"/>
      <c r="E23" s="6"/>
      <c r="F23" s="6"/>
      <c r="G23" s="6" t="s">
        <v>17</v>
      </c>
      <c r="H23" s="6"/>
      <c r="I23" s="6"/>
      <c r="J23" s="6"/>
      <c r="K23" s="6"/>
      <c r="L23" s="6"/>
      <c r="M23" s="6"/>
      <c r="N23" s="15"/>
      <c r="O23" s="6"/>
      <c r="P23" s="180"/>
      <c r="Q23" s="6"/>
      <c r="R23" s="6"/>
      <c r="S23" s="6"/>
      <c r="T23" s="6"/>
      <c r="U23" s="6"/>
      <c r="V23" s="6"/>
      <c r="W23" s="6"/>
      <c r="X23" s="6"/>
      <c r="Y23" s="6"/>
      <c r="Z23" s="6"/>
      <c r="AA23" s="6"/>
      <c r="AB23" s="6"/>
      <c r="AC23" s="17"/>
    </row>
    <row r="24" spans="1:31" ht="33" customHeight="1" thickBot="1">
      <c r="A24" s="736" t="s">
        <v>182</v>
      </c>
      <c r="B24" s="737"/>
      <c r="C24" s="738"/>
      <c r="D24" s="734" t="s">
        <v>306</v>
      </c>
      <c r="E24" s="735"/>
      <c r="F24" s="6"/>
      <c r="G24" s="6" t="s">
        <v>17</v>
      </c>
      <c r="H24" s="6"/>
      <c r="I24" s="6"/>
      <c r="J24" s="6"/>
      <c r="K24" s="6"/>
      <c r="L24" s="6"/>
      <c r="M24" s="6"/>
      <c r="N24" s="15"/>
      <c r="O24" s="69" t="s">
        <v>17</v>
      </c>
      <c r="P24" s="95"/>
      <c r="Q24" s="468" t="s">
        <v>183</v>
      </c>
      <c r="R24" s="717" t="s">
        <v>184</v>
      </c>
      <c r="S24" s="718"/>
      <c r="T24" s="719"/>
      <c r="U24" s="6"/>
      <c r="V24" s="6"/>
      <c r="W24" s="6"/>
      <c r="X24" s="6"/>
      <c r="Y24" s="6"/>
      <c r="Z24" s="6"/>
      <c r="AA24" s="6"/>
      <c r="AB24" s="6"/>
      <c r="AC24" s="17"/>
    </row>
    <row r="25" spans="1:31" ht="15" customHeight="1">
      <c r="A25" s="14"/>
      <c r="B25" s="6"/>
      <c r="C25" s="6"/>
      <c r="D25" s="6" t="s">
        <v>3</v>
      </c>
      <c r="E25" s="6"/>
      <c r="F25" s="6"/>
      <c r="G25" s="6"/>
      <c r="H25" s="6"/>
      <c r="I25" s="6"/>
      <c r="J25" s="6"/>
      <c r="K25" s="6"/>
      <c r="L25" s="6"/>
      <c r="M25" s="6"/>
      <c r="N25" s="15"/>
      <c r="O25" s="69" t="s">
        <v>17</v>
      </c>
      <c r="P25" s="94"/>
      <c r="Q25" s="6"/>
      <c r="R25" s="6"/>
      <c r="S25" s="6"/>
      <c r="T25" s="6"/>
      <c r="U25" s="6"/>
      <c r="V25" s="6"/>
      <c r="W25" s="6"/>
      <c r="X25" s="6"/>
      <c r="Y25" s="6"/>
      <c r="Z25" s="6"/>
      <c r="AA25" s="6"/>
      <c r="AB25" s="6"/>
      <c r="AC25" s="17"/>
    </row>
    <row r="26" spans="1:31" ht="9" customHeight="1">
      <c r="A26" s="14"/>
      <c r="B26" s="6"/>
      <c r="C26" s="6"/>
      <c r="D26" s="6"/>
      <c r="E26" s="6"/>
      <c r="F26" s="6"/>
      <c r="G26" s="6"/>
      <c r="H26" s="6"/>
      <c r="I26" s="6"/>
      <c r="J26" s="6"/>
      <c r="K26" s="6"/>
      <c r="L26" s="6"/>
      <c r="M26" s="6"/>
      <c r="N26" s="15"/>
      <c r="O26" s="69" t="s">
        <v>17</v>
      </c>
      <c r="P26" s="16"/>
      <c r="Q26" s="6"/>
      <c r="R26" s="6"/>
      <c r="S26" s="6"/>
      <c r="T26" s="6"/>
      <c r="U26" s="6"/>
      <c r="V26" s="6"/>
      <c r="W26" s="6"/>
      <c r="X26" s="6"/>
      <c r="Y26" s="6"/>
      <c r="Z26" s="6"/>
      <c r="AA26" s="6"/>
      <c r="AB26" s="6"/>
      <c r="AC26" s="17"/>
      <c r="AE26" s="1" t="s">
        <v>42</v>
      </c>
    </row>
    <row r="27" spans="1:31">
      <c r="A27" s="14"/>
      <c r="B27" s="6"/>
      <c r="C27" s="6"/>
      <c r="D27" s="6"/>
      <c r="E27" s="6"/>
      <c r="F27" s="6"/>
      <c r="G27" s="6"/>
      <c r="H27" s="6"/>
      <c r="I27" s="6"/>
      <c r="J27" s="6"/>
      <c r="K27" s="6"/>
      <c r="L27" s="6"/>
      <c r="M27" s="6"/>
      <c r="N27" s="15"/>
      <c r="O27" s="6" t="s">
        <v>17</v>
      </c>
      <c r="P27" s="7"/>
      <c r="AC27" s="18"/>
    </row>
    <row r="28" spans="1:31">
      <c r="A28" s="14"/>
      <c r="B28" s="6"/>
      <c r="C28" s="6"/>
      <c r="D28" s="6"/>
      <c r="E28" s="6"/>
      <c r="F28" s="6"/>
      <c r="G28" s="6"/>
      <c r="H28" s="6"/>
      <c r="I28" s="6"/>
      <c r="J28" s="6"/>
      <c r="K28" s="6"/>
      <c r="L28" s="6"/>
      <c r="M28" s="6"/>
      <c r="N28" s="15"/>
      <c r="O28" s="6" t="s">
        <v>17</v>
      </c>
      <c r="P28" s="7"/>
      <c r="AC28" s="18"/>
    </row>
    <row r="29" spans="1:31">
      <c r="A29" s="14"/>
      <c r="B29" s="6"/>
      <c r="C29" s="6"/>
      <c r="D29" s="6"/>
      <c r="E29" s="6"/>
      <c r="F29" s="6"/>
      <c r="G29" s="6"/>
      <c r="H29" s="6"/>
      <c r="I29" s="6"/>
      <c r="J29" s="6"/>
      <c r="K29" s="6"/>
      <c r="L29" s="6"/>
      <c r="M29" s="6"/>
      <c r="N29" s="15"/>
      <c r="O29" s="6" t="s">
        <v>17</v>
      </c>
      <c r="P29" s="7"/>
      <c r="AC29" s="18"/>
      <c r="AD29" s="104"/>
    </row>
    <row r="30" spans="1:31">
      <c r="A30" s="14"/>
      <c r="B30" s="6"/>
      <c r="C30" s="6"/>
      <c r="D30" s="6"/>
      <c r="E30" s="6"/>
      <c r="F30" s="6"/>
      <c r="G30" s="6"/>
      <c r="H30" s="6"/>
      <c r="I30" s="6"/>
      <c r="J30" s="6"/>
      <c r="K30" s="6"/>
      <c r="L30" s="6"/>
      <c r="M30" s="6"/>
      <c r="N30" s="15"/>
      <c r="O30" s="6"/>
      <c r="P30" s="7"/>
      <c r="AC30" s="18"/>
    </row>
    <row r="31" spans="1:31" ht="21.6">
      <c r="A31" s="197" t="s">
        <v>185</v>
      </c>
      <c r="B31" s="6"/>
      <c r="C31" s="6"/>
      <c r="D31" s="6"/>
      <c r="E31" s="6"/>
      <c r="F31" s="6"/>
      <c r="G31" s="6"/>
      <c r="H31" s="6"/>
      <c r="I31" s="6"/>
      <c r="J31" s="6"/>
      <c r="K31" s="6"/>
      <c r="L31" s="6"/>
      <c r="M31" s="6"/>
      <c r="N31" s="15"/>
      <c r="O31" s="6"/>
      <c r="P31" s="7"/>
      <c r="AC31" s="18"/>
    </row>
    <row r="32" spans="1:31" ht="13.8" thickBot="1">
      <c r="A32" s="19"/>
      <c r="B32" s="20"/>
      <c r="C32" s="20"/>
      <c r="D32" s="20"/>
      <c r="E32" s="20"/>
      <c r="F32" s="20"/>
      <c r="G32" s="20"/>
      <c r="H32" s="20"/>
      <c r="I32" s="20"/>
      <c r="J32" s="20"/>
      <c r="K32" s="20"/>
      <c r="L32" s="20"/>
      <c r="M32" s="20"/>
      <c r="N32" s="21"/>
      <c r="O32" s="6"/>
      <c r="P32" s="22"/>
      <c r="Q32" s="23"/>
      <c r="R32" s="23"/>
      <c r="S32" s="23"/>
      <c r="T32" s="23"/>
      <c r="U32" s="23"/>
      <c r="V32" s="23"/>
      <c r="W32" s="23"/>
      <c r="X32" s="23"/>
      <c r="Y32" s="23"/>
      <c r="Z32" s="23"/>
      <c r="AA32" s="23"/>
      <c r="AB32" s="23"/>
      <c r="AC32" s="24"/>
    </row>
    <row r="33" spans="1:29">
      <c r="A33" s="469"/>
      <c r="C33" s="6"/>
      <c r="D33" s="6"/>
      <c r="E33" s="6"/>
      <c r="F33" s="6"/>
      <c r="G33" s="6"/>
      <c r="H33" s="6"/>
      <c r="I33" s="6"/>
      <c r="J33" s="6"/>
      <c r="K33" s="6"/>
      <c r="L33" s="6"/>
      <c r="M33" s="6"/>
      <c r="N33" s="6"/>
      <c r="O33" s="6"/>
    </row>
    <row r="34" spans="1:29">
      <c r="O34" s="6"/>
    </row>
    <row r="35" spans="1:29">
      <c r="K35" s="150" t="s">
        <v>3</v>
      </c>
      <c r="O35" s="6"/>
    </row>
    <row r="36" spans="1:29">
      <c r="O36" s="6"/>
    </row>
    <row r="37" spans="1:29">
      <c r="O37" s="6"/>
    </row>
    <row r="38" spans="1:29">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c r="Q39" s="77" t="s">
        <v>186</v>
      </c>
      <c r="R39" s="77"/>
      <c r="S39" s="77"/>
      <c r="T39" s="77"/>
      <c r="U39" s="77"/>
      <c r="V39" s="77"/>
      <c r="W39" s="77"/>
      <c r="X39" s="77"/>
    </row>
    <row r="40" spans="1:29">
      <c r="Q40" s="77" t="s">
        <v>187</v>
      </c>
      <c r="R40" s="77"/>
      <c r="S40" s="77"/>
      <c r="T40" s="77"/>
      <c r="U40" s="77"/>
      <c r="V40" s="77"/>
      <c r="W40" s="77"/>
      <c r="X40" s="77"/>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28" sqref="D28"/>
    </sheetView>
  </sheetViews>
  <sheetFormatPr defaultColWidth="9" defaultRowHeight="13.2"/>
  <cols>
    <col min="1" max="1" width="5" style="1" customWidth="1"/>
    <col min="2" max="2" width="25.77734375" style="60" customWidth="1"/>
    <col min="3" max="3" width="69.109375" style="1" customWidth="1"/>
    <col min="4" max="4" width="109.88671875" style="1" customWidth="1"/>
    <col min="5" max="5" width="3.88671875" style="1" customWidth="1"/>
    <col min="6" max="16384" width="9" style="1"/>
  </cols>
  <sheetData>
    <row r="1" spans="1:7" ht="18.75" customHeight="1">
      <c r="B1" s="60" t="s">
        <v>130</v>
      </c>
      <c r="D1" s="314" t="str">
        <f>+D23</f>
        <v>対前週
インフルエンザ 　     　    11%   増加
新型コロナウイルス        18% 　増加</v>
      </c>
    </row>
    <row r="2" spans="1:7" ht="17.25" customHeight="1" thickBot="1">
      <c r="B2" t="s">
        <v>308</v>
      </c>
      <c r="D2" s="744"/>
      <c r="E2" s="699"/>
    </row>
    <row r="3" spans="1:7" ht="16.5" customHeight="1" thickBot="1">
      <c r="B3" s="383" t="s">
        <v>131</v>
      </c>
      <c r="C3" s="384" t="s">
        <v>132</v>
      </c>
      <c r="D3" s="85" t="s">
        <v>133</v>
      </c>
    </row>
    <row r="4" spans="1:7" ht="17.25" customHeight="1" thickBot="1">
      <c r="B4" s="385" t="s">
        <v>134</v>
      </c>
      <c r="C4" s="386" t="s">
        <v>309</v>
      </c>
      <c r="D4" s="61"/>
    </row>
    <row r="5" spans="1:7" ht="17.25" customHeight="1">
      <c r="B5" s="745" t="s">
        <v>135</v>
      </c>
      <c r="C5" s="748" t="s">
        <v>136</v>
      </c>
      <c r="D5" s="749"/>
    </row>
    <row r="6" spans="1:7" ht="19.2" customHeight="1">
      <c r="B6" s="746"/>
      <c r="C6" s="750" t="s">
        <v>137</v>
      </c>
      <c r="D6" s="751"/>
      <c r="G6" s="96"/>
    </row>
    <row r="7" spans="1:7" ht="19.95" customHeight="1">
      <c r="B7" s="746"/>
      <c r="C7" s="115" t="s">
        <v>138</v>
      </c>
      <c r="D7" s="116"/>
      <c r="G7" s="96"/>
    </row>
    <row r="8" spans="1:7" ht="25.2" customHeight="1" thickBot="1">
      <c r="B8" s="747"/>
      <c r="C8" s="98" t="s">
        <v>139</v>
      </c>
      <c r="D8" s="97"/>
      <c r="G8" s="96"/>
    </row>
    <row r="9" spans="1:7" ht="46.2" customHeight="1" thickBot="1">
      <c r="B9" s="387" t="s">
        <v>140</v>
      </c>
      <c r="C9" s="752" t="s">
        <v>310</v>
      </c>
      <c r="D9" s="753"/>
    </row>
    <row r="10" spans="1:7" ht="63" customHeight="1" thickBot="1">
      <c r="B10" s="388" t="s">
        <v>141</v>
      </c>
      <c r="C10" s="754" t="s">
        <v>311</v>
      </c>
      <c r="D10" s="755"/>
    </row>
    <row r="11" spans="1:7" ht="63" customHeight="1" thickBot="1">
      <c r="B11" s="62"/>
      <c r="C11" s="389" t="s">
        <v>312</v>
      </c>
      <c r="D11" s="390" t="s">
        <v>313</v>
      </c>
      <c r="F11" s="1" t="s">
        <v>17</v>
      </c>
    </row>
    <row r="12" spans="1:7" ht="37.950000000000003" hidden="1" customHeight="1" thickBot="1">
      <c r="B12" s="387" t="s">
        <v>142</v>
      </c>
      <c r="C12" s="754"/>
      <c r="D12" s="755"/>
    </row>
    <row r="13" spans="1:7" ht="93" customHeight="1" thickBot="1">
      <c r="B13" s="391" t="s">
        <v>143</v>
      </c>
      <c r="C13" s="392" t="s">
        <v>314</v>
      </c>
      <c r="D13" s="393" t="s">
        <v>315</v>
      </c>
      <c r="F13" t="s">
        <v>3</v>
      </c>
    </row>
    <row r="14" spans="1:7" ht="102.6" customHeight="1" thickBot="1">
      <c r="A14" t="s">
        <v>42</v>
      </c>
      <c r="B14" s="394" t="s">
        <v>144</v>
      </c>
      <c r="C14" s="742" t="s">
        <v>316</v>
      </c>
      <c r="D14" s="743"/>
    </row>
    <row r="15" spans="1:7" ht="17.25" customHeight="1"/>
    <row r="16" spans="1:7" ht="17.25" customHeight="1">
      <c r="B16" s="739" t="s">
        <v>145</v>
      </c>
      <c r="C16" s="178"/>
      <c r="D16" s="1" t="s">
        <v>42</v>
      </c>
    </row>
    <row r="17" spans="2:5">
      <c r="B17" s="739"/>
      <c r="C17"/>
    </row>
    <row r="18" spans="2:5">
      <c r="B18" s="739"/>
      <c r="E18" s="1" t="s">
        <v>17</v>
      </c>
    </row>
    <row r="19" spans="2:5">
      <c r="B19" s="739"/>
    </row>
    <row r="20" spans="2:5">
      <c r="B20" s="739"/>
    </row>
    <row r="21" spans="2:5" ht="16.2">
      <c r="B21" s="739"/>
      <c r="D21" s="250" t="s">
        <v>146</v>
      </c>
    </row>
    <row r="22" spans="2:5">
      <c r="B22" s="739"/>
    </row>
    <row r="23" spans="2:5">
      <c r="B23" s="739"/>
      <c r="D23" s="740" t="s">
        <v>318</v>
      </c>
    </row>
    <row r="24" spans="2:5">
      <c r="B24" s="739"/>
      <c r="D24" s="741"/>
    </row>
    <row r="25" spans="2:5">
      <c r="B25" s="739"/>
      <c r="D25" s="741"/>
    </row>
    <row r="26" spans="2:5">
      <c r="B26" s="739"/>
      <c r="D26" s="741"/>
    </row>
    <row r="27" spans="2:5">
      <c r="B27" s="739"/>
      <c r="D27" s="741"/>
    </row>
    <row r="28" spans="2:5">
      <c r="B28" s="739"/>
    </row>
    <row r="29" spans="2:5">
      <c r="B29" s="739"/>
      <c r="D29" s="1" t="s">
        <v>42</v>
      </c>
    </row>
    <row r="30" spans="2:5">
      <c r="B30" s="739"/>
      <c r="D30" s="1" t="s">
        <v>42</v>
      </c>
    </row>
    <row r="31" spans="2:5">
      <c r="B31" s="739"/>
    </row>
    <row r="32" spans="2:5">
      <c r="B32" s="739"/>
    </row>
    <row r="33" spans="2:2">
      <c r="B33" s="739"/>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U19" sqref="U19"/>
    </sheetView>
  </sheetViews>
  <sheetFormatPr defaultRowHeight="13.2"/>
  <cols>
    <col min="4" max="9" width="7.21875" customWidth="1"/>
    <col min="14" max="14" width="9.44140625" bestFit="1" customWidth="1"/>
  </cols>
  <sheetData>
    <row r="1" spans="1:26">
      <c r="A1" s="307"/>
      <c r="D1" t="s">
        <v>204</v>
      </c>
      <c r="E1" s="283" t="s">
        <v>205</v>
      </c>
      <c r="F1" t="s">
        <v>206</v>
      </c>
      <c r="G1" t="s">
        <v>207</v>
      </c>
      <c r="H1" t="s">
        <v>208</v>
      </c>
      <c r="I1" t="s">
        <v>209</v>
      </c>
      <c r="J1" t="s">
        <v>210</v>
      </c>
    </row>
    <row r="3" spans="1:26">
      <c r="D3" s="506">
        <v>12</v>
      </c>
      <c r="E3" s="506">
        <v>11</v>
      </c>
      <c r="F3" s="507">
        <v>2</v>
      </c>
      <c r="G3" s="508">
        <v>6</v>
      </c>
      <c r="H3" s="507">
        <v>2</v>
      </c>
      <c r="I3" s="507">
        <v>1</v>
      </c>
      <c r="J3" s="507">
        <v>4</v>
      </c>
      <c r="L3" s="284"/>
      <c r="M3">
        <f>SUM(D3:L3)</f>
        <v>38</v>
      </c>
    </row>
    <row r="4" spans="1:26">
      <c r="D4" s="509">
        <f>+D3/$M$3</f>
        <v>0.31578947368421051</v>
      </c>
      <c r="E4" s="509">
        <f t="shared" ref="E4:J4" si="0">+E3/$M$3</f>
        <v>0.28947368421052633</v>
      </c>
      <c r="F4" s="510">
        <f t="shared" si="0"/>
        <v>5.2631578947368418E-2</v>
      </c>
      <c r="G4" s="511">
        <f t="shared" si="0"/>
        <v>0.15789473684210525</v>
      </c>
      <c r="H4" s="510">
        <f t="shared" si="0"/>
        <v>5.2631578947368418E-2</v>
      </c>
      <c r="I4" s="510">
        <f t="shared" si="0"/>
        <v>2.6315789473684209E-2</v>
      </c>
      <c r="J4" s="510">
        <f t="shared" si="0"/>
        <v>0.10526315789473684</v>
      </c>
    </row>
    <row r="7" spans="1:26" ht="13.8" thickBot="1"/>
    <row r="8" spans="1:26" ht="13.8" thickBot="1">
      <c r="N8" s="761" t="s">
        <v>217</v>
      </c>
      <c r="O8" s="762"/>
      <c r="P8" s="178"/>
      <c r="Q8" s="178"/>
      <c r="R8" s="178"/>
      <c r="S8" s="178"/>
    </row>
    <row r="9" spans="1:26" ht="13.8" thickBot="1">
      <c r="N9" s="763" t="s">
        <v>211</v>
      </c>
      <c r="O9" s="764"/>
      <c r="P9" s="765"/>
      <c r="Q9" s="766" t="s">
        <v>212</v>
      </c>
      <c r="R9" s="767"/>
      <c r="S9" s="768"/>
    </row>
    <row r="10" spans="1:26" ht="13.8" thickBot="1">
      <c r="N10" s="332" t="s">
        <v>213</v>
      </c>
      <c r="O10" s="285" t="s">
        <v>213</v>
      </c>
      <c r="P10" s="287" t="s">
        <v>213</v>
      </c>
      <c r="Q10" s="332" t="s">
        <v>213</v>
      </c>
      <c r="R10" s="285" t="s">
        <v>213</v>
      </c>
      <c r="S10" s="286" t="s">
        <v>213</v>
      </c>
    </row>
    <row r="11" spans="1:26" ht="13.8" thickTop="1">
      <c r="N11" s="291" t="s">
        <v>214</v>
      </c>
      <c r="O11" s="292" t="s">
        <v>215</v>
      </c>
      <c r="P11" s="294" t="s">
        <v>216</v>
      </c>
      <c r="Q11" s="291" t="s">
        <v>214</v>
      </c>
      <c r="R11" s="292" t="s">
        <v>215</v>
      </c>
      <c r="S11" s="293" t="s">
        <v>216</v>
      </c>
    </row>
    <row r="12" spans="1:26" ht="13.8" thickBot="1">
      <c r="N12" s="512">
        <f>+U12</f>
        <v>1648</v>
      </c>
      <c r="O12" s="513">
        <f t="shared" ref="O12:S12" si="1">+V12</f>
        <v>863</v>
      </c>
      <c r="P12" s="514">
        <f t="shared" si="1"/>
        <v>785</v>
      </c>
      <c r="Q12" s="512">
        <f t="shared" si="1"/>
        <v>55072</v>
      </c>
      <c r="R12" s="513">
        <f t="shared" si="1"/>
        <v>26762</v>
      </c>
      <c r="S12" s="515">
        <f t="shared" si="1"/>
        <v>28310</v>
      </c>
      <c r="U12">
        <v>1648</v>
      </c>
      <c r="V12">
        <v>863</v>
      </c>
      <c r="W12">
        <v>785</v>
      </c>
      <c r="X12">
        <v>55072</v>
      </c>
      <c r="Y12">
        <v>26762</v>
      </c>
      <c r="Z12">
        <v>28310</v>
      </c>
    </row>
    <row r="14" spans="1:26" ht="13.8" thickBot="1"/>
    <row r="15" spans="1:26" ht="13.8" thickBot="1">
      <c r="N15" s="761" t="s">
        <v>317</v>
      </c>
      <c r="O15" s="762"/>
      <c r="P15" s="178"/>
      <c r="Q15" s="178"/>
      <c r="R15" s="178"/>
      <c r="S15" s="178"/>
    </row>
    <row r="16" spans="1:26" ht="13.8" thickBot="1">
      <c r="N16" s="763" t="s">
        <v>211</v>
      </c>
      <c r="O16" s="764"/>
      <c r="P16" s="765"/>
      <c r="Q16" s="766" t="s">
        <v>212</v>
      </c>
      <c r="R16" s="767"/>
      <c r="S16" s="768"/>
    </row>
    <row r="17" spans="14:26" ht="13.8" thickBot="1">
      <c r="N17" s="332" t="s">
        <v>213</v>
      </c>
      <c r="O17" s="285" t="s">
        <v>213</v>
      </c>
      <c r="P17" s="287" t="s">
        <v>213</v>
      </c>
      <c r="Q17" s="332" t="s">
        <v>213</v>
      </c>
      <c r="R17" s="285" t="s">
        <v>213</v>
      </c>
      <c r="S17" s="286" t="s">
        <v>213</v>
      </c>
    </row>
    <row r="18" spans="14:26" ht="13.8" thickTop="1">
      <c r="N18" s="291" t="s">
        <v>214</v>
      </c>
      <c r="O18" s="292" t="s">
        <v>215</v>
      </c>
      <c r="P18" s="294" t="s">
        <v>216</v>
      </c>
      <c r="Q18" s="291" t="s">
        <v>214</v>
      </c>
      <c r="R18" s="292" t="s">
        <v>215</v>
      </c>
      <c r="S18" s="293" t="s">
        <v>216</v>
      </c>
    </row>
    <row r="19" spans="14:26" ht="13.8" thickBot="1">
      <c r="N19" s="512">
        <f t="shared" ref="N19:S19" si="2">+U19</f>
        <v>1843</v>
      </c>
      <c r="O19" s="513">
        <f t="shared" si="2"/>
        <v>960</v>
      </c>
      <c r="P19" s="514">
        <f t="shared" si="2"/>
        <v>883</v>
      </c>
      <c r="Q19" s="512">
        <f t="shared" si="2"/>
        <v>67334</v>
      </c>
      <c r="R19" s="513">
        <f t="shared" si="2"/>
        <v>32766</v>
      </c>
      <c r="S19" s="515">
        <f t="shared" si="2"/>
        <v>34568</v>
      </c>
      <c r="U19">
        <v>1843</v>
      </c>
      <c r="V19">
        <v>960</v>
      </c>
      <c r="W19">
        <v>883</v>
      </c>
      <c r="X19">
        <v>67334</v>
      </c>
      <c r="Y19">
        <v>32766</v>
      </c>
      <c r="Z19">
        <v>34568</v>
      </c>
    </row>
    <row r="21" spans="14:26" ht="13.8" thickBot="1"/>
    <row r="22" spans="14:26" ht="13.8" thickBot="1">
      <c r="N22" s="756" t="s">
        <v>211</v>
      </c>
      <c r="O22" s="757"/>
      <c r="P22" s="757"/>
      <c r="Q22" s="758" t="s">
        <v>212</v>
      </c>
      <c r="R22" s="759"/>
      <c r="S22" s="760"/>
    </row>
    <row r="23" spans="14:26">
      <c r="N23" s="333" t="s">
        <v>214</v>
      </c>
      <c r="O23" s="288" t="s">
        <v>215</v>
      </c>
      <c r="P23" s="289" t="s">
        <v>216</v>
      </c>
      <c r="Q23" s="333" t="s">
        <v>214</v>
      </c>
      <c r="R23" s="288" t="s">
        <v>215</v>
      </c>
      <c r="S23" s="290" t="s">
        <v>216</v>
      </c>
    </row>
    <row r="24" spans="14:26" ht="13.8" thickBot="1">
      <c r="N24" s="516">
        <f t="shared" ref="N24:S24" si="3">(N19-N12)/N19</f>
        <v>0.10580575149213239</v>
      </c>
      <c r="O24" s="517">
        <f t="shared" si="3"/>
        <v>0.10104166666666667</v>
      </c>
      <c r="P24" s="518">
        <f t="shared" si="3"/>
        <v>0.11098527746319366</v>
      </c>
      <c r="Q24" s="516">
        <f t="shared" si="3"/>
        <v>0.18210710785041731</v>
      </c>
      <c r="R24" s="517">
        <f t="shared" si="3"/>
        <v>0.18323872306659342</v>
      </c>
      <c r="S24" s="519">
        <f t="shared" si="3"/>
        <v>0.18103448275862069</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スポンサー公告</vt:lpstr>
      <vt:lpstr>ヘッドライン</vt:lpstr>
      <vt:lpstr>30　ノロウイルス関連情報 </vt:lpstr>
      <vt:lpstr>30  衛生訓話</vt:lpstr>
      <vt:lpstr>30　食中毒記事等 </vt:lpstr>
      <vt:lpstr>30 海外情報</vt:lpstr>
      <vt:lpstr>30　感染症統計</vt:lpstr>
      <vt:lpstr>29　感染症情報</vt:lpstr>
      <vt:lpstr>Sheet1</vt:lpstr>
      <vt:lpstr>30　食品回収</vt:lpstr>
      <vt:lpstr>30　食品表示</vt:lpstr>
      <vt:lpstr>30　残留農薬など</vt:lpstr>
      <vt:lpstr>'29　感染症情報'!Print_Area</vt:lpstr>
      <vt:lpstr>'30  衛生訓話'!Print_Area</vt:lpstr>
      <vt:lpstr>'30　ノロウイルス関連情報 '!Print_Area</vt:lpstr>
      <vt:lpstr>'30 海外情報'!Print_Area</vt:lpstr>
      <vt:lpstr>'30　感染症統計'!Print_Area</vt:lpstr>
      <vt:lpstr>'30　残留農薬など'!Print_Area</vt:lpstr>
      <vt:lpstr>'30　食中毒記事等 '!Print_Area</vt:lpstr>
      <vt:lpstr>'30　食品回収'!Print_Area</vt:lpstr>
      <vt:lpstr>'30　食品表示'!Print_Area</vt:lpstr>
      <vt:lpstr>スポンサー公告!Print_Area</vt:lpstr>
      <vt:lpstr>'30　食中毒記事等 '!Print_Titles</vt:lpstr>
      <vt:lpstr>'30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2024-08-04T02:14:51Z</dcterms:modified>
  <cp:category/>
  <cp:contentStatus/>
</cp:coreProperties>
</file>